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Ctags: 31 functions
RSM: 30 functions
	-John Celorio</t>
      </text>
    </comment>
    <comment authorId="0" ref="B60">
      <text>
        <t xml:space="preserve">Ctags: 96 functions
RSM: 94 functions
	-John Celorio</t>
      </text>
    </comment>
    <comment authorId="0" ref="B62">
      <text>
        <t xml:space="preserve">Ctags: 33 functions
RSM: 37 functions
	-John Celorio</t>
      </text>
    </comment>
    <comment authorId="0" ref="B94">
      <text>
        <t xml:space="preserve">Ctags: 10 functions
RSM: 8 functions
	-John Celorio</t>
      </text>
    </comment>
    <comment authorId="0" ref="B23">
      <text>
        <t xml:space="preserve">Ctags: 34 Functions
RSM: 30 Functions
	-John Celorio</t>
      </text>
    </comment>
    <comment authorId="0" ref="B93">
      <text>
        <t xml:space="preserve">Ctag: 21 functions
RSM: 19 functions
	-John Celorio</t>
      </text>
    </comment>
    <comment authorId="0" ref="B29">
      <text>
        <t xml:space="preserve">Ctags: 100 functions
RSM: 97 functions
	-John Celorio</t>
      </text>
    </comment>
    <comment authorId="0" ref="B89">
      <text>
        <t xml:space="preserve">Ctags: 86 functions
RSM: 85 functions
RSM/GPT Diff: 1 GPT is correct
	-John Celorio</t>
      </text>
    </comment>
    <comment authorId="0" ref="B30">
      <text>
        <t xml:space="preserve">Ctags: 74 functions
RSM: 72 functions
	-John Celorio</t>
      </text>
    </comment>
  </commentList>
</comments>
</file>

<file path=xl/sharedStrings.xml><?xml version="1.0" encoding="utf-8"?>
<sst xmlns="http://schemas.openxmlformats.org/spreadsheetml/2006/main" count="176" uniqueCount="137">
  <si>
    <t>File Name</t>
  </si>
  <si>
    <t>RSM - ChatGPT Difference</t>
  </si>
  <si>
    <t>RSM Output</t>
  </si>
  <si>
    <t>ChatGPT Output</t>
  </si>
  <si>
    <t>SCC Output</t>
  </si>
  <si>
    <t>PMCCABE Output</t>
  </si>
  <si>
    <t>Size</t>
  </si>
  <si>
    <t>Absolute value of differences in cyc. complexity</t>
  </si>
  <si>
    <t>Total Functions</t>
  </si>
  <si>
    <t>% Difference</t>
  </si>
  <si>
    <t>Total LOC</t>
  </si>
  <si>
    <t>Total eLOC</t>
  </si>
  <si>
    <t>Total Cyclomatic Comp</t>
  </si>
  <si>
    <t>Total Parameters</t>
  </si>
  <si>
    <t>Total Interface Comp</t>
  </si>
  <si>
    <t>Total Return Points</t>
  </si>
  <si>
    <t>Avg Interface Comp.</t>
  </si>
  <si>
    <t>Avg Return Points</t>
  </si>
  <si>
    <t>Avg Cyclomatic Comp</t>
  </si>
  <si>
    <t>Avg Parameters</t>
  </si>
  <si>
    <t>eLOC</t>
  </si>
  <si>
    <t>Cyclomatic Comp.</t>
  </si>
  <si>
    <t>Total Cyclomatic Comp.</t>
  </si>
  <si>
    <t>T.Test</t>
  </si>
  <si>
    <t>Bytes</t>
  </si>
  <si>
    <t>Words</t>
  </si>
  <si>
    <t>t-test on cyc cplxty</t>
  </si>
  <si>
    <t>MCCabe vs SCC</t>
  </si>
  <si>
    <t>ChatGPT vs SCC</t>
  </si>
  <si>
    <t>RSM vs SCC</t>
  </si>
  <si>
    <t>RSM vs ChatGPT</t>
  </si>
  <si>
    <t>RSM vs MCCabe</t>
  </si>
  <si>
    <t>aacdec.c</t>
  </si>
  <si>
    <t>asf.c</t>
  </si>
  <si>
    <t>atrac3plus.c</t>
  </si>
  <si>
    <t>avltree.c</t>
  </si>
  <si>
    <t>avstring.c</t>
  </si>
  <si>
    <t>caam_integrity.c</t>
  </si>
  <si>
    <t>cavsdec.c</t>
  </si>
  <si>
    <t>cbs_h2645.c</t>
  </si>
  <si>
    <t>cc_array.c</t>
  </si>
  <si>
    <t>cc_deque.c</t>
  </si>
  <si>
    <t>cc_hashtable.c</t>
  </si>
  <si>
    <t>cc_list.c</t>
  </si>
  <si>
    <t>cc_slist.c</t>
  </si>
  <si>
    <t>cc_treetable.c</t>
  </si>
  <si>
    <t>cmdutils.c</t>
  </si>
  <si>
    <t>cook.c</t>
  </si>
  <si>
    <t>ctu.c</t>
  </si>
  <si>
    <t>dashenc.c</t>
  </si>
  <si>
    <t>dpx.c</t>
  </si>
  <si>
    <t>dshow.c</t>
  </si>
  <si>
    <t>dtoa.c</t>
  </si>
  <si>
    <t>dump_1.c</t>
  </si>
  <si>
    <t>dvdvideodec.c</t>
  </si>
  <si>
    <t>dxtory.c</t>
  </si>
  <si>
    <t>error_1.c</t>
  </si>
  <si>
    <t>fbuf.c</t>
  </si>
  <si>
    <t>ffplay.c</t>
  </si>
  <si>
    <t>ffprobe.c</t>
  </si>
  <si>
    <t>fifo.c</t>
  </si>
  <si>
    <t>filter.c</t>
  </si>
  <si>
    <t>flacenc.c</t>
  </si>
  <si>
    <t>graph_1.c</t>
  </si>
  <si>
    <t>h264_slice.c</t>
  </si>
  <si>
    <t>h264dsp_msa.c</t>
  </si>
  <si>
    <t>h264qpel_msa.c</t>
  </si>
  <si>
    <t>hashtable_2.c</t>
  </si>
  <si>
    <t>hevc_lpf_sao_lsx.c</t>
  </si>
  <si>
    <t>hevc_lpf_sao_msa.c</t>
  </si>
  <si>
    <t>hevc_mc_bi_lsx.c</t>
  </si>
  <si>
    <t>hevc_mc_bi_msa.c</t>
  </si>
  <si>
    <t>hevc_mc_biw_msa.c</t>
  </si>
  <si>
    <t>hevc_mc_uni_msa.c</t>
  </si>
  <si>
    <t>hevc_mc_uniw_msa.c</t>
  </si>
  <si>
    <t>hevc.c</t>
  </si>
  <si>
    <t>hevcdsp_lsx.c</t>
  </si>
  <si>
    <t>hevcdsp_msa.c</t>
  </si>
  <si>
    <t>hevcpred_msa.c</t>
  </si>
  <si>
    <t>hls.c</t>
  </si>
  <si>
    <t>hlsenc.c</t>
  </si>
  <si>
    <t>hwcontext_opencl.c</t>
  </si>
  <si>
    <t>hwcontext_qsv.c</t>
  </si>
  <si>
    <t>intmath.c</t>
  </si>
  <si>
    <t>jpeg2000dec.c</t>
  </si>
  <si>
    <t>jpeg2000htdec.c</t>
  </si>
  <si>
    <t>libx264.c</t>
  </si>
  <si>
    <t>linklist.c</t>
  </si>
  <si>
    <t>load.c</t>
  </si>
  <si>
    <t>matroskaenc.c</t>
  </si>
  <si>
    <t>memory_1.c</t>
  </si>
  <si>
    <t>mjpegdec.c</t>
  </si>
  <si>
    <t>mlpenc.c</t>
  </si>
  <si>
    <t>motion_est.c</t>
  </si>
  <si>
    <t>mpeg12dec.c</t>
  </si>
  <si>
    <t>mpeg4videodec.c</t>
  </si>
  <si>
    <t>mpegenc.c</t>
  </si>
  <si>
    <t>mpegts.c</t>
  </si>
  <si>
    <t>mpegtsenc.c</t>
  </si>
  <si>
    <t>mxfdec.c</t>
  </si>
  <si>
    <t>mxfenc.c</t>
  </si>
  <si>
    <t>nutdec.c</t>
  </si>
  <si>
    <t>opencl.c</t>
  </si>
  <si>
    <t>opt_common.c</t>
  </si>
  <si>
    <t>pack_unpack.c</t>
  </si>
  <si>
    <t>packcc.c</t>
  </si>
  <si>
    <t>paf.c</t>
  </si>
  <si>
    <t>pngdec.c</t>
  </si>
  <si>
    <t>qpeldsp_msa.c</t>
  </si>
  <si>
    <t>qsvenc.c</t>
  </si>
  <si>
    <t>rbtree.c</t>
  </si>
  <si>
    <t>rtmpproto.c</t>
  </si>
  <si>
    <t>sanm.c</t>
  </si>
  <si>
    <t>silk.c</t>
  </si>
  <si>
    <t>skiplist.c</t>
  </si>
  <si>
    <t>snowenc.c</t>
  </si>
  <si>
    <t>strbuffer.c</t>
  </si>
  <si>
    <t>tiff.c</t>
  </si>
  <si>
    <t>value.c</t>
  </si>
  <si>
    <t>vc1.c</t>
  </si>
  <si>
    <t>version_1.c</t>
  </si>
  <si>
    <t>vf_libplacebo.c</t>
  </si>
  <si>
    <t>vf_scale.c</t>
  </si>
  <si>
    <t>vf_transpose_npp.c</t>
  </si>
  <si>
    <t>videotoolboxenc.c</t>
  </si>
  <si>
    <t>vp8_mc_msa.c</t>
  </si>
  <si>
    <t>vp9_lpf_lsx.c</t>
  </si>
  <si>
    <t>vp9_lpf_msa.c</t>
  </si>
  <si>
    <t>vp9_mc_msa.c</t>
  </si>
  <si>
    <t>webp.c</t>
  </si>
  <si>
    <t>whip.c</t>
  </si>
  <si>
    <t>wmaprodec.c</t>
  </si>
  <si>
    <t xml:space="preserve">correl with </t>
  </si>
  <si>
    <t>LOC</t>
  </si>
  <si>
    <t>Physical LOC</t>
  </si>
  <si>
    <t>Size(bytes)</t>
  </si>
  <si>
    <t>Size(words)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</si>
</sst>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3.0"/>
      <color theme="1"/>
      <name val="Arial"/>
    </font>
    <font>
      <b/>
      <sz val="13.0"/>
      <color rgb="FF674EA7"/>
      <name val="Arial"/>
    </font>
    <font/>
    <font>
      <b/>
      <sz val="14.0"/>
      <color rgb="FF4285F4"/>
      <name val="Arial"/>
    </font>
    <font>
      <b/>
      <sz val="13.0"/>
      <color rgb="FF34A853"/>
      <name val="Arial"/>
    </font>
    <font>
      <b/>
      <sz val="13.0"/>
      <color rgb="FF0000FF"/>
      <name val="Arial"/>
      <scheme val="minor"/>
    </font>
    <font>
      <b/>
      <sz val="13.0"/>
      <color theme="5"/>
      <name val="Arial"/>
      <scheme val="minor"/>
    </font>
    <font>
      <color theme="1"/>
      <name val="Arial"/>
      <scheme val="minor"/>
    </font>
    <font>
      <b/>
      <color rgb="FF674EA7"/>
      <name val="Arial"/>
    </font>
    <font>
      <b/>
      <color rgb="FF4285F4"/>
      <name val="Arial"/>
    </font>
    <font>
      <b/>
      <color rgb="FF34A853"/>
      <name val="Arial"/>
    </font>
    <font>
      <b/>
      <color rgb="FF0000FF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6" fillId="0" fontId="3" numFmtId="0" xfId="0" applyBorder="1" applyFont="1"/>
    <xf borderId="5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readingOrder="0" vertical="bottom"/>
    </xf>
    <xf borderId="5" fillId="0" fontId="10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readingOrder="0" vertical="bottom"/>
    </xf>
    <xf borderId="5" fillId="0" fontId="13" numFmtId="0" xfId="0" applyAlignment="1" applyBorder="1" applyFont="1">
      <alignment horizontal="center" readingOrder="0" vertical="bottom"/>
    </xf>
    <xf borderId="5" fillId="0" fontId="14" numFmtId="0" xfId="0" applyAlignment="1" applyBorder="1" applyFont="1">
      <alignment readingOrder="0" vertical="bottom"/>
    </xf>
    <xf borderId="5" fillId="0" fontId="15" numFmtId="0" xfId="0" applyAlignment="1" applyBorder="1" applyFont="1">
      <alignment horizontal="center" vertical="bottom"/>
    </xf>
    <xf borderId="5" fillId="0" fontId="15" numFmtId="10" xfId="0" applyAlignment="1" applyBorder="1" applyFont="1" applyNumberFormat="1">
      <alignment horizontal="center" vertical="bottom"/>
    </xf>
    <xf borderId="5" fillId="0" fontId="15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center" readingOrder="0"/>
    </xf>
    <xf borderId="5" fillId="0" fontId="8" numFmtId="10" xfId="0" applyBorder="1" applyFont="1" applyNumberFormat="1"/>
    <xf borderId="5" fillId="0" fontId="8" numFmtId="10" xfId="0" applyAlignment="1" applyBorder="1" applyFont="1" applyNumberFormat="1">
      <alignment horizontal="center"/>
    </xf>
    <xf borderId="0" fillId="0" fontId="8" numFmtId="0" xfId="0" applyFont="1"/>
    <xf borderId="5" fillId="0" fontId="15" numFmtId="2" xfId="0" applyAlignment="1" applyBorder="1" applyFont="1" applyNumberFormat="1">
      <alignment horizontal="center" readingOrder="0" vertical="bottom"/>
    </xf>
    <xf borderId="5" fillId="0" fontId="15" numFmtId="2" xfId="0" applyAlignment="1" applyBorder="1" applyFont="1" applyNumberFormat="1">
      <alignment horizontal="center" vertical="bottom"/>
    </xf>
    <xf borderId="0" fillId="0" fontId="15" numFmtId="0" xfId="0" applyAlignment="1" applyFont="1">
      <alignment horizontal="center" readingOrder="0" vertical="bottom"/>
    </xf>
    <xf borderId="5" fillId="0" fontId="14" numFmtId="0" xfId="0" applyAlignment="1" applyBorder="1" applyFont="1">
      <alignment horizontal="left"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15" numFmtId="10" xfId="0" applyAlignment="1" applyFont="1" applyNumberFormat="1">
      <alignment vertical="bottom"/>
    </xf>
    <xf borderId="5" fillId="0" fontId="15" numFmtId="0" xfId="0" applyAlignment="1" applyBorder="1" applyFont="1">
      <alignment vertical="bottom"/>
    </xf>
    <xf borderId="5" fillId="0" fontId="15" numFmtId="0" xfId="0" applyAlignment="1" applyBorder="1" applyFont="1">
      <alignment readingOrder="0" vertical="bottom"/>
    </xf>
    <xf borderId="5" fillId="0" fontId="15" numFmtId="2" xfId="0" applyAlignment="1" applyBorder="1" applyFont="1" applyNumberFormat="1">
      <alignment readingOrder="0" vertical="bottom"/>
    </xf>
    <xf borderId="5" fillId="0" fontId="15" numFmtId="2" xfId="0" applyAlignment="1" applyBorder="1" applyFont="1" applyNumberFormat="1">
      <alignment vertical="bottom"/>
    </xf>
    <xf borderId="0" fillId="0" fontId="15" numFmtId="2" xfId="0" applyAlignment="1" applyFont="1" applyNumberFormat="1">
      <alignment vertical="bottom"/>
    </xf>
    <xf borderId="6" fillId="0" fontId="15" numFmtId="0" xfId="0" applyAlignment="1" applyBorder="1" applyFont="1">
      <alignment vertical="bottom"/>
    </xf>
    <xf borderId="5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63"/>
    <col customWidth="1" min="2" max="2" width="13.38"/>
    <col customWidth="1" min="3" max="3" width="11.13"/>
    <col customWidth="1" min="4" max="4" width="8.88"/>
    <col customWidth="1" min="5" max="5" width="11.13"/>
    <col customWidth="1" min="6" max="6" width="9.75"/>
    <col customWidth="1" min="7" max="7" width="11.13"/>
    <col customWidth="1" min="8" max="8" width="19.5"/>
    <col customWidth="1" min="9" max="9" width="8.5"/>
    <col customWidth="1" min="10" max="10" width="14.5"/>
    <col customWidth="1" min="11" max="11" width="11.13"/>
    <col customWidth="1" min="12" max="12" width="17.5"/>
    <col customWidth="1" min="13" max="13" width="11.13"/>
    <col customWidth="1" min="14" max="14" width="16.38"/>
    <col customWidth="1" min="15" max="15" width="11.13"/>
    <col customWidth="1" min="16" max="16" width="17.25"/>
    <col customWidth="1" min="17" max="17" width="11.13"/>
    <col customWidth="1" min="18" max="18" width="15.5"/>
    <col customWidth="1" min="19" max="19" width="11.13"/>
    <col customWidth="1" min="20" max="20" width="18.75"/>
    <col customWidth="1" min="21" max="21" width="11.13"/>
    <col customWidth="1" min="22" max="22" width="13.75"/>
    <col customWidth="1" min="23" max="23" width="11.13"/>
    <col customWidth="1" min="24" max="24" width="13.88"/>
    <col customWidth="1" min="25" max="25" width="8.88"/>
    <col customWidth="1" min="26" max="26" width="9.75"/>
    <col customWidth="1" min="27" max="27" width="19.5"/>
    <col customWidth="1" min="28" max="28" width="14.5"/>
    <col customWidth="1" min="29" max="29" width="17.5"/>
    <col customWidth="1" min="30" max="30" width="16.38"/>
    <col customWidth="1" min="31" max="31" width="17.25"/>
    <col customWidth="1" min="32" max="32" width="15.5"/>
    <col customWidth="1" min="33" max="33" width="18.75"/>
    <col customWidth="1" min="34" max="34" width="13.75"/>
    <col customWidth="1" min="35" max="35" width="14.25"/>
    <col customWidth="1" min="36" max="36" width="8.88"/>
    <col customWidth="1" min="37" max="37" width="9.75"/>
    <col customWidth="1" min="38" max="38" width="19.5"/>
    <col customWidth="1" min="39" max="39" width="14.5"/>
    <col customWidth="1" min="40" max="40" width="17.5"/>
    <col customWidth="1" min="41" max="41" width="16.38"/>
    <col customWidth="1" min="42" max="42" width="17.25"/>
    <col customWidth="1" min="43" max="43" width="15.5"/>
    <col customWidth="1" min="44" max="44" width="18.75"/>
    <col customWidth="1" min="45" max="45" width="13.75"/>
    <col customWidth="1" min="46" max="46" width="13.38"/>
    <col customWidth="1" min="47" max="47" width="8.88"/>
    <col customWidth="1" min="48" max="48" width="15.63"/>
    <col customWidth="1" min="49" max="49" width="20.0"/>
    <col customWidth="1" min="50" max="50" width="17.25"/>
    <col customWidth="1" min="51" max="64" width="13.7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6" t="s">
        <v>2</v>
      </c>
      <c r="Y1" s="3"/>
      <c r="Z1" s="3"/>
      <c r="AA1" s="3"/>
      <c r="AB1" s="3"/>
      <c r="AC1" s="3"/>
      <c r="AD1" s="3"/>
      <c r="AE1" s="3"/>
      <c r="AF1" s="3"/>
      <c r="AG1" s="3"/>
      <c r="AH1" s="4"/>
      <c r="AI1" s="7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4"/>
      <c r="AT1" s="8" t="s">
        <v>4</v>
      </c>
      <c r="AU1" s="3"/>
      <c r="AV1" s="4"/>
      <c r="AW1" s="9" t="s">
        <v>5</v>
      </c>
      <c r="AZ1" s="10" t="s">
        <v>6</v>
      </c>
      <c r="BD1" s="10" t="s">
        <v>7</v>
      </c>
    </row>
    <row r="2">
      <c r="A2" s="11"/>
      <c r="B2" s="12" t="s">
        <v>8</v>
      </c>
      <c r="C2" s="13" t="s">
        <v>9</v>
      </c>
      <c r="D2" s="12" t="s">
        <v>10</v>
      </c>
      <c r="E2" s="13" t="s">
        <v>9</v>
      </c>
      <c r="F2" s="12" t="s">
        <v>11</v>
      </c>
      <c r="G2" s="13" t="s">
        <v>9</v>
      </c>
      <c r="H2" s="12" t="s">
        <v>12</v>
      </c>
      <c r="I2" s="13" t="s">
        <v>9</v>
      </c>
      <c r="J2" s="12" t="s">
        <v>13</v>
      </c>
      <c r="K2" s="13" t="s">
        <v>9</v>
      </c>
      <c r="L2" s="12" t="s">
        <v>14</v>
      </c>
      <c r="M2" s="13" t="s">
        <v>9</v>
      </c>
      <c r="N2" s="12" t="s">
        <v>15</v>
      </c>
      <c r="O2" s="13" t="s">
        <v>9</v>
      </c>
      <c r="P2" s="12" t="s">
        <v>16</v>
      </c>
      <c r="Q2" s="13" t="s">
        <v>9</v>
      </c>
      <c r="R2" s="12" t="s">
        <v>17</v>
      </c>
      <c r="S2" s="13" t="s">
        <v>9</v>
      </c>
      <c r="T2" s="12" t="s">
        <v>18</v>
      </c>
      <c r="U2" s="13" t="s">
        <v>9</v>
      </c>
      <c r="V2" s="12" t="s">
        <v>19</v>
      </c>
      <c r="W2" s="13" t="s">
        <v>9</v>
      </c>
      <c r="X2" s="14" t="s">
        <v>8</v>
      </c>
      <c r="Y2" s="14" t="s">
        <v>10</v>
      </c>
      <c r="Z2" s="14" t="s">
        <v>11</v>
      </c>
      <c r="AA2" s="14" t="s">
        <v>12</v>
      </c>
      <c r="AB2" s="14" t="s">
        <v>13</v>
      </c>
      <c r="AC2" s="14" t="s">
        <v>14</v>
      </c>
      <c r="AD2" s="14" t="s">
        <v>15</v>
      </c>
      <c r="AE2" s="14" t="s">
        <v>16</v>
      </c>
      <c r="AF2" s="14" t="s">
        <v>17</v>
      </c>
      <c r="AG2" s="14" t="s">
        <v>18</v>
      </c>
      <c r="AH2" s="14" t="s">
        <v>19</v>
      </c>
      <c r="AI2" s="15" t="s">
        <v>8</v>
      </c>
      <c r="AJ2" s="15" t="s">
        <v>10</v>
      </c>
      <c r="AK2" s="15" t="s">
        <v>11</v>
      </c>
      <c r="AL2" s="15" t="s">
        <v>12</v>
      </c>
      <c r="AM2" s="15" t="s">
        <v>13</v>
      </c>
      <c r="AN2" s="15" t="s">
        <v>14</v>
      </c>
      <c r="AO2" s="15" t="s">
        <v>15</v>
      </c>
      <c r="AP2" s="15" t="s">
        <v>16</v>
      </c>
      <c r="AQ2" s="15" t="s">
        <v>17</v>
      </c>
      <c r="AR2" s="15" t="s">
        <v>18</v>
      </c>
      <c r="AS2" s="15" t="s">
        <v>19</v>
      </c>
      <c r="AT2" s="16" t="s">
        <v>10</v>
      </c>
      <c r="AU2" s="16" t="s">
        <v>20</v>
      </c>
      <c r="AV2" s="16" t="s">
        <v>21</v>
      </c>
      <c r="AW2" s="17" t="s">
        <v>22</v>
      </c>
      <c r="AX2" s="17" t="s">
        <v>9</v>
      </c>
      <c r="AY2" s="17" t="s">
        <v>23</v>
      </c>
      <c r="AZ2" s="10" t="s">
        <v>24</v>
      </c>
      <c r="BA2" s="10" t="s">
        <v>25</v>
      </c>
      <c r="BC2" s="10" t="s">
        <v>26</v>
      </c>
      <c r="BD2" s="10" t="s">
        <v>27</v>
      </c>
      <c r="BE2" s="10" t="s">
        <v>28</v>
      </c>
      <c r="BF2" s="10" t="s">
        <v>29</v>
      </c>
      <c r="BG2" s="10" t="s">
        <v>30</v>
      </c>
      <c r="BH2" s="10" t="s">
        <v>31</v>
      </c>
    </row>
    <row r="3">
      <c r="A3" s="18" t="s">
        <v>32</v>
      </c>
      <c r="B3" s="19">
        <f t="shared" ref="B3:B49" si="1">(X3-AI3)</f>
        <v>-13</v>
      </c>
      <c r="C3" s="20">
        <f t="shared" ref="C3:C49" si="2">IF(AND(X3=0, AI3=0), 0, (X3 - AI3) / AVERAGE(X3, AI3))
</f>
        <v>-0.2476190476</v>
      </c>
      <c r="D3" s="19">
        <f t="shared" ref="D3:D102" si="3">(Y3-AJ3)</f>
        <v>263</v>
      </c>
      <c r="E3" s="20">
        <f t="shared" ref="E3:E102" si="4">IF(AND(Y3=0, AJ3=0), 0, (Y3 - AJ3) / AVERAGE(Y3, AJ3))
</f>
        <v>0.1075005109</v>
      </c>
      <c r="F3" s="19">
        <f t="shared" ref="F3:F102" si="5">(Z3-AK3)</f>
        <v>213</v>
      </c>
      <c r="G3" s="20">
        <f t="shared" ref="G3:G102" si="6">IF(AND(Z3=0, AK3=0), 0, (Z3 - AK3) / AVERAGE(Z3, AK3))
</f>
        <v>0.1113143454</v>
      </c>
      <c r="H3" s="21">
        <f t="shared" ref="H3:H102" si="7">(AA3-AL3)</f>
        <v>15</v>
      </c>
      <c r="I3" s="20">
        <f t="shared" ref="I3:I102" si="8">IF(AND(AA3=0, AL3=0), 0, (AA3 - AL3) / AVERAGE(AA3, AL3))
</f>
        <v>0.02597402597</v>
      </c>
      <c r="J3" s="19">
        <f t="shared" ref="J3:J102" si="9">(AB3-AM3)</f>
        <v>120</v>
      </c>
      <c r="K3" s="20">
        <f t="shared" ref="K3:K102" si="10">IF(AND(AB3=0, AM3=0), 0, (AB3 - AM3) / AVERAGE(AB3, AM3))
</f>
        <v>1.165048544</v>
      </c>
      <c r="L3" s="19">
        <f t="shared" ref="L3:L102" si="11">(AC3-AN3)</f>
        <v>-1098</v>
      </c>
      <c r="M3" s="20">
        <f t="shared" ref="M3:M102" si="12">IF(AND(AC3=0, AN3=0), 0, (AC3 - AN3) / AVERAGE(AC3, AN3))
</f>
        <v>-1.235095613</v>
      </c>
      <c r="N3" s="19">
        <f t="shared" ref="N3:N102" si="13">(AD3-AO3)</f>
        <v>33</v>
      </c>
      <c r="O3" s="20">
        <f t="shared" ref="O3:O102" si="14">IF(AND(AD3=0, AO3=0), 0, ABS(AD3 - AO3) / AVERAGE(AD3, AO3))
</f>
        <v>0.2056074766</v>
      </c>
      <c r="P3" s="19">
        <f t="shared" ref="P3:P102" si="15">(AE3-AP3)</f>
        <v>-16.98</v>
      </c>
      <c r="Q3" s="20">
        <f t="shared" ref="Q3:Q102" si="16">IF(AND(AE3=0, AP3=0), 0, (AE3 - AP3) / AVERAGE(AE3, AP3))
</f>
        <v>-1.069269521</v>
      </c>
      <c r="R3" s="19">
        <f t="shared" ref="R3:R102" si="17">(AF3-AQ3)</f>
        <v>1.41</v>
      </c>
      <c r="S3" s="20">
        <f t="shared" ref="S3:S102" si="18">IF(AND(AF3=0, AQ3=0), 0, (AF3 - AQ3) / AVERAGE(AF3, AQ3))
</f>
        <v>0.4483306836</v>
      </c>
      <c r="T3" s="19">
        <f t="shared" ref="T3:T102" si="19">(AG3-AR3)</f>
        <v>3.06</v>
      </c>
      <c r="U3" s="20">
        <f t="shared" ref="U3:U102" si="20">IF(AND(AG3=0, AR3=0), 0, (AG3 - AR3) / AVERAGE(AG3, AR3))
</f>
        <v>0.273458445</v>
      </c>
      <c r="V3" s="19">
        <f t="shared" ref="V3:V102" si="21">(AH3-AS3)</f>
        <v>2.81</v>
      </c>
      <c r="W3" s="20">
        <f t="shared" ref="W3:W102" si="22">IF(AND(AH3=0, AS3=0), 0, (AH3 - AS3) / AVERAGE(AH3, AS3))
</f>
        <v>1.316159251</v>
      </c>
      <c r="X3" s="21">
        <v>46.0</v>
      </c>
      <c r="Y3" s="21">
        <v>2578.0</v>
      </c>
      <c r="Z3" s="21">
        <v>2020.0</v>
      </c>
      <c r="AA3" s="21">
        <v>585.0</v>
      </c>
      <c r="AB3" s="21">
        <v>163.0</v>
      </c>
      <c r="AC3" s="21">
        <v>340.0</v>
      </c>
      <c r="AD3" s="21">
        <v>177.0</v>
      </c>
      <c r="AE3" s="21">
        <v>7.39</v>
      </c>
      <c r="AF3" s="21">
        <v>3.85</v>
      </c>
      <c r="AG3" s="21">
        <v>12.72</v>
      </c>
      <c r="AH3" s="21">
        <v>3.54</v>
      </c>
      <c r="AI3" s="21">
        <v>59.0</v>
      </c>
      <c r="AJ3" s="21">
        <v>2315.0</v>
      </c>
      <c r="AK3" s="21">
        <v>1807.0</v>
      </c>
      <c r="AL3" s="21">
        <v>570.0</v>
      </c>
      <c r="AM3" s="21">
        <v>43.0</v>
      </c>
      <c r="AN3" s="21">
        <v>1438.0</v>
      </c>
      <c r="AO3" s="21">
        <v>144.0</v>
      </c>
      <c r="AP3" s="21">
        <v>24.37</v>
      </c>
      <c r="AQ3" s="21">
        <v>2.44</v>
      </c>
      <c r="AR3" s="21">
        <v>9.66</v>
      </c>
      <c r="AS3" s="21">
        <v>0.73</v>
      </c>
      <c r="AT3" s="21">
        <v>2578.0</v>
      </c>
      <c r="AU3" s="21">
        <v>2020.0</v>
      </c>
      <c r="AV3" s="21">
        <v>628.0</v>
      </c>
      <c r="AW3" s="22">
        <v>518.0</v>
      </c>
      <c r="AX3" s="23">
        <f t="shared" ref="AX3:AX102" si="23">(AA3 - AW3) / AVERAGE(AA3, AW3)</f>
        <v>0.121486854</v>
      </c>
      <c r="AY3" s="24"/>
      <c r="AZ3" s="10">
        <v>92545.0</v>
      </c>
      <c r="BA3" s="10">
        <v>8891.0</v>
      </c>
      <c r="BB3" s="25">
        <f>_xlfn.T.TEST(AW3:AW102,AV3:AV102,2,1)</f>
        <v>0.006674159251</v>
      </c>
      <c r="BC3" s="10" t="s">
        <v>27</v>
      </c>
      <c r="BD3" s="25">
        <f t="shared" ref="BD3:BD102" si="24">ABS(AW3-AV3)</f>
        <v>110</v>
      </c>
      <c r="BE3" s="25">
        <f t="shared" ref="BE3:BE102" si="25">ABS(AV3-AL3)</f>
        <v>58</v>
      </c>
      <c r="BF3" s="25">
        <f t="shared" ref="BF3:BF102" si="26">ABS(AV3-AA3)</f>
        <v>43</v>
      </c>
      <c r="BG3" s="25">
        <f t="shared" ref="BG3:BG102" si="27">ABS(AA3-AL3)</f>
        <v>15</v>
      </c>
      <c r="BH3" s="25">
        <f t="shared" ref="BH3:BH102" si="28">ABS(AA3-AW3)</f>
        <v>67</v>
      </c>
      <c r="BJ3" s="25">
        <f t="shared" ref="BJ3:BJ102" si="29">ABS(AF3-AQ3)</f>
        <v>1.41</v>
      </c>
      <c r="BK3" s="25">
        <f>GEOMEAN(AF3:AF102)</f>
        <v>2.313378262</v>
      </c>
      <c r="BL3" s="25">
        <f>AU3-Z3</f>
        <v>0</v>
      </c>
    </row>
    <row r="4">
      <c r="A4" s="18" t="s">
        <v>33</v>
      </c>
      <c r="B4" s="19">
        <f t="shared" si="1"/>
        <v>3</v>
      </c>
      <c r="C4" s="20">
        <f t="shared" si="2"/>
        <v>2</v>
      </c>
      <c r="D4" s="19">
        <f t="shared" si="3"/>
        <v>0</v>
      </c>
      <c r="E4" s="20">
        <f t="shared" si="4"/>
        <v>0</v>
      </c>
      <c r="F4" s="19">
        <f t="shared" si="5"/>
        <v>5</v>
      </c>
      <c r="G4" s="20">
        <f t="shared" si="6"/>
        <v>0.04926108374</v>
      </c>
      <c r="H4" s="26">
        <f t="shared" si="7"/>
        <v>2</v>
      </c>
      <c r="I4" s="20">
        <f t="shared" si="8"/>
        <v>0.1052631579</v>
      </c>
      <c r="J4" s="27">
        <f t="shared" si="9"/>
        <v>7</v>
      </c>
      <c r="K4" s="20">
        <f t="shared" si="10"/>
        <v>2</v>
      </c>
      <c r="L4" s="27">
        <f t="shared" si="11"/>
        <v>8</v>
      </c>
      <c r="M4" s="20">
        <f t="shared" si="12"/>
        <v>0.5714285714</v>
      </c>
      <c r="N4" s="27">
        <f t="shared" si="13"/>
        <v>1</v>
      </c>
      <c r="O4" s="20">
        <f t="shared" si="14"/>
        <v>0.09523809524</v>
      </c>
      <c r="P4" s="27">
        <f t="shared" si="15"/>
        <v>6</v>
      </c>
      <c r="Q4" s="20">
        <f t="shared" si="16"/>
        <v>2</v>
      </c>
      <c r="R4" s="27">
        <f t="shared" si="17"/>
        <v>3.67</v>
      </c>
      <c r="S4" s="20">
        <f t="shared" si="18"/>
        <v>2</v>
      </c>
      <c r="T4" s="27">
        <f t="shared" si="19"/>
        <v>6.67</v>
      </c>
      <c r="U4" s="20">
        <f t="shared" si="20"/>
        <v>2</v>
      </c>
      <c r="V4" s="27">
        <f t="shared" si="21"/>
        <v>2.33</v>
      </c>
      <c r="W4" s="20">
        <f t="shared" si="22"/>
        <v>2</v>
      </c>
      <c r="X4" s="21">
        <v>3.0</v>
      </c>
      <c r="Y4" s="21">
        <v>151.0</v>
      </c>
      <c r="Z4" s="21">
        <v>104.0</v>
      </c>
      <c r="AA4" s="26">
        <v>20.0</v>
      </c>
      <c r="AB4" s="26">
        <v>7.0</v>
      </c>
      <c r="AC4" s="26">
        <v>18.0</v>
      </c>
      <c r="AD4" s="26">
        <v>11.0</v>
      </c>
      <c r="AE4" s="26">
        <v>6.0</v>
      </c>
      <c r="AF4" s="26">
        <v>3.67</v>
      </c>
      <c r="AG4" s="26">
        <v>6.67</v>
      </c>
      <c r="AH4" s="26">
        <v>2.33</v>
      </c>
      <c r="AI4" s="21">
        <v>0.0</v>
      </c>
      <c r="AJ4" s="21">
        <v>151.0</v>
      </c>
      <c r="AK4" s="21">
        <v>99.0</v>
      </c>
      <c r="AL4" s="21">
        <v>18.0</v>
      </c>
      <c r="AM4" s="21">
        <v>0.0</v>
      </c>
      <c r="AN4" s="21">
        <v>10.0</v>
      </c>
      <c r="AO4" s="21">
        <v>10.0</v>
      </c>
      <c r="AP4" s="21">
        <v>0.0</v>
      </c>
      <c r="AQ4" s="21">
        <v>0.0</v>
      </c>
      <c r="AR4" s="21">
        <v>0.0</v>
      </c>
      <c r="AS4" s="21">
        <v>0.0</v>
      </c>
      <c r="AT4" s="21">
        <v>151.0</v>
      </c>
      <c r="AU4" s="21">
        <v>104.0</v>
      </c>
      <c r="AV4" s="21">
        <v>19.0</v>
      </c>
      <c r="AW4" s="22">
        <v>19.0</v>
      </c>
      <c r="AX4" s="23">
        <f t="shared" si="23"/>
        <v>0.05128205128</v>
      </c>
      <c r="AZ4" s="10">
        <v>5100.0</v>
      </c>
      <c r="BA4" s="10">
        <v>587.0</v>
      </c>
      <c r="BB4" s="25">
        <f>_xlfn.T.TEST(AL3:AL102,AV3:AV102,2,1)</f>
        <v>0.4219572909</v>
      </c>
      <c r="BC4" s="10" t="s">
        <v>28</v>
      </c>
      <c r="BD4" s="25">
        <f t="shared" si="24"/>
        <v>0</v>
      </c>
      <c r="BE4" s="25">
        <f t="shared" si="25"/>
        <v>1</v>
      </c>
      <c r="BF4" s="25">
        <f t="shared" si="26"/>
        <v>1</v>
      </c>
      <c r="BG4" s="25">
        <f t="shared" si="27"/>
        <v>2</v>
      </c>
      <c r="BH4" s="25">
        <f t="shared" si="28"/>
        <v>1</v>
      </c>
      <c r="BJ4" s="25">
        <f t="shared" si="29"/>
        <v>3.67</v>
      </c>
    </row>
    <row r="5">
      <c r="A5" s="18" t="s">
        <v>34</v>
      </c>
      <c r="B5" s="19">
        <f t="shared" si="1"/>
        <v>-3</v>
      </c>
      <c r="C5" s="20">
        <f t="shared" si="2"/>
        <v>-0.08955223881</v>
      </c>
      <c r="D5" s="19">
        <f t="shared" si="3"/>
        <v>0</v>
      </c>
      <c r="E5" s="20">
        <f t="shared" si="4"/>
        <v>0</v>
      </c>
      <c r="F5" s="19">
        <f t="shared" si="5"/>
        <v>0</v>
      </c>
      <c r="G5" s="20">
        <f t="shared" si="6"/>
        <v>0</v>
      </c>
      <c r="H5" s="21">
        <f t="shared" si="7"/>
        <v>173</v>
      </c>
      <c r="I5" s="20">
        <f t="shared" si="8"/>
        <v>0.6615678776</v>
      </c>
      <c r="J5" s="19">
        <f t="shared" si="9"/>
        <v>-3</v>
      </c>
      <c r="K5" s="20">
        <f t="shared" si="10"/>
        <v>-0.02469135802</v>
      </c>
      <c r="L5" s="19">
        <f t="shared" si="11"/>
        <v>48</v>
      </c>
      <c r="M5" s="20">
        <f t="shared" si="12"/>
        <v>0.3</v>
      </c>
      <c r="N5" s="19">
        <f t="shared" si="13"/>
        <v>51</v>
      </c>
      <c r="O5" s="20">
        <f t="shared" si="14"/>
        <v>1.324675325</v>
      </c>
      <c r="P5" s="19">
        <f t="shared" si="15"/>
        <v>1.86</v>
      </c>
      <c r="Q5" s="20">
        <f t="shared" si="16"/>
        <v>0.3858921162</v>
      </c>
      <c r="R5" s="19">
        <f t="shared" si="17"/>
        <v>1.63</v>
      </c>
      <c r="S5" s="20">
        <f t="shared" si="18"/>
        <v>1.375527426</v>
      </c>
      <c r="T5" s="19">
        <f t="shared" si="19"/>
        <v>5.88</v>
      </c>
      <c r="U5" s="20">
        <f t="shared" si="20"/>
        <v>0.7405541562</v>
      </c>
      <c r="V5" s="19">
        <f t="shared" si="21"/>
        <v>0.24</v>
      </c>
      <c r="W5" s="20">
        <f t="shared" si="22"/>
        <v>0.06611570248</v>
      </c>
      <c r="X5" s="21">
        <v>32.0</v>
      </c>
      <c r="Y5" s="21">
        <v>1716.0</v>
      </c>
      <c r="Z5" s="21">
        <v>1203.0</v>
      </c>
      <c r="AA5" s="21">
        <v>348.0</v>
      </c>
      <c r="AB5" s="21">
        <v>120.0</v>
      </c>
      <c r="AC5" s="21">
        <v>184.0</v>
      </c>
      <c r="AD5" s="21">
        <v>64.0</v>
      </c>
      <c r="AE5" s="21">
        <v>5.75</v>
      </c>
      <c r="AF5" s="21">
        <v>2.0</v>
      </c>
      <c r="AG5" s="21">
        <v>10.88</v>
      </c>
      <c r="AH5" s="21">
        <v>3.75</v>
      </c>
      <c r="AI5" s="21">
        <v>35.0</v>
      </c>
      <c r="AJ5" s="21">
        <v>1716.0</v>
      </c>
      <c r="AK5" s="21">
        <v>1203.0</v>
      </c>
      <c r="AL5" s="21">
        <v>175.0</v>
      </c>
      <c r="AM5" s="21">
        <v>123.0</v>
      </c>
      <c r="AN5" s="21">
        <v>136.0</v>
      </c>
      <c r="AO5" s="21">
        <v>13.0</v>
      </c>
      <c r="AP5" s="21">
        <v>3.89</v>
      </c>
      <c r="AQ5" s="21">
        <v>0.37</v>
      </c>
      <c r="AR5" s="21">
        <v>5.0</v>
      </c>
      <c r="AS5" s="21">
        <v>3.51</v>
      </c>
      <c r="AT5" s="21">
        <v>1716.0</v>
      </c>
      <c r="AU5" s="21">
        <v>1203.0</v>
      </c>
      <c r="AV5" s="21">
        <v>318.0</v>
      </c>
      <c r="AW5" s="22">
        <v>324.0</v>
      </c>
      <c r="AX5" s="23">
        <f t="shared" si="23"/>
        <v>0.07142857143</v>
      </c>
      <c r="AZ5" s="10">
        <v>67024.0</v>
      </c>
      <c r="BA5" s="10">
        <v>6828.0</v>
      </c>
      <c r="BB5" s="25">
        <f>_xlfn.T.TEST(AA3:AA102,AV3:AV102,2,1)</f>
        <v>0.7423134157</v>
      </c>
      <c r="BC5" s="10" t="s">
        <v>29</v>
      </c>
      <c r="BD5" s="25">
        <f t="shared" si="24"/>
        <v>6</v>
      </c>
      <c r="BE5" s="25">
        <f t="shared" si="25"/>
        <v>143</v>
      </c>
      <c r="BF5" s="25">
        <f t="shared" si="26"/>
        <v>30</v>
      </c>
      <c r="BG5" s="25">
        <f t="shared" si="27"/>
        <v>173</v>
      </c>
      <c r="BH5" s="25">
        <f t="shared" si="28"/>
        <v>24</v>
      </c>
      <c r="BJ5" s="25">
        <f t="shared" si="29"/>
        <v>1.63</v>
      </c>
    </row>
    <row r="6">
      <c r="A6" s="18" t="s">
        <v>35</v>
      </c>
      <c r="B6" s="19">
        <f t="shared" si="1"/>
        <v>-10</v>
      </c>
      <c r="C6" s="20">
        <f t="shared" si="2"/>
        <v>-0.4545454545</v>
      </c>
      <c r="D6" s="19">
        <f t="shared" si="3"/>
        <v>0</v>
      </c>
      <c r="E6" s="20">
        <f t="shared" si="4"/>
        <v>0</v>
      </c>
      <c r="F6" s="19">
        <f t="shared" si="5"/>
        <v>16</v>
      </c>
      <c r="G6" s="20">
        <f t="shared" si="6"/>
        <v>0.03326403326</v>
      </c>
      <c r="H6" s="21">
        <f t="shared" si="7"/>
        <v>1</v>
      </c>
      <c r="I6" s="20">
        <f t="shared" si="8"/>
        <v>0.008097165992</v>
      </c>
      <c r="J6" s="19">
        <f t="shared" si="9"/>
        <v>-22</v>
      </c>
      <c r="K6" s="20">
        <f t="shared" si="10"/>
        <v>-0.4150943396</v>
      </c>
      <c r="L6" s="19">
        <f t="shared" si="11"/>
        <v>-18</v>
      </c>
      <c r="M6" s="20">
        <f t="shared" si="12"/>
        <v>-0.2117647059</v>
      </c>
      <c r="N6" s="19">
        <f t="shared" si="13"/>
        <v>4</v>
      </c>
      <c r="O6" s="20">
        <f t="shared" si="14"/>
        <v>0.125</v>
      </c>
      <c r="P6" s="19">
        <f t="shared" si="15"/>
        <v>0.99</v>
      </c>
      <c r="Q6" s="20">
        <f t="shared" si="16"/>
        <v>0.2490566038</v>
      </c>
      <c r="R6" s="19">
        <f t="shared" si="17"/>
        <v>0.89</v>
      </c>
      <c r="S6" s="20">
        <f t="shared" si="18"/>
        <v>0.5723472669</v>
      </c>
      <c r="T6" s="19">
        <f t="shared" si="19"/>
        <v>2.73</v>
      </c>
      <c r="U6" s="20">
        <f t="shared" si="20"/>
        <v>0.4607594937</v>
      </c>
      <c r="V6" s="19">
        <f t="shared" si="21"/>
        <v>0.1</v>
      </c>
      <c r="W6" s="20">
        <f t="shared" si="22"/>
        <v>0.04132231405</v>
      </c>
      <c r="X6" s="21">
        <v>17.0</v>
      </c>
      <c r="Y6" s="21">
        <v>576.0</v>
      </c>
      <c r="Z6" s="21">
        <v>489.0</v>
      </c>
      <c r="AA6" s="21">
        <v>124.0</v>
      </c>
      <c r="AB6" s="21">
        <v>42.0</v>
      </c>
      <c r="AC6" s="21">
        <v>76.0</v>
      </c>
      <c r="AD6" s="21">
        <v>34.0</v>
      </c>
      <c r="AE6" s="21">
        <v>4.47</v>
      </c>
      <c r="AF6" s="21">
        <v>2.0</v>
      </c>
      <c r="AG6" s="21">
        <v>7.29</v>
      </c>
      <c r="AH6" s="21">
        <v>2.47</v>
      </c>
      <c r="AI6" s="21">
        <v>27.0</v>
      </c>
      <c r="AJ6" s="21">
        <v>576.0</v>
      </c>
      <c r="AK6" s="21">
        <v>473.0</v>
      </c>
      <c r="AL6" s="21">
        <v>123.0</v>
      </c>
      <c r="AM6" s="21">
        <v>64.0</v>
      </c>
      <c r="AN6" s="21">
        <v>94.0</v>
      </c>
      <c r="AO6" s="21">
        <v>30.0</v>
      </c>
      <c r="AP6" s="21">
        <v>3.48</v>
      </c>
      <c r="AQ6" s="21">
        <v>1.11</v>
      </c>
      <c r="AR6" s="21">
        <v>4.56</v>
      </c>
      <c r="AS6" s="21">
        <v>2.37</v>
      </c>
      <c r="AT6" s="21">
        <v>576.0</v>
      </c>
      <c r="AU6" s="21">
        <v>489.0</v>
      </c>
      <c r="AV6" s="21">
        <v>130.0</v>
      </c>
      <c r="AW6" s="22">
        <v>111.0</v>
      </c>
      <c r="AX6" s="23">
        <f t="shared" si="23"/>
        <v>0.1106382979</v>
      </c>
      <c r="AZ6" s="10">
        <v>15829.0</v>
      </c>
      <c r="BA6" s="10">
        <v>1691.0</v>
      </c>
      <c r="BB6" s="25">
        <f>_xlfn.T.TEST(AA3:AA102,AL3:AL102,2,1)</f>
        <v>0.3200365417</v>
      </c>
      <c r="BC6" s="10" t="s">
        <v>30</v>
      </c>
      <c r="BD6" s="25">
        <f t="shared" si="24"/>
        <v>19</v>
      </c>
      <c r="BE6" s="25">
        <f t="shared" si="25"/>
        <v>7</v>
      </c>
      <c r="BF6" s="25">
        <f t="shared" si="26"/>
        <v>6</v>
      </c>
      <c r="BG6" s="25">
        <f t="shared" si="27"/>
        <v>1</v>
      </c>
      <c r="BH6" s="25">
        <f t="shared" si="28"/>
        <v>13</v>
      </c>
      <c r="BJ6" s="25">
        <f t="shared" si="29"/>
        <v>0.89</v>
      </c>
    </row>
    <row r="7">
      <c r="A7" s="18" t="s">
        <v>36</v>
      </c>
      <c r="B7" s="19">
        <f t="shared" si="1"/>
        <v>-1</v>
      </c>
      <c r="C7" s="20">
        <f t="shared" si="2"/>
        <v>-0.0487804878</v>
      </c>
      <c r="D7" s="19">
        <f t="shared" si="3"/>
        <v>0</v>
      </c>
      <c r="E7" s="20">
        <f t="shared" si="4"/>
        <v>0</v>
      </c>
      <c r="F7" s="19">
        <f t="shared" si="5"/>
        <v>0</v>
      </c>
      <c r="G7" s="20">
        <f t="shared" si="6"/>
        <v>0</v>
      </c>
      <c r="H7" s="21">
        <f t="shared" si="7"/>
        <v>18</v>
      </c>
      <c r="I7" s="20">
        <f t="shared" si="8"/>
        <v>0.1487603306</v>
      </c>
      <c r="J7" s="19">
        <f t="shared" si="9"/>
        <v>-14</v>
      </c>
      <c r="K7" s="20">
        <f t="shared" si="10"/>
        <v>-0.2295081967</v>
      </c>
      <c r="L7" s="19">
        <f t="shared" si="11"/>
        <v>-9</v>
      </c>
      <c r="M7" s="20">
        <f t="shared" si="12"/>
        <v>-0.08450704225</v>
      </c>
      <c r="N7" s="19">
        <f t="shared" si="13"/>
        <v>5</v>
      </c>
      <c r="O7" s="20">
        <f t="shared" si="14"/>
        <v>0.1098901099</v>
      </c>
      <c r="P7" s="19">
        <f t="shared" si="15"/>
        <v>-0.19</v>
      </c>
      <c r="Q7" s="20">
        <f t="shared" si="16"/>
        <v>-0.03657362849</v>
      </c>
      <c r="R7" s="19">
        <f t="shared" si="17"/>
        <v>0.35</v>
      </c>
      <c r="S7" s="20">
        <f t="shared" si="18"/>
        <v>0.1573033708</v>
      </c>
      <c r="T7" s="19">
        <f t="shared" si="19"/>
        <v>1.17</v>
      </c>
      <c r="U7" s="20">
        <f t="shared" si="20"/>
        <v>0.1978021978</v>
      </c>
      <c r="V7" s="19">
        <f t="shared" si="21"/>
        <v>-0.54</v>
      </c>
      <c r="W7" s="20">
        <f t="shared" si="22"/>
        <v>-0.1818181818</v>
      </c>
      <c r="X7" s="21">
        <v>20.0</v>
      </c>
      <c r="Y7" s="21">
        <v>464.0</v>
      </c>
      <c r="Z7" s="21">
        <v>367.0</v>
      </c>
      <c r="AA7" s="21">
        <v>130.0</v>
      </c>
      <c r="AB7" s="21">
        <v>54.0</v>
      </c>
      <c r="AC7" s="21">
        <v>102.0</v>
      </c>
      <c r="AD7" s="21">
        <v>48.0</v>
      </c>
      <c r="AE7" s="21">
        <v>5.1</v>
      </c>
      <c r="AF7" s="21">
        <v>2.4</v>
      </c>
      <c r="AG7" s="21">
        <v>6.5</v>
      </c>
      <c r="AH7" s="21">
        <v>2.7</v>
      </c>
      <c r="AI7" s="21">
        <v>21.0</v>
      </c>
      <c r="AJ7" s="21">
        <v>464.0</v>
      </c>
      <c r="AK7" s="21">
        <v>367.0</v>
      </c>
      <c r="AL7" s="21">
        <v>112.0</v>
      </c>
      <c r="AM7" s="21">
        <v>68.0</v>
      </c>
      <c r="AN7" s="21">
        <v>111.0</v>
      </c>
      <c r="AO7" s="21">
        <v>43.0</v>
      </c>
      <c r="AP7" s="21">
        <v>5.29</v>
      </c>
      <c r="AQ7" s="21">
        <v>2.05</v>
      </c>
      <c r="AR7" s="21">
        <v>5.33</v>
      </c>
      <c r="AS7" s="21">
        <v>3.24</v>
      </c>
      <c r="AT7" s="21">
        <v>464.0</v>
      </c>
      <c r="AU7" s="21">
        <v>367.0</v>
      </c>
      <c r="AV7" s="21">
        <v>125.0</v>
      </c>
      <c r="AW7" s="22">
        <v>125.0</v>
      </c>
      <c r="AX7" s="23">
        <f t="shared" si="23"/>
        <v>0.03921568627</v>
      </c>
      <c r="AZ7" s="10">
        <v>10850.0</v>
      </c>
      <c r="BA7" s="10">
        <v>1491.0</v>
      </c>
      <c r="BB7" s="25">
        <f>_xlfn.T.TEST(AW3:AW102,AA3:AA102,2,1)</f>
        <v>0.00000488715143</v>
      </c>
      <c r="BC7" s="10" t="s">
        <v>31</v>
      </c>
      <c r="BD7" s="25">
        <f t="shared" si="24"/>
        <v>0</v>
      </c>
      <c r="BE7" s="25">
        <f t="shared" si="25"/>
        <v>13</v>
      </c>
      <c r="BF7" s="25">
        <f t="shared" si="26"/>
        <v>5</v>
      </c>
      <c r="BG7" s="25">
        <f t="shared" si="27"/>
        <v>18</v>
      </c>
      <c r="BH7" s="25">
        <f t="shared" si="28"/>
        <v>5</v>
      </c>
      <c r="BJ7" s="25">
        <f t="shared" si="29"/>
        <v>0.35</v>
      </c>
    </row>
    <row r="8">
      <c r="A8" s="18" t="s">
        <v>37</v>
      </c>
      <c r="B8" s="19">
        <f t="shared" si="1"/>
        <v>-1</v>
      </c>
      <c r="C8" s="20">
        <f t="shared" si="2"/>
        <v>-0.03773584906</v>
      </c>
      <c r="D8" s="19">
        <f t="shared" si="3"/>
        <v>0</v>
      </c>
      <c r="E8" s="20">
        <f t="shared" si="4"/>
        <v>0</v>
      </c>
      <c r="F8" s="19">
        <f t="shared" si="5"/>
        <v>-13</v>
      </c>
      <c r="G8" s="20">
        <f t="shared" si="6"/>
        <v>-0.0108559499</v>
      </c>
      <c r="H8" s="21">
        <f t="shared" si="7"/>
        <v>-83</v>
      </c>
      <c r="I8" s="20">
        <f t="shared" si="8"/>
        <v>-0.2573643411</v>
      </c>
      <c r="J8" s="19">
        <f t="shared" si="9"/>
        <v>-1</v>
      </c>
      <c r="K8" s="20">
        <f t="shared" si="10"/>
        <v>-0.01869158879</v>
      </c>
      <c r="L8" s="19">
        <f t="shared" si="11"/>
        <v>-4</v>
      </c>
      <c r="M8" s="20">
        <f t="shared" si="12"/>
        <v>-0.0243902439</v>
      </c>
      <c r="N8" s="19">
        <f t="shared" si="13"/>
        <v>-3</v>
      </c>
      <c r="O8" s="20">
        <f t="shared" si="14"/>
        <v>0.02714932127</v>
      </c>
      <c r="P8" s="19">
        <f t="shared" si="15"/>
        <v>155.85</v>
      </c>
      <c r="Q8" s="20">
        <f t="shared" si="16"/>
        <v>1.853702052</v>
      </c>
      <c r="R8" s="19">
        <f t="shared" si="17"/>
        <v>0.04</v>
      </c>
      <c r="S8" s="20">
        <f t="shared" si="18"/>
        <v>0.009592326139</v>
      </c>
      <c r="T8" s="19">
        <f t="shared" si="19"/>
        <v>-2.67</v>
      </c>
      <c r="U8" s="20">
        <f t="shared" si="20"/>
        <v>-0.219843557</v>
      </c>
      <c r="V8" s="19">
        <f t="shared" si="21"/>
        <v>0.04</v>
      </c>
      <c r="W8" s="20">
        <f t="shared" si="22"/>
        <v>0.0198019802</v>
      </c>
      <c r="X8" s="21">
        <v>26.0</v>
      </c>
      <c r="Y8" s="21">
        <v>1719.0</v>
      </c>
      <c r="Z8" s="21">
        <v>1191.0</v>
      </c>
      <c r="AA8" s="21">
        <v>281.0</v>
      </c>
      <c r="AB8" s="21">
        <v>53.0</v>
      </c>
      <c r="AC8" s="21">
        <v>162.0</v>
      </c>
      <c r="AD8" s="21">
        <v>109.0</v>
      </c>
      <c r="AE8" s="21">
        <v>162.0</v>
      </c>
      <c r="AF8" s="21">
        <v>4.19</v>
      </c>
      <c r="AG8" s="21">
        <v>10.81</v>
      </c>
      <c r="AH8" s="21">
        <v>2.04</v>
      </c>
      <c r="AI8" s="21">
        <v>27.0</v>
      </c>
      <c r="AJ8" s="21">
        <v>1719.0</v>
      </c>
      <c r="AK8" s="21">
        <v>1204.0</v>
      </c>
      <c r="AL8" s="21">
        <v>364.0</v>
      </c>
      <c r="AM8" s="21">
        <v>54.0</v>
      </c>
      <c r="AN8" s="21">
        <v>166.0</v>
      </c>
      <c r="AO8" s="21">
        <v>112.0</v>
      </c>
      <c r="AP8" s="21">
        <v>6.15</v>
      </c>
      <c r="AQ8" s="21">
        <v>4.15</v>
      </c>
      <c r="AR8" s="21">
        <v>13.48</v>
      </c>
      <c r="AS8" s="21">
        <v>2.0</v>
      </c>
      <c r="AT8" s="21">
        <v>1719.0</v>
      </c>
      <c r="AU8" s="21">
        <v>1191.0</v>
      </c>
      <c r="AV8" s="21">
        <v>291.0</v>
      </c>
      <c r="AW8" s="22">
        <v>231.0</v>
      </c>
      <c r="AX8" s="23">
        <f t="shared" si="23"/>
        <v>0.1953125</v>
      </c>
      <c r="AZ8" s="10">
        <v>52686.0</v>
      </c>
      <c r="BA8" s="10">
        <v>5971.0</v>
      </c>
      <c r="BD8" s="25">
        <f t="shared" si="24"/>
        <v>60</v>
      </c>
      <c r="BE8" s="25">
        <f t="shared" si="25"/>
        <v>73</v>
      </c>
      <c r="BF8" s="25">
        <f t="shared" si="26"/>
        <v>10</v>
      </c>
      <c r="BG8" s="25">
        <f t="shared" si="27"/>
        <v>83</v>
      </c>
      <c r="BH8" s="25">
        <f t="shared" si="28"/>
        <v>50</v>
      </c>
      <c r="BJ8" s="25">
        <f t="shared" si="29"/>
        <v>0.04</v>
      </c>
    </row>
    <row r="9">
      <c r="A9" s="18" t="s">
        <v>38</v>
      </c>
      <c r="B9" s="19">
        <f t="shared" si="1"/>
        <v>-3</v>
      </c>
      <c r="C9" s="20">
        <f t="shared" si="2"/>
        <v>-0.1463414634</v>
      </c>
      <c r="D9" s="19">
        <f t="shared" si="3"/>
        <v>0</v>
      </c>
      <c r="E9" s="20">
        <f t="shared" si="4"/>
        <v>0</v>
      </c>
      <c r="F9" s="19">
        <f t="shared" si="5"/>
        <v>0</v>
      </c>
      <c r="G9" s="20">
        <f t="shared" si="6"/>
        <v>0</v>
      </c>
      <c r="H9" s="21">
        <f t="shared" si="7"/>
        <v>-10</v>
      </c>
      <c r="I9" s="20">
        <f t="shared" si="8"/>
        <v>-0.04587155963</v>
      </c>
      <c r="J9" s="19">
        <f t="shared" si="9"/>
        <v>-3</v>
      </c>
      <c r="K9" s="20">
        <f t="shared" si="10"/>
        <v>-0.06741573034</v>
      </c>
      <c r="L9" s="19">
        <f t="shared" si="11"/>
        <v>4</v>
      </c>
      <c r="M9" s="20">
        <f t="shared" si="12"/>
        <v>0.04210526316</v>
      </c>
      <c r="N9" s="19">
        <f t="shared" si="13"/>
        <v>7</v>
      </c>
      <c r="O9" s="20">
        <f t="shared" si="14"/>
        <v>0.1386138614</v>
      </c>
      <c r="P9" s="19">
        <f t="shared" si="15"/>
        <v>0.88</v>
      </c>
      <c r="Q9" s="20">
        <f t="shared" si="16"/>
        <v>0.1884368308</v>
      </c>
      <c r="R9" s="19">
        <f t="shared" si="17"/>
        <v>0.7</v>
      </c>
      <c r="S9" s="20">
        <f t="shared" si="18"/>
        <v>0.281124498</v>
      </c>
      <c r="T9" s="19">
        <f t="shared" si="19"/>
        <v>1.07</v>
      </c>
      <c r="U9" s="20">
        <f t="shared" si="20"/>
        <v>0.100234192</v>
      </c>
      <c r="V9" s="19">
        <f t="shared" si="21"/>
        <v>0.17</v>
      </c>
      <c r="W9" s="20">
        <f t="shared" si="22"/>
        <v>0.07816091954</v>
      </c>
      <c r="X9" s="21">
        <v>19.0</v>
      </c>
      <c r="Y9" s="21">
        <v>1335.0</v>
      </c>
      <c r="Z9" s="21">
        <v>1146.0</v>
      </c>
      <c r="AA9" s="21">
        <v>213.0</v>
      </c>
      <c r="AB9" s="21">
        <v>43.0</v>
      </c>
      <c r="AC9" s="21">
        <v>97.0</v>
      </c>
      <c r="AD9" s="21">
        <v>54.0</v>
      </c>
      <c r="AE9" s="21">
        <v>5.11</v>
      </c>
      <c r="AF9" s="21">
        <v>2.84</v>
      </c>
      <c r="AG9" s="21">
        <v>11.21</v>
      </c>
      <c r="AH9" s="21">
        <v>2.26</v>
      </c>
      <c r="AI9" s="21">
        <v>22.0</v>
      </c>
      <c r="AJ9" s="21">
        <v>1335.0</v>
      </c>
      <c r="AK9" s="21">
        <v>1146.0</v>
      </c>
      <c r="AL9" s="21">
        <v>223.0</v>
      </c>
      <c r="AM9" s="21">
        <v>46.0</v>
      </c>
      <c r="AN9" s="21">
        <v>93.0</v>
      </c>
      <c r="AO9" s="21">
        <v>47.0</v>
      </c>
      <c r="AP9" s="21">
        <v>4.23</v>
      </c>
      <c r="AQ9" s="21">
        <v>2.14</v>
      </c>
      <c r="AR9" s="21">
        <v>10.14</v>
      </c>
      <c r="AS9" s="21">
        <v>2.09</v>
      </c>
      <c r="AT9" s="21">
        <v>1335.0</v>
      </c>
      <c r="AU9" s="21">
        <v>1146.0</v>
      </c>
      <c r="AV9" s="21">
        <v>206.0</v>
      </c>
      <c r="AW9" s="22">
        <v>198.0</v>
      </c>
      <c r="AX9" s="23">
        <f t="shared" si="23"/>
        <v>0.07299270073</v>
      </c>
      <c r="AZ9" s="10">
        <v>59537.0</v>
      </c>
      <c r="BA9" s="10">
        <v>9994.0</v>
      </c>
      <c r="BD9" s="25">
        <f t="shared" si="24"/>
        <v>8</v>
      </c>
      <c r="BE9" s="25">
        <f t="shared" si="25"/>
        <v>17</v>
      </c>
      <c r="BF9" s="25">
        <f t="shared" si="26"/>
        <v>7</v>
      </c>
      <c r="BG9" s="25">
        <f t="shared" si="27"/>
        <v>10</v>
      </c>
      <c r="BH9" s="25">
        <f t="shared" si="28"/>
        <v>15</v>
      </c>
      <c r="BJ9" s="25">
        <f t="shared" si="29"/>
        <v>0.7</v>
      </c>
    </row>
    <row r="10">
      <c r="A10" s="18" t="s">
        <v>39</v>
      </c>
      <c r="B10" s="19">
        <f t="shared" si="1"/>
        <v>-12</v>
      </c>
      <c r="C10" s="20">
        <f t="shared" si="2"/>
        <v>-0.3333333333</v>
      </c>
      <c r="D10" s="19">
        <f t="shared" si="3"/>
        <v>0</v>
      </c>
      <c r="E10" s="20">
        <f t="shared" si="4"/>
        <v>0</v>
      </c>
      <c r="F10" s="19">
        <f t="shared" si="5"/>
        <v>0</v>
      </c>
      <c r="G10" s="20">
        <f t="shared" si="6"/>
        <v>0</v>
      </c>
      <c r="H10" s="21">
        <f t="shared" si="7"/>
        <v>-64</v>
      </c>
      <c r="I10" s="20">
        <f t="shared" si="8"/>
        <v>-0.1438202247</v>
      </c>
      <c r="J10" s="19">
        <f t="shared" si="9"/>
        <v>-1434</v>
      </c>
      <c r="K10" s="20">
        <f t="shared" si="10"/>
        <v>-1.785803238</v>
      </c>
      <c r="L10" s="19">
        <f t="shared" si="11"/>
        <v>-1439</v>
      </c>
      <c r="M10" s="20">
        <f t="shared" si="12"/>
        <v>-1.44695827</v>
      </c>
      <c r="N10" s="19">
        <f t="shared" si="13"/>
        <v>-5</v>
      </c>
      <c r="O10" s="20">
        <f t="shared" si="14"/>
        <v>0.02610966057</v>
      </c>
      <c r="P10" s="19">
        <f t="shared" si="15"/>
        <v>-31.64</v>
      </c>
      <c r="Q10" s="20">
        <f t="shared" si="16"/>
        <v>-1.266106443</v>
      </c>
      <c r="R10" s="19">
        <f t="shared" si="17"/>
        <v>1.68</v>
      </c>
      <c r="S10" s="20">
        <f t="shared" si="18"/>
        <v>0.3076923077</v>
      </c>
      <c r="T10" s="19">
        <f t="shared" si="19"/>
        <v>2.41</v>
      </c>
      <c r="U10" s="20">
        <f t="shared" si="20"/>
        <v>0.1918026263</v>
      </c>
      <c r="V10" s="19">
        <f t="shared" si="21"/>
        <v>-33.32</v>
      </c>
      <c r="W10" s="20">
        <f t="shared" si="22"/>
        <v>-1.70609319</v>
      </c>
      <c r="X10" s="21">
        <v>30.0</v>
      </c>
      <c r="Y10" s="21">
        <v>2373.0</v>
      </c>
      <c r="Z10" s="21">
        <v>1952.0</v>
      </c>
      <c r="AA10" s="21">
        <v>413.0</v>
      </c>
      <c r="AB10" s="21">
        <v>86.0</v>
      </c>
      <c r="AC10" s="21">
        <v>275.0</v>
      </c>
      <c r="AD10" s="21">
        <v>189.0</v>
      </c>
      <c r="AE10" s="21">
        <v>9.17</v>
      </c>
      <c r="AF10" s="21">
        <v>6.3</v>
      </c>
      <c r="AG10" s="21">
        <v>13.77</v>
      </c>
      <c r="AH10" s="21">
        <v>2.87</v>
      </c>
      <c r="AI10" s="21">
        <v>42.0</v>
      </c>
      <c r="AJ10" s="21">
        <v>2373.0</v>
      </c>
      <c r="AK10" s="21">
        <v>1952.0</v>
      </c>
      <c r="AL10" s="21">
        <v>477.0</v>
      </c>
      <c r="AM10" s="21">
        <v>1520.0</v>
      </c>
      <c r="AN10" s="21">
        <v>1714.0</v>
      </c>
      <c r="AO10" s="21">
        <v>194.0</v>
      </c>
      <c r="AP10" s="21">
        <v>40.81</v>
      </c>
      <c r="AQ10" s="21">
        <v>4.62</v>
      </c>
      <c r="AR10" s="21">
        <v>11.36</v>
      </c>
      <c r="AS10" s="21">
        <v>36.19</v>
      </c>
      <c r="AT10" s="21">
        <v>2373.0</v>
      </c>
      <c r="AU10" s="21">
        <v>1952.0</v>
      </c>
      <c r="AV10" s="21">
        <v>349.0</v>
      </c>
      <c r="AW10" s="22">
        <v>299.0</v>
      </c>
      <c r="AX10" s="23">
        <f t="shared" si="23"/>
        <v>0.3202247191</v>
      </c>
      <c r="AZ10" s="10">
        <v>71727.0</v>
      </c>
      <c r="BA10" s="10">
        <v>6367.0</v>
      </c>
      <c r="BD10" s="25">
        <f t="shared" si="24"/>
        <v>50</v>
      </c>
      <c r="BE10" s="25">
        <f t="shared" si="25"/>
        <v>128</v>
      </c>
      <c r="BF10" s="25">
        <f t="shared" si="26"/>
        <v>64</v>
      </c>
      <c r="BG10" s="25">
        <f t="shared" si="27"/>
        <v>64</v>
      </c>
      <c r="BH10" s="25">
        <f t="shared" si="28"/>
        <v>114</v>
      </c>
      <c r="BJ10" s="25">
        <f t="shared" si="29"/>
        <v>1.68</v>
      </c>
    </row>
    <row r="11">
      <c r="A11" s="18" t="s">
        <v>40</v>
      </c>
      <c r="B11" s="19">
        <f t="shared" si="1"/>
        <v>7</v>
      </c>
      <c r="C11" s="20">
        <f t="shared" si="2"/>
        <v>0.1647058824</v>
      </c>
      <c r="D11" s="19">
        <f t="shared" si="3"/>
        <v>0</v>
      </c>
      <c r="E11" s="20">
        <f t="shared" si="4"/>
        <v>0</v>
      </c>
      <c r="F11" s="19">
        <f t="shared" si="5"/>
        <v>16</v>
      </c>
      <c r="G11" s="20">
        <f t="shared" si="6"/>
        <v>0.03265306122</v>
      </c>
      <c r="H11" s="21">
        <f t="shared" si="7"/>
        <v>-92</v>
      </c>
      <c r="I11" s="20">
        <f t="shared" si="8"/>
        <v>-0.5380116959</v>
      </c>
      <c r="J11" s="19">
        <f t="shared" si="9"/>
        <v>22</v>
      </c>
      <c r="K11" s="20">
        <f t="shared" si="10"/>
        <v>0.2391304348</v>
      </c>
      <c r="L11" s="19">
        <f t="shared" si="11"/>
        <v>-8</v>
      </c>
      <c r="M11" s="20">
        <f t="shared" si="12"/>
        <v>-0.04255319149</v>
      </c>
      <c r="N11" s="19">
        <f t="shared" si="13"/>
        <v>-30</v>
      </c>
      <c r="O11" s="20">
        <f t="shared" si="14"/>
        <v>0.3125</v>
      </c>
      <c r="P11" s="19">
        <f t="shared" si="15"/>
        <v>-0.92</v>
      </c>
      <c r="Q11" s="20">
        <f t="shared" si="16"/>
        <v>-0.2062780269</v>
      </c>
      <c r="R11" s="19">
        <f t="shared" si="17"/>
        <v>-1.09</v>
      </c>
      <c r="S11" s="20">
        <f t="shared" si="18"/>
        <v>-0.4728850325</v>
      </c>
      <c r="T11" s="19">
        <f t="shared" si="19"/>
        <v>-2.84</v>
      </c>
      <c r="U11" s="20">
        <f t="shared" si="20"/>
        <v>-0.6859903382</v>
      </c>
      <c r="V11" s="19">
        <f t="shared" si="21"/>
        <v>0.16</v>
      </c>
      <c r="W11" s="20">
        <f t="shared" si="22"/>
        <v>0.07407407407</v>
      </c>
      <c r="X11" s="21">
        <v>46.0</v>
      </c>
      <c r="Y11" s="21">
        <v>1161.0</v>
      </c>
      <c r="Z11" s="21">
        <v>498.0</v>
      </c>
      <c r="AA11" s="21">
        <v>125.0</v>
      </c>
      <c r="AB11" s="21">
        <v>103.0</v>
      </c>
      <c r="AC11" s="21">
        <v>184.0</v>
      </c>
      <c r="AD11" s="21">
        <v>81.0</v>
      </c>
      <c r="AE11" s="21">
        <v>4.0</v>
      </c>
      <c r="AF11" s="21">
        <v>1.76</v>
      </c>
      <c r="AG11" s="21">
        <v>2.72</v>
      </c>
      <c r="AH11" s="21">
        <v>2.24</v>
      </c>
      <c r="AI11" s="21">
        <v>39.0</v>
      </c>
      <c r="AJ11" s="21">
        <v>1161.0</v>
      </c>
      <c r="AK11" s="21">
        <v>482.0</v>
      </c>
      <c r="AL11" s="21">
        <v>217.0</v>
      </c>
      <c r="AM11" s="21">
        <v>81.0</v>
      </c>
      <c r="AN11" s="21">
        <v>192.0</v>
      </c>
      <c r="AO11" s="21">
        <v>111.0</v>
      </c>
      <c r="AP11" s="21">
        <v>4.92</v>
      </c>
      <c r="AQ11" s="21">
        <v>2.85</v>
      </c>
      <c r="AR11" s="21">
        <v>5.56</v>
      </c>
      <c r="AS11" s="21">
        <v>2.08</v>
      </c>
      <c r="AT11" s="21">
        <v>1161.0</v>
      </c>
      <c r="AU11" s="21">
        <v>498.0</v>
      </c>
      <c r="AV11" s="21">
        <v>101.0</v>
      </c>
      <c r="AW11" s="22">
        <v>125.0</v>
      </c>
      <c r="AX11" s="23">
        <f t="shared" si="23"/>
        <v>0</v>
      </c>
      <c r="AZ11" s="10">
        <v>35191.0</v>
      </c>
      <c r="BA11" s="10">
        <v>4989.0</v>
      </c>
      <c r="BD11" s="25">
        <f t="shared" si="24"/>
        <v>24</v>
      </c>
      <c r="BE11" s="25">
        <f t="shared" si="25"/>
        <v>116</v>
      </c>
      <c r="BF11" s="25">
        <f t="shared" si="26"/>
        <v>24</v>
      </c>
      <c r="BG11" s="25">
        <f t="shared" si="27"/>
        <v>92</v>
      </c>
      <c r="BH11" s="25">
        <f t="shared" si="28"/>
        <v>0</v>
      </c>
      <c r="BJ11" s="25">
        <f t="shared" si="29"/>
        <v>1.09</v>
      </c>
    </row>
    <row r="12">
      <c r="A12" s="18" t="s">
        <v>41</v>
      </c>
      <c r="B12" s="19">
        <f t="shared" si="1"/>
        <v>9</v>
      </c>
      <c r="C12" s="20">
        <f t="shared" si="2"/>
        <v>0.2068965517</v>
      </c>
      <c r="D12" s="19">
        <f t="shared" si="3"/>
        <v>0</v>
      </c>
      <c r="E12" s="20">
        <f t="shared" si="4"/>
        <v>0</v>
      </c>
      <c r="F12" s="19">
        <f t="shared" si="5"/>
        <v>147</v>
      </c>
      <c r="G12" s="20">
        <f t="shared" si="6"/>
        <v>0.2745098039</v>
      </c>
      <c r="H12" s="21">
        <f t="shared" si="7"/>
        <v>-80</v>
      </c>
      <c r="I12" s="20">
        <f t="shared" si="8"/>
        <v>-0.4444444444</v>
      </c>
      <c r="J12" s="19">
        <f t="shared" si="9"/>
        <v>22</v>
      </c>
      <c r="K12" s="20">
        <f t="shared" si="10"/>
        <v>0.2444444444</v>
      </c>
      <c r="L12" s="19">
        <f t="shared" si="11"/>
        <v>-8</v>
      </c>
      <c r="M12" s="20">
        <f t="shared" si="12"/>
        <v>-0.04102564103</v>
      </c>
      <c r="N12" s="19">
        <f t="shared" si="13"/>
        <v>-30</v>
      </c>
      <c r="O12" s="20">
        <f t="shared" si="14"/>
        <v>0.2857142857</v>
      </c>
      <c r="P12" s="19">
        <f t="shared" si="15"/>
        <v>-1.12</v>
      </c>
      <c r="Q12" s="20">
        <f t="shared" si="16"/>
        <v>-0.2466960352</v>
      </c>
      <c r="R12" s="19">
        <f t="shared" si="17"/>
        <v>-1.2</v>
      </c>
      <c r="S12" s="20">
        <f t="shared" si="18"/>
        <v>-0.4838709677</v>
      </c>
      <c r="T12" s="19">
        <f t="shared" si="19"/>
        <v>-2.72</v>
      </c>
      <c r="U12" s="20">
        <f t="shared" si="20"/>
        <v>-0.6355140187</v>
      </c>
      <c r="V12" s="19">
        <f t="shared" si="21"/>
        <v>0.07</v>
      </c>
      <c r="W12" s="20">
        <f t="shared" si="22"/>
        <v>0.03389830508</v>
      </c>
      <c r="X12" s="21">
        <v>48.0</v>
      </c>
      <c r="Y12" s="21">
        <v>1292.0</v>
      </c>
      <c r="Z12" s="21">
        <v>609.0</v>
      </c>
      <c r="AA12" s="21">
        <v>140.0</v>
      </c>
      <c r="AB12" s="21">
        <v>101.0</v>
      </c>
      <c r="AC12" s="21">
        <v>191.0</v>
      </c>
      <c r="AD12" s="21">
        <v>90.0</v>
      </c>
      <c r="AE12" s="21">
        <v>3.98</v>
      </c>
      <c r="AF12" s="21">
        <v>1.88</v>
      </c>
      <c r="AG12" s="21">
        <v>2.92</v>
      </c>
      <c r="AH12" s="21">
        <v>2.1</v>
      </c>
      <c r="AI12" s="21">
        <v>39.0</v>
      </c>
      <c r="AJ12" s="21">
        <v>1292.0</v>
      </c>
      <c r="AK12" s="21">
        <v>462.0</v>
      </c>
      <c r="AL12" s="21">
        <v>220.0</v>
      </c>
      <c r="AM12" s="21">
        <v>79.0</v>
      </c>
      <c r="AN12" s="21">
        <v>199.0</v>
      </c>
      <c r="AO12" s="21">
        <v>120.0</v>
      </c>
      <c r="AP12" s="21">
        <v>5.1</v>
      </c>
      <c r="AQ12" s="21">
        <v>3.08</v>
      </c>
      <c r="AR12" s="21">
        <v>5.64</v>
      </c>
      <c r="AS12" s="21">
        <v>2.03</v>
      </c>
      <c r="AT12" s="21">
        <v>1292.0</v>
      </c>
      <c r="AU12" s="21">
        <v>609.0</v>
      </c>
      <c r="AV12" s="21">
        <v>143.0</v>
      </c>
      <c r="AW12" s="22">
        <v>140.0</v>
      </c>
      <c r="AX12" s="23">
        <f t="shared" si="23"/>
        <v>0</v>
      </c>
      <c r="AZ12" s="10">
        <v>39506.0</v>
      </c>
      <c r="BA12" s="10">
        <v>5433.0</v>
      </c>
      <c r="BD12" s="25">
        <f t="shared" si="24"/>
        <v>3</v>
      </c>
      <c r="BE12" s="25">
        <f t="shared" si="25"/>
        <v>77</v>
      </c>
      <c r="BF12" s="25">
        <f t="shared" si="26"/>
        <v>3</v>
      </c>
      <c r="BG12" s="25">
        <f t="shared" si="27"/>
        <v>80</v>
      </c>
      <c r="BH12" s="25">
        <f t="shared" si="28"/>
        <v>0</v>
      </c>
      <c r="BJ12" s="25">
        <f t="shared" si="29"/>
        <v>1.2</v>
      </c>
    </row>
    <row r="13">
      <c r="A13" s="18" t="s">
        <v>42</v>
      </c>
      <c r="B13" s="19">
        <f t="shared" si="1"/>
        <v>2</v>
      </c>
      <c r="C13" s="20">
        <f t="shared" si="2"/>
        <v>0.05882352941</v>
      </c>
      <c r="D13" s="19">
        <f t="shared" si="3"/>
        <v>0</v>
      </c>
      <c r="E13" s="20">
        <f t="shared" si="4"/>
        <v>0</v>
      </c>
      <c r="F13" s="19">
        <f t="shared" si="5"/>
        <v>216</v>
      </c>
      <c r="G13" s="20">
        <f t="shared" si="6"/>
        <v>0.4302788845</v>
      </c>
      <c r="H13" s="21">
        <f t="shared" si="7"/>
        <v>-38</v>
      </c>
      <c r="I13" s="20">
        <f t="shared" si="8"/>
        <v>-0.2857142857</v>
      </c>
      <c r="J13" s="19">
        <f t="shared" si="9"/>
        <v>4</v>
      </c>
      <c r="K13" s="20">
        <f t="shared" si="10"/>
        <v>0.05970149254</v>
      </c>
      <c r="L13" s="19">
        <f t="shared" si="11"/>
        <v>-6</v>
      </c>
      <c r="M13" s="20">
        <f t="shared" si="12"/>
        <v>-0.04545454545</v>
      </c>
      <c r="N13" s="19">
        <f t="shared" si="13"/>
        <v>-10</v>
      </c>
      <c r="O13" s="20">
        <f t="shared" si="14"/>
        <v>0.1538461538</v>
      </c>
      <c r="P13" s="19">
        <f t="shared" si="15"/>
        <v>-0.4</v>
      </c>
      <c r="Q13" s="20">
        <f t="shared" si="16"/>
        <v>-0.1028277635</v>
      </c>
      <c r="R13" s="19">
        <f t="shared" si="17"/>
        <v>-0.41</v>
      </c>
      <c r="S13" s="20">
        <f t="shared" si="18"/>
        <v>-0.2140992167</v>
      </c>
      <c r="T13" s="19">
        <f t="shared" si="19"/>
        <v>-1.35</v>
      </c>
      <c r="U13" s="20">
        <f t="shared" si="20"/>
        <v>-0.3430749682</v>
      </c>
      <c r="V13" s="19">
        <f t="shared" si="21"/>
        <v>0</v>
      </c>
      <c r="W13" s="20">
        <f t="shared" si="22"/>
        <v>0</v>
      </c>
      <c r="X13" s="21">
        <v>35.0</v>
      </c>
      <c r="Y13" s="21">
        <v>1070.0</v>
      </c>
      <c r="Z13" s="21">
        <v>610.0</v>
      </c>
      <c r="AA13" s="21">
        <v>114.0</v>
      </c>
      <c r="AB13" s="21">
        <v>69.0</v>
      </c>
      <c r="AC13" s="21">
        <v>129.0</v>
      </c>
      <c r="AD13" s="21">
        <v>60.0</v>
      </c>
      <c r="AE13" s="21">
        <v>3.69</v>
      </c>
      <c r="AF13" s="21">
        <v>1.71</v>
      </c>
      <c r="AG13" s="21">
        <v>3.26</v>
      </c>
      <c r="AH13" s="21">
        <v>1.97</v>
      </c>
      <c r="AI13" s="21">
        <v>33.0</v>
      </c>
      <c r="AJ13" s="21">
        <v>1070.0</v>
      </c>
      <c r="AK13" s="21">
        <v>394.0</v>
      </c>
      <c r="AL13" s="21">
        <v>152.0</v>
      </c>
      <c r="AM13" s="21">
        <v>65.0</v>
      </c>
      <c r="AN13" s="21">
        <v>135.0</v>
      </c>
      <c r="AO13" s="21">
        <v>70.0</v>
      </c>
      <c r="AP13" s="21">
        <v>4.09</v>
      </c>
      <c r="AQ13" s="21">
        <v>2.12</v>
      </c>
      <c r="AR13" s="21">
        <v>4.61</v>
      </c>
      <c r="AS13" s="21">
        <v>1.97</v>
      </c>
      <c r="AT13" s="21">
        <v>1070.0</v>
      </c>
      <c r="AU13" s="21">
        <v>610.0</v>
      </c>
      <c r="AV13" s="21">
        <v>78.0</v>
      </c>
      <c r="AW13" s="22">
        <v>91.0</v>
      </c>
      <c r="AX13" s="23">
        <f t="shared" si="23"/>
        <v>0.2243902439</v>
      </c>
      <c r="AZ13" s="10">
        <v>28371.0</v>
      </c>
      <c r="BA13" s="10">
        <v>3723.0</v>
      </c>
      <c r="BD13" s="25">
        <f t="shared" si="24"/>
        <v>13</v>
      </c>
      <c r="BE13" s="25">
        <f t="shared" si="25"/>
        <v>74</v>
      </c>
      <c r="BF13" s="25">
        <f t="shared" si="26"/>
        <v>36</v>
      </c>
      <c r="BG13" s="25">
        <f t="shared" si="27"/>
        <v>38</v>
      </c>
      <c r="BH13" s="25">
        <f t="shared" si="28"/>
        <v>23</v>
      </c>
      <c r="BJ13" s="25">
        <f t="shared" si="29"/>
        <v>0.41</v>
      </c>
    </row>
    <row r="14">
      <c r="A14" s="18" t="s">
        <v>43</v>
      </c>
      <c r="B14" s="19">
        <f t="shared" si="1"/>
        <v>-14</v>
      </c>
      <c r="C14" s="20">
        <f t="shared" si="2"/>
        <v>-0.1818181818</v>
      </c>
      <c r="D14" s="19">
        <f t="shared" si="3"/>
        <v>0</v>
      </c>
      <c r="E14" s="20">
        <f t="shared" si="4"/>
        <v>0</v>
      </c>
      <c r="F14" s="19">
        <f t="shared" si="5"/>
        <v>36</v>
      </c>
      <c r="G14" s="20">
        <f t="shared" si="6"/>
        <v>0.03793466807</v>
      </c>
      <c r="H14" s="21">
        <f t="shared" si="7"/>
        <v>-3</v>
      </c>
      <c r="I14" s="20">
        <f t="shared" si="8"/>
        <v>-0.01318681319</v>
      </c>
      <c r="J14" s="19">
        <f t="shared" si="9"/>
        <v>0</v>
      </c>
      <c r="K14" s="20">
        <f t="shared" si="10"/>
        <v>0</v>
      </c>
      <c r="L14" s="19">
        <f t="shared" si="11"/>
        <v>15</v>
      </c>
      <c r="M14" s="20">
        <f t="shared" si="12"/>
        <v>0.05110732538</v>
      </c>
      <c r="N14" s="19">
        <f t="shared" si="13"/>
        <v>15</v>
      </c>
      <c r="O14" s="20">
        <f t="shared" si="14"/>
        <v>0.1224489796</v>
      </c>
      <c r="P14" s="19">
        <f t="shared" si="15"/>
        <v>0.9</v>
      </c>
      <c r="Q14" s="20">
        <f t="shared" si="16"/>
        <v>0.2337662338</v>
      </c>
      <c r="R14" s="19">
        <f t="shared" si="17"/>
        <v>0.49</v>
      </c>
      <c r="S14" s="20">
        <f t="shared" si="18"/>
        <v>0.3034055728</v>
      </c>
      <c r="T14" s="19">
        <f t="shared" si="19"/>
        <v>0.5</v>
      </c>
      <c r="U14" s="20">
        <f t="shared" si="20"/>
        <v>0.1677852349</v>
      </c>
      <c r="V14" s="19">
        <f t="shared" si="21"/>
        <v>0.4</v>
      </c>
      <c r="W14" s="20">
        <f t="shared" si="22"/>
        <v>0.1785714286</v>
      </c>
      <c r="X14" s="21">
        <v>70.0</v>
      </c>
      <c r="Y14" s="21">
        <v>2057.0</v>
      </c>
      <c r="Z14" s="21">
        <v>967.0</v>
      </c>
      <c r="AA14" s="21">
        <v>226.0</v>
      </c>
      <c r="AB14" s="21">
        <v>171.0</v>
      </c>
      <c r="AC14" s="21">
        <v>301.0</v>
      </c>
      <c r="AD14" s="21">
        <v>130.0</v>
      </c>
      <c r="AE14" s="21">
        <v>4.3</v>
      </c>
      <c r="AF14" s="21">
        <v>1.86</v>
      </c>
      <c r="AG14" s="21">
        <v>3.23</v>
      </c>
      <c r="AH14" s="21">
        <v>2.44</v>
      </c>
      <c r="AI14" s="21">
        <v>84.0</v>
      </c>
      <c r="AJ14" s="21">
        <v>2057.0</v>
      </c>
      <c r="AK14" s="21">
        <v>931.0</v>
      </c>
      <c r="AL14" s="21">
        <v>229.0</v>
      </c>
      <c r="AM14" s="21">
        <v>171.0</v>
      </c>
      <c r="AN14" s="21">
        <v>286.0</v>
      </c>
      <c r="AO14" s="21">
        <v>115.0</v>
      </c>
      <c r="AP14" s="21">
        <v>3.4</v>
      </c>
      <c r="AQ14" s="21">
        <v>1.37</v>
      </c>
      <c r="AR14" s="21">
        <v>2.73</v>
      </c>
      <c r="AS14" s="21">
        <v>2.04</v>
      </c>
      <c r="AT14" s="21">
        <v>2057.0</v>
      </c>
      <c r="AU14" s="21">
        <v>967.0</v>
      </c>
      <c r="AV14" s="21">
        <v>226.0</v>
      </c>
      <c r="AW14" s="22">
        <v>226.0</v>
      </c>
      <c r="AX14" s="23">
        <f t="shared" si="23"/>
        <v>0</v>
      </c>
      <c r="AZ14" s="10">
        <v>58249.0</v>
      </c>
      <c r="BA14" s="10">
        <v>8399.0</v>
      </c>
      <c r="BD14" s="25">
        <f t="shared" si="24"/>
        <v>0</v>
      </c>
      <c r="BE14" s="25">
        <f t="shared" si="25"/>
        <v>3</v>
      </c>
      <c r="BF14" s="25">
        <f t="shared" si="26"/>
        <v>0</v>
      </c>
      <c r="BG14" s="25">
        <f t="shared" si="27"/>
        <v>3</v>
      </c>
      <c r="BH14" s="25">
        <f t="shared" si="28"/>
        <v>0</v>
      </c>
      <c r="BJ14" s="25">
        <f t="shared" si="29"/>
        <v>0.49</v>
      </c>
    </row>
    <row r="15">
      <c r="A15" s="18" t="s">
        <v>44</v>
      </c>
      <c r="B15" s="19">
        <f t="shared" si="1"/>
        <v>24</v>
      </c>
      <c r="C15" s="20">
        <f t="shared" si="2"/>
        <v>0.5581395349</v>
      </c>
      <c r="D15" s="19">
        <f t="shared" si="3"/>
        <v>0</v>
      </c>
      <c r="E15" s="20">
        <f t="shared" si="4"/>
        <v>0</v>
      </c>
      <c r="F15" s="19">
        <f t="shared" si="5"/>
        <v>37</v>
      </c>
      <c r="G15" s="20">
        <f t="shared" si="6"/>
        <v>0.05222300635</v>
      </c>
      <c r="H15" s="21">
        <f t="shared" si="7"/>
        <v>-87</v>
      </c>
      <c r="I15" s="20">
        <f t="shared" si="8"/>
        <v>-0.4192771084</v>
      </c>
      <c r="J15" s="19">
        <f t="shared" si="9"/>
        <v>101</v>
      </c>
      <c r="K15" s="20">
        <f t="shared" si="10"/>
        <v>1.239263804</v>
      </c>
      <c r="L15" s="19">
        <f t="shared" si="11"/>
        <v>196</v>
      </c>
      <c r="M15" s="20">
        <f t="shared" si="12"/>
        <v>1.38028169</v>
      </c>
      <c r="N15" s="19">
        <f t="shared" si="13"/>
        <v>95</v>
      </c>
      <c r="O15" s="20">
        <f t="shared" si="14"/>
        <v>1.570247934</v>
      </c>
      <c r="P15" s="19">
        <f t="shared" si="15"/>
        <v>2.94</v>
      </c>
      <c r="Q15" s="20">
        <f t="shared" si="16"/>
        <v>1.017301038</v>
      </c>
      <c r="R15" s="19">
        <f t="shared" si="17"/>
        <v>1.54</v>
      </c>
      <c r="S15" s="20">
        <f t="shared" si="18"/>
        <v>1.294117647</v>
      </c>
      <c r="T15" s="19">
        <f t="shared" si="19"/>
        <v>-5.12</v>
      </c>
      <c r="U15" s="20">
        <f t="shared" si="20"/>
        <v>-0.9241877256</v>
      </c>
      <c r="V15" s="19">
        <f t="shared" si="21"/>
        <v>1.4</v>
      </c>
      <c r="W15" s="20">
        <f t="shared" si="22"/>
        <v>0.8235294118</v>
      </c>
      <c r="X15" s="21">
        <v>55.0</v>
      </c>
      <c r="Y15" s="21">
        <v>1593.0</v>
      </c>
      <c r="Z15" s="21">
        <v>727.0</v>
      </c>
      <c r="AA15" s="21">
        <v>164.0</v>
      </c>
      <c r="AB15" s="21">
        <v>132.0</v>
      </c>
      <c r="AC15" s="21">
        <v>240.0</v>
      </c>
      <c r="AD15" s="21">
        <v>108.0</v>
      </c>
      <c r="AE15" s="21">
        <v>4.36</v>
      </c>
      <c r="AF15" s="21">
        <v>1.96</v>
      </c>
      <c r="AG15" s="21">
        <v>2.98</v>
      </c>
      <c r="AH15" s="21">
        <v>2.4</v>
      </c>
      <c r="AI15" s="21">
        <v>31.0</v>
      </c>
      <c r="AJ15" s="21">
        <v>1593.0</v>
      </c>
      <c r="AK15" s="21">
        <v>690.0</v>
      </c>
      <c r="AL15" s="21">
        <v>251.0</v>
      </c>
      <c r="AM15" s="21">
        <v>31.0</v>
      </c>
      <c r="AN15" s="21">
        <v>44.0</v>
      </c>
      <c r="AO15" s="21">
        <v>13.0</v>
      </c>
      <c r="AP15" s="21">
        <v>1.42</v>
      </c>
      <c r="AQ15" s="21">
        <v>0.42</v>
      </c>
      <c r="AR15" s="21">
        <v>8.1</v>
      </c>
      <c r="AS15" s="21">
        <v>1.0</v>
      </c>
      <c r="AT15" s="21">
        <v>1593.0</v>
      </c>
      <c r="AU15" s="21">
        <v>727.0</v>
      </c>
      <c r="AV15" s="21">
        <v>160.0</v>
      </c>
      <c r="AW15" s="22">
        <v>164.0</v>
      </c>
      <c r="AX15" s="23">
        <f t="shared" si="23"/>
        <v>0</v>
      </c>
      <c r="AZ15" s="10">
        <v>44957.0</v>
      </c>
      <c r="BA15" s="10">
        <v>6521.0</v>
      </c>
      <c r="BD15" s="25">
        <f t="shared" si="24"/>
        <v>4</v>
      </c>
      <c r="BE15" s="25">
        <f t="shared" si="25"/>
        <v>91</v>
      </c>
      <c r="BF15" s="25">
        <f t="shared" si="26"/>
        <v>4</v>
      </c>
      <c r="BG15" s="25">
        <f t="shared" si="27"/>
        <v>87</v>
      </c>
      <c r="BH15" s="25">
        <f t="shared" si="28"/>
        <v>0</v>
      </c>
      <c r="BJ15" s="25">
        <f t="shared" si="29"/>
        <v>1.54</v>
      </c>
    </row>
    <row r="16">
      <c r="A16" s="18" t="s">
        <v>45</v>
      </c>
      <c r="B16" s="19">
        <f t="shared" si="1"/>
        <v>1</v>
      </c>
      <c r="C16" s="20">
        <f t="shared" si="2"/>
        <v>0.02597402597</v>
      </c>
      <c r="D16" s="19">
        <f t="shared" si="3"/>
        <v>0</v>
      </c>
      <c r="E16" s="20">
        <f t="shared" si="4"/>
        <v>0</v>
      </c>
      <c r="F16" s="19">
        <f t="shared" si="5"/>
        <v>174</v>
      </c>
      <c r="G16" s="20">
        <f t="shared" si="6"/>
        <v>0.3710021322</v>
      </c>
      <c r="H16" s="21">
        <f t="shared" si="7"/>
        <v>-40</v>
      </c>
      <c r="I16" s="20">
        <f t="shared" si="8"/>
        <v>-0.2702702703</v>
      </c>
      <c r="J16" s="19">
        <f t="shared" si="9"/>
        <v>5</v>
      </c>
      <c r="K16" s="20">
        <f t="shared" si="10"/>
        <v>0.06535947712</v>
      </c>
      <c r="L16" s="19">
        <f t="shared" si="11"/>
        <v>-4</v>
      </c>
      <c r="M16" s="20">
        <f t="shared" si="12"/>
        <v>-0.02631578947</v>
      </c>
      <c r="N16" s="19">
        <f t="shared" si="13"/>
        <v>-9</v>
      </c>
      <c r="O16" s="20">
        <f t="shared" si="14"/>
        <v>0.119205298</v>
      </c>
      <c r="P16" s="19">
        <f t="shared" si="15"/>
        <v>-0.2</v>
      </c>
      <c r="Q16" s="20">
        <f t="shared" si="16"/>
        <v>-0.05063291139</v>
      </c>
      <c r="R16" s="19">
        <f t="shared" si="17"/>
        <v>-0.29</v>
      </c>
      <c r="S16" s="20">
        <f t="shared" si="18"/>
        <v>-0.1475826972</v>
      </c>
      <c r="T16" s="19">
        <f t="shared" si="19"/>
        <v>-1.14</v>
      </c>
      <c r="U16" s="20">
        <f t="shared" si="20"/>
        <v>-0.2961038961</v>
      </c>
      <c r="V16" s="19">
        <f t="shared" si="21"/>
        <v>0.08</v>
      </c>
      <c r="W16" s="20">
        <f t="shared" si="22"/>
        <v>0.04020100503</v>
      </c>
      <c r="X16" s="21">
        <v>39.0</v>
      </c>
      <c r="Y16" s="21">
        <v>1001.0</v>
      </c>
      <c r="Z16" s="21">
        <v>556.0</v>
      </c>
      <c r="AA16" s="21">
        <v>128.0</v>
      </c>
      <c r="AB16" s="21">
        <v>79.0</v>
      </c>
      <c r="AC16" s="21">
        <v>150.0</v>
      </c>
      <c r="AD16" s="21">
        <v>71.0</v>
      </c>
      <c r="AE16" s="21">
        <v>3.85</v>
      </c>
      <c r="AF16" s="21">
        <v>1.82</v>
      </c>
      <c r="AG16" s="21">
        <v>3.28</v>
      </c>
      <c r="AH16" s="21">
        <v>2.03</v>
      </c>
      <c r="AI16" s="21">
        <v>38.0</v>
      </c>
      <c r="AJ16" s="21">
        <v>1001.0</v>
      </c>
      <c r="AK16" s="21">
        <v>382.0</v>
      </c>
      <c r="AL16" s="21">
        <v>168.0</v>
      </c>
      <c r="AM16" s="21">
        <v>74.0</v>
      </c>
      <c r="AN16" s="21">
        <v>154.0</v>
      </c>
      <c r="AO16" s="21">
        <v>80.0</v>
      </c>
      <c r="AP16" s="21">
        <v>4.05</v>
      </c>
      <c r="AQ16" s="21">
        <v>2.11</v>
      </c>
      <c r="AR16" s="21">
        <v>4.42</v>
      </c>
      <c r="AS16" s="21">
        <v>1.95</v>
      </c>
      <c r="AT16" s="21">
        <v>1001.0</v>
      </c>
      <c r="AU16" s="21">
        <v>556.0</v>
      </c>
      <c r="AV16" s="21">
        <v>172.0</v>
      </c>
      <c r="AW16" s="22">
        <v>128.0</v>
      </c>
      <c r="AX16" s="23">
        <f t="shared" si="23"/>
        <v>0</v>
      </c>
      <c r="AZ16" s="10">
        <v>27787.0</v>
      </c>
      <c r="BA16" s="10">
        <v>3671.0</v>
      </c>
      <c r="BD16" s="25">
        <f t="shared" si="24"/>
        <v>44</v>
      </c>
      <c r="BE16" s="25">
        <f t="shared" si="25"/>
        <v>4</v>
      </c>
      <c r="BF16" s="25">
        <f t="shared" si="26"/>
        <v>44</v>
      </c>
      <c r="BG16" s="25">
        <f t="shared" si="27"/>
        <v>40</v>
      </c>
      <c r="BH16" s="25">
        <f t="shared" si="28"/>
        <v>0</v>
      </c>
      <c r="BJ16" s="25">
        <f t="shared" si="29"/>
        <v>0.29</v>
      </c>
    </row>
    <row r="17">
      <c r="A17" s="18" t="s">
        <v>46</v>
      </c>
      <c r="B17" s="19">
        <f t="shared" si="1"/>
        <v>0</v>
      </c>
      <c r="C17" s="20">
        <f t="shared" si="2"/>
        <v>0</v>
      </c>
      <c r="D17" s="19">
        <f t="shared" si="3"/>
        <v>0</v>
      </c>
      <c r="E17" s="20">
        <f t="shared" si="4"/>
        <v>0</v>
      </c>
      <c r="F17" s="19">
        <f t="shared" si="5"/>
        <v>18</v>
      </c>
      <c r="G17" s="20">
        <f t="shared" si="6"/>
        <v>0.01475409836</v>
      </c>
      <c r="H17" s="21">
        <f t="shared" si="7"/>
        <v>270</v>
      </c>
      <c r="I17" s="20">
        <f t="shared" si="8"/>
        <v>0.9712230216</v>
      </c>
      <c r="J17" s="19">
        <f t="shared" si="9"/>
        <v>54</v>
      </c>
      <c r="K17" s="20">
        <f t="shared" si="10"/>
        <v>0.5869565217</v>
      </c>
      <c r="L17" s="19">
        <f t="shared" si="11"/>
        <v>138</v>
      </c>
      <c r="M17" s="20">
        <f t="shared" si="12"/>
        <v>0.8363636364</v>
      </c>
      <c r="N17" s="19">
        <f t="shared" si="13"/>
        <v>84</v>
      </c>
      <c r="O17" s="20">
        <f t="shared" si="14"/>
        <v>1.150684932</v>
      </c>
      <c r="P17" s="19">
        <f t="shared" si="15"/>
        <v>3.37</v>
      </c>
      <c r="Q17" s="20">
        <f t="shared" si="16"/>
        <v>0.8372670807</v>
      </c>
      <c r="R17" s="19">
        <f t="shared" si="17"/>
        <v>2.04</v>
      </c>
      <c r="S17" s="20">
        <f t="shared" si="18"/>
        <v>1.146067416</v>
      </c>
      <c r="T17" s="19">
        <f t="shared" si="19"/>
        <v>6.58</v>
      </c>
      <c r="U17" s="20">
        <f t="shared" si="20"/>
        <v>0.9705014749</v>
      </c>
      <c r="V17" s="19">
        <f t="shared" si="21"/>
        <v>1.31</v>
      </c>
      <c r="W17" s="20">
        <f t="shared" si="22"/>
        <v>0.583518931</v>
      </c>
      <c r="X17" s="21">
        <v>41.0</v>
      </c>
      <c r="Y17" s="21">
        <v>1540.0</v>
      </c>
      <c r="Z17" s="21">
        <v>1229.0</v>
      </c>
      <c r="AA17" s="21">
        <v>413.0</v>
      </c>
      <c r="AB17" s="21">
        <v>119.0</v>
      </c>
      <c r="AC17" s="21">
        <v>234.0</v>
      </c>
      <c r="AD17" s="21">
        <v>115.0</v>
      </c>
      <c r="AE17" s="21">
        <v>5.71</v>
      </c>
      <c r="AF17" s="21">
        <v>2.8</v>
      </c>
      <c r="AG17" s="21">
        <v>10.07</v>
      </c>
      <c r="AH17" s="21">
        <v>2.9</v>
      </c>
      <c r="AI17" s="21">
        <v>41.0</v>
      </c>
      <c r="AJ17" s="21">
        <v>1540.0</v>
      </c>
      <c r="AK17" s="21">
        <v>1211.0</v>
      </c>
      <c r="AL17" s="21">
        <v>143.0</v>
      </c>
      <c r="AM17" s="21">
        <v>65.0</v>
      </c>
      <c r="AN17" s="21">
        <v>96.0</v>
      </c>
      <c r="AO17" s="21">
        <v>31.0</v>
      </c>
      <c r="AP17" s="21">
        <v>2.34</v>
      </c>
      <c r="AQ17" s="21">
        <v>0.76</v>
      </c>
      <c r="AR17" s="21">
        <v>3.49</v>
      </c>
      <c r="AS17" s="21">
        <v>1.59</v>
      </c>
      <c r="AT17" s="21">
        <v>1540.0</v>
      </c>
      <c r="AU17" s="21">
        <v>1408.0</v>
      </c>
      <c r="AV17" s="21">
        <v>159.0</v>
      </c>
      <c r="AW17" s="22">
        <v>366.0</v>
      </c>
      <c r="AX17" s="23">
        <f t="shared" si="23"/>
        <v>0.1206675225</v>
      </c>
      <c r="AZ17" s="10">
        <v>46842.0</v>
      </c>
      <c r="BA17" s="10">
        <v>4962.0</v>
      </c>
      <c r="BD17" s="25">
        <f t="shared" si="24"/>
        <v>207</v>
      </c>
      <c r="BE17" s="25">
        <f t="shared" si="25"/>
        <v>16</v>
      </c>
      <c r="BF17" s="25">
        <f t="shared" si="26"/>
        <v>254</v>
      </c>
      <c r="BG17" s="25">
        <f t="shared" si="27"/>
        <v>270</v>
      </c>
      <c r="BH17" s="25">
        <f t="shared" si="28"/>
        <v>47</v>
      </c>
      <c r="BJ17" s="25">
        <f t="shared" si="29"/>
        <v>2.04</v>
      </c>
    </row>
    <row r="18">
      <c r="A18" s="18" t="s">
        <v>47</v>
      </c>
      <c r="B18" s="19">
        <f t="shared" si="1"/>
        <v>-2</v>
      </c>
      <c r="C18" s="20">
        <f t="shared" si="2"/>
        <v>-0.06666666667</v>
      </c>
      <c r="D18" s="19">
        <f t="shared" si="3"/>
        <v>0</v>
      </c>
      <c r="E18" s="20">
        <f t="shared" si="4"/>
        <v>0</v>
      </c>
      <c r="F18" s="19">
        <f t="shared" si="5"/>
        <v>22</v>
      </c>
      <c r="G18" s="20">
        <f t="shared" si="6"/>
        <v>0.02546296296</v>
      </c>
      <c r="H18" s="21">
        <f t="shared" si="7"/>
        <v>-31</v>
      </c>
      <c r="I18" s="20">
        <f t="shared" si="8"/>
        <v>-0.1698630137</v>
      </c>
      <c r="J18" s="19">
        <f t="shared" si="9"/>
        <v>-41</v>
      </c>
      <c r="K18" s="20">
        <f t="shared" si="10"/>
        <v>-0.3519313305</v>
      </c>
      <c r="L18" s="19">
        <f t="shared" si="11"/>
        <v>-26</v>
      </c>
      <c r="M18" s="20">
        <f t="shared" si="12"/>
        <v>-0.1502890173</v>
      </c>
      <c r="N18" s="19">
        <f t="shared" si="13"/>
        <v>15</v>
      </c>
      <c r="O18" s="20">
        <f t="shared" si="14"/>
        <v>0.2654867257</v>
      </c>
      <c r="P18" s="19">
        <f t="shared" si="15"/>
        <v>-0.48</v>
      </c>
      <c r="Q18" s="20">
        <f t="shared" si="16"/>
        <v>-0.08333333333</v>
      </c>
      <c r="R18" s="19">
        <f t="shared" si="17"/>
        <v>0.63</v>
      </c>
      <c r="S18" s="20">
        <f t="shared" si="18"/>
        <v>0.3324538259</v>
      </c>
      <c r="T18" s="19">
        <f t="shared" si="19"/>
        <v>-0.63</v>
      </c>
      <c r="U18" s="20">
        <f t="shared" si="20"/>
        <v>-0.1037037037</v>
      </c>
      <c r="V18" s="19">
        <f t="shared" si="21"/>
        <v>-1.11</v>
      </c>
      <c r="W18" s="20">
        <f t="shared" si="22"/>
        <v>-0.2871927555</v>
      </c>
      <c r="X18" s="21">
        <v>29.0</v>
      </c>
      <c r="Y18" s="21">
        <v>1313.0</v>
      </c>
      <c r="Z18" s="21">
        <v>875.0</v>
      </c>
      <c r="AA18" s="21">
        <v>167.0</v>
      </c>
      <c r="AB18" s="21">
        <v>96.0</v>
      </c>
      <c r="AC18" s="21">
        <v>160.0</v>
      </c>
      <c r="AD18" s="21">
        <v>64.0</v>
      </c>
      <c r="AE18" s="21">
        <v>5.52</v>
      </c>
      <c r="AF18" s="21">
        <v>2.21</v>
      </c>
      <c r="AG18" s="21">
        <v>5.76</v>
      </c>
      <c r="AH18" s="21">
        <v>3.31</v>
      </c>
      <c r="AI18" s="21">
        <v>31.0</v>
      </c>
      <c r="AJ18" s="21">
        <v>1313.0</v>
      </c>
      <c r="AK18" s="21">
        <v>853.0</v>
      </c>
      <c r="AL18" s="21">
        <v>198.0</v>
      </c>
      <c r="AM18" s="21">
        <v>137.0</v>
      </c>
      <c r="AN18" s="21">
        <v>186.0</v>
      </c>
      <c r="AO18" s="21">
        <v>49.0</v>
      </c>
      <c r="AP18" s="21">
        <v>6.0</v>
      </c>
      <c r="AQ18" s="21">
        <v>1.58</v>
      </c>
      <c r="AR18" s="21">
        <v>6.39</v>
      </c>
      <c r="AS18" s="21">
        <v>4.42</v>
      </c>
      <c r="AT18" s="21">
        <v>1313.0</v>
      </c>
      <c r="AU18" s="21">
        <v>875.0</v>
      </c>
      <c r="AV18" s="21">
        <v>152.0</v>
      </c>
      <c r="AW18" s="22">
        <v>164.0</v>
      </c>
      <c r="AX18" s="23">
        <f t="shared" si="23"/>
        <v>0.01812688822</v>
      </c>
      <c r="AZ18" s="10">
        <v>46155.0</v>
      </c>
      <c r="BA18" s="10">
        <v>4830.0</v>
      </c>
      <c r="BD18" s="25">
        <f t="shared" si="24"/>
        <v>12</v>
      </c>
      <c r="BE18" s="25">
        <f t="shared" si="25"/>
        <v>46</v>
      </c>
      <c r="BF18" s="25">
        <f t="shared" si="26"/>
        <v>15</v>
      </c>
      <c r="BG18" s="25">
        <f t="shared" si="27"/>
        <v>31</v>
      </c>
      <c r="BH18" s="25">
        <f t="shared" si="28"/>
        <v>3</v>
      </c>
      <c r="BJ18" s="25">
        <f t="shared" si="29"/>
        <v>0.63</v>
      </c>
    </row>
    <row r="19">
      <c r="A19" s="18" t="s">
        <v>48</v>
      </c>
      <c r="B19" s="19">
        <f t="shared" si="1"/>
        <v>-22</v>
      </c>
      <c r="C19" s="20">
        <f t="shared" si="2"/>
        <v>-0.22</v>
      </c>
      <c r="D19" s="19">
        <f t="shared" si="3"/>
        <v>0</v>
      </c>
      <c r="E19" s="20">
        <f t="shared" si="4"/>
        <v>0</v>
      </c>
      <c r="F19" s="19">
        <f t="shared" si="5"/>
        <v>35</v>
      </c>
      <c r="G19" s="20">
        <f t="shared" si="6"/>
        <v>0.0141729095</v>
      </c>
      <c r="H19" s="21">
        <f t="shared" si="7"/>
        <v>61</v>
      </c>
      <c r="I19" s="20">
        <f t="shared" si="8"/>
        <v>0.07362703681</v>
      </c>
      <c r="J19" s="19">
        <f t="shared" si="9"/>
        <v>-22</v>
      </c>
      <c r="K19" s="20">
        <f t="shared" si="10"/>
        <v>-0.0602739726</v>
      </c>
      <c r="L19" s="19">
        <f t="shared" si="11"/>
        <v>14</v>
      </c>
      <c r="M19" s="20">
        <f t="shared" si="12"/>
        <v>0.02794411178</v>
      </c>
      <c r="N19" s="19">
        <f t="shared" si="13"/>
        <v>36</v>
      </c>
      <c r="O19" s="20">
        <f t="shared" si="14"/>
        <v>0.2647058824</v>
      </c>
      <c r="P19" s="19">
        <f t="shared" si="15"/>
        <v>1.26</v>
      </c>
      <c r="Q19" s="20">
        <f t="shared" si="16"/>
        <v>0.2480314961</v>
      </c>
      <c r="R19" s="19">
        <f t="shared" si="17"/>
        <v>0.67</v>
      </c>
      <c r="S19" s="20">
        <f t="shared" si="18"/>
        <v>0.4802867384</v>
      </c>
      <c r="T19" s="19">
        <f t="shared" si="19"/>
        <v>2.46</v>
      </c>
      <c r="U19" s="20">
        <f t="shared" si="20"/>
        <v>0.2921615202</v>
      </c>
      <c r="V19" s="19">
        <f t="shared" si="21"/>
        <v>0.59</v>
      </c>
      <c r="W19" s="20">
        <f t="shared" si="22"/>
        <v>0.1601085482</v>
      </c>
      <c r="X19" s="21">
        <v>89.0</v>
      </c>
      <c r="Y19" s="21">
        <v>2907.0</v>
      </c>
      <c r="Z19" s="21">
        <v>2487.0</v>
      </c>
      <c r="AA19" s="21">
        <v>859.0</v>
      </c>
      <c r="AB19" s="21">
        <v>354.0</v>
      </c>
      <c r="AC19" s="21">
        <v>508.0</v>
      </c>
      <c r="AD19" s="21">
        <v>154.0</v>
      </c>
      <c r="AE19" s="21">
        <v>5.71</v>
      </c>
      <c r="AF19" s="21">
        <v>1.73</v>
      </c>
      <c r="AG19" s="21">
        <v>9.65</v>
      </c>
      <c r="AH19" s="21">
        <v>3.98</v>
      </c>
      <c r="AI19" s="21">
        <v>111.0</v>
      </c>
      <c r="AJ19" s="21">
        <v>2907.0</v>
      </c>
      <c r="AK19" s="21">
        <v>2452.0</v>
      </c>
      <c r="AL19" s="21">
        <v>798.0</v>
      </c>
      <c r="AM19" s="21">
        <v>376.0</v>
      </c>
      <c r="AN19" s="21">
        <v>494.0</v>
      </c>
      <c r="AO19" s="21">
        <v>118.0</v>
      </c>
      <c r="AP19" s="21">
        <v>4.45</v>
      </c>
      <c r="AQ19" s="21">
        <v>1.06</v>
      </c>
      <c r="AR19" s="21">
        <v>7.19</v>
      </c>
      <c r="AS19" s="21">
        <v>3.39</v>
      </c>
      <c r="AT19" s="21">
        <v>2907.0</v>
      </c>
      <c r="AU19" s="21">
        <v>2487.0</v>
      </c>
      <c r="AV19" s="21">
        <v>970.0</v>
      </c>
      <c r="AW19" s="22">
        <v>848.0</v>
      </c>
      <c r="AX19" s="23">
        <f t="shared" si="23"/>
        <v>0.01288810779</v>
      </c>
      <c r="AZ19" s="10">
        <v>110383.0</v>
      </c>
      <c r="BA19" s="10">
        <v>11768.0</v>
      </c>
      <c r="BD19" s="25">
        <f t="shared" si="24"/>
        <v>122</v>
      </c>
      <c r="BE19" s="25">
        <f t="shared" si="25"/>
        <v>172</v>
      </c>
      <c r="BF19" s="25">
        <f t="shared" si="26"/>
        <v>111</v>
      </c>
      <c r="BG19" s="25">
        <f t="shared" si="27"/>
        <v>61</v>
      </c>
      <c r="BH19" s="25">
        <f t="shared" si="28"/>
        <v>11</v>
      </c>
      <c r="BJ19" s="25">
        <f t="shared" si="29"/>
        <v>0.67</v>
      </c>
    </row>
    <row r="20">
      <c r="A20" s="18" t="s">
        <v>49</v>
      </c>
      <c r="B20" s="19">
        <f t="shared" si="1"/>
        <v>-23</v>
      </c>
      <c r="C20" s="20">
        <f t="shared" si="2"/>
        <v>-0.4466019417</v>
      </c>
      <c r="D20" s="19">
        <f t="shared" si="3"/>
        <v>0</v>
      </c>
      <c r="E20" s="20">
        <f t="shared" si="4"/>
        <v>0</v>
      </c>
      <c r="F20" s="19">
        <f t="shared" si="5"/>
        <v>51</v>
      </c>
      <c r="G20" s="20">
        <f t="shared" si="6"/>
        <v>0.02494497432</v>
      </c>
      <c r="H20" s="21">
        <f t="shared" si="7"/>
        <v>-74</v>
      </c>
      <c r="I20" s="20">
        <f t="shared" si="8"/>
        <v>-0.1170886076</v>
      </c>
      <c r="J20" s="19">
        <f t="shared" si="9"/>
        <v>-157</v>
      </c>
      <c r="K20" s="20">
        <f t="shared" si="10"/>
        <v>-0.8284960422</v>
      </c>
      <c r="L20" s="19">
        <f t="shared" si="11"/>
        <v>-149</v>
      </c>
      <c r="M20" s="20">
        <f t="shared" si="12"/>
        <v>-0.4768</v>
      </c>
      <c r="N20" s="19">
        <f t="shared" si="13"/>
        <v>8</v>
      </c>
      <c r="O20" s="20">
        <f t="shared" si="14"/>
        <v>0.06504065041</v>
      </c>
      <c r="P20" s="19">
        <f t="shared" si="15"/>
        <v>-0.19</v>
      </c>
      <c r="Q20" s="20">
        <f t="shared" si="16"/>
        <v>-0.03143093466</v>
      </c>
      <c r="R20" s="19">
        <f t="shared" si="17"/>
        <v>1.28</v>
      </c>
      <c r="S20" s="20">
        <f t="shared" si="18"/>
        <v>0.5059288538</v>
      </c>
      <c r="T20" s="19">
        <f t="shared" si="19"/>
        <v>4.26</v>
      </c>
      <c r="U20" s="20">
        <f t="shared" si="20"/>
        <v>0.3341176471</v>
      </c>
      <c r="V20" s="19">
        <f t="shared" si="21"/>
        <v>-1.48</v>
      </c>
      <c r="W20" s="20">
        <f t="shared" si="22"/>
        <v>-0.4216524217</v>
      </c>
      <c r="X20" s="21">
        <v>40.0</v>
      </c>
      <c r="Y20" s="21">
        <v>2427.0</v>
      </c>
      <c r="Z20" s="21">
        <v>2070.0</v>
      </c>
      <c r="AA20" s="21">
        <v>595.0</v>
      </c>
      <c r="AB20" s="21">
        <v>111.0</v>
      </c>
      <c r="AC20" s="21">
        <v>238.0</v>
      </c>
      <c r="AD20" s="21">
        <v>127.0</v>
      </c>
      <c r="AE20" s="21">
        <v>5.95</v>
      </c>
      <c r="AF20" s="21">
        <v>3.17</v>
      </c>
      <c r="AG20" s="21">
        <v>14.88</v>
      </c>
      <c r="AH20" s="21">
        <v>2.77</v>
      </c>
      <c r="AI20" s="21">
        <v>63.0</v>
      </c>
      <c r="AJ20" s="21">
        <v>2427.0</v>
      </c>
      <c r="AK20" s="21">
        <v>2019.0</v>
      </c>
      <c r="AL20" s="21">
        <v>669.0</v>
      </c>
      <c r="AM20" s="21">
        <v>268.0</v>
      </c>
      <c r="AN20" s="21">
        <v>387.0</v>
      </c>
      <c r="AO20" s="21">
        <v>119.0</v>
      </c>
      <c r="AP20" s="21">
        <v>6.14</v>
      </c>
      <c r="AQ20" s="21">
        <v>1.89</v>
      </c>
      <c r="AR20" s="21">
        <v>10.62</v>
      </c>
      <c r="AS20" s="21">
        <v>4.25</v>
      </c>
      <c r="AT20" s="21">
        <v>2427.0</v>
      </c>
      <c r="AU20" s="21">
        <v>2070.0</v>
      </c>
      <c r="AV20" s="21">
        <v>673.0</v>
      </c>
      <c r="AW20" s="22">
        <v>591.0</v>
      </c>
      <c r="AX20" s="23">
        <f t="shared" si="23"/>
        <v>0.006745362563</v>
      </c>
      <c r="AZ20" s="10">
        <v>97829.0</v>
      </c>
      <c r="BA20" s="10">
        <v>9034.0</v>
      </c>
      <c r="BD20" s="25">
        <f t="shared" si="24"/>
        <v>82</v>
      </c>
      <c r="BE20" s="25">
        <f t="shared" si="25"/>
        <v>4</v>
      </c>
      <c r="BF20" s="25">
        <f t="shared" si="26"/>
        <v>78</v>
      </c>
      <c r="BG20" s="25">
        <f t="shared" si="27"/>
        <v>74</v>
      </c>
      <c r="BH20" s="25">
        <f t="shared" si="28"/>
        <v>4</v>
      </c>
      <c r="BJ20" s="25">
        <f t="shared" si="29"/>
        <v>1.28</v>
      </c>
    </row>
    <row r="21">
      <c r="A21" s="18" t="s">
        <v>50</v>
      </c>
      <c r="B21" s="19">
        <f t="shared" si="1"/>
        <v>0</v>
      </c>
      <c r="C21" s="20">
        <f t="shared" si="2"/>
        <v>0</v>
      </c>
      <c r="D21" s="19">
        <f t="shared" si="3"/>
        <v>0</v>
      </c>
      <c r="E21" s="20">
        <f t="shared" si="4"/>
        <v>0</v>
      </c>
      <c r="F21" s="19">
        <f t="shared" si="5"/>
        <v>0</v>
      </c>
      <c r="G21" s="20">
        <f t="shared" si="6"/>
        <v>0</v>
      </c>
      <c r="H21" s="21">
        <f t="shared" si="7"/>
        <v>-8</v>
      </c>
      <c r="I21" s="20">
        <f t="shared" si="8"/>
        <v>-0.03902439024</v>
      </c>
      <c r="J21" s="19">
        <f t="shared" si="9"/>
        <v>0</v>
      </c>
      <c r="K21" s="20">
        <f t="shared" si="10"/>
        <v>0</v>
      </c>
      <c r="L21" s="19">
        <f t="shared" si="11"/>
        <v>0</v>
      </c>
      <c r="M21" s="20">
        <f t="shared" si="12"/>
        <v>0</v>
      </c>
      <c r="N21" s="19">
        <f t="shared" si="13"/>
        <v>0</v>
      </c>
      <c r="O21" s="20">
        <f t="shared" si="14"/>
        <v>0</v>
      </c>
      <c r="P21" s="19">
        <f t="shared" si="15"/>
        <v>0</v>
      </c>
      <c r="Q21" s="20">
        <f t="shared" si="16"/>
        <v>0</v>
      </c>
      <c r="R21" s="19">
        <f t="shared" si="17"/>
        <v>0</v>
      </c>
      <c r="S21" s="20">
        <f t="shared" si="18"/>
        <v>0</v>
      </c>
      <c r="T21" s="19">
        <f t="shared" si="19"/>
        <v>-1.33</v>
      </c>
      <c r="U21" s="20">
        <f t="shared" si="20"/>
        <v>-0.03892872823</v>
      </c>
      <c r="V21" s="19">
        <f t="shared" si="21"/>
        <v>0</v>
      </c>
      <c r="W21" s="20">
        <f t="shared" si="22"/>
        <v>0</v>
      </c>
      <c r="X21" s="21">
        <v>6.0</v>
      </c>
      <c r="Y21" s="21">
        <v>774.0</v>
      </c>
      <c r="Z21" s="21">
        <v>667.0</v>
      </c>
      <c r="AA21" s="28">
        <v>201.0</v>
      </c>
      <c r="AB21" s="21">
        <v>22.0</v>
      </c>
      <c r="AC21" s="21">
        <v>49.0</v>
      </c>
      <c r="AD21" s="21">
        <v>27.0</v>
      </c>
      <c r="AE21" s="21">
        <v>8.17</v>
      </c>
      <c r="AF21" s="21">
        <v>4.5</v>
      </c>
      <c r="AG21" s="21">
        <v>33.5</v>
      </c>
      <c r="AH21" s="21">
        <v>3.67</v>
      </c>
      <c r="AI21" s="21">
        <v>6.0</v>
      </c>
      <c r="AJ21" s="21">
        <v>774.0</v>
      </c>
      <c r="AK21" s="21">
        <v>667.0</v>
      </c>
      <c r="AL21" s="21">
        <v>209.0</v>
      </c>
      <c r="AM21" s="21">
        <v>22.0</v>
      </c>
      <c r="AN21" s="21">
        <v>49.0</v>
      </c>
      <c r="AO21" s="21">
        <v>27.0</v>
      </c>
      <c r="AP21" s="21">
        <v>8.17</v>
      </c>
      <c r="AQ21" s="21">
        <v>4.5</v>
      </c>
      <c r="AR21" s="21">
        <v>34.83</v>
      </c>
      <c r="AS21" s="21">
        <v>3.67</v>
      </c>
      <c r="AT21" s="21">
        <v>774.0</v>
      </c>
      <c r="AU21" s="21">
        <v>667.0</v>
      </c>
      <c r="AV21" s="21">
        <v>129.0</v>
      </c>
      <c r="AW21" s="22">
        <v>103.0</v>
      </c>
      <c r="AX21" s="23">
        <f t="shared" si="23"/>
        <v>0.6447368421</v>
      </c>
      <c r="AZ21" s="10">
        <v>23861.0</v>
      </c>
      <c r="BA21" s="10">
        <v>2507.0</v>
      </c>
      <c r="BD21" s="25">
        <f t="shared" si="24"/>
        <v>26</v>
      </c>
      <c r="BE21" s="25">
        <f t="shared" si="25"/>
        <v>80</v>
      </c>
      <c r="BF21" s="25">
        <f t="shared" si="26"/>
        <v>72</v>
      </c>
      <c r="BG21" s="25">
        <f t="shared" si="27"/>
        <v>8</v>
      </c>
      <c r="BH21" s="25">
        <f t="shared" si="28"/>
        <v>98</v>
      </c>
      <c r="BJ21" s="25">
        <f t="shared" si="29"/>
        <v>0</v>
      </c>
    </row>
    <row r="22">
      <c r="A22" s="18" t="s">
        <v>51</v>
      </c>
      <c r="B22" s="19">
        <f t="shared" si="1"/>
        <v>22</v>
      </c>
      <c r="C22" s="20">
        <f t="shared" si="2"/>
        <v>1.222222222</v>
      </c>
      <c r="D22" s="19">
        <f t="shared" si="3"/>
        <v>1730</v>
      </c>
      <c r="E22" s="20">
        <f t="shared" si="4"/>
        <v>1.606313835</v>
      </c>
      <c r="F22" s="19">
        <f t="shared" si="5"/>
        <v>1445</v>
      </c>
      <c r="G22" s="20">
        <f t="shared" si="6"/>
        <v>1.71107164</v>
      </c>
      <c r="H22" s="21">
        <f t="shared" si="7"/>
        <v>495</v>
      </c>
      <c r="I22" s="20">
        <f t="shared" si="8"/>
        <v>1.783783784</v>
      </c>
      <c r="J22" s="19">
        <f t="shared" si="9"/>
        <v>60</v>
      </c>
      <c r="K22" s="20">
        <f t="shared" si="10"/>
        <v>1.5</v>
      </c>
      <c r="L22" s="19">
        <f t="shared" si="11"/>
        <v>242</v>
      </c>
      <c r="M22" s="20">
        <f t="shared" si="12"/>
        <v>1.716312057</v>
      </c>
      <c r="N22" s="19">
        <f t="shared" si="13"/>
        <v>179</v>
      </c>
      <c r="O22" s="20">
        <f t="shared" si="14"/>
        <v>1.746341463</v>
      </c>
      <c r="P22" s="19">
        <f t="shared" si="15"/>
        <v>6.17</v>
      </c>
      <c r="Q22" s="20">
        <f t="shared" si="16"/>
        <v>1.03784693</v>
      </c>
      <c r="R22" s="19">
        <f t="shared" si="17"/>
        <v>4.76</v>
      </c>
      <c r="S22" s="20">
        <f t="shared" si="18"/>
        <v>1.122641509</v>
      </c>
      <c r="T22" s="19">
        <f t="shared" si="19"/>
        <v>13.81</v>
      </c>
      <c r="U22" s="20">
        <f t="shared" si="20"/>
        <v>1.233586423</v>
      </c>
      <c r="V22" s="19">
        <f t="shared" si="21"/>
        <v>0.98</v>
      </c>
      <c r="W22" s="20">
        <f t="shared" si="22"/>
        <v>0.5104166667</v>
      </c>
      <c r="X22" s="21">
        <v>29.0</v>
      </c>
      <c r="Y22" s="21">
        <v>1942.0</v>
      </c>
      <c r="Z22" s="21">
        <v>1567.0</v>
      </c>
      <c r="AA22" s="21">
        <v>525.0</v>
      </c>
      <c r="AB22" s="21">
        <v>70.0</v>
      </c>
      <c r="AC22" s="21">
        <v>262.0</v>
      </c>
      <c r="AD22" s="21">
        <v>192.0</v>
      </c>
      <c r="AE22" s="21">
        <v>9.03</v>
      </c>
      <c r="AF22" s="21">
        <v>6.62</v>
      </c>
      <c r="AG22" s="21">
        <v>18.1</v>
      </c>
      <c r="AH22" s="21">
        <v>2.41</v>
      </c>
      <c r="AI22" s="21">
        <v>7.0</v>
      </c>
      <c r="AJ22" s="21">
        <v>212.0</v>
      </c>
      <c r="AK22" s="21">
        <v>122.0</v>
      </c>
      <c r="AL22" s="21">
        <v>30.0</v>
      </c>
      <c r="AM22" s="21">
        <v>10.0</v>
      </c>
      <c r="AN22" s="21">
        <v>20.0</v>
      </c>
      <c r="AO22" s="21">
        <v>13.0</v>
      </c>
      <c r="AP22" s="21">
        <v>2.86</v>
      </c>
      <c r="AQ22" s="21">
        <v>1.86</v>
      </c>
      <c r="AR22" s="21">
        <v>4.29</v>
      </c>
      <c r="AS22" s="21">
        <v>1.43</v>
      </c>
      <c r="AT22" s="21">
        <v>1942.0</v>
      </c>
      <c r="AU22" s="21">
        <v>1567.0</v>
      </c>
      <c r="AV22" s="21">
        <v>479.0</v>
      </c>
      <c r="AW22" s="22">
        <v>384.0</v>
      </c>
      <c r="AX22" s="23">
        <f t="shared" si="23"/>
        <v>0.3102310231</v>
      </c>
      <c r="AZ22" s="10">
        <v>74486.0</v>
      </c>
      <c r="BA22" s="10">
        <v>6931.0</v>
      </c>
      <c r="BD22" s="25">
        <f t="shared" si="24"/>
        <v>95</v>
      </c>
      <c r="BE22" s="25">
        <f t="shared" si="25"/>
        <v>449</v>
      </c>
      <c r="BF22" s="25">
        <f t="shared" si="26"/>
        <v>46</v>
      </c>
      <c r="BG22" s="25">
        <f t="shared" si="27"/>
        <v>495</v>
      </c>
      <c r="BH22" s="25">
        <f t="shared" si="28"/>
        <v>141</v>
      </c>
      <c r="BJ22" s="25">
        <f t="shared" si="29"/>
        <v>4.76</v>
      </c>
    </row>
    <row r="23">
      <c r="A23" s="18" t="s">
        <v>52</v>
      </c>
      <c r="B23" s="19">
        <f t="shared" si="1"/>
        <v>-102</v>
      </c>
      <c r="C23" s="20">
        <f t="shared" si="2"/>
        <v>-1.259259259</v>
      </c>
      <c r="D23" s="19">
        <f t="shared" si="3"/>
        <v>0</v>
      </c>
      <c r="E23" s="20">
        <f t="shared" si="4"/>
        <v>0</v>
      </c>
      <c r="F23" s="19">
        <f t="shared" si="5"/>
        <v>-466</v>
      </c>
      <c r="G23" s="20">
        <f t="shared" si="6"/>
        <v>-0.07994510208</v>
      </c>
      <c r="H23" s="21">
        <f t="shared" si="7"/>
        <v>-308</v>
      </c>
      <c r="I23" s="20">
        <f t="shared" si="8"/>
        <v>-0.2911153119</v>
      </c>
      <c r="J23" s="19">
        <f t="shared" si="9"/>
        <v>-122</v>
      </c>
      <c r="K23" s="20">
        <f t="shared" si="10"/>
        <v>-1.051724138</v>
      </c>
      <c r="L23" s="19">
        <f t="shared" si="11"/>
        <v>18</v>
      </c>
      <c r="M23" s="20">
        <f t="shared" si="12"/>
        <v>0.07531380753</v>
      </c>
      <c r="N23" s="19">
        <f t="shared" si="13"/>
        <v>140</v>
      </c>
      <c r="O23" s="20">
        <f t="shared" si="14"/>
        <v>1.138211382</v>
      </c>
      <c r="P23" s="19">
        <f t="shared" si="15"/>
        <v>6.81</v>
      </c>
      <c r="Q23" s="20">
        <f t="shared" si="16"/>
        <v>1.32361516</v>
      </c>
      <c r="R23" s="19">
        <f t="shared" si="17"/>
        <v>6.26</v>
      </c>
      <c r="S23" s="20">
        <f t="shared" si="18"/>
        <v>1.773371105</v>
      </c>
      <c r="T23" s="19">
        <f t="shared" si="19"/>
        <v>21.99</v>
      </c>
      <c r="U23" s="20">
        <f t="shared" si="20"/>
        <v>1.089962825</v>
      </c>
      <c r="V23" s="19">
        <f t="shared" si="21"/>
        <v>0.56</v>
      </c>
      <c r="W23" s="20">
        <f t="shared" si="22"/>
        <v>0.3456790123</v>
      </c>
      <c r="X23" s="21">
        <v>30.0</v>
      </c>
      <c r="Y23" s="21">
        <v>6265.0</v>
      </c>
      <c r="Z23" s="21">
        <v>5596.0</v>
      </c>
      <c r="AA23" s="21">
        <v>904.0</v>
      </c>
      <c r="AB23" s="21">
        <v>55.0</v>
      </c>
      <c r="AC23" s="21">
        <v>248.0</v>
      </c>
      <c r="AD23" s="21">
        <v>193.0</v>
      </c>
      <c r="AE23" s="21">
        <v>8.55</v>
      </c>
      <c r="AF23" s="21">
        <v>6.66</v>
      </c>
      <c r="AG23" s="21">
        <v>31.17</v>
      </c>
      <c r="AH23" s="21">
        <v>1.9</v>
      </c>
      <c r="AI23" s="21">
        <v>132.0</v>
      </c>
      <c r="AJ23" s="21">
        <v>6265.0</v>
      </c>
      <c r="AK23" s="21">
        <v>6062.0</v>
      </c>
      <c r="AL23" s="21">
        <v>1212.0</v>
      </c>
      <c r="AM23" s="21">
        <v>177.0</v>
      </c>
      <c r="AN23" s="21">
        <v>230.0</v>
      </c>
      <c r="AO23" s="21">
        <v>53.0</v>
      </c>
      <c r="AP23" s="21">
        <v>1.74</v>
      </c>
      <c r="AQ23" s="21">
        <v>0.4</v>
      </c>
      <c r="AR23" s="21">
        <v>9.18</v>
      </c>
      <c r="AS23" s="21">
        <v>1.34</v>
      </c>
      <c r="AT23" s="21">
        <v>6265.0</v>
      </c>
      <c r="AU23" s="21">
        <v>5596.0</v>
      </c>
      <c r="AV23" s="21">
        <v>1208.0</v>
      </c>
      <c r="AW23" s="22">
        <v>310.0</v>
      </c>
      <c r="AX23" s="23">
        <f t="shared" si="23"/>
        <v>0.978583196</v>
      </c>
      <c r="AZ23" s="10">
        <v>159597.0</v>
      </c>
      <c r="BA23" s="10">
        <v>25449.0</v>
      </c>
      <c r="BD23" s="25">
        <f t="shared" si="24"/>
        <v>898</v>
      </c>
      <c r="BE23" s="25">
        <f t="shared" si="25"/>
        <v>4</v>
      </c>
      <c r="BF23" s="25">
        <f t="shared" si="26"/>
        <v>304</v>
      </c>
      <c r="BG23" s="25">
        <f t="shared" si="27"/>
        <v>308</v>
      </c>
      <c r="BH23" s="25">
        <f t="shared" si="28"/>
        <v>594</v>
      </c>
      <c r="BJ23" s="25">
        <f t="shared" si="29"/>
        <v>6.26</v>
      </c>
    </row>
    <row r="24">
      <c r="A24" s="18" t="s">
        <v>53</v>
      </c>
      <c r="B24" s="19">
        <f t="shared" si="1"/>
        <v>0</v>
      </c>
      <c r="C24" s="20">
        <f t="shared" si="2"/>
        <v>0</v>
      </c>
      <c r="D24" s="19">
        <f t="shared" si="3"/>
        <v>0</v>
      </c>
      <c r="E24" s="20">
        <f t="shared" si="4"/>
        <v>0</v>
      </c>
      <c r="F24" s="19">
        <f t="shared" si="5"/>
        <v>90</v>
      </c>
      <c r="G24" s="20">
        <f t="shared" si="6"/>
        <v>0.2769230769</v>
      </c>
      <c r="H24" s="21">
        <f t="shared" si="7"/>
        <v>3</v>
      </c>
      <c r="I24" s="20">
        <f t="shared" si="8"/>
        <v>0.02790697674</v>
      </c>
      <c r="J24" s="19">
        <f t="shared" si="9"/>
        <v>-34</v>
      </c>
      <c r="K24" s="20">
        <f t="shared" si="10"/>
        <v>-0.5151515152</v>
      </c>
      <c r="L24" s="19">
        <f t="shared" si="11"/>
        <v>-34</v>
      </c>
      <c r="M24" s="20">
        <f t="shared" si="12"/>
        <v>-0.272</v>
      </c>
      <c r="N24" s="19">
        <f t="shared" si="13"/>
        <v>0</v>
      </c>
      <c r="O24" s="20">
        <f t="shared" si="14"/>
        <v>0</v>
      </c>
      <c r="P24" s="19">
        <f t="shared" si="15"/>
        <v>-2.43</v>
      </c>
      <c r="Q24" s="20">
        <f t="shared" si="16"/>
        <v>-0.2722689076</v>
      </c>
      <c r="R24" s="19">
        <f t="shared" si="17"/>
        <v>0</v>
      </c>
      <c r="S24" s="20">
        <f t="shared" si="18"/>
        <v>0</v>
      </c>
      <c r="T24" s="19">
        <f t="shared" si="19"/>
        <v>0.22</v>
      </c>
      <c r="U24" s="20">
        <f t="shared" si="20"/>
        <v>0.02864583333</v>
      </c>
      <c r="V24" s="19">
        <f t="shared" si="21"/>
        <v>-2.43</v>
      </c>
      <c r="W24" s="20">
        <f t="shared" si="22"/>
        <v>-0.5153764581</v>
      </c>
      <c r="X24" s="21">
        <v>14.0</v>
      </c>
      <c r="Y24" s="21">
        <v>490.0</v>
      </c>
      <c r="Z24" s="21">
        <v>370.0</v>
      </c>
      <c r="AA24" s="21">
        <v>109.0</v>
      </c>
      <c r="AB24" s="21">
        <v>49.0</v>
      </c>
      <c r="AC24" s="21">
        <v>108.0</v>
      </c>
      <c r="AD24" s="21">
        <v>59.0</v>
      </c>
      <c r="AE24" s="21">
        <v>7.71</v>
      </c>
      <c r="AF24" s="21">
        <v>4.21</v>
      </c>
      <c r="AG24" s="21">
        <v>7.79</v>
      </c>
      <c r="AH24" s="21">
        <v>3.5</v>
      </c>
      <c r="AI24" s="21">
        <v>14.0</v>
      </c>
      <c r="AJ24" s="21">
        <v>490.0</v>
      </c>
      <c r="AK24" s="21">
        <v>280.0</v>
      </c>
      <c r="AL24" s="21">
        <v>106.0</v>
      </c>
      <c r="AM24" s="21">
        <v>83.0</v>
      </c>
      <c r="AN24" s="21">
        <v>142.0</v>
      </c>
      <c r="AO24" s="21">
        <v>59.0</v>
      </c>
      <c r="AP24" s="21">
        <v>10.14</v>
      </c>
      <c r="AQ24" s="21">
        <v>4.21</v>
      </c>
      <c r="AR24" s="21">
        <v>7.57</v>
      </c>
      <c r="AS24" s="21">
        <v>5.93</v>
      </c>
      <c r="AT24" s="22">
        <v>490.0</v>
      </c>
      <c r="AU24" s="22">
        <v>379.0</v>
      </c>
      <c r="AV24" s="22">
        <v>76.0</v>
      </c>
      <c r="AW24" s="22">
        <v>95.0</v>
      </c>
      <c r="AX24" s="23">
        <f t="shared" si="23"/>
        <v>0.137254902</v>
      </c>
      <c r="AZ24" s="10">
        <v>13988.0</v>
      </c>
      <c r="BA24" s="10">
        <v>1401.0</v>
      </c>
      <c r="BD24" s="25">
        <f t="shared" si="24"/>
        <v>19</v>
      </c>
      <c r="BE24" s="25">
        <f t="shared" si="25"/>
        <v>30</v>
      </c>
      <c r="BF24" s="25">
        <f t="shared" si="26"/>
        <v>33</v>
      </c>
      <c r="BG24" s="25">
        <f t="shared" si="27"/>
        <v>3</v>
      </c>
      <c r="BH24" s="25">
        <f t="shared" si="28"/>
        <v>14</v>
      </c>
      <c r="BJ24" s="25">
        <f t="shared" si="29"/>
        <v>0</v>
      </c>
    </row>
    <row r="25">
      <c r="A25" s="18" t="s">
        <v>54</v>
      </c>
      <c r="B25" s="19">
        <f t="shared" si="1"/>
        <v>-124</v>
      </c>
      <c r="C25" s="20">
        <f t="shared" si="2"/>
        <v>-1.319148936</v>
      </c>
      <c r="D25" s="19">
        <f t="shared" si="3"/>
        <v>0</v>
      </c>
      <c r="E25" s="20">
        <f t="shared" si="4"/>
        <v>0</v>
      </c>
      <c r="F25" s="19">
        <f t="shared" si="5"/>
        <v>0</v>
      </c>
      <c r="G25" s="20">
        <f t="shared" si="6"/>
        <v>0</v>
      </c>
      <c r="H25" s="21">
        <f t="shared" si="7"/>
        <v>203</v>
      </c>
      <c r="I25" s="20">
        <f t="shared" si="8"/>
        <v>0.6823529412</v>
      </c>
      <c r="J25" s="19">
        <f t="shared" si="9"/>
        <v>-20</v>
      </c>
      <c r="K25" s="20">
        <f t="shared" si="10"/>
        <v>-0.2409638554</v>
      </c>
      <c r="L25" s="19">
        <f t="shared" si="11"/>
        <v>66</v>
      </c>
      <c r="M25" s="20">
        <f t="shared" si="12"/>
        <v>0.3455497382</v>
      </c>
      <c r="N25" s="19">
        <f t="shared" si="13"/>
        <v>86</v>
      </c>
      <c r="O25" s="20">
        <f t="shared" si="14"/>
        <v>0.7962962963</v>
      </c>
      <c r="P25" s="19">
        <f t="shared" si="15"/>
        <v>5.99</v>
      </c>
      <c r="Q25" s="20">
        <f t="shared" si="16"/>
        <v>1.495630462</v>
      </c>
      <c r="R25" s="19">
        <f t="shared" si="17"/>
        <v>4.3</v>
      </c>
      <c r="S25" s="20">
        <f t="shared" si="18"/>
        <v>1.673151751</v>
      </c>
      <c r="T25" s="19">
        <f t="shared" si="19"/>
        <v>11.21</v>
      </c>
      <c r="U25" s="20">
        <f t="shared" si="20"/>
        <v>1.632920612</v>
      </c>
      <c r="V25" s="19">
        <f t="shared" si="21"/>
        <v>1.68</v>
      </c>
      <c r="W25" s="20">
        <f t="shared" si="22"/>
        <v>1.166666667</v>
      </c>
      <c r="X25" s="21">
        <v>32.0</v>
      </c>
      <c r="Y25" s="21">
        <v>1868.0</v>
      </c>
      <c r="Z25" s="21">
        <v>1380.0</v>
      </c>
      <c r="AA25" s="21">
        <v>399.0</v>
      </c>
      <c r="AB25" s="21">
        <v>73.0</v>
      </c>
      <c r="AC25" s="21">
        <v>224.0</v>
      </c>
      <c r="AD25" s="21">
        <v>151.0</v>
      </c>
      <c r="AE25" s="21">
        <v>7.0</v>
      </c>
      <c r="AF25" s="21">
        <v>4.72</v>
      </c>
      <c r="AG25" s="21">
        <v>12.47</v>
      </c>
      <c r="AH25" s="21">
        <v>2.28</v>
      </c>
      <c r="AI25" s="21">
        <v>156.0</v>
      </c>
      <c r="AJ25" s="21">
        <v>1868.0</v>
      </c>
      <c r="AK25" s="21">
        <v>1380.0</v>
      </c>
      <c r="AL25" s="21">
        <v>196.0</v>
      </c>
      <c r="AM25" s="21">
        <v>93.0</v>
      </c>
      <c r="AN25" s="21">
        <v>158.0</v>
      </c>
      <c r="AO25" s="21">
        <v>65.0</v>
      </c>
      <c r="AP25" s="21">
        <v>1.01</v>
      </c>
      <c r="AQ25" s="21">
        <v>0.42</v>
      </c>
      <c r="AR25" s="21">
        <v>1.26</v>
      </c>
      <c r="AS25" s="21">
        <v>0.6</v>
      </c>
      <c r="AT25" s="21">
        <v>1868.0</v>
      </c>
      <c r="AU25" s="21">
        <v>1380.0</v>
      </c>
      <c r="AV25" s="21">
        <v>361.0</v>
      </c>
      <c r="AW25" s="22">
        <v>356.0</v>
      </c>
      <c r="AX25" s="23">
        <f t="shared" si="23"/>
        <v>0.1139072848</v>
      </c>
      <c r="AZ25" s="10">
        <v>69499.0</v>
      </c>
      <c r="BA25" s="10">
        <v>6140.0</v>
      </c>
      <c r="BD25" s="25">
        <f t="shared" si="24"/>
        <v>5</v>
      </c>
      <c r="BE25" s="25">
        <f t="shared" si="25"/>
        <v>165</v>
      </c>
      <c r="BF25" s="25">
        <f t="shared" si="26"/>
        <v>38</v>
      </c>
      <c r="BG25" s="25">
        <f t="shared" si="27"/>
        <v>203</v>
      </c>
      <c r="BH25" s="25">
        <f t="shared" si="28"/>
        <v>43</v>
      </c>
      <c r="BJ25" s="25">
        <f t="shared" si="29"/>
        <v>4.3</v>
      </c>
    </row>
    <row r="26">
      <c r="A26" s="18" t="s">
        <v>55</v>
      </c>
      <c r="B26" s="19">
        <f t="shared" si="1"/>
        <v>-18</v>
      </c>
      <c r="C26" s="20">
        <f t="shared" si="2"/>
        <v>-0.5</v>
      </c>
      <c r="D26" s="19">
        <f t="shared" si="3"/>
        <v>0</v>
      </c>
      <c r="E26" s="20">
        <f t="shared" si="4"/>
        <v>0</v>
      </c>
      <c r="F26" s="19">
        <f t="shared" si="5"/>
        <v>3</v>
      </c>
      <c r="G26" s="20">
        <f t="shared" si="6"/>
        <v>0.004112405757</v>
      </c>
      <c r="H26" s="21">
        <f t="shared" si="7"/>
        <v>-13</v>
      </c>
      <c r="I26" s="20">
        <f t="shared" si="8"/>
        <v>-0.08150470219</v>
      </c>
      <c r="J26" s="19">
        <f t="shared" si="9"/>
        <v>76</v>
      </c>
      <c r="K26" s="20">
        <f t="shared" si="10"/>
        <v>0.9156626506</v>
      </c>
      <c r="L26" s="19">
        <f t="shared" si="11"/>
        <v>79</v>
      </c>
      <c r="M26" s="20">
        <f t="shared" si="12"/>
        <v>0.5873605948</v>
      </c>
      <c r="N26" s="19">
        <f t="shared" si="13"/>
        <v>3</v>
      </c>
      <c r="O26" s="20">
        <f t="shared" si="14"/>
        <v>0.05825242718</v>
      </c>
      <c r="P26" s="19">
        <f t="shared" si="15"/>
        <v>4.33</v>
      </c>
      <c r="Q26" s="20">
        <f t="shared" si="16"/>
        <v>1.012865497</v>
      </c>
      <c r="R26" s="19">
        <f t="shared" si="17"/>
        <v>0.85</v>
      </c>
      <c r="S26" s="20">
        <f t="shared" si="18"/>
        <v>0.5537459283</v>
      </c>
      <c r="T26" s="19">
        <f t="shared" si="19"/>
        <v>1.98</v>
      </c>
      <c r="U26" s="20">
        <f t="shared" si="20"/>
        <v>0.4230769231</v>
      </c>
      <c r="V26" s="19">
        <f t="shared" si="21"/>
        <v>3.48</v>
      </c>
      <c r="W26" s="20">
        <f t="shared" si="22"/>
        <v>1.270072993</v>
      </c>
      <c r="X26" s="21">
        <v>27.0</v>
      </c>
      <c r="Y26" s="21">
        <v>878.0</v>
      </c>
      <c r="Z26" s="21">
        <v>731.0</v>
      </c>
      <c r="AA26" s="21">
        <v>153.0</v>
      </c>
      <c r="AB26" s="21">
        <v>121.0</v>
      </c>
      <c r="AC26" s="21">
        <v>174.0</v>
      </c>
      <c r="AD26" s="21">
        <v>53.0</v>
      </c>
      <c r="AE26" s="21">
        <v>6.44</v>
      </c>
      <c r="AF26" s="21">
        <v>1.96</v>
      </c>
      <c r="AG26" s="21">
        <v>5.67</v>
      </c>
      <c r="AH26" s="21">
        <v>4.48</v>
      </c>
      <c r="AI26" s="21">
        <v>45.0</v>
      </c>
      <c r="AJ26" s="21">
        <v>878.0</v>
      </c>
      <c r="AK26" s="21">
        <v>728.0</v>
      </c>
      <c r="AL26" s="21">
        <v>166.0</v>
      </c>
      <c r="AM26" s="21">
        <v>45.0</v>
      </c>
      <c r="AN26" s="21">
        <v>95.0</v>
      </c>
      <c r="AO26" s="21">
        <v>50.0</v>
      </c>
      <c r="AP26" s="21">
        <v>2.11</v>
      </c>
      <c r="AQ26" s="21">
        <v>1.11</v>
      </c>
      <c r="AR26" s="21">
        <v>3.69</v>
      </c>
      <c r="AS26" s="21">
        <v>1.0</v>
      </c>
      <c r="AT26" s="21">
        <v>878.0</v>
      </c>
      <c r="AU26" s="21">
        <v>731.0</v>
      </c>
      <c r="AV26" s="21">
        <v>89.0</v>
      </c>
      <c r="AW26" s="22">
        <v>114.0</v>
      </c>
      <c r="AX26" s="23">
        <f t="shared" si="23"/>
        <v>0.2921348315</v>
      </c>
      <c r="AZ26" s="10">
        <v>27108.0</v>
      </c>
      <c r="BA26" s="10">
        <v>3227.0</v>
      </c>
      <c r="BD26" s="25">
        <f t="shared" si="24"/>
        <v>25</v>
      </c>
      <c r="BE26" s="25">
        <f t="shared" si="25"/>
        <v>77</v>
      </c>
      <c r="BF26" s="25">
        <f t="shared" si="26"/>
        <v>64</v>
      </c>
      <c r="BG26" s="25">
        <f t="shared" si="27"/>
        <v>13</v>
      </c>
      <c r="BH26" s="25">
        <f t="shared" si="28"/>
        <v>39</v>
      </c>
      <c r="BJ26" s="25">
        <f t="shared" si="29"/>
        <v>0.85</v>
      </c>
    </row>
    <row r="27">
      <c r="A27" s="29" t="s">
        <v>56</v>
      </c>
      <c r="B27" s="19">
        <f t="shared" si="1"/>
        <v>0</v>
      </c>
      <c r="C27" s="20">
        <f t="shared" si="2"/>
        <v>0</v>
      </c>
      <c r="D27" s="19">
        <f t="shared" si="3"/>
        <v>0</v>
      </c>
      <c r="E27" s="20">
        <f t="shared" si="4"/>
        <v>0</v>
      </c>
      <c r="F27" s="19">
        <f t="shared" si="5"/>
        <v>0</v>
      </c>
      <c r="G27" s="20">
        <f t="shared" si="6"/>
        <v>0</v>
      </c>
      <c r="H27" s="21">
        <f t="shared" si="7"/>
        <v>0</v>
      </c>
      <c r="I27" s="20">
        <f t="shared" si="8"/>
        <v>0</v>
      </c>
      <c r="J27" s="19">
        <f t="shared" si="9"/>
        <v>14</v>
      </c>
      <c r="K27" s="20">
        <f t="shared" si="10"/>
        <v>1.272727273</v>
      </c>
      <c r="L27" s="19">
        <f t="shared" si="11"/>
        <v>16</v>
      </c>
      <c r="M27" s="20">
        <f t="shared" si="12"/>
        <v>1.066666667</v>
      </c>
      <c r="N27" s="19">
        <f t="shared" si="13"/>
        <v>2</v>
      </c>
      <c r="O27" s="20">
        <f t="shared" si="14"/>
        <v>0.5</v>
      </c>
      <c r="P27" s="19">
        <f t="shared" si="15"/>
        <v>4</v>
      </c>
      <c r="Q27" s="20">
        <f t="shared" si="16"/>
        <v>1.066666667</v>
      </c>
      <c r="R27" s="19">
        <f t="shared" si="17"/>
        <v>0.5</v>
      </c>
      <c r="S27" s="20">
        <f t="shared" si="18"/>
        <v>0.5</v>
      </c>
      <c r="T27" s="19">
        <f t="shared" si="19"/>
        <v>0</v>
      </c>
      <c r="U27" s="20">
        <f t="shared" si="20"/>
        <v>0</v>
      </c>
      <c r="V27" s="19">
        <f t="shared" si="21"/>
        <v>3.5</v>
      </c>
      <c r="W27" s="20">
        <f t="shared" si="22"/>
        <v>1.272727273</v>
      </c>
      <c r="X27" s="21">
        <v>4.0</v>
      </c>
      <c r="Y27" s="21">
        <v>59.0</v>
      </c>
      <c r="Z27" s="21">
        <v>48.0</v>
      </c>
      <c r="AA27" s="21">
        <v>11.0</v>
      </c>
      <c r="AB27" s="21">
        <v>18.0</v>
      </c>
      <c r="AC27" s="21">
        <v>23.0</v>
      </c>
      <c r="AD27" s="21">
        <v>5.0</v>
      </c>
      <c r="AE27" s="21">
        <v>5.75</v>
      </c>
      <c r="AF27" s="21">
        <v>1.25</v>
      </c>
      <c r="AG27" s="21">
        <v>2.75</v>
      </c>
      <c r="AH27" s="21">
        <v>4.5</v>
      </c>
      <c r="AI27" s="21">
        <v>4.0</v>
      </c>
      <c r="AJ27" s="21">
        <v>59.0</v>
      </c>
      <c r="AK27" s="21">
        <v>48.0</v>
      </c>
      <c r="AL27" s="21">
        <v>11.0</v>
      </c>
      <c r="AM27" s="21">
        <v>4.0</v>
      </c>
      <c r="AN27" s="21">
        <v>7.0</v>
      </c>
      <c r="AO27" s="21">
        <v>3.0</v>
      </c>
      <c r="AP27" s="21">
        <v>1.75</v>
      </c>
      <c r="AQ27" s="21">
        <v>0.75</v>
      </c>
      <c r="AR27" s="21">
        <v>2.75</v>
      </c>
      <c r="AS27" s="21">
        <v>1.0</v>
      </c>
      <c r="AT27" s="21">
        <v>59.0</v>
      </c>
      <c r="AU27" s="21">
        <v>48.0</v>
      </c>
      <c r="AV27" s="21">
        <v>9.0</v>
      </c>
      <c r="AW27" s="22">
        <v>11.0</v>
      </c>
      <c r="AX27" s="23">
        <f t="shared" si="23"/>
        <v>0</v>
      </c>
      <c r="AZ27" s="10">
        <v>1655.0</v>
      </c>
      <c r="BA27" s="10">
        <v>177.0</v>
      </c>
      <c r="BD27" s="25">
        <f t="shared" si="24"/>
        <v>2</v>
      </c>
      <c r="BE27" s="25">
        <f t="shared" si="25"/>
        <v>2</v>
      </c>
      <c r="BF27" s="25">
        <f t="shared" si="26"/>
        <v>2</v>
      </c>
      <c r="BG27" s="25">
        <f t="shared" si="27"/>
        <v>0</v>
      </c>
      <c r="BH27" s="25">
        <f t="shared" si="28"/>
        <v>0</v>
      </c>
      <c r="BJ27" s="25">
        <f t="shared" si="29"/>
        <v>0.5</v>
      </c>
    </row>
    <row r="28">
      <c r="A28" s="18" t="s">
        <v>57</v>
      </c>
      <c r="B28" s="19">
        <f t="shared" si="1"/>
        <v>-7</v>
      </c>
      <c r="C28" s="20">
        <f t="shared" si="2"/>
        <v>-0.1686746988</v>
      </c>
      <c r="D28" s="19">
        <f t="shared" si="3"/>
        <v>0</v>
      </c>
      <c r="E28" s="20">
        <f t="shared" si="4"/>
        <v>0</v>
      </c>
      <c r="F28" s="19">
        <f t="shared" si="5"/>
        <v>0</v>
      </c>
      <c r="G28" s="20">
        <f t="shared" si="6"/>
        <v>0</v>
      </c>
      <c r="H28" s="21">
        <f t="shared" si="7"/>
        <v>-20</v>
      </c>
      <c r="I28" s="20">
        <f t="shared" si="8"/>
        <v>-0.1342281879</v>
      </c>
      <c r="J28" s="19">
        <f t="shared" si="9"/>
        <v>-37</v>
      </c>
      <c r="K28" s="20">
        <f t="shared" si="10"/>
        <v>-0.3957219251</v>
      </c>
      <c r="L28" s="19">
        <f t="shared" si="11"/>
        <v>-32</v>
      </c>
      <c r="M28" s="20">
        <f t="shared" si="12"/>
        <v>-0.1975308642</v>
      </c>
      <c r="N28" s="19">
        <f t="shared" si="13"/>
        <v>5</v>
      </c>
      <c r="O28" s="20">
        <f t="shared" si="14"/>
        <v>0.07299270073</v>
      </c>
      <c r="P28" s="19">
        <f t="shared" si="15"/>
        <v>-0.12</v>
      </c>
      <c r="Q28" s="20">
        <f t="shared" si="16"/>
        <v>-0.03076923077</v>
      </c>
      <c r="R28" s="19">
        <f t="shared" si="17"/>
        <v>0.4</v>
      </c>
      <c r="S28" s="20">
        <f t="shared" si="18"/>
        <v>0.2395209581</v>
      </c>
      <c r="T28" s="19">
        <f t="shared" si="19"/>
        <v>0.13</v>
      </c>
      <c r="U28" s="20">
        <f t="shared" si="20"/>
        <v>0.03616133519</v>
      </c>
      <c r="V28" s="19">
        <f t="shared" si="21"/>
        <v>-0.52</v>
      </c>
      <c r="W28" s="20">
        <f t="shared" si="22"/>
        <v>-0.2331838565</v>
      </c>
      <c r="X28" s="21">
        <v>38.0</v>
      </c>
      <c r="Y28" s="21">
        <v>731.0</v>
      </c>
      <c r="Z28" s="21">
        <v>582.0</v>
      </c>
      <c r="AA28" s="21">
        <v>139.0</v>
      </c>
      <c r="AB28" s="21">
        <v>75.0</v>
      </c>
      <c r="AC28" s="21">
        <v>146.0</v>
      </c>
      <c r="AD28" s="21">
        <v>71.0</v>
      </c>
      <c r="AE28" s="21">
        <v>3.84</v>
      </c>
      <c r="AF28" s="21">
        <v>1.87</v>
      </c>
      <c r="AG28" s="21">
        <v>3.66</v>
      </c>
      <c r="AH28" s="21">
        <v>1.97</v>
      </c>
      <c r="AI28" s="21">
        <v>45.0</v>
      </c>
      <c r="AJ28" s="21">
        <v>731.0</v>
      </c>
      <c r="AK28" s="21">
        <v>582.0</v>
      </c>
      <c r="AL28" s="21">
        <v>159.0</v>
      </c>
      <c r="AM28" s="21">
        <v>112.0</v>
      </c>
      <c r="AN28" s="21">
        <v>178.0</v>
      </c>
      <c r="AO28" s="21">
        <v>66.0</v>
      </c>
      <c r="AP28" s="21">
        <v>3.96</v>
      </c>
      <c r="AQ28" s="21">
        <v>1.47</v>
      </c>
      <c r="AR28" s="21">
        <v>3.53</v>
      </c>
      <c r="AS28" s="21">
        <v>2.49</v>
      </c>
      <c r="AT28" s="21">
        <v>731.0</v>
      </c>
      <c r="AU28" s="21">
        <v>582.0</v>
      </c>
      <c r="AV28" s="21">
        <v>129.0</v>
      </c>
      <c r="AW28" s="22">
        <v>139.0</v>
      </c>
      <c r="AX28" s="23">
        <f t="shared" si="23"/>
        <v>0</v>
      </c>
      <c r="AZ28" s="10">
        <v>16806.0</v>
      </c>
      <c r="BA28" s="10">
        <v>1997.0</v>
      </c>
      <c r="BD28" s="25">
        <f t="shared" si="24"/>
        <v>10</v>
      </c>
      <c r="BE28" s="25">
        <f t="shared" si="25"/>
        <v>30</v>
      </c>
      <c r="BF28" s="25">
        <f t="shared" si="26"/>
        <v>10</v>
      </c>
      <c r="BG28" s="25">
        <f t="shared" si="27"/>
        <v>20</v>
      </c>
      <c r="BH28" s="25">
        <f t="shared" si="28"/>
        <v>0</v>
      </c>
      <c r="BJ28" s="25">
        <f t="shared" si="29"/>
        <v>0.4</v>
      </c>
    </row>
    <row r="29">
      <c r="A29" s="18" t="s">
        <v>58</v>
      </c>
      <c r="B29" s="19">
        <f t="shared" si="1"/>
        <v>-12</v>
      </c>
      <c r="C29" s="20">
        <f t="shared" si="2"/>
        <v>-0.1165048544</v>
      </c>
      <c r="D29" s="19">
        <f t="shared" si="3"/>
        <v>0</v>
      </c>
      <c r="E29" s="20">
        <f t="shared" si="4"/>
        <v>0</v>
      </c>
      <c r="F29" s="19">
        <f t="shared" si="5"/>
        <v>-115</v>
      </c>
      <c r="G29" s="20">
        <f t="shared" si="6"/>
        <v>-0.03394833948</v>
      </c>
      <c r="H29" s="21">
        <f t="shared" si="7"/>
        <v>-16</v>
      </c>
      <c r="I29" s="20">
        <f t="shared" si="8"/>
        <v>-0.01739130435</v>
      </c>
      <c r="J29" s="19">
        <f t="shared" si="9"/>
        <v>-10</v>
      </c>
      <c r="K29" s="20">
        <f t="shared" si="10"/>
        <v>-0.04784688995</v>
      </c>
      <c r="L29" s="19">
        <f t="shared" si="11"/>
        <v>171</v>
      </c>
      <c r="M29" s="20">
        <f t="shared" si="12"/>
        <v>0.4602960969</v>
      </c>
      <c r="N29" s="19">
        <f t="shared" si="13"/>
        <v>181</v>
      </c>
      <c r="O29" s="20">
        <f t="shared" si="14"/>
        <v>1.113846154</v>
      </c>
      <c r="P29" s="19">
        <f t="shared" si="15"/>
        <v>2.09</v>
      </c>
      <c r="Q29" s="20">
        <f t="shared" si="16"/>
        <v>0.5702592087</v>
      </c>
      <c r="R29" s="19">
        <f t="shared" si="17"/>
        <v>1.95</v>
      </c>
      <c r="S29" s="20">
        <f t="shared" si="18"/>
        <v>1.19266055</v>
      </c>
      <c r="T29" s="19">
        <f t="shared" si="19"/>
        <v>0.89</v>
      </c>
      <c r="U29" s="20">
        <f t="shared" si="20"/>
        <v>0.09938581798</v>
      </c>
      <c r="V29" s="19">
        <f t="shared" si="21"/>
        <v>0.14</v>
      </c>
      <c r="W29" s="20">
        <f t="shared" si="22"/>
        <v>0.06896551724</v>
      </c>
      <c r="X29" s="21">
        <v>97.0</v>
      </c>
      <c r="Y29" s="21">
        <v>3895.0</v>
      </c>
      <c r="Z29" s="21">
        <v>3330.0</v>
      </c>
      <c r="AA29" s="21">
        <v>912.0</v>
      </c>
      <c r="AB29" s="21">
        <v>204.0</v>
      </c>
      <c r="AC29" s="21">
        <v>457.0</v>
      </c>
      <c r="AD29" s="21">
        <v>253.0</v>
      </c>
      <c r="AE29" s="21">
        <v>4.71</v>
      </c>
      <c r="AF29" s="21">
        <v>2.61</v>
      </c>
      <c r="AG29" s="21">
        <v>9.4</v>
      </c>
      <c r="AH29" s="21">
        <v>2.1</v>
      </c>
      <c r="AI29" s="21">
        <v>109.0</v>
      </c>
      <c r="AJ29" s="21">
        <v>3895.0</v>
      </c>
      <c r="AK29" s="21">
        <v>3445.0</v>
      </c>
      <c r="AL29" s="21">
        <v>928.0</v>
      </c>
      <c r="AM29" s="21">
        <v>214.0</v>
      </c>
      <c r="AN29" s="21">
        <v>286.0</v>
      </c>
      <c r="AO29" s="21">
        <v>72.0</v>
      </c>
      <c r="AP29" s="21">
        <v>2.62</v>
      </c>
      <c r="AQ29" s="21">
        <v>0.66</v>
      </c>
      <c r="AR29" s="21">
        <v>8.51</v>
      </c>
      <c r="AS29" s="21">
        <v>1.96</v>
      </c>
      <c r="AT29" s="21">
        <v>3895.0</v>
      </c>
      <c r="AU29" s="21">
        <v>3330.0</v>
      </c>
      <c r="AV29" s="21">
        <v>862.0</v>
      </c>
      <c r="AW29" s="22">
        <v>823.0</v>
      </c>
      <c r="AX29" s="23">
        <f t="shared" si="23"/>
        <v>0.1025936599</v>
      </c>
      <c r="AZ29" s="10">
        <v>141062.0</v>
      </c>
      <c r="BA29" s="10">
        <v>12801.0</v>
      </c>
      <c r="BD29" s="25">
        <f t="shared" si="24"/>
        <v>39</v>
      </c>
      <c r="BE29" s="25">
        <f t="shared" si="25"/>
        <v>66</v>
      </c>
      <c r="BF29" s="25">
        <f t="shared" si="26"/>
        <v>50</v>
      </c>
      <c r="BG29" s="25">
        <f t="shared" si="27"/>
        <v>16</v>
      </c>
      <c r="BH29" s="25">
        <f t="shared" si="28"/>
        <v>89</v>
      </c>
      <c r="BJ29" s="25">
        <f t="shared" si="29"/>
        <v>1.95</v>
      </c>
    </row>
    <row r="30">
      <c r="A30" s="18" t="s">
        <v>59</v>
      </c>
      <c r="B30" s="19">
        <f t="shared" si="1"/>
        <v>-35</v>
      </c>
      <c r="C30" s="20">
        <f t="shared" si="2"/>
        <v>-0.3910614525</v>
      </c>
      <c r="D30" s="19">
        <f t="shared" si="3"/>
        <v>0</v>
      </c>
      <c r="E30" s="20">
        <f t="shared" si="4"/>
        <v>0</v>
      </c>
      <c r="F30" s="19">
        <f t="shared" si="5"/>
        <v>7</v>
      </c>
      <c r="G30" s="20">
        <f t="shared" si="6"/>
        <v>0.002509410289</v>
      </c>
      <c r="H30" s="21">
        <f t="shared" si="7"/>
        <v>15</v>
      </c>
      <c r="I30" s="20">
        <f t="shared" si="8"/>
        <v>0.02827521206</v>
      </c>
      <c r="J30" s="19">
        <f t="shared" si="9"/>
        <v>-35</v>
      </c>
      <c r="K30" s="20">
        <f t="shared" si="10"/>
        <v>-0.1799485861</v>
      </c>
      <c r="L30" s="19">
        <f t="shared" si="11"/>
        <v>14</v>
      </c>
      <c r="M30" s="20">
        <f t="shared" si="12"/>
        <v>0.05017921147</v>
      </c>
      <c r="N30" s="19">
        <f t="shared" si="13"/>
        <v>49</v>
      </c>
      <c r="O30" s="20">
        <f t="shared" si="14"/>
        <v>0.5798816568</v>
      </c>
      <c r="P30" s="19">
        <f t="shared" si="15"/>
        <v>1.43</v>
      </c>
      <c r="Q30" s="20">
        <f t="shared" si="16"/>
        <v>0.4393241167</v>
      </c>
      <c r="R30" s="19">
        <f t="shared" si="17"/>
        <v>0.95</v>
      </c>
      <c r="S30" s="20">
        <f t="shared" si="18"/>
        <v>0.9178743961</v>
      </c>
      <c r="T30" s="19">
        <f t="shared" si="19"/>
        <v>2.58</v>
      </c>
      <c r="U30" s="20">
        <f t="shared" si="20"/>
        <v>0.4174757282</v>
      </c>
      <c r="V30" s="19">
        <f t="shared" si="21"/>
        <v>0.48</v>
      </c>
      <c r="W30" s="20">
        <f t="shared" si="22"/>
        <v>0.2162162162</v>
      </c>
      <c r="X30" s="21">
        <v>72.0</v>
      </c>
      <c r="Y30" s="21">
        <v>3224.0</v>
      </c>
      <c r="Z30" s="21">
        <v>2793.0</v>
      </c>
      <c r="AA30" s="21">
        <v>538.0</v>
      </c>
      <c r="AB30" s="21">
        <v>177.0</v>
      </c>
      <c r="AC30" s="21">
        <v>286.0</v>
      </c>
      <c r="AD30" s="21">
        <v>109.0</v>
      </c>
      <c r="AE30" s="21">
        <v>3.97</v>
      </c>
      <c r="AF30" s="21">
        <v>1.51</v>
      </c>
      <c r="AG30" s="21">
        <v>7.47</v>
      </c>
      <c r="AH30" s="21">
        <v>2.46</v>
      </c>
      <c r="AI30" s="21">
        <v>107.0</v>
      </c>
      <c r="AJ30" s="21">
        <v>3224.0</v>
      </c>
      <c r="AK30" s="21">
        <v>2786.0</v>
      </c>
      <c r="AL30" s="21">
        <v>523.0</v>
      </c>
      <c r="AM30" s="21">
        <v>212.0</v>
      </c>
      <c r="AN30" s="21">
        <v>272.0</v>
      </c>
      <c r="AO30" s="21">
        <v>60.0</v>
      </c>
      <c r="AP30" s="21">
        <v>2.54</v>
      </c>
      <c r="AQ30" s="21">
        <v>0.56</v>
      </c>
      <c r="AR30" s="21">
        <v>4.89</v>
      </c>
      <c r="AS30" s="21">
        <v>1.98</v>
      </c>
      <c r="AT30" s="21">
        <v>3224.0</v>
      </c>
      <c r="AU30" s="21">
        <v>2793.0</v>
      </c>
      <c r="AV30" s="21">
        <v>637.0</v>
      </c>
      <c r="AW30" s="22">
        <v>549.0</v>
      </c>
      <c r="AX30" s="23">
        <f t="shared" si="23"/>
        <v>-0.02023919043</v>
      </c>
      <c r="AZ30" s="10">
        <v>140587.0</v>
      </c>
      <c r="BA30" s="10">
        <v>10013.0</v>
      </c>
      <c r="BD30" s="25">
        <f t="shared" si="24"/>
        <v>88</v>
      </c>
      <c r="BE30" s="25">
        <f t="shared" si="25"/>
        <v>114</v>
      </c>
      <c r="BF30" s="25">
        <f t="shared" si="26"/>
        <v>99</v>
      </c>
      <c r="BG30" s="25">
        <f t="shared" si="27"/>
        <v>15</v>
      </c>
      <c r="BH30" s="25">
        <f t="shared" si="28"/>
        <v>11</v>
      </c>
      <c r="BJ30" s="25">
        <f t="shared" si="29"/>
        <v>0.95</v>
      </c>
    </row>
    <row r="31">
      <c r="A31" s="18" t="s">
        <v>60</v>
      </c>
      <c r="B31" s="19">
        <f t="shared" si="1"/>
        <v>-2</v>
      </c>
      <c r="C31" s="20">
        <f t="shared" si="2"/>
        <v>-0.1052631579</v>
      </c>
      <c r="D31" s="19">
        <f t="shared" si="3"/>
        <v>0</v>
      </c>
      <c r="E31" s="20">
        <f t="shared" si="4"/>
        <v>0</v>
      </c>
      <c r="F31" s="19">
        <f t="shared" si="5"/>
        <v>113</v>
      </c>
      <c r="G31" s="20">
        <f t="shared" si="6"/>
        <v>0.2239841427</v>
      </c>
      <c r="H31" s="21">
        <f t="shared" si="7"/>
        <v>8</v>
      </c>
      <c r="I31" s="20">
        <f t="shared" si="8"/>
        <v>0.06722689076</v>
      </c>
      <c r="J31" s="19">
        <f t="shared" si="9"/>
        <v>-2</v>
      </c>
      <c r="K31" s="20">
        <f t="shared" si="10"/>
        <v>-0.06060606061</v>
      </c>
      <c r="L31" s="19">
        <f t="shared" si="11"/>
        <v>6</v>
      </c>
      <c r="M31" s="20">
        <f t="shared" si="12"/>
        <v>0.07692307692</v>
      </c>
      <c r="N31" s="19">
        <f t="shared" si="13"/>
        <v>8</v>
      </c>
      <c r="O31" s="20">
        <f t="shared" si="14"/>
        <v>0.1777777778</v>
      </c>
      <c r="P31" s="19">
        <f t="shared" si="15"/>
        <v>0.75</v>
      </c>
      <c r="Q31" s="20">
        <f t="shared" si="16"/>
        <v>0.1818181818</v>
      </c>
      <c r="R31" s="19">
        <f t="shared" si="17"/>
        <v>0.67</v>
      </c>
      <c r="S31" s="20">
        <f t="shared" si="18"/>
        <v>0.2809224319</v>
      </c>
      <c r="T31" s="19">
        <f t="shared" si="19"/>
        <v>1.08</v>
      </c>
      <c r="U31" s="20">
        <f t="shared" si="20"/>
        <v>0.1717011129</v>
      </c>
      <c r="V31" s="19">
        <f t="shared" si="21"/>
        <v>0.08</v>
      </c>
      <c r="W31" s="20">
        <f t="shared" si="22"/>
        <v>0.04597701149</v>
      </c>
      <c r="X31" s="21">
        <v>18.0</v>
      </c>
      <c r="Y31" s="21">
        <v>750.0</v>
      </c>
      <c r="Z31" s="21">
        <v>561.0</v>
      </c>
      <c r="AA31" s="21">
        <v>123.0</v>
      </c>
      <c r="AB31" s="21">
        <v>32.0</v>
      </c>
      <c r="AC31" s="21">
        <v>81.0</v>
      </c>
      <c r="AD31" s="21">
        <v>49.0</v>
      </c>
      <c r="AE31" s="21">
        <v>4.5</v>
      </c>
      <c r="AF31" s="21">
        <v>2.72</v>
      </c>
      <c r="AG31" s="21">
        <v>6.83</v>
      </c>
      <c r="AH31" s="21">
        <v>1.78</v>
      </c>
      <c r="AI31" s="21">
        <v>20.0</v>
      </c>
      <c r="AJ31" s="21">
        <v>750.0</v>
      </c>
      <c r="AK31" s="21">
        <v>448.0</v>
      </c>
      <c r="AL31" s="21">
        <v>115.0</v>
      </c>
      <c r="AM31" s="21">
        <v>34.0</v>
      </c>
      <c r="AN31" s="21">
        <v>75.0</v>
      </c>
      <c r="AO31" s="21">
        <v>41.0</v>
      </c>
      <c r="AP31" s="21">
        <v>3.75</v>
      </c>
      <c r="AQ31" s="21">
        <v>2.05</v>
      </c>
      <c r="AR31" s="21">
        <v>5.75</v>
      </c>
      <c r="AS31" s="21">
        <v>1.7</v>
      </c>
      <c r="AT31" s="21">
        <v>750.0</v>
      </c>
      <c r="AU31" s="21">
        <v>561.0</v>
      </c>
      <c r="AV31" s="21">
        <v>116.0</v>
      </c>
      <c r="AW31" s="22">
        <v>111.0</v>
      </c>
      <c r="AX31" s="23">
        <f t="shared" si="23"/>
        <v>0.1025641026</v>
      </c>
      <c r="AZ31" s="10">
        <v>23615.0</v>
      </c>
      <c r="BA31" s="10">
        <v>2243.0</v>
      </c>
      <c r="BD31" s="25">
        <f t="shared" si="24"/>
        <v>5</v>
      </c>
      <c r="BE31" s="25">
        <f t="shared" si="25"/>
        <v>1</v>
      </c>
      <c r="BF31" s="25">
        <f t="shared" si="26"/>
        <v>7</v>
      </c>
      <c r="BG31" s="25">
        <f t="shared" si="27"/>
        <v>8</v>
      </c>
      <c r="BH31" s="25">
        <f t="shared" si="28"/>
        <v>12</v>
      </c>
      <c r="BJ31" s="25">
        <f t="shared" si="29"/>
        <v>0.67</v>
      </c>
    </row>
    <row r="32">
      <c r="A32" s="18" t="s">
        <v>61</v>
      </c>
      <c r="B32" s="19">
        <f t="shared" si="1"/>
        <v>48</v>
      </c>
      <c r="C32" s="20">
        <f t="shared" si="2"/>
        <v>1.777777778</v>
      </c>
      <c r="D32" s="19">
        <f t="shared" si="3"/>
        <v>0</v>
      </c>
      <c r="E32" s="20">
        <f t="shared" si="4"/>
        <v>0</v>
      </c>
      <c r="F32" s="19">
        <f t="shared" si="5"/>
        <v>19</v>
      </c>
      <c r="G32" s="20">
        <f t="shared" si="6"/>
        <v>0.01867321867</v>
      </c>
      <c r="H32" s="21">
        <f t="shared" si="7"/>
        <v>323</v>
      </c>
      <c r="I32" s="20">
        <f t="shared" si="8"/>
        <v>1.951661631</v>
      </c>
      <c r="J32" s="19">
        <f t="shared" si="9"/>
        <v>327</v>
      </c>
      <c r="K32" s="20">
        <f t="shared" si="10"/>
        <v>1.92920354</v>
      </c>
      <c r="L32" s="19">
        <f t="shared" si="11"/>
        <v>402</v>
      </c>
      <c r="M32" s="20">
        <f t="shared" si="12"/>
        <v>1.942028986</v>
      </c>
      <c r="N32" s="19">
        <f t="shared" si="13"/>
        <v>75</v>
      </c>
      <c r="O32" s="20">
        <f t="shared" si="14"/>
        <v>2</v>
      </c>
      <c r="P32" s="19">
        <f t="shared" si="15"/>
        <v>6</v>
      </c>
      <c r="Q32" s="20">
        <f t="shared" si="16"/>
        <v>1.2</v>
      </c>
      <c r="R32" s="19">
        <f t="shared" si="17"/>
        <v>1.47</v>
      </c>
      <c r="S32" s="20">
        <f t="shared" si="18"/>
        <v>2</v>
      </c>
      <c r="T32" s="19">
        <f t="shared" si="19"/>
        <v>5.08</v>
      </c>
      <c r="U32" s="20">
        <f t="shared" si="20"/>
        <v>1.312661499</v>
      </c>
      <c r="V32" s="19">
        <f t="shared" si="21"/>
        <v>4.53</v>
      </c>
      <c r="W32" s="20">
        <f t="shared" si="22"/>
        <v>1.062133646</v>
      </c>
      <c r="X32" s="21">
        <v>51.0</v>
      </c>
      <c r="Y32" s="21">
        <v>1250.0</v>
      </c>
      <c r="Z32" s="21">
        <v>1027.0</v>
      </c>
      <c r="AA32" s="21">
        <v>327.0</v>
      </c>
      <c r="AB32" s="21">
        <v>333.0</v>
      </c>
      <c r="AC32" s="21">
        <v>408.0</v>
      </c>
      <c r="AD32" s="21">
        <v>75.0</v>
      </c>
      <c r="AE32" s="21">
        <v>8.0</v>
      </c>
      <c r="AF32" s="21">
        <v>1.47</v>
      </c>
      <c r="AG32" s="21">
        <v>6.41</v>
      </c>
      <c r="AH32" s="21">
        <v>6.53</v>
      </c>
      <c r="AI32" s="21">
        <v>3.0</v>
      </c>
      <c r="AJ32" s="21">
        <v>1250.0</v>
      </c>
      <c r="AK32" s="21">
        <v>1008.0</v>
      </c>
      <c r="AL32" s="21">
        <v>4.0</v>
      </c>
      <c r="AM32" s="21">
        <v>6.0</v>
      </c>
      <c r="AN32" s="21">
        <v>6.0</v>
      </c>
      <c r="AO32" s="21">
        <v>0.0</v>
      </c>
      <c r="AP32" s="21">
        <v>2.0</v>
      </c>
      <c r="AQ32" s="21">
        <v>0.0</v>
      </c>
      <c r="AR32" s="21">
        <v>1.33</v>
      </c>
      <c r="AS32" s="21">
        <v>2.0</v>
      </c>
      <c r="AT32" s="21">
        <v>1250.0</v>
      </c>
      <c r="AU32" s="21">
        <v>1027.0</v>
      </c>
      <c r="AV32" s="21">
        <v>285.0</v>
      </c>
      <c r="AW32" s="22">
        <v>326.0</v>
      </c>
      <c r="AX32" s="23">
        <f t="shared" si="23"/>
        <v>0.003062787136</v>
      </c>
      <c r="AZ32" s="10">
        <v>55481.0</v>
      </c>
      <c r="BA32" s="10">
        <v>6554.0</v>
      </c>
      <c r="BD32" s="25">
        <f t="shared" si="24"/>
        <v>41</v>
      </c>
      <c r="BE32" s="25">
        <f t="shared" si="25"/>
        <v>281</v>
      </c>
      <c r="BF32" s="25">
        <f t="shared" si="26"/>
        <v>42</v>
      </c>
      <c r="BG32" s="25">
        <f t="shared" si="27"/>
        <v>323</v>
      </c>
      <c r="BH32" s="25">
        <f t="shared" si="28"/>
        <v>1</v>
      </c>
      <c r="BJ32" s="25">
        <f t="shared" si="29"/>
        <v>1.47</v>
      </c>
    </row>
    <row r="33">
      <c r="A33" s="18" t="s">
        <v>62</v>
      </c>
      <c r="B33" s="19">
        <f t="shared" si="1"/>
        <v>-7</v>
      </c>
      <c r="C33" s="20">
        <f t="shared" si="2"/>
        <v>-0.1686746988</v>
      </c>
      <c r="D33" s="19">
        <f t="shared" si="3"/>
        <v>0</v>
      </c>
      <c r="E33" s="20">
        <f t="shared" si="4"/>
        <v>0</v>
      </c>
      <c r="F33" s="19">
        <f t="shared" si="5"/>
        <v>-82</v>
      </c>
      <c r="G33" s="20">
        <f t="shared" si="6"/>
        <v>-0.05690492713</v>
      </c>
      <c r="H33" s="21">
        <f t="shared" si="7"/>
        <v>46</v>
      </c>
      <c r="I33" s="20">
        <f t="shared" si="8"/>
        <v>0.1703703704</v>
      </c>
      <c r="J33" s="19">
        <f t="shared" si="9"/>
        <v>117</v>
      </c>
      <c r="K33" s="20">
        <f t="shared" si="10"/>
        <v>2</v>
      </c>
      <c r="L33" s="19">
        <f t="shared" si="11"/>
        <v>151</v>
      </c>
      <c r="M33" s="20">
        <f t="shared" si="12"/>
        <v>1.458937198</v>
      </c>
      <c r="N33" s="19">
        <f t="shared" si="13"/>
        <v>34</v>
      </c>
      <c r="O33" s="20">
        <f t="shared" si="14"/>
        <v>0.7555555556</v>
      </c>
      <c r="P33" s="19">
        <f t="shared" si="15"/>
        <v>4.09</v>
      </c>
      <c r="Q33" s="20">
        <f t="shared" si="16"/>
        <v>1.534709193</v>
      </c>
      <c r="R33" s="19">
        <f t="shared" si="17"/>
        <v>1.01</v>
      </c>
      <c r="S33" s="20">
        <f t="shared" si="18"/>
        <v>0.8977777778</v>
      </c>
      <c r="T33" s="19">
        <f t="shared" si="19"/>
        <v>2.23</v>
      </c>
      <c r="U33" s="20">
        <f t="shared" si="20"/>
        <v>0.3381349507</v>
      </c>
      <c r="V33" s="19">
        <f t="shared" si="21"/>
        <v>3.08</v>
      </c>
      <c r="W33" s="20">
        <f t="shared" si="22"/>
        <v>2</v>
      </c>
      <c r="X33" s="21">
        <v>38.0</v>
      </c>
      <c r="Y33" s="21">
        <v>1766.0</v>
      </c>
      <c r="Z33" s="21">
        <v>1400.0</v>
      </c>
      <c r="AA33" s="21">
        <v>293.0</v>
      </c>
      <c r="AB33" s="21">
        <v>117.0</v>
      </c>
      <c r="AC33" s="21">
        <v>179.0</v>
      </c>
      <c r="AD33" s="21">
        <v>62.0</v>
      </c>
      <c r="AE33" s="21">
        <v>4.71</v>
      </c>
      <c r="AF33" s="21">
        <v>1.63</v>
      </c>
      <c r="AG33" s="21">
        <v>7.71</v>
      </c>
      <c r="AH33" s="21">
        <v>3.08</v>
      </c>
      <c r="AI33" s="21">
        <v>45.0</v>
      </c>
      <c r="AJ33" s="21">
        <v>1766.0</v>
      </c>
      <c r="AK33" s="21">
        <v>1482.0</v>
      </c>
      <c r="AL33" s="21">
        <v>247.0</v>
      </c>
      <c r="AM33" s="21">
        <v>0.0</v>
      </c>
      <c r="AN33" s="21">
        <v>28.0</v>
      </c>
      <c r="AO33" s="21">
        <v>28.0</v>
      </c>
      <c r="AP33" s="21">
        <v>0.62</v>
      </c>
      <c r="AQ33" s="21">
        <v>0.62</v>
      </c>
      <c r="AR33" s="21">
        <v>5.48</v>
      </c>
      <c r="AS33" s="21">
        <v>0.0</v>
      </c>
      <c r="AT33" s="21">
        <v>1766.0</v>
      </c>
      <c r="AU33" s="21">
        <v>1400.0</v>
      </c>
      <c r="AV33" s="21">
        <v>376.0</v>
      </c>
      <c r="AW33" s="22">
        <v>281.0</v>
      </c>
      <c r="AX33" s="23">
        <f t="shared" si="23"/>
        <v>0.04181184669</v>
      </c>
      <c r="AZ33" s="10">
        <v>62078.0</v>
      </c>
      <c r="BA33" s="10">
        <v>6361.0</v>
      </c>
      <c r="BD33" s="25">
        <f t="shared" si="24"/>
        <v>95</v>
      </c>
      <c r="BE33" s="25">
        <f t="shared" si="25"/>
        <v>129</v>
      </c>
      <c r="BF33" s="25">
        <f t="shared" si="26"/>
        <v>83</v>
      </c>
      <c r="BG33" s="25">
        <f t="shared" si="27"/>
        <v>46</v>
      </c>
      <c r="BH33" s="25">
        <f t="shared" si="28"/>
        <v>12</v>
      </c>
      <c r="BJ33" s="25">
        <f t="shared" si="29"/>
        <v>1.01</v>
      </c>
    </row>
    <row r="34">
      <c r="A34" s="18" t="s">
        <v>63</v>
      </c>
      <c r="B34" s="19">
        <f t="shared" si="1"/>
        <v>-1</v>
      </c>
      <c r="C34" s="20">
        <f t="shared" si="2"/>
        <v>-0.06896551724</v>
      </c>
      <c r="D34" s="19">
        <f t="shared" si="3"/>
        <v>0</v>
      </c>
      <c r="E34" s="20">
        <f t="shared" si="4"/>
        <v>0</v>
      </c>
      <c r="F34" s="19">
        <f t="shared" si="5"/>
        <v>0</v>
      </c>
      <c r="G34" s="20">
        <f t="shared" si="6"/>
        <v>0</v>
      </c>
      <c r="H34" s="21">
        <f t="shared" si="7"/>
        <v>-3</v>
      </c>
      <c r="I34" s="20">
        <f t="shared" si="8"/>
        <v>-0.08450704225</v>
      </c>
      <c r="J34" s="19">
        <f t="shared" si="9"/>
        <v>2</v>
      </c>
      <c r="K34" s="20">
        <f t="shared" si="10"/>
        <v>0.06666666667</v>
      </c>
      <c r="L34" s="19">
        <f t="shared" si="11"/>
        <v>7</v>
      </c>
      <c r="M34" s="20">
        <f t="shared" si="12"/>
        <v>0.1359223301</v>
      </c>
      <c r="N34" s="19">
        <f t="shared" si="13"/>
        <v>5</v>
      </c>
      <c r="O34" s="20">
        <f t="shared" si="14"/>
        <v>0.2325581395</v>
      </c>
      <c r="P34" s="19">
        <f t="shared" si="15"/>
        <v>0.73</v>
      </c>
      <c r="Q34" s="20">
        <f t="shared" si="16"/>
        <v>0.2047685835</v>
      </c>
      <c r="R34" s="19">
        <f t="shared" si="17"/>
        <v>0.44</v>
      </c>
      <c r="S34" s="20">
        <f t="shared" si="18"/>
        <v>0.2953020134</v>
      </c>
      <c r="T34" s="19">
        <f t="shared" si="19"/>
        <v>-0.04</v>
      </c>
      <c r="U34" s="20">
        <f t="shared" si="20"/>
        <v>-0.01632653061</v>
      </c>
      <c r="V34" s="19">
        <f t="shared" si="21"/>
        <v>0.28</v>
      </c>
      <c r="W34" s="20">
        <f t="shared" si="22"/>
        <v>0.1352657005</v>
      </c>
      <c r="X34" s="21">
        <v>14.0</v>
      </c>
      <c r="Y34" s="21">
        <v>237.0</v>
      </c>
      <c r="Z34" s="21">
        <v>201.0</v>
      </c>
      <c r="AA34" s="21">
        <v>34.0</v>
      </c>
      <c r="AB34" s="21">
        <v>31.0</v>
      </c>
      <c r="AC34" s="21">
        <v>55.0</v>
      </c>
      <c r="AD34" s="21">
        <v>24.0</v>
      </c>
      <c r="AE34" s="21">
        <v>3.93</v>
      </c>
      <c r="AF34" s="21">
        <v>1.71</v>
      </c>
      <c r="AG34" s="21">
        <v>2.43</v>
      </c>
      <c r="AH34" s="21">
        <v>2.21</v>
      </c>
      <c r="AI34" s="21">
        <v>15.0</v>
      </c>
      <c r="AJ34" s="21">
        <v>237.0</v>
      </c>
      <c r="AK34" s="21">
        <v>201.0</v>
      </c>
      <c r="AL34" s="21">
        <v>37.0</v>
      </c>
      <c r="AM34" s="21">
        <v>29.0</v>
      </c>
      <c r="AN34" s="21">
        <v>48.0</v>
      </c>
      <c r="AO34" s="21">
        <v>19.0</v>
      </c>
      <c r="AP34" s="21">
        <v>3.2</v>
      </c>
      <c r="AQ34" s="21">
        <v>1.27</v>
      </c>
      <c r="AR34" s="21">
        <v>2.47</v>
      </c>
      <c r="AS34" s="21">
        <v>1.93</v>
      </c>
      <c r="AT34" s="22">
        <v>237.0</v>
      </c>
      <c r="AU34" s="22">
        <v>201.0</v>
      </c>
      <c r="AV34" s="22">
        <v>26.0</v>
      </c>
      <c r="AW34" s="22">
        <v>34.0</v>
      </c>
      <c r="AX34" s="23">
        <f t="shared" si="23"/>
        <v>0</v>
      </c>
      <c r="AZ34" s="10">
        <v>5879.0</v>
      </c>
      <c r="BA34" s="10">
        <v>525.0</v>
      </c>
      <c r="BD34" s="25">
        <f t="shared" si="24"/>
        <v>8</v>
      </c>
      <c r="BE34" s="25">
        <f t="shared" si="25"/>
        <v>11</v>
      </c>
      <c r="BF34" s="25">
        <f t="shared" si="26"/>
        <v>8</v>
      </c>
      <c r="BG34" s="25">
        <f t="shared" si="27"/>
        <v>3</v>
      </c>
      <c r="BH34" s="25">
        <f t="shared" si="28"/>
        <v>0</v>
      </c>
      <c r="BJ34" s="25">
        <f t="shared" si="29"/>
        <v>0.44</v>
      </c>
    </row>
    <row r="35">
      <c r="A35" s="18" t="s">
        <v>64</v>
      </c>
      <c r="B35" s="19">
        <f t="shared" si="1"/>
        <v>-20</v>
      </c>
      <c r="C35" s="20">
        <f t="shared" si="2"/>
        <v>-0.4651162791</v>
      </c>
      <c r="D35" s="19">
        <f t="shared" si="3"/>
        <v>0</v>
      </c>
      <c r="E35" s="20">
        <f t="shared" si="4"/>
        <v>0</v>
      </c>
      <c r="F35" s="19">
        <f t="shared" si="5"/>
        <v>38</v>
      </c>
      <c r="G35" s="20">
        <f t="shared" si="6"/>
        <v>0.01649305556</v>
      </c>
      <c r="H35" s="21">
        <f t="shared" si="7"/>
        <v>-67</v>
      </c>
      <c r="I35" s="20">
        <f t="shared" si="8"/>
        <v>-0.09510290987</v>
      </c>
      <c r="J35" s="19">
        <f t="shared" si="9"/>
        <v>-13</v>
      </c>
      <c r="K35" s="20">
        <f t="shared" si="10"/>
        <v>-0.1436464088</v>
      </c>
      <c r="L35" s="19">
        <f t="shared" si="11"/>
        <v>7</v>
      </c>
      <c r="M35" s="20">
        <f t="shared" si="12"/>
        <v>0.03248259861</v>
      </c>
      <c r="N35" s="19">
        <f t="shared" si="13"/>
        <v>20</v>
      </c>
      <c r="O35" s="20">
        <f t="shared" si="14"/>
        <v>0.16</v>
      </c>
      <c r="P35" s="19">
        <f t="shared" si="15"/>
        <v>2.64</v>
      </c>
      <c r="Q35" s="20">
        <f t="shared" si="16"/>
        <v>0.4962406015</v>
      </c>
      <c r="R35" s="19">
        <f t="shared" si="17"/>
        <v>1.92</v>
      </c>
      <c r="S35" s="20">
        <f t="shared" si="18"/>
        <v>0.6134185304</v>
      </c>
      <c r="T35" s="19">
        <f t="shared" si="19"/>
        <v>6.41</v>
      </c>
      <c r="U35" s="20">
        <f t="shared" si="20"/>
        <v>0.3743065693</v>
      </c>
      <c r="V35" s="19">
        <f t="shared" si="21"/>
        <v>0.72</v>
      </c>
      <c r="W35" s="20">
        <f t="shared" si="22"/>
        <v>0.3287671233</v>
      </c>
      <c r="X35" s="21">
        <v>33.0</v>
      </c>
      <c r="Y35" s="21">
        <v>2844.0</v>
      </c>
      <c r="Z35" s="21">
        <v>2323.0</v>
      </c>
      <c r="AA35" s="21">
        <v>671.0</v>
      </c>
      <c r="AB35" s="21">
        <v>84.0</v>
      </c>
      <c r="AC35" s="21">
        <v>219.0</v>
      </c>
      <c r="AD35" s="21">
        <v>135.0</v>
      </c>
      <c r="AE35" s="21">
        <v>6.64</v>
      </c>
      <c r="AF35" s="21">
        <v>4.09</v>
      </c>
      <c r="AG35" s="21">
        <v>20.33</v>
      </c>
      <c r="AH35" s="21">
        <v>2.55</v>
      </c>
      <c r="AI35" s="21">
        <v>53.0</v>
      </c>
      <c r="AJ35" s="21">
        <v>2844.0</v>
      </c>
      <c r="AK35" s="21">
        <v>2285.0</v>
      </c>
      <c r="AL35" s="21">
        <v>738.0</v>
      </c>
      <c r="AM35" s="21">
        <v>97.0</v>
      </c>
      <c r="AN35" s="21">
        <v>212.0</v>
      </c>
      <c r="AO35" s="21">
        <v>115.0</v>
      </c>
      <c r="AP35" s="21">
        <v>4.0</v>
      </c>
      <c r="AQ35" s="21">
        <v>2.17</v>
      </c>
      <c r="AR35" s="21">
        <v>13.92</v>
      </c>
      <c r="AS35" s="21">
        <v>1.83</v>
      </c>
      <c r="AT35" s="21">
        <v>2844.0</v>
      </c>
      <c r="AU35" s="21">
        <v>2323.0</v>
      </c>
      <c r="AV35" s="21">
        <v>741.0</v>
      </c>
      <c r="AW35" s="22">
        <v>638.0</v>
      </c>
      <c r="AX35" s="23">
        <f t="shared" si="23"/>
        <v>0.05042016807</v>
      </c>
      <c r="AZ35" s="10">
        <v>108473.0</v>
      </c>
      <c r="BA35" s="10">
        <v>10745.0</v>
      </c>
      <c r="BD35" s="25">
        <f t="shared" si="24"/>
        <v>103</v>
      </c>
      <c r="BE35" s="25">
        <f t="shared" si="25"/>
        <v>3</v>
      </c>
      <c r="BF35" s="25">
        <f t="shared" si="26"/>
        <v>70</v>
      </c>
      <c r="BG35" s="25">
        <f t="shared" si="27"/>
        <v>67</v>
      </c>
      <c r="BH35" s="25">
        <f t="shared" si="28"/>
        <v>33</v>
      </c>
      <c r="BJ35" s="25">
        <f t="shared" si="29"/>
        <v>1.92</v>
      </c>
    </row>
    <row r="36">
      <c r="A36" s="29" t="s">
        <v>65</v>
      </c>
      <c r="B36" s="19">
        <f t="shared" si="1"/>
        <v>-4</v>
      </c>
      <c r="C36" s="20">
        <f t="shared" si="2"/>
        <v>-0.09090909091</v>
      </c>
      <c r="D36" s="19">
        <f t="shared" si="3"/>
        <v>0</v>
      </c>
      <c r="E36" s="20">
        <f t="shared" si="4"/>
        <v>0</v>
      </c>
      <c r="F36" s="19">
        <f t="shared" si="5"/>
        <v>-8</v>
      </c>
      <c r="G36" s="20">
        <f t="shared" si="6"/>
        <v>-0.003831417625</v>
      </c>
      <c r="H36" s="21">
        <f t="shared" si="7"/>
        <v>-63</v>
      </c>
      <c r="I36" s="20">
        <f t="shared" si="8"/>
        <v>-0.5019920319</v>
      </c>
      <c r="J36" s="19">
        <f t="shared" si="9"/>
        <v>-4</v>
      </c>
      <c r="K36" s="20">
        <f t="shared" si="10"/>
        <v>-0.01619433198</v>
      </c>
      <c r="L36" s="19">
        <f t="shared" si="11"/>
        <v>38</v>
      </c>
      <c r="M36" s="20">
        <f t="shared" si="12"/>
        <v>0.1417910448</v>
      </c>
      <c r="N36" s="19">
        <f t="shared" si="13"/>
        <v>42</v>
      </c>
      <c r="O36" s="20">
        <f t="shared" si="14"/>
        <v>2</v>
      </c>
      <c r="P36" s="19">
        <f t="shared" si="15"/>
        <v>1.42</v>
      </c>
      <c r="Q36" s="20">
        <f t="shared" si="16"/>
        <v>0.2320261438</v>
      </c>
      <c r="R36" s="19">
        <f t="shared" si="17"/>
        <v>1</v>
      </c>
      <c r="S36" s="20">
        <f t="shared" si="18"/>
        <v>2</v>
      </c>
      <c r="T36" s="19">
        <f t="shared" si="19"/>
        <v>-1.17</v>
      </c>
      <c r="U36" s="20">
        <f t="shared" si="20"/>
        <v>-0.414159292</v>
      </c>
      <c r="V36" s="19">
        <f t="shared" si="21"/>
        <v>0.42</v>
      </c>
      <c r="W36" s="20">
        <f t="shared" si="22"/>
        <v>0.07473309609</v>
      </c>
      <c r="X36" s="21">
        <v>42.0</v>
      </c>
      <c r="Y36" s="21">
        <v>2477.0</v>
      </c>
      <c r="Z36" s="21">
        <v>2084.0</v>
      </c>
      <c r="AA36" s="21">
        <v>94.0</v>
      </c>
      <c r="AB36" s="21">
        <v>245.0</v>
      </c>
      <c r="AC36" s="21">
        <v>287.0</v>
      </c>
      <c r="AD36" s="21">
        <v>42.0</v>
      </c>
      <c r="AE36" s="21">
        <v>6.83</v>
      </c>
      <c r="AF36" s="21">
        <v>1.0</v>
      </c>
      <c r="AG36" s="21">
        <v>2.24</v>
      </c>
      <c r="AH36" s="21">
        <v>5.83</v>
      </c>
      <c r="AI36" s="21">
        <v>46.0</v>
      </c>
      <c r="AJ36" s="21">
        <v>2477.0</v>
      </c>
      <c r="AK36" s="21">
        <v>2092.0</v>
      </c>
      <c r="AL36" s="21">
        <v>157.0</v>
      </c>
      <c r="AM36" s="21">
        <v>249.0</v>
      </c>
      <c r="AN36" s="21">
        <v>249.0</v>
      </c>
      <c r="AO36" s="19">
        <v>0.0</v>
      </c>
      <c r="AP36" s="21">
        <v>5.41</v>
      </c>
      <c r="AQ36" s="19">
        <v>0.0</v>
      </c>
      <c r="AR36" s="21">
        <v>3.41</v>
      </c>
      <c r="AS36" s="21">
        <v>5.41</v>
      </c>
      <c r="AT36" s="22">
        <v>2477.0</v>
      </c>
      <c r="AU36" s="22">
        <v>2084.0</v>
      </c>
      <c r="AV36" s="22">
        <v>77.0</v>
      </c>
      <c r="AW36" s="22">
        <v>94.0</v>
      </c>
      <c r="AX36" s="23">
        <f t="shared" si="23"/>
        <v>0</v>
      </c>
      <c r="AZ36" s="10">
        <v>103061.0</v>
      </c>
      <c r="BA36" s="10">
        <v>10350.0</v>
      </c>
      <c r="BD36" s="25">
        <f t="shared" si="24"/>
        <v>17</v>
      </c>
      <c r="BE36" s="25">
        <f t="shared" si="25"/>
        <v>80</v>
      </c>
      <c r="BF36" s="25">
        <f t="shared" si="26"/>
        <v>17</v>
      </c>
      <c r="BG36" s="25">
        <f t="shared" si="27"/>
        <v>63</v>
      </c>
      <c r="BH36" s="25">
        <f t="shared" si="28"/>
        <v>0</v>
      </c>
      <c r="BJ36" s="25">
        <f t="shared" si="29"/>
        <v>1</v>
      </c>
    </row>
    <row r="37">
      <c r="A37" s="29" t="s">
        <v>66</v>
      </c>
      <c r="B37" s="19">
        <f t="shared" si="1"/>
        <v>0</v>
      </c>
      <c r="C37" s="20">
        <f t="shared" si="2"/>
        <v>0</v>
      </c>
      <c r="D37" s="19">
        <f t="shared" si="3"/>
        <v>0</v>
      </c>
      <c r="E37" s="20">
        <f t="shared" si="4"/>
        <v>0</v>
      </c>
      <c r="F37" s="19">
        <f t="shared" si="5"/>
        <v>6</v>
      </c>
      <c r="G37" s="20">
        <f t="shared" si="6"/>
        <v>0.001173249902</v>
      </c>
      <c r="H37" s="21">
        <f t="shared" si="7"/>
        <v>0</v>
      </c>
      <c r="I37" s="20">
        <f t="shared" si="8"/>
        <v>0</v>
      </c>
      <c r="J37" s="19">
        <f t="shared" si="9"/>
        <v>0</v>
      </c>
      <c r="K37" s="20">
        <f t="shared" si="10"/>
        <v>0</v>
      </c>
      <c r="L37" s="19">
        <f t="shared" si="11"/>
        <v>101</v>
      </c>
      <c r="M37" s="20">
        <f t="shared" si="12"/>
        <v>0.280945758</v>
      </c>
      <c r="N37" s="19">
        <f t="shared" si="13"/>
        <v>101</v>
      </c>
      <c r="O37" s="20">
        <f t="shared" si="14"/>
        <v>2</v>
      </c>
      <c r="P37" s="19">
        <f t="shared" si="15"/>
        <v>1</v>
      </c>
      <c r="Q37" s="20">
        <f t="shared" si="16"/>
        <v>0.2808988764</v>
      </c>
      <c r="R37" s="19">
        <f t="shared" si="17"/>
        <v>1</v>
      </c>
      <c r="S37" s="20">
        <f t="shared" si="18"/>
        <v>2</v>
      </c>
      <c r="T37" s="19">
        <f t="shared" si="19"/>
        <v>0</v>
      </c>
      <c r="U37" s="20">
        <f t="shared" si="20"/>
        <v>0</v>
      </c>
      <c r="V37" s="19">
        <f t="shared" si="21"/>
        <v>0</v>
      </c>
      <c r="W37" s="20">
        <f t="shared" si="22"/>
        <v>0</v>
      </c>
      <c r="X37" s="21">
        <v>101.0</v>
      </c>
      <c r="Y37" s="21">
        <v>5787.0</v>
      </c>
      <c r="Z37" s="21">
        <v>5117.0</v>
      </c>
      <c r="AA37" s="21">
        <v>137.0</v>
      </c>
      <c r="AB37" s="21">
        <v>309.0</v>
      </c>
      <c r="AC37" s="21">
        <v>410.0</v>
      </c>
      <c r="AD37" s="21">
        <v>101.0</v>
      </c>
      <c r="AE37" s="21">
        <v>4.06</v>
      </c>
      <c r="AF37" s="21">
        <v>1.0</v>
      </c>
      <c r="AG37" s="21">
        <v>1.36</v>
      </c>
      <c r="AH37" s="21">
        <v>3.06</v>
      </c>
      <c r="AI37" s="21">
        <v>101.0</v>
      </c>
      <c r="AJ37" s="21">
        <v>5787.0</v>
      </c>
      <c r="AK37" s="21">
        <v>5111.0</v>
      </c>
      <c r="AL37" s="21">
        <v>137.0</v>
      </c>
      <c r="AM37" s="21">
        <v>309.0</v>
      </c>
      <c r="AN37" s="21">
        <v>309.0</v>
      </c>
      <c r="AO37" s="21">
        <v>0.0</v>
      </c>
      <c r="AP37" s="21">
        <v>3.06</v>
      </c>
      <c r="AQ37" s="21">
        <v>0.0</v>
      </c>
      <c r="AR37" s="21">
        <v>1.36</v>
      </c>
      <c r="AS37" s="21">
        <v>3.06</v>
      </c>
      <c r="AT37" s="21">
        <v>5787.0</v>
      </c>
      <c r="AU37" s="21">
        <v>5117.0</v>
      </c>
      <c r="AV37" s="21">
        <v>36.0</v>
      </c>
      <c r="AW37" s="22">
        <v>137.0</v>
      </c>
      <c r="AX37" s="23">
        <f t="shared" si="23"/>
        <v>0</v>
      </c>
      <c r="AZ37" s="10">
        <v>261873.0</v>
      </c>
      <c r="BA37" s="10">
        <v>27004.0</v>
      </c>
      <c r="BD37" s="25">
        <f t="shared" si="24"/>
        <v>101</v>
      </c>
      <c r="BE37" s="25">
        <f t="shared" si="25"/>
        <v>101</v>
      </c>
      <c r="BF37" s="25">
        <f t="shared" si="26"/>
        <v>101</v>
      </c>
      <c r="BG37" s="25">
        <f t="shared" si="27"/>
        <v>0</v>
      </c>
      <c r="BH37" s="25">
        <f t="shared" si="28"/>
        <v>0</v>
      </c>
      <c r="BJ37" s="25">
        <f t="shared" si="29"/>
        <v>1</v>
      </c>
    </row>
    <row r="38">
      <c r="A38" s="18" t="s">
        <v>67</v>
      </c>
      <c r="B38" s="19">
        <f t="shared" si="1"/>
        <v>3</v>
      </c>
      <c r="C38" s="20">
        <f t="shared" si="2"/>
        <v>0.08</v>
      </c>
      <c r="D38" s="19">
        <f t="shared" si="3"/>
        <v>0</v>
      </c>
      <c r="E38" s="20">
        <f t="shared" si="4"/>
        <v>0</v>
      </c>
      <c r="F38" s="19">
        <f t="shared" si="5"/>
        <v>14</v>
      </c>
      <c r="G38" s="20">
        <f t="shared" si="6"/>
        <v>0.01715686275</v>
      </c>
      <c r="H38" s="21">
        <f t="shared" si="7"/>
        <v>-16</v>
      </c>
      <c r="I38" s="20">
        <f t="shared" si="8"/>
        <v>-0.115942029</v>
      </c>
      <c r="J38" s="19">
        <f t="shared" si="9"/>
        <v>-95</v>
      </c>
      <c r="K38" s="20">
        <f t="shared" si="10"/>
        <v>-0.4428904429</v>
      </c>
      <c r="L38" s="19">
        <f t="shared" si="11"/>
        <v>-90</v>
      </c>
      <c r="M38" s="20">
        <f t="shared" si="12"/>
        <v>-0.3272727273</v>
      </c>
      <c r="N38" s="19">
        <f t="shared" si="13"/>
        <v>5</v>
      </c>
      <c r="O38" s="20">
        <f t="shared" si="14"/>
        <v>0.0826446281</v>
      </c>
      <c r="P38" s="19">
        <f t="shared" si="15"/>
        <v>-2.99</v>
      </c>
      <c r="Q38" s="20">
        <f t="shared" si="16"/>
        <v>-0.4043272481</v>
      </c>
      <c r="R38" s="19">
        <f t="shared" si="17"/>
        <v>0.01</v>
      </c>
      <c r="S38" s="20">
        <f t="shared" si="18"/>
        <v>0.006191950464</v>
      </c>
      <c r="T38" s="19">
        <f t="shared" si="19"/>
        <v>-0.73</v>
      </c>
      <c r="U38" s="20">
        <f t="shared" si="20"/>
        <v>-0.197564276</v>
      </c>
      <c r="V38" s="19">
        <f t="shared" si="21"/>
        <v>-3.03</v>
      </c>
      <c r="W38" s="20">
        <f t="shared" si="22"/>
        <v>-0.5255854293</v>
      </c>
      <c r="X38" s="21">
        <v>39.0</v>
      </c>
      <c r="Y38" s="21">
        <v>1024.0</v>
      </c>
      <c r="Z38" s="21">
        <v>823.0</v>
      </c>
      <c r="AA38" s="21">
        <v>130.0</v>
      </c>
      <c r="AB38" s="21">
        <v>167.0</v>
      </c>
      <c r="AC38" s="21">
        <v>230.0</v>
      </c>
      <c r="AD38" s="21">
        <v>63.0</v>
      </c>
      <c r="AE38" s="21">
        <v>5.9</v>
      </c>
      <c r="AF38" s="21">
        <v>1.62</v>
      </c>
      <c r="AG38" s="21">
        <v>3.33</v>
      </c>
      <c r="AH38" s="21">
        <v>4.25</v>
      </c>
      <c r="AI38" s="21">
        <v>36.0</v>
      </c>
      <c r="AJ38" s="21">
        <v>1024.0</v>
      </c>
      <c r="AK38" s="21">
        <v>809.0</v>
      </c>
      <c r="AL38" s="21">
        <v>146.0</v>
      </c>
      <c r="AM38" s="21">
        <v>262.0</v>
      </c>
      <c r="AN38" s="21">
        <v>320.0</v>
      </c>
      <c r="AO38" s="21">
        <v>58.0</v>
      </c>
      <c r="AP38" s="21">
        <v>8.89</v>
      </c>
      <c r="AQ38" s="21">
        <v>1.61</v>
      </c>
      <c r="AR38" s="21">
        <v>4.06</v>
      </c>
      <c r="AS38" s="21">
        <v>7.28</v>
      </c>
      <c r="AT38" s="21">
        <v>1024.0</v>
      </c>
      <c r="AU38" s="21">
        <v>823.0</v>
      </c>
      <c r="AV38" s="21">
        <v>123.0</v>
      </c>
      <c r="AW38" s="22">
        <v>130.0</v>
      </c>
      <c r="AX38" s="23">
        <f t="shared" si="23"/>
        <v>0</v>
      </c>
      <c r="AZ38" s="10">
        <v>28559.0</v>
      </c>
      <c r="BA38" s="10">
        <v>2751.0</v>
      </c>
      <c r="BD38" s="25">
        <f t="shared" si="24"/>
        <v>7</v>
      </c>
      <c r="BE38" s="25">
        <f t="shared" si="25"/>
        <v>23</v>
      </c>
      <c r="BF38" s="25">
        <f t="shared" si="26"/>
        <v>7</v>
      </c>
      <c r="BG38" s="25">
        <f t="shared" si="27"/>
        <v>16</v>
      </c>
      <c r="BH38" s="25">
        <f t="shared" si="28"/>
        <v>0</v>
      </c>
      <c r="BJ38" s="25">
        <f t="shared" si="29"/>
        <v>0.01</v>
      </c>
    </row>
    <row r="39">
      <c r="A39" s="18" t="s">
        <v>68</v>
      </c>
      <c r="B39" s="19">
        <f t="shared" si="1"/>
        <v>-2</v>
      </c>
      <c r="C39" s="20">
        <f t="shared" si="2"/>
        <v>-0.1111111111</v>
      </c>
      <c r="D39" s="19">
        <f t="shared" si="3"/>
        <v>0</v>
      </c>
      <c r="E39" s="20">
        <f t="shared" si="4"/>
        <v>0</v>
      </c>
      <c r="F39" s="19">
        <f t="shared" si="5"/>
        <v>-20</v>
      </c>
      <c r="G39" s="20">
        <f t="shared" si="6"/>
        <v>-0.009332711153</v>
      </c>
      <c r="H39" s="21">
        <f t="shared" si="7"/>
        <v>14</v>
      </c>
      <c r="I39" s="20">
        <f t="shared" si="8"/>
        <v>0.152173913</v>
      </c>
      <c r="J39" s="19">
        <f t="shared" si="9"/>
        <v>-2</v>
      </c>
      <c r="K39" s="20">
        <f t="shared" si="10"/>
        <v>-0.01886792453</v>
      </c>
      <c r="L39" s="19">
        <f t="shared" si="11"/>
        <v>14</v>
      </c>
      <c r="M39" s="20">
        <f t="shared" si="12"/>
        <v>0.1217391304</v>
      </c>
      <c r="N39" s="19">
        <f t="shared" si="13"/>
        <v>16</v>
      </c>
      <c r="O39" s="20">
        <f t="shared" si="14"/>
        <v>1.777777778</v>
      </c>
      <c r="P39" s="19">
        <f t="shared" si="15"/>
        <v>1.5</v>
      </c>
      <c r="Q39" s="20">
        <f t="shared" si="16"/>
        <v>0.233281493</v>
      </c>
      <c r="R39" s="19">
        <f t="shared" si="17"/>
        <v>0.95</v>
      </c>
      <c r="S39" s="20">
        <f t="shared" si="18"/>
        <v>1.80952381</v>
      </c>
      <c r="T39" s="19">
        <f t="shared" si="19"/>
        <v>1.35</v>
      </c>
      <c r="U39" s="20">
        <f t="shared" si="20"/>
        <v>0.2623906706</v>
      </c>
      <c r="V39" s="19">
        <f t="shared" si="21"/>
        <v>0.55</v>
      </c>
      <c r="W39" s="20">
        <f t="shared" si="22"/>
        <v>0.09314140559</v>
      </c>
      <c r="X39" s="21">
        <v>17.0</v>
      </c>
      <c r="Y39" s="21">
        <v>2487.0</v>
      </c>
      <c r="Z39" s="21">
        <v>2133.0</v>
      </c>
      <c r="AA39" s="21">
        <v>99.0</v>
      </c>
      <c r="AB39" s="21">
        <v>105.0</v>
      </c>
      <c r="AC39" s="21">
        <v>122.0</v>
      </c>
      <c r="AD39" s="21">
        <v>17.0</v>
      </c>
      <c r="AE39" s="21">
        <v>7.18</v>
      </c>
      <c r="AF39" s="21">
        <v>1.0</v>
      </c>
      <c r="AG39" s="21">
        <v>5.82</v>
      </c>
      <c r="AH39" s="21">
        <v>6.18</v>
      </c>
      <c r="AI39" s="21">
        <v>19.0</v>
      </c>
      <c r="AJ39" s="21">
        <v>2487.0</v>
      </c>
      <c r="AK39" s="21">
        <v>2153.0</v>
      </c>
      <c r="AL39" s="21">
        <v>85.0</v>
      </c>
      <c r="AM39" s="21">
        <v>107.0</v>
      </c>
      <c r="AN39" s="21">
        <v>108.0</v>
      </c>
      <c r="AO39" s="21">
        <v>1.0</v>
      </c>
      <c r="AP39" s="21">
        <v>5.68</v>
      </c>
      <c r="AQ39" s="21">
        <v>0.05</v>
      </c>
      <c r="AR39" s="21">
        <v>4.47</v>
      </c>
      <c r="AS39" s="21">
        <v>5.63</v>
      </c>
      <c r="AT39" s="22">
        <v>2487.0</v>
      </c>
      <c r="AU39" s="22">
        <v>2133.0</v>
      </c>
      <c r="AV39" s="22">
        <v>71.0</v>
      </c>
      <c r="AW39" s="22">
        <v>96.0</v>
      </c>
      <c r="AX39" s="23">
        <f t="shared" si="23"/>
        <v>0.03076923077</v>
      </c>
      <c r="AZ39" s="10">
        <v>117709.0</v>
      </c>
      <c r="BA39" s="10">
        <v>9467.0</v>
      </c>
      <c r="BD39" s="25">
        <f t="shared" si="24"/>
        <v>25</v>
      </c>
      <c r="BE39" s="25">
        <f t="shared" si="25"/>
        <v>14</v>
      </c>
      <c r="BF39" s="25">
        <f t="shared" si="26"/>
        <v>28</v>
      </c>
      <c r="BG39" s="25">
        <f t="shared" si="27"/>
        <v>14</v>
      </c>
      <c r="BH39" s="25">
        <f t="shared" si="28"/>
        <v>3</v>
      </c>
      <c r="BJ39" s="25">
        <f t="shared" si="29"/>
        <v>0.95</v>
      </c>
    </row>
    <row r="40">
      <c r="A40" s="18" t="s">
        <v>69</v>
      </c>
      <c r="B40" s="19">
        <f t="shared" si="1"/>
        <v>-2</v>
      </c>
      <c r="C40" s="20">
        <f t="shared" si="2"/>
        <v>-0.07692307692</v>
      </c>
      <c r="D40" s="19">
        <f t="shared" si="3"/>
        <v>0</v>
      </c>
      <c r="E40" s="20">
        <f t="shared" si="4"/>
        <v>0</v>
      </c>
      <c r="F40" s="19">
        <f t="shared" si="5"/>
        <v>-18</v>
      </c>
      <c r="G40" s="20">
        <f t="shared" si="6"/>
        <v>-0.008260670032</v>
      </c>
      <c r="H40" s="21">
        <f t="shared" si="7"/>
        <v>-7</v>
      </c>
      <c r="I40" s="20">
        <f t="shared" si="8"/>
        <v>-0.05809128631</v>
      </c>
      <c r="J40" s="19">
        <f t="shared" si="9"/>
        <v>-2</v>
      </c>
      <c r="K40" s="20">
        <f t="shared" si="10"/>
        <v>-0.01265822785</v>
      </c>
      <c r="L40" s="19">
        <f t="shared" si="11"/>
        <v>21</v>
      </c>
      <c r="M40" s="20">
        <f t="shared" si="12"/>
        <v>0.1224489796</v>
      </c>
      <c r="N40" s="19">
        <f t="shared" si="13"/>
        <v>23</v>
      </c>
      <c r="O40" s="20">
        <f t="shared" si="14"/>
        <v>1.703703704</v>
      </c>
      <c r="P40" s="19">
        <f t="shared" si="15"/>
        <v>1.32</v>
      </c>
      <c r="Q40" s="20">
        <f t="shared" si="16"/>
        <v>0.1993957704</v>
      </c>
      <c r="R40" s="19">
        <f t="shared" si="17"/>
        <v>0.93</v>
      </c>
      <c r="S40" s="20">
        <f t="shared" si="18"/>
        <v>1.738317757</v>
      </c>
      <c r="T40" s="19">
        <f t="shared" si="19"/>
        <v>0.09</v>
      </c>
      <c r="U40" s="20">
        <f t="shared" si="20"/>
        <v>0.01941747573</v>
      </c>
      <c r="V40" s="19">
        <f t="shared" si="21"/>
        <v>0.39</v>
      </c>
      <c r="W40" s="20">
        <f t="shared" si="22"/>
        <v>0.06409202958</v>
      </c>
      <c r="X40" s="21">
        <v>25.0</v>
      </c>
      <c r="Y40" s="21">
        <v>2746.0</v>
      </c>
      <c r="Z40" s="21">
        <v>2170.0</v>
      </c>
      <c r="AA40" s="21">
        <v>117.0</v>
      </c>
      <c r="AB40" s="21">
        <v>157.0</v>
      </c>
      <c r="AC40" s="21">
        <v>182.0</v>
      </c>
      <c r="AD40" s="21">
        <v>25.0</v>
      </c>
      <c r="AE40" s="21">
        <v>7.28</v>
      </c>
      <c r="AF40" s="21">
        <v>1.0</v>
      </c>
      <c r="AG40" s="21">
        <v>4.68</v>
      </c>
      <c r="AH40" s="21">
        <v>6.28</v>
      </c>
      <c r="AI40" s="21">
        <v>27.0</v>
      </c>
      <c r="AJ40" s="21">
        <v>2746.0</v>
      </c>
      <c r="AK40" s="21">
        <v>2188.0</v>
      </c>
      <c r="AL40" s="21">
        <v>124.0</v>
      </c>
      <c r="AM40" s="21">
        <v>159.0</v>
      </c>
      <c r="AN40" s="21">
        <v>161.0</v>
      </c>
      <c r="AO40" s="21">
        <v>2.0</v>
      </c>
      <c r="AP40" s="21">
        <v>5.96</v>
      </c>
      <c r="AQ40" s="21">
        <v>0.07</v>
      </c>
      <c r="AR40" s="21">
        <v>4.59</v>
      </c>
      <c r="AS40" s="21">
        <v>5.89</v>
      </c>
      <c r="AT40" s="21">
        <v>2746.0</v>
      </c>
      <c r="AU40" s="21">
        <v>2170.0</v>
      </c>
      <c r="AV40" s="21">
        <v>145.0</v>
      </c>
      <c r="AW40" s="22">
        <v>114.0</v>
      </c>
      <c r="AX40" s="23">
        <f t="shared" si="23"/>
        <v>0.02597402597</v>
      </c>
      <c r="AZ40" s="10">
        <v>114366.0</v>
      </c>
      <c r="BA40" s="10">
        <v>10986.0</v>
      </c>
      <c r="BD40" s="25">
        <f t="shared" si="24"/>
        <v>31</v>
      </c>
      <c r="BE40" s="25">
        <f t="shared" si="25"/>
        <v>21</v>
      </c>
      <c r="BF40" s="25">
        <f t="shared" si="26"/>
        <v>28</v>
      </c>
      <c r="BG40" s="25">
        <f t="shared" si="27"/>
        <v>7</v>
      </c>
      <c r="BH40" s="25">
        <f t="shared" si="28"/>
        <v>3</v>
      </c>
      <c r="BJ40" s="25">
        <f t="shared" si="29"/>
        <v>0.93</v>
      </c>
    </row>
    <row r="41">
      <c r="A41" s="29" t="s">
        <v>70</v>
      </c>
      <c r="B41" s="19">
        <f t="shared" si="1"/>
        <v>-2</v>
      </c>
      <c r="C41" s="20">
        <f t="shared" si="2"/>
        <v>-0.04545454545</v>
      </c>
      <c r="D41" s="19">
        <f t="shared" si="3"/>
        <v>0</v>
      </c>
      <c r="E41" s="20">
        <f t="shared" si="4"/>
        <v>0</v>
      </c>
      <c r="F41" s="19">
        <f t="shared" si="5"/>
        <v>117</v>
      </c>
      <c r="G41" s="20">
        <f t="shared" si="6"/>
        <v>0.06198675497</v>
      </c>
      <c r="H41" s="21">
        <f t="shared" si="7"/>
        <v>-2</v>
      </c>
      <c r="I41" s="20">
        <f t="shared" si="8"/>
        <v>-0.02702702703</v>
      </c>
      <c r="J41" s="19">
        <f t="shared" si="9"/>
        <v>-2</v>
      </c>
      <c r="K41" s="20">
        <f t="shared" si="10"/>
        <v>-0.005747126437</v>
      </c>
      <c r="L41" s="19">
        <f t="shared" si="11"/>
        <v>40</v>
      </c>
      <c r="M41" s="20">
        <f t="shared" si="12"/>
        <v>0.1081081081</v>
      </c>
      <c r="N41" s="19">
        <f t="shared" si="13"/>
        <v>42</v>
      </c>
      <c r="O41" s="20">
        <f t="shared" si="14"/>
        <v>1.909090909</v>
      </c>
      <c r="P41" s="19">
        <f t="shared" si="15"/>
        <v>1.29</v>
      </c>
      <c r="Q41" s="20">
        <f t="shared" si="16"/>
        <v>0.153115727</v>
      </c>
      <c r="R41" s="19">
        <f t="shared" si="17"/>
        <v>0.98</v>
      </c>
      <c r="S41" s="20">
        <f t="shared" si="18"/>
        <v>1.921568627</v>
      </c>
      <c r="T41" s="19">
        <f t="shared" si="19"/>
        <v>0.03</v>
      </c>
      <c r="U41" s="20">
        <f t="shared" si="20"/>
        <v>0.0178041543</v>
      </c>
      <c r="V41" s="19">
        <f t="shared" si="21"/>
        <v>0.31</v>
      </c>
      <c r="W41" s="20">
        <f t="shared" si="22"/>
        <v>0.03916614024</v>
      </c>
      <c r="X41" s="21">
        <v>43.0</v>
      </c>
      <c r="Y41" s="21">
        <v>2184.0</v>
      </c>
      <c r="Z41" s="21">
        <v>1946.0</v>
      </c>
      <c r="AA41" s="21">
        <v>73.0</v>
      </c>
      <c r="AB41" s="21">
        <v>347.0</v>
      </c>
      <c r="AC41" s="21">
        <v>390.0</v>
      </c>
      <c r="AD41" s="21">
        <v>43.0</v>
      </c>
      <c r="AE41" s="21">
        <v>9.07</v>
      </c>
      <c r="AF41" s="21">
        <v>1.0</v>
      </c>
      <c r="AG41" s="21">
        <v>1.7</v>
      </c>
      <c r="AH41" s="21">
        <v>8.07</v>
      </c>
      <c r="AI41" s="21">
        <v>45.0</v>
      </c>
      <c r="AJ41" s="21">
        <v>2184.0</v>
      </c>
      <c r="AK41" s="21">
        <v>1829.0</v>
      </c>
      <c r="AL41" s="21">
        <v>75.0</v>
      </c>
      <c r="AM41" s="21">
        <v>349.0</v>
      </c>
      <c r="AN41" s="21">
        <v>350.0</v>
      </c>
      <c r="AO41" s="21">
        <v>1.0</v>
      </c>
      <c r="AP41" s="21">
        <v>7.78</v>
      </c>
      <c r="AQ41" s="21">
        <v>0.02</v>
      </c>
      <c r="AR41" s="21">
        <v>1.67</v>
      </c>
      <c r="AS41" s="21">
        <v>7.76</v>
      </c>
      <c r="AT41" s="22">
        <v>2184.0</v>
      </c>
      <c r="AU41" s="22">
        <v>1946.0</v>
      </c>
      <c r="AV41" s="22">
        <v>38.0</v>
      </c>
      <c r="AW41" s="22">
        <v>73.0</v>
      </c>
      <c r="AX41" s="23">
        <f t="shared" si="23"/>
        <v>0</v>
      </c>
      <c r="AZ41" s="10">
        <v>101594.0</v>
      </c>
      <c r="BA41" s="10">
        <v>9836.0</v>
      </c>
      <c r="BD41" s="25">
        <f t="shared" si="24"/>
        <v>35</v>
      </c>
      <c r="BE41" s="25">
        <f t="shared" si="25"/>
        <v>37</v>
      </c>
      <c r="BF41" s="25">
        <f t="shared" si="26"/>
        <v>35</v>
      </c>
      <c r="BG41" s="25">
        <f t="shared" si="27"/>
        <v>2</v>
      </c>
      <c r="BH41" s="25">
        <f t="shared" si="28"/>
        <v>0</v>
      </c>
      <c r="BJ41" s="25">
        <f t="shared" si="29"/>
        <v>0.98</v>
      </c>
    </row>
    <row r="42">
      <c r="A42" s="29" t="s">
        <v>71</v>
      </c>
      <c r="B42" s="19">
        <f t="shared" si="1"/>
        <v>-440</v>
      </c>
      <c r="C42" s="20">
        <f t="shared" si="2"/>
        <v>-1.491525424</v>
      </c>
      <c r="D42" s="19">
        <f t="shared" si="3"/>
        <v>0</v>
      </c>
      <c r="E42" s="20">
        <f t="shared" si="4"/>
        <v>0</v>
      </c>
      <c r="F42" s="19">
        <f t="shared" si="5"/>
        <v>13</v>
      </c>
      <c r="G42" s="20">
        <f t="shared" si="6"/>
        <v>0.002905352553</v>
      </c>
      <c r="H42" s="21">
        <f t="shared" si="7"/>
        <v>-441</v>
      </c>
      <c r="I42" s="20">
        <f t="shared" si="8"/>
        <v>-1.171314741</v>
      </c>
      <c r="J42" s="19">
        <f t="shared" si="9"/>
        <v>-1173</v>
      </c>
      <c r="K42" s="20">
        <f t="shared" si="10"/>
        <v>-0.9779074614</v>
      </c>
      <c r="L42" s="19">
        <f t="shared" si="11"/>
        <v>-1098</v>
      </c>
      <c r="M42" s="20">
        <f t="shared" si="12"/>
        <v>-0.8876313662</v>
      </c>
      <c r="N42" s="19">
        <f t="shared" si="13"/>
        <v>75</v>
      </c>
      <c r="O42" s="20">
        <f t="shared" si="14"/>
        <v>2</v>
      </c>
      <c r="P42" s="19">
        <f t="shared" si="15"/>
        <v>5.7</v>
      </c>
      <c r="Q42" s="20">
        <f t="shared" si="16"/>
        <v>0.9018987342</v>
      </c>
      <c r="R42" s="19">
        <f t="shared" si="17"/>
        <v>1</v>
      </c>
      <c r="S42" s="20">
        <f t="shared" si="18"/>
        <v>2</v>
      </c>
      <c r="T42" s="19">
        <f t="shared" si="19"/>
        <v>0.92</v>
      </c>
      <c r="U42" s="20">
        <f t="shared" si="20"/>
        <v>0.5679012346</v>
      </c>
      <c r="V42" s="19">
        <f t="shared" si="21"/>
        <v>4.7</v>
      </c>
      <c r="W42" s="20">
        <f t="shared" si="22"/>
        <v>0.8075601375</v>
      </c>
      <c r="X42" s="21">
        <v>75.0</v>
      </c>
      <c r="Y42" s="21">
        <v>5178.0</v>
      </c>
      <c r="Z42" s="21">
        <v>4481.0</v>
      </c>
      <c r="AA42" s="21">
        <v>156.0</v>
      </c>
      <c r="AB42" s="21">
        <v>613.0</v>
      </c>
      <c r="AC42" s="21">
        <v>688.0</v>
      </c>
      <c r="AD42" s="21">
        <v>75.0</v>
      </c>
      <c r="AE42" s="21">
        <v>9.17</v>
      </c>
      <c r="AF42" s="21">
        <v>1.0</v>
      </c>
      <c r="AG42" s="21">
        <v>2.08</v>
      </c>
      <c r="AH42" s="21">
        <v>8.17</v>
      </c>
      <c r="AI42" s="21">
        <v>515.0</v>
      </c>
      <c r="AJ42" s="21">
        <v>5178.0</v>
      </c>
      <c r="AK42" s="21">
        <v>4468.0</v>
      </c>
      <c r="AL42" s="21">
        <v>597.0</v>
      </c>
      <c r="AM42" s="21">
        <v>1786.0</v>
      </c>
      <c r="AN42" s="21">
        <v>1786.0</v>
      </c>
      <c r="AO42" s="21">
        <v>0.0</v>
      </c>
      <c r="AP42" s="21">
        <v>3.47</v>
      </c>
      <c r="AQ42" s="21">
        <v>0.0</v>
      </c>
      <c r="AR42" s="21">
        <v>1.16</v>
      </c>
      <c r="AS42" s="21">
        <v>3.47</v>
      </c>
      <c r="AT42" s="22">
        <v>5178.0</v>
      </c>
      <c r="AU42" s="22">
        <v>4481.0</v>
      </c>
      <c r="AV42" s="22">
        <v>137.0</v>
      </c>
      <c r="AW42" s="22">
        <v>156.0</v>
      </c>
      <c r="AX42" s="23">
        <f t="shared" si="23"/>
        <v>0</v>
      </c>
      <c r="AZ42" s="10">
        <v>211209.0</v>
      </c>
      <c r="BA42" s="10">
        <v>20763.0</v>
      </c>
      <c r="BD42" s="25">
        <f t="shared" si="24"/>
        <v>19</v>
      </c>
      <c r="BE42" s="25">
        <f t="shared" si="25"/>
        <v>460</v>
      </c>
      <c r="BF42" s="25">
        <f t="shared" si="26"/>
        <v>19</v>
      </c>
      <c r="BG42" s="25">
        <f t="shared" si="27"/>
        <v>441</v>
      </c>
      <c r="BH42" s="25">
        <f t="shared" si="28"/>
        <v>0</v>
      </c>
      <c r="BJ42" s="25">
        <f t="shared" si="29"/>
        <v>1</v>
      </c>
    </row>
    <row r="43">
      <c r="A43" s="29" t="s">
        <v>72</v>
      </c>
      <c r="B43" s="19">
        <f t="shared" si="1"/>
        <v>-11</v>
      </c>
      <c r="C43" s="20">
        <f t="shared" si="2"/>
        <v>-0.1366459627</v>
      </c>
      <c r="D43" s="19">
        <f t="shared" si="3"/>
        <v>0</v>
      </c>
      <c r="E43" s="20">
        <f t="shared" si="4"/>
        <v>0</v>
      </c>
      <c r="F43" s="19">
        <f t="shared" si="5"/>
        <v>230</v>
      </c>
      <c r="G43" s="20">
        <f t="shared" si="6"/>
        <v>0.04360189573</v>
      </c>
      <c r="H43" s="21">
        <f t="shared" si="7"/>
        <v>-13</v>
      </c>
      <c r="I43" s="20">
        <f t="shared" si="8"/>
        <v>-0.08253968254</v>
      </c>
      <c r="J43" s="19">
        <f t="shared" si="9"/>
        <v>-11</v>
      </c>
      <c r="K43" s="20">
        <f t="shared" si="10"/>
        <v>-0.01116184678</v>
      </c>
      <c r="L43" s="19">
        <f t="shared" si="11"/>
        <v>64</v>
      </c>
      <c r="M43" s="20">
        <f t="shared" si="12"/>
        <v>0.06256109482</v>
      </c>
      <c r="N43" s="19">
        <f t="shared" si="13"/>
        <v>75</v>
      </c>
      <c r="O43" s="20">
        <f t="shared" si="14"/>
        <v>2</v>
      </c>
      <c r="P43" s="19">
        <f t="shared" si="15"/>
        <v>2.55</v>
      </c>
      <c r="Q43" s="20">
        <f t="shared" si="16"/>
        <v>0.1992966002</v>
      </c>
      <c r="R43" s="19">
        <f t="shared" si="17"/>
        <v>1</v>
      </c>
      <c r="S43" s="20">
        <f t="shared" si="18"/>
        <v>2</v>
      </c>
      <c r="T43" s="19">
        <f t="shared" si="19"/>
        <v>0.1</v>
      </c>
      <c r="U43" s="20">
        <f t="shared" si="20"/>
        <v>0.05102040816</v>
      </c>
      <c r="V43" s="19">
        <f t="shared" si="21"/>
        <v>1.55</v>
      </c>
      <c r="W43" s="20">
        <f t="shared" si="22"/>
        <v>0.1260675071</v>
      </c>
      <c r="X43" s="21">
        <v>75.0</v>
      </c>
      <c r="Y43" s="21">
        <v>6153.0</v>
      </c>
      <c r="Z43" s="21">
        <v>5390.0</v>
      </c>
      <c r="AA43" s="21">
        <v>151.0</v>
      </c>
      <c r="AB43" s="21">
        <v>980.0</v>
      </c>
      <c r="AC43" s="21">
        <v>1055.0</v>
      </c>
      <c r="AD43" s="21">
        <v>75.0</v>
      </c>
      <c r="AE43" s="21">
        <v>14.07</v>
      </c>
      <c r="AF43" s="21">
        <v>1.0</v>
      </c>
      <c r="AG43" s="21">
        <v>2.01</v>
      </c>
      <c r="AH43" s="21">
        <v>13.07</v>
      </c>
      <c r="AI43" s="21">
        <v>86.0</v>
      </c>
      <c r="AJ43" s="21">
        <v>6153.0</v>
      </c>
      <c r="AK43" s="21">
        <v>5160.0</v>
      </c>
      <c r="AL43" s="21">
        <v>164.0</v>
      </c>
      <c r="AM43" s="21">
        <v>991.0</v>
      </c>
      <c r="AN43" s="21">
        <v>991.0</v>
      </c>
      <c r="AO43" s="21">
        <v>0.0</v>
      </c>
      <c r="AP43" s="21">
        <v>11.52</v>
      </c>
      <c r="AQ43" s="21">
        <v>0.0</v>
      </c>
      <c r="AR43" s="21">
        <v>1.91</v>
      </c>
      <c r="AS43" s="21">
        <v>11.52</v>
      </c>
      <c r="AT43" s="22">
        <v>6153.0</v>
      </c>
      <c r="AU43" s="22">
        <v>5390.0</v>
      </c>
      <c r="AV43" s="22">
        <v>119.0</v>
      </c>
      <c r="AW43" s="22">
        <v>151.0</v>
      </c>
      <c r="AX43" s="23">
        <f t="shared" si="23"/>
        <v>0</v>
      </c>
      <c r="AZ43" s="10">
        <v>261482.0</v>
      </c>
      <c r="BA43" s="10">
        <v>23680.0</v>
      </c>
      <c r="BD43" s="25">
        <f t="shared" si="24"/>
        <v>32</v>
      </c>
      <c r="BE43" s="25">
        <f t="shared" si="25"/>
        <v>45</v>
      </c>
      <c r="BF43" s="25">
        <f t="shared" si="26"/>
        <v>32</v>
      </c>
      <c r="BG43" s="25">
        <f t="shared" si="27"/>
        <v>13</v>
      </c>
      <c r="BH43" s="25">
        <f t="shared" si="28"/>
        <v>0</v>
      </c>
      <c r="BJ43" s="25">
        <f t="shared" si="29"/>
        <v>1</v>
      </c>
    </row>
    <row r="44">
      <c r="A44" s="29" t="s">
        <v>73</v>
      </c>
      <c r="B44" s="19">
        <f t="shared" si="1"/>
        <v>-17</v>
      </c>
      <c r="C44" s="20">
        <f t="shared" si="2"/>
        <v>-0.2035928144</v>
      </c>
      <c r="D44" s="19">
        <f t="shared" si="3"/>
        <v>0</v>
      </c>
      <c r="E44" s="20">
        <f t="shared" si="4"/>
        <v>0</v>
      </c>
      <c r="F44" s="19">
        <f t="shared" si="5"/>
        <v>-18</v>
      </c>
      <c r="G44" s="20">
        <f t="shared" si="6"/>
        <v>-0.004997223765</v>
      </c>
      <c r="H44" s="21">
        <f t="shared" si="7"/>
        <v>-19</v>
      </c>
      <c r="I44" s="20">
        <f t="shared" si="8"/>
        <v>-0.1183800623</v>
      </c>
      <c r="J44" s="19">
        <f t="shared" si="9"/>
        <v>438</v>
      </c>
      <c r="K44" s="20">
        <f t="shared" si="10"/>
        <v>1.855932203</v>
      </c>
      <c r="L44" s="19">
        <f t="shared" si="11"/>
        <v>513</v>
      </c>
      <c r="M44" s="20">
        <f t="shared" si="12"/>
        <v>1.875685558</v>
      </c>
      <c r="N44" s="19">
        <f t="shared" si="13"/>
        <v>75</v>
      </c>
      <c r="O44" s="20">
        <f t="shared" si="14"/>
        <v>2</v>
      </c>
      <c r="P44" s="19">
        <f t="shared" si="15"/>
        <v>6.89</v>
      </c>
      <c r="Q44" s="20">
        <f t="shared" si="16"/>
        <v>1.900689655</v>
      </c>
      <c r="R44" s="19">
        <f t="shared" si="17"/>
        <v>1</v>
      </c>
      <c r="S44" s="20">
        <f t="shared" si="18"/>
        <v>2</v>
      </c>
      <c r="T44" s="19">
        <f t="shared" si="19"/>
        <v>0.16</v>
      </c>
      <c r="U44" s="20">
        <f t="shared" si="20"/>
        <v>0.0829015544</v>
      </c>
      <c r="V44" s="19">
        <f t="shared" si="21"/>
        <v>5.89</v>
      </c>
      <c r="W44" s="20">
        <f t="shared" si="22"/>
        <v>1.8848</v>
      </c>
      <c r="X44" s="21">
        <v>75.0</v>
      </c>
      <c r="Y44" s="21">
        <v>4234.0</v>
      </c>
      <c r="Z44" s="21">
        <v>3593.0</v>
      </c>
      <c r="AA44" s="21">
        <v>151.0</v>
      </c>
      <c r="AB44" s="21">
        <v>455.0</v>
      </c>
      <c r="AC44" s="21">
        <v>530.0</v>
      </c>
      <c r="AD44" s="21">
        <v>75.0</v>
      </c>
      <c r="AE44" s="21">
        <v>7.07</v>
      </c>
      <c r="AF44" s="21">
        <v>1.0</v>
      </c>
      <c r="AG44" s="21">
        <v>2.01</v>
      </c>
      <c r="AH44" s="21">
        <v>6.07</v>
      </c>
      <c r="AI44" s="21">
        <v>92.0</v>
      </c>
      <c r="AJ44" s="21">
        <v>4234.0</v>
      </c>
      <c r="AK44" s="21">
        <v>3611.0</v>
      </c>
      <c r="AL44" s="21">
        <v>170.0</v>
      </c>
      <c r="AM44" s="21">
        <v>17.0</v>
      </c>
      <c r="AN44" s="21">
        <v>17.0</v>
      </c>
      <c r="AO44" s="21">
        <v>0.0</v>
      </c>
      <c r="AP44" s="21">
        <v>0.18</v>
      </c>
      <c r="AQ44" s="21">
        <v>0.0</v>
      </c>
      <c r="AR44" s="21">
        <v>1.85</v>
      </c>
      <c r="AS44" s="21">
        <v>0.18</v>
      </c>
      <c r="AT44" s="22">
        <v>4234.0</v>
      </c>
      <c r="AU44" s="22">
        <v>3593.0</v>
      </c>
      <c r="AV44" s="22">
        <v>127.0</v>
      </c>
      <c r="AW44" s="22">
        <v>151.0</v>
      </c>
      <c r="AX44" s="23">
        <f t="shared" si="23"/>
        <v>0</v>
      </c>
      <c r="AZ44" s="10">
        <v>175399.0</v>
      </c>
      <c r="BA44" s="10">
        <v>17897.0</v>
      </c>
      <c r="BD44" s="25">
        <f t="shared" si="24"/>
        <v>24</v>
      </c>
      <c r="BE44" s="25">
        <f t="shared" si="25"/>
        <v>43</v>
      </c>
      <c r="BF44" s="25">
        <f t="shared" si="26"/>
        <v>24</v>
      </c>
      <c r="BG44" s="25">
        <f t="shared" si="27"/>
        <v>19</v>
      </c>
      <c r="BH44" s="25">
        <f t="shared" si="28"/>
        <v>0</v>
      </c>
      <c r="BJ44" s="25">
        <f t="shared" si="29"/>
        <v>1</v>
      </c>
    </row>
    <row r="45">
      <c r="A45" s="29" t="s">
        <v>74</v>
      </c>
      <c r="B45" s="19">
        <f t="shared" si="1"/>
        <v>-46</v>
      </c>
      <c r="C45" s="20">
        <f t="shared" si="2"/>
        <v>-0.46</v>
      </c>
      <c r="D45" s="19">
        <f t="shared" si="3"/>
        <v>0</v>
      </c>
      <c r="E45" s="20">
        <f t="shared" si="4"/>
        <v>0</v>
      </c>
      <c r="F45" s="19">
        <f t="shared" si="5"/>
        <v>-7</v>
      </c>
      <c r="G45" s="20">
        <f t="shared" si="6"/>
        <v>-0.00122667134</v>
      </c>
      <c r="H45" s="21">
        <f t="shared" si="7"/>
        <v>-48</v>
      </c>
      <c r="I45" s="20">
        <f t="shared" si="8"/>
        <v>-0.256684492</v>
      </c>
      <c r="J45" s="19">
        <f t="shared" si="9"/>
        <v>-46</v>
      </c>
      <c r="K45" s="20">
        <f t="shared" si="10"/>
        <v>-0.06397774687</v>
      </c>
      <c r="L45" s="19">
        <f t="shared" si="11"/>
        <v>31</v>
      </c>
      <c r="M45" s="20">
        <f t="shared" si="12"/>
        <v>0.04092409241</v>
      </c>
      <c r="N45" s="19">
        <f t="shared" si="13"/>
        <v>77</v>
      </c>
      <c r="O45" s="20">
        <f t="shared" si="14"/>
        <v>2</v>
      </c>
      <c r="P45" s="19">
        <f t="shared" si="15"/>
        <v>4.01</v>
      </c>
      <c r="Q45" s="20">
        <f t="shared" si="16"/>
        <v>0.4990665837</v>
      </c>
      <c r="R45" s="19">
        <f t="shared" si="17"/>
        <v>1</v>
      </c>
      <c r="S45" s="20">
        <f t="shared" si="18"/>
        <v>2</v>
      </c>
      <c r="T45" s="19">
        <f t="shared" si="19"/>
        <v>0.4</v>
      </c>
      <c r="U45" s="20">
        <f t="shared" si="20"/>
        <v>0.2083333333</v>
      </c>
      <c r="V45" s="19">
        <f t="shared" si="21"/>
        <v>3.01</v>
      </c>
      <c r="W45" s="20">
        <f t="shared" si="22"/>
        <v>0.399469144</v>
      </c>
      <c r="X45" s="21">
        <v>77.0</v>
      </c>
      <c r="Y45" s="21">
        <v>6349.0</v>
      </c>
      <c r="Z45" s="21">
        <v>5703.0</v>
      </c>
      <c r="AA45" s="21">
        <v>163.0</v>
      </c>
      <c r="AB45" s="21">
        <v>696.0</v>
      </c>
      <c r="AC45" s="21">
        <v>773.0</v>
      </c>
      <c r="AD45" s="21">
        <v>77.0</v>
      </c>
      <c r="AE45" s="21">
        <v>10.04</v>
      </c>
      <c r="AF45" s="21">
        <v>1.0</v>
      </c>
      <c r="AG45" s="21">
        <v>2.12</v>
      </c>
      <c r="AH45" s="21">
        <v>9.04</v>
      </c>
      <c r="AI45" s="21">
        <v>123.0</v>
      </c>
      <c r="AJ45" s="21">
        <v>6349.0</v>
      </c>
      <c r="AK45" s="21">
        <v>5710.0</v>
      </c>
      <c r="AL45" s="21">
        <v>211.0</v>
      </c>
      <c r="AM45" s="21">
        <v>742.0</v>
      </c>
      <c r="AN45" s="21">
        <v>742.0</v>
      </c>
      <c r="AO45" s="21">
        <v>0.0</v>
      </c>
      <c r="AP45" s="21">
        <v>6.03</v>
      </c>
      <c r="AQ45" s="21">
        <v>0.0</v>
      </c>
      <c r="AR45" s="21">
        <v>1.72</v>
      </c>
      <c r="AS45" s="21">
        <v>6.03</v>
      </c>
      <c r="AT45" s="21">
        <v>6349.0</v>
      </c>
      <c r="AU45" s="21">
        <v>5703.0</v>
      </c>
      <c r="AV45" s="21">
        <v>147.0</v>
      </c>
      <c r="AW45" s="22">
        <v>163.0</v>
      </c>
      <c r="AX45" s="23">
        <f t="shared" si="23"/>
        <v>0</v>
      </c>
      <c r="AZ45" s="10">
        <v>287850.0</v>
      </c>
      <c r="BA45" s="10">
        <v>27173.0</v>
      </c>
      <c r="BD45" s="25">
        <f t="shared" si="24"/>
        <v>16</v>
      </c>
      <c r="BE45" s="25">
        <f t="shared" si="25"/>
        <v>64</v>
      </c>
      <c r="BF45" s="25">
        <f t="shared" si="26"/>
        <v>16</v>
      </c>
      <c r="BG45" s="25">
        <f t="shared" si="27"/>
        <v>48</v>
      </c>
      <c r="BH45" s="25">
        <f t="shared" si="28"/>
        <v>0</v>
      </c>
      <c r="BJ45" s="25">
        <f t="shared" si="29"/>
        <v>1</v>
      </c>
    </row>
    <row r="46">
      <c r="A46" s="18" t="s">
        <v>75</v>
      </c>
      <c r="B46" s="19">
        <f t="shared" si="1"/>
        <v>-7</v>
      </c>
      <c r="C46" s="20">
        <f t="shared" si="2"/>
        <v>-0.2456140351</v>
      </c>
      <c r="D46" s="19">
        <f t="shared" si="3"/>
        <v>0</v>
      </c>
      <c r="E46" s="20">
        <f t="shared" si="4"/>
        <v>0</v>
      </c>
      <c r="F46" s="19">
        <f t="shared" si="5"/>
        <v>14</v>
      </c>
      <c r="G46" s="20">
        <f t="shared" si="6"/>
        <v>0.01548672566</v>
      </c>
      <c r="H46" s="21">
        <f t="shared" si="7"/>
        <v>-15</v>
      </c>
      <c r="I46" s="20">
        <f t="shared" si="8"/>
        <v>-0.06711409396</v>
      </c>
      <c r="J46" s="19">
        <f t="shared" si="9"/>
        <v>-140</v>
      </c>
      <c r="K46" s="20">
        <f t="shared" si="10"/>
        <v>-0.9150326797</v>
      </c>
      <c r="L46" s="19">
        <f t="shared" si="11"/>
        <v>-118</v>
      </c>
      <c r="M46" s="20">
        <f t="shared" si="12"/>
        <v>-0.5929648241</v>
      </c>
      <c r="N46" s="19">
        <f t="shared" si="13"/>
        <v>22</v>
      </c>
      <c r="O46" s="20">
        <f t="shared" si="14"/>
        <v>0.4782608696</v>
      </c>
      <c r="P46" s="19">
        <f t="shared" si="15"/>
        <v>-2.46</v>
      </c>
      <c r="Q46" s="20">
        <f t="shared" si="16"/>
        <v>-0.3601756955</v>
      </c>
      <c r="R46" s="19">
        <f t="shared" si="17"/>
        <v>1.19</v>
      </c>
      <c r="S46" s="20">
        <f t="shared" si="18"/>
        <v>0.706231454</v>
      </c>
      <c r="T46" s="19">
        <f t="shared" si="19"/>
        <v>1.42</v>
      </c>
      <c r="U46" s="20">
        <f t="shared" si="20"/>
        <v>0.1790668348</v>
      </c>
      <c r="V46" s="19">
        <f t="shared" si="21"/>
        <v>-3.65</v>
      </c>
      <c r="W46" s="20">
        <f t="shared" si="22"/>
        <v>-0.7094266278</v>
      </c>
      <c r="X46" s="21">
        <v>25.0</v>
      </c>
      <c r="Y46" s="21">
        <v>1413.0</v>
      </c>
      <c r="Z46" s="21">
        <v>911.0</v>
      </c>
      <c r="AA46" s="21">
        <v>216.0</v>
      </c>
      <c r="AB46" s="21">
        <v>83.0</v>
      </c>
      <c r="AC46" s="21">
        <v>140.0</v>
      </c>
      <c r="AD46" s="21">
        <v>57.0</v>
      </c>
      <c r="AE46" s="21">
        <v>5.6</v>
      </c>
      <c r="AF46" s="21">
        <v>2.28</v>
      </c>
      <c r="AG46" s="21">
        <v>8.64</v>
      </c>
      <c r="AH46" s="21">
        <v>3.32</v>
      </c>
      <c r="AI46" s="21">
        <v>32.0</v>
      </c>
      <c r="AJ46" s="21">
        <v>1413.0</v>
      </c>
      <c r="AK46" s="21">
        <v>897.0</v>
      </c>
      <c r="AL46" s="21">
        <v>231.0</v>
      </c>
      <c r="AM46" s="21">
        <v>223.0</v>
      </c>
      <c r="AN46" s="21">
        <v>258.0</v>
      </c>
      <c r="AO46" s="21">
        <v>35.0</v>
      </c>
      <c r="AP46" s="21">
        <v>8.06</v>
      </c>
      <c r="AQ46" s="21">
        <v>1.09</v>
      </c>
      <c r="AR46" s="21">
        <v>7.22</v>
      </c>
      <c r="AS46" s="21">
        <v>6.97</v>
      </c>
      <c r="AT46" s="21">
        <v>1413.0</v>
      </c>
      <c r="AU46" s="21">
        <v>911.0</v>
      </c>
      <c r="AV46" s="21">
        <v>206.0</v>
      </c>
      <c r="AW46" s="22">
        <v>202.0</v>
      </c>
      <c r="AX46" s="23">
        <f t="shared" si="23"/>
        <v>0.06698564593</v>
      </c>
      <c r="AZ46" s="10">
        <v>49806.0</v>
      </c>
      <c r="BA46" s="10">
        <v>4344.0</v>
      </c>
      <c r="BD46" s="25">
        <f t="shared" si="24"/>
        <v>4</v>
      </c>
      <c r="BE46" s="25">
        <f t="shared" si="25"/>
        <v>25</v>
      </c>
      <c r="BF46" s="25">
        <f t="shared" si="26"/>
        <v>10</v>
      </c>
      <c r="BG46" s="25">
        <f t="shared" si="27"/>
        <v>15</v>
      </c>
      <c r="BH46" s="25">
        <f t="shared" si="28"/>
        <v>14</v>
      </c>
      <c r="BJ46" s="25">
        <f t="shared" si="29"/>
        <v>1.19</v>
      </c>
    </row>
    <row r="47">
      <c r="A47" s="18" t="s">
        <v>76</v>
      </c>
      <c r="B47" s="19">
        <f t="shared" si="1"/>
        <v>0</v>
      </c>
      <c r="C47" s="20">
        <f t="shared" si="2"/>
        <v>0</v>
      </c>
      <c r="D47" s="19">
        <f t="shared" si="3"/>
        <v>0</v>
      </c>
      <c r="E47" s="20">
        <f t="shared" si="4"/>
        <v>0</v>
      </c>
      <c r="F47" s="19">
        <f t="shared" si="5"/>
        <v>8</v>
      </c>
      <c r="G47" s="20">
        <f t="shared" si="6"/>
        <v>0.002764340014</v>
      </c>
      <c r="H47" s="21">
        <f t="shared" si="7"/>
        <v>0</v>
      </c>
      <c r="I47" s="20">
        <f t="shared" si="8"/>
        <v>0</v>
      </c>
      <c r="J47" s="19">
        <f t="shared" si="9"/>
        <v>0</v>
      </c>
      <c r="K47" s="20">
        <f t="shared" si="10"/>
        <v>0</v>
      </c>
      <c r="L47" s="19">
        <f t="shared" si="11"/>
        <v>48</v>
      </c>
      <c r="M47" s="20">
        <f t="shared" si="12"/>
        <v>0.149068323</v>
      </c>
      <c r="N47" s="19">
        <f t="shared" si="13"/>
        <v>48</v>
      </c>
      <c r="O47" s="20">
        <f t="shared" si="14"/>
        <v>2</v>
      </c>
      <c r="P47" s="19">
        <f t="shared" si="15"/>
        <v>1</v>
      </c>
      <c r="Q47" s="20">
        <f t="shared" si="16"/>
        <v>0.1490312966</v>
      </c>
      <c r="R47" s="19">
        <f t="shared" si="17"/>
        <v>1</v>
      </c>
      <c r="S47" s="20">
        <f t="shared" si="18"/>
        <v>2</v>
      </c>
      <c r="T47" s="19">
        <f t="shared" si="19"/>
        <v>0</v>
      </c>
      <c r="U47" s="20">
        <f t="shared" si="20"/>
        <v>0</v>
      </c>
      <c r="V47" s="19">
        <f t="shared" si="21"/>
        <v>0</v>
      </c>
      <c r="W47" s="20">
        <f t="shared" si="22"/>
        <v>0</v>
      </c>
      <c r="X47" s="21">
        <v>48.0</v>
      </c>
      <c r="Y47" s="21">
        <v>3250.0</v>
      </c>
      <c r="Z47" s="21">
        <v>2898.0</v>
      </c>
      <c r="AA47" s="21">
        <v>96.0</v>
      </c>
      <c r="AB47" s="21">
        <v>298.0</v>
      </c>
      <c r="AC47" s="21">
        <v>346.0</v>
      </c>
      <c r="AD47" s="21">
        <v>48.0</v>
      </c>
      <c r="AE47" s="21">
        <v>7.21</v>
      </c>
      <c r="AF47" s="21">
        <v>1.0</v>
      </c>
      <c r="AG47" s="21">
        <v>2.0</v>
      </c>
      <c r="AH47" s="21">
        <v>6.21</v>
      </c>
      <c r="AI47" s="21">
        <v>48.0</v>
      </c>
      <c r="AJ47" s="21">
        <v>3250.0</v>
      </c>
      <c r="AK47" s="21">
        <v>2890.0</v>
      </c>
      <c r="AL47" s="21">
        <v>96.0</v>
      </c>
      <c r="AM47" s="21">
        <v>298.0</v>
      </c>
      <c r="AN47" s="21">
        <v>298.0</v>
      </c>
      <c r="AO47" s="21">
        <v>0.0</v>
      </c>
      <c r="AP47" s="21">
        <v>6.21</v>
      </c>
      <c r="AQ47" s="21">
        <v>0.0</v>
      </c>
      <c r="AR47" s="21">
        <v>2.0</v>
      </c>
      <c r="AS47" s="21">
        <v>6.21</v>
      </c>
      <c r="AT47" s="21">
        <v>3250.0</v>
      </c>
      <c r="AU47" s="21">
        <v>2898.0</v>
      </c>
      <c r="AV47" s="21">
        <v>57.0</v>
      </c>
      <c r="AW47" s="22">
        <v>96.0</v>
      </c>
      <c r="AX47" s="23">
        <f t="shared" si="23"/>
        <v>0</v>
      </c>
      <c r="AZ47" s="10">
        <v>144847.0</v>
      </c>
      <c r="BA47" s="10">
        <v>14052.0</v>
      </c>
      <c r="BD47" s="25">
        <f t="shared" si="24"/>
        <v>39</v>
      </c>
      <c r="BE47" s="25">
        <f t="shared" si="25"/>
        <v>39</v>
      </c>
      <c r="BF47" s="25">
        <f t="shared" si="26"/>
        <v>39</v>
      </c>
      <c r="BG47" s="25">
        <f t="shared" si="27"/>
        <v>0</v>
      </c>
      <c r="BH47" s="25">
        <f t="shared" si="28"/>
        <v>0</v>
      </c>
      <c r="BJ47" s="25">
        <f t="shared" si="29"/>
        <v>1</v>
      </c>
    </row>
    <row r="48">
      <c r="A48" s="18" t="s">
        <v>77</v>
      </c>
      <c r="B48" s="19">
        <f t="shared" si="1"/>
        <v>-35</v>
      </c>
      <c r="C48" s="20">
        <f t="shared" si="2"/>
        <v>-0.3783783784</v>
      </c>
      <c r="D48" s="19">
        <f t="shared" si="3"/>
        <v>0</v>
      </c>
      <c r="E48" s="20">
        <f t="shared" si="4"/>
        <v>0</v>
      </c>
      <c r="F48" s="19">
        <f t="shared" si="5"/>
        <v>664</v>
      </c>
      <c r="G48" s="20">
        <f t="shared" si="6"/>
        <v>0.1935295832</v>
      </c>
      <c r="H48" s="21">
        <f t="shared" si="7"/>
        <v>71</v>
      </c>
      <c r="I48" s="20">
        <f t="shared" si="8"/>
        <v>0.5892116183</v>
      </c>
      <c r="J48" s="19">
        <f t="shared" si="9"/>
        <v>239</v>
      </c>
      <c r="K48" s="20">
        <f t="shared" si="10"/>
        <v>0.70605613</v>
      </c>
      <c r="L48" s="19">
        <f t="shared" si="11"/>
        <v>314</v>
      </c>
      <c r="M48" s="20">
        <f t="shared" si="12"/>
        <v>0.835106383</v>
      </c>
      <c r="N48" s="19">
        <f t="shared" si="13"/>
        <v>75</v>
      </c>
      <c r="O48" s="20">
        <f t="shared" si="14"/>
        <v>2</v>
      </c>
      <c r="P48" s="19">
        <f t="shared" si="15"/>
        <v>5.12</v>
      </c>
      <c r="Q48" s="20">
        <f t="shared" si="16"/>
        <v>1.125274725</v>
      </c>
      <c r="R48" s="19">
        <f t="shared" si="17"/>
        <v>1</v>
      </c>
      <c r="S48" s="20">
        <f t="shared" si="18"/>
        <v>2</v>
      </c>
      <c r="T48" s="19">
        <f t="shared" si="19"/>
        <v>1.31</v>
      </c>
      <c r="U48" s="20">
        <f t="shared" si="20"/>
        <v>0.9192982456</v>
      </c>
      <c r="V48" s="19">
        <f t="shared" si="21"/>
        <v>4.12</v>
      </c>
      <c r="W48" s="20">
        <f t="shared" si="22"/>
        <v>1.017283951</v>
      </c>
      <c r="X48" s="21">
        <v>75.0</v>
      </c>
      <c r="Y48" s="21">
        <v>4400.0</v>
      </c>
      <c r="Z48" s="21">
        <v>3763.0</v>
      </c>
      <c r="AA48" s="21">
        <v>156.0</v>
      </c>
      <c r="AB48" s="21">
        <v>458.0</v>
      </c>
      <c r="AC48" s="21">
        <v>533.0</v>
      </c>
      <c r="AD48" s="21">
        <v>75.0</v>
      </c>
      <c r="AE48" s="21">
        <v>7.11</v>
      </c>
      <c r="AF48" s="21">
        <v>1.0</v>
      </c>
      <c r="AG48" s="21">
        <v>2.08</v>
      </c>
      <c r="AH48" s="21">
        <v>6.11</v>
      </c>
      <c r="AI48" s="21">
        <v>110.0</v>
      </c>
      <c r="AJ48" s="21">
        <v>4400.0</v>
      </c>
      <c r="AK48" s="21">
        <v>3099.0</v>
      </c>
      <c r="AL48" s="21">
        <v>85.0</v>
      </c>
      <c r="AM48" s="21">
        <v>219.0</v>
      </c>
      <c r="AN48" s="21">
        <v>219.0</v>
      </c>
      <c r="AO48" s="21">
        <v>0.0</v>
      </c>
      <c r="AP48" s="21">
        <v>1.99</v>
      </c>
      <c r="AQ48" s="21">
        <v>0.0</v>
      </c>
      <c r="AR48" s="21">
        <v>0.77</v>
      </c>
      <c r="AS48" s="21">
        <v>1.99</v>
      </c>
      <c r="AT48" s="21">
        <v>4400.0</v>
      </c>
      <c r="AU48" s="21">
        <v>3763.0</v>
      </c>
      <c r="AV48" s="21">
        <v>131.0</v>
      </c>
      <c r="AW48" s="22">
        <v>156.0</v>
      </c>
      <c r="AX48" s="23">
        <f t="shared" si="23"/>
        <v>0</v>
      </c>
      <c r="AZ48" s="10">
        <v>168983.0</v>
      </c>
      <c r="BA48" s="10">
        <v>17602.0</v>
      </c>
      <c r="BD48" s="25">
        <f t="shared" si="24"/>
        <v>25</v>
      </c>
      <c r="BE48" s="25">
        <f t="shared" si="25"/>
        <v>46</v>
      </c>
      <c r="BF48" s="25">
        <f t="shared" si="26"/>
        <v>25</v>
      </c>
      <c r="BG48" s="25">
        <f t="shared" si="27"/>
        <v>71</v>
      </c>
      <c r="BH48" s="25">
        <f t="shared" si="28"/>
        <v>0</v>
      </c>
      <c r="BJ48" s="25">
        <f t="shared" si="29"/>
        <v>1</v>
      </c>
    </row>
    <row r="49">
      <c r="A49" s="18" t="s">
        <v>78</v>
      </c>
      <c r="B49" s="19">
        <f t="shared" si="1"/>
        <v>-16</v>
      </c>
      <c r="C49" s="20">
        <f t="shared" si="2"/>
        <v>-0.3555555556</v>
      </c>
      <c r="D49" s="19">
        <f t="shared" si="3"/>
        <v>0</v>
      </c>
      <c r="E49" s="20">
        <f t="shared" si="4"/>
        <v>0</v>
      </c>
      <c r="F49" s="19">
        <f t="shared" si="5"/>
        <v>28</v>
      </c>
      <c r="G49" s="20">
        <f t="shared" si="6"/>
        <v>0.01057401813</v>
      </c>
      <c r="H49" s="21">
        <f t="shared" si="7"/>
        <v>-20</v>
      </c>
      <c r="I49" s="20">
        <f t="shared" si="8"/>
        <v>-0.06024096386</v>
      </c>
      <c r="J49" s="19">
        <f t="shared" si="9"/>
        <v>-16</v>
      </c>
      <c r="K49" s="20">
        <f t="shared" si="10"/>
        <v>-0.08648648649</v>
      </c>
      <c r="L49" s="19">
        <f t="shared" si="11"/>
        <v>21</v>
      </c>
      <c r="M49" s="20">
        <f t="shared" si="12"/>
        <v>0.1031941032</v>
      </c>
      <c r="N49" s="19">
        <f t="shared" si="13"/>
        <v>37</v>
      </c>
      <c r="O49" s="20">
        <f t="shared" si="14"/>
        <v>2</v>
      </c>
      <c r="P49" s="19">
        <f t="shared" si="15"/>
        <v>2.14</v>
      </c>
      <c r="Q49" s="20">
        <f t="shared" si="16"/>
        <v>0.4543524416</v>
      </c>
      <c r="R49" s="19">
        <f t="shared" si="17"/>
        <v>1</v>
      </c>
      <c r="S49" s="20">
        <f t="shared" si="18"/>
        <v>2</v>
      </c>
      <c r="T49" s="19">
        <f t="shared" si="19"/>
        <v>2.25</v>
      </c>
      <c r="U49" s="20">
        <f t="shared" si="20"/>
        <v>0.297029703</v>
      </c>
      <c r="V49" s="19">
        <f t="shared" si="21"/>
        <v>1.14</v>
      </c>
      <c r="W49" s="20">
        <f t="shared" si="22"/>
        <v>0.270783848</v>
      </c>
      <c r="X49" s="21">
        <v>37.0</v>
      </c>
      <c r="Y49" s="21">
        <v>3076.0</v>
      </c>
      <c r="Z49" s="21">
        <v>2662.0</v>
      </c>
      <c r="AA49" s="21">
        <v>322.0</v>
      </c>
      <c r="AB49" s="21">
        <v>177.0</v>
      </c>
      <c r="AC49" s="21">
        <v>214.0</v>
      </c>
      <c r="AD49" s="21">
        <v>37.0</v>
      </c>
      <c r="AE49" s="21">
        <v>5.78</v>
      </c>
      <c r="AF49" s="21">
        <v>1.0</v>
      </c>
      <c r="AG49" s="21">
        <v>8.7</v>
      </c>
      <c r="AH49" s="21">
        <v>4.78</v>
      </c>
      <c r="AI49" s="21">
        <v>53.0</v>
      </c>
      <c r="AJ49" s="21">
        <v>3076.0</v>
      </c>
      <c r="AK49" s="21">
        <v>2634.0</v>
      </c>
      <c r="AL49" s="21">
        <v>342.0</v>
      </c>
      <c r="AM49" s="21">
        <v>193.0</v>
      </c>
      <c r="AN49" s="21">
        <v>193.0</v>
      </c>
      <c r="AO49" s="21">
        <v>0.0</v>
      </c>
      <c r="AP49" s="21">
        <v>3.64</v>
      </c>
      <c r="AQ49" s="21">
        <v>0.0</v>
      </c>
      <c r="AR49" s="21">
        <v>6.45</v>
      </c>
      <c r="AS49" s="21">
        <v>3.64</v>
      </c>
      <c r="AT49" s="22">
        <v>3076.0</v>
      </c>
      <c r="AU49" s="22">
        <v>2662.0</v>
      </c>
      <c r="AV49" s="22">
        <v>323.0</v>
      </c>
      <c r="AW49" s="22">
        <v>317.0</v>
      </c>
      <c r="AX49" s="23">
        <f t="shared" si="23"/>
        <v>0.01564945227</v>
      </c>
      <c r="AZ49" s="10">
        <v>117644.0</v>
      </c>
      <c r="BA49" s="10">
        <v>11658.0</v>
      </c>
      <c r="BD49" s="25">
        <f t="shared" si="24"/>
        <v>6</v>
      </c>
      <c r="BE49" s="25">
        <f t="shared" si="25"/>
        <v>19</v>
      </c>
      <c r="BF49" s="25">
        <f t="shared" si="26"/>
        <v>1</v>
      </c>
      <c r="BG49" s="25">
        <f t="shared" si="27"/>
        <v>20</v>
      </c>
      <c r="BH49" s="25">
        <f t="shared" si="28"/>
        <v>5</v>
      </c>
      <c r="BJ49" s="25">
        <f t="shared" si="29"/>
        <v>1</v>
      </c>
    </row>
    <row r="50">
      <c r="A50" s="18" t="s">
        <v>79</v>
      </c>
      <c r="B50" s="19">
        <f>(X50-AI49)</f>
        <v>1</v>
      </c>
      <c r="C50" s="20">
        <f>IF(AND(X50=0, AI49=0), 0, (X50 - AI49) / AVERAGE(X50, AI49))
</f>
        <v>0.01869158879</v>
      </c>
      <c r="D50" s="19">
        <f t="shared" si="3"/>
        <v>0</v>
      </c>
      <c r="E50" s="20">
        <f t="shared" si="4"/>
        <v>0</v>
      </c>
      <c r="F50" s="19">
        <f t="shared" si="5"/>
        <v>-134</v>
      </c>
      <c r="G50" s="20">
        <f t="shared" si="6"/>
        <v>-0.05869469996</v>
      </c>
      <c r="H50" s="21">
        <f t="shared" si="7"/>
        <v>428</v>
      </c>
      <c r="I50" s="20">
        <f t="shared" si="8"/>
        <v>1.089058524</v>
      </c>
      <c r="J50" s="19">
        <f t="shared" si="9"/>
        <v>42</v>
      </c>
      <c r="K50" s="20">
        <f t="shared" si="10"/>
        <v>0.3255813953</v>
      </c>
      <c r="L50" s="19">
        <f t="shared" si="11"/>
        <v>204</v>
      </c>
      <c r="M50" s="20">
        <f t="shared" si="12"/>
        <v>0.9189189189</v>
      </c>
      <c r="N50" s="19">
        <f t="shared" si="13"/>
        <v>136</v>
      </c>
      <c r="O50" s="20">
        <f t="shared" si="14"/>
        <v>1.283018868</v>
      </c>
      <c r="P50" s="19">
        <f t="shared" si="15"/>
        <v>4.26</v>
      </c>
      <c r="Q50" s="20">
        <f t="shared" si="16"/>
        <v>1.100775194</v>
      </c>
      <c r="R50" s="19">
        <f t="shared" si="17"/>
        <v>2.67</v>
      </c>
      <c r="S50" s="20">
        <f t="shared" si="18"/>
        <v>1.416445623</v>
      </c>
      <c r="T50" s="19">
        <f t="shared" si="19"/>
        <v>8.65</v>
      </c>
      <c r="U50" s="20">
        <f t="shared" si="20"/>
        <v>1.250903832</v>
      </c>
      <c r="V50" s="19">
        <f t="shared" si="21"/>
        <v>1.21</v>
      </c>
      <c r="W50" s="20">
        <f t="shared" si="22"/>
        <v>0.5563218391</v>
      </c>
      <c r="X50" s="21">
        <v>54.0</v>
      </c>
      <c r="Y50" s="21">
        <v>2849.0</v>
      </c>
      <c r="Z50" s="21">
        <v>2216.0</v>
      </c>
      <c r="AA50" s="21">
        <v>607.0</v>
      </c>
      <c r="AB50" s="21">
        <v>150.0</v>
      </c>
      <c r="AC50" s="21">
        <v>324.0</v>
      </c>
      <c r="AD50" s="21">
        <v>174.0</v>
      </c>
      <c r="AE50" s="21">
        <v>6.0</v>
      </c>
      <c r="AF50" s="21">
        <v>3.22</v>
      </c>
      <c r="AG50" s="21">
        <v>11.24</v>
      </c>
      <c r="AH50" s="21">
        <v>2.78</v>
      </c>
      <c r="AI50" s="22">
        <v>69.0</v>
      </c>
      <c r="AJ50" s="21">
        <v>2849.0</v>
      </c>
      <c r="AK50" s="21">
        <v>2350.0</v>
      </c>
      <c r="AL50" s="21">
        <v>179.0</v>
      </c>
      <c r="AM50" s="21">
        <v>108.0</v>
      </c>
      <c r="AN50" s="21">
        <v>120.0</v>
      </c>
      <c r="AO50" s="21">
        <v>38.0</v>
      </c>
      <c r="AP50" s="21">
        <v>1.74</v>
      </c>
      <c r="AQ50" s="21">
        <v>0.55</v>
      </c>
      <c r="AR50" s="21">
        <v>2.59</v>
      </c>
      <c r="AS50" s="21">
        <v>1.57</v>
      </c>
      <c r="AT50" s="21">
        <v>2849.0</v>
      </c>
      <c r="AU50" s="21">
        <v>2216.0</v>
      </c>
      <c r="AV50" s="21">
        <v>658.0</v>
      </c>
      <c r="AW50" s="22">
        <v>582.0</v>
      </c>
      <c r="AX50" s="23">
        <f t="shared" si="23"/>
        <v>0.04205214466</v>
      </c>
      <c r="AZ50" s="10">
        <v>100695.0</v>
      </c>
      <c r="BA50" s="10">
        <v>9789.0</v>
      </c>
      <c r="BD50" s="25">
        <f t="shared" si="24"/>
        <v>76</v>
      </c>
      <c r="BE50" s="25">
        <f t="shared" si="25"/>
        <v>479</v>
      </c>
      <c r="BF50" s="25">
        <f t="shared" si="26"/>
        <v>51</v>
      </c>
      <c r="BG50" s="25">
        <f t="shared" si="27"/>
        <v>428</v>
      </c>
      <c r="BH50" s="25">
        <f t="shared" si="28"/>
        <v>25</v>
      </c>
      <c r="BJ50" s="25">
        <f t="shared" si="29"/>
        <v>2.67</v>
      </c>
    </row>
    <row r="51">
      <c r="A51" s="29" t="s">
        <v>80</v>
      </c>
      <c r="B51" s="19">
        <f t="shared" ref="B51:B102" si="30">(X51-AI51)</f>
        <v>-223</v>
      </c>
      <c r="C51" s="20">
        <f t="shared" ref="C51:C102" si="31">IF(AND(X51=0, AI51=0), 0, (X51 - AI51) / AVERAGE(X51, AI51))
</f>
        <v>-1.406940063</v>
      </c>
      <c r="D51" s="19">
        <f t="shared" si="3"/>
        <v>0</v>
      </c>
      <c r="E51" s="20">
        <f t="shared" si="4"/>
        <v>0</v>
      </c>
      <c r="F51" s="19">
        <f t="shared" si="5"/>
        <v>68</v>
      </c>
      <c r="G51" s="20">
        <f t="shared" si="6"/>
        <v>0.02448685632</v>
      </c>
      <c r="H51" s="21">
        <f t="shared" si="7"/>
        <v>-213</v>
      </c>
      <c r="I51" s="20">
        <f t="shared" si="8"/>
        <v>-0.2446869615</v>
      </c>
      <c r="J51" s="19">
        <f t="shared" si="9"/>
        <v>-222</v>
      </c>
      <c r="K51" s="20">
        <f t="shared" si="10"/>
        <v>-1.009090909</v>
      </c>
      <c r="L51" s="19">
        <f t="shared" si="11"/>
        <v>-163</v>
      </c>
      <c r="M51" s="20">
        <f t="shared" si="12"/>
        <v>-0.3970767357</v>
      </c>
      <c r="N51" s="19">
        <f t="shared" si="13"/>
        <v>59</v>
      </c>
      <c r="O51" s="20">
        <f t="shared" si="14"/>
        <v>0.3097112861</v>
      </c>
      <c r="P51" s="19">
        <f t="shared" si="15"/>
        <v>5.18</v>
      </c>
      <c r="Q51" s="20">
        <f t="shared" si="16"/>
        <v>1.174603175</v>
      </c>
      <c r="R51" s="19">
        <f t="shared" si="17"/>
        <v>4.08</v>
      </c>
      <c r="S51" s="20">
        <f t="shared" si="18"/>
        <v>1.545454545</v>
      </c>
      <c r="T51" s="19">
        <f t="shared" si="19"/>
        <v>12.64</v>
      </c>
      <c r="U51" s="20">
        <f t="shared" si="20"/>
        <v>1.271629779</v>
      </c>
      <c r="V51" s="19">
        <f t="shared" si="21"/>
        <v>1.09</v>
      </c>
      <c r="W51" s="20">
        <f t="shared" si="22"/>
        <v>0.614084507</v>
      </c>
      <c r="X51" s="21">
        <v>47.0</v>
      </c>
      <c r="Y51" s="21">
        <v>3300.0</v>
      </c>
      <c r="Z51" s="21">
        <v>2811.0</v>
      </c>
      <c r="AA51" s="21">
        <v>764.0</v>
      </c>
      <c r="AB51" s="21">
        <v>109.0</v>
      </c>
      <c r="AC51" s="21">
        <v>329.0</v>
      </c>
      <c r="AD51" s="21">
        <v>220.0</v>
      </c>
      <c r="AE51" s="21">
        <v>7.0</v>
      </c>
      <c r="AF51" s="21">
        <v>4.68</v>
      </c>
      <c r="AG51" s="21">
        <v>16.26</v>
      </c>
      <c r="AH51" s="21">
        <v>2.32</v>
      </c>
      <c r="AI51" s="21">
        <v>270.0</v>
      </c>
      <c r="AJ51" s="21">
        <v>3300.0</v>
      </c>
      <c r="AK51" s="21">
        <v>2743.0</v>
      </c>
      <c r="AL51" s="21">
        <v>977.0</v>
      </c>
      <c r="AM51" s="21">
        <v>331.0</v>
      </c>
      <c r="AN51" s="21">
        <v>492.0</v>
      </c>
      <c r="AO51" s="21">
        <v>161.0</v>
      </c>
      <c r="AP51" s="21">
        <v>1.82</v>
      </c>
      <c r="AQ51" s="21">
        <v>0.6</v>
      </c>
      <c r="AR51" s="21">
        <v>3.62</v>
      </c>
      <c r="AS51" s="21">
        <v>1.23</v>
      </c>
      <c r="AT51" s="21">
        <v>3300.0</v>
      </c>
      <c r="AU51" s="21">
        <v>2811.0</v>
      </c>
      <c r="AV51" s="21">
        <v>808.0</v>
      </c>
      <c r="AW51" s="22">
        <v>728.0</v>
      </c>
      <c r="AX51" s="23">
        <f t="shared" si="23"/>
        <v>0.04825737265</v>
      </c>
      <c r="AZ51" s="10">
        <v>123524.0</v>
      </c>
      <c r="BA51" s="10">
        <v>11551.0</v>
      </c>
      <c r="BD51" s="25">
        <f t="shared" si="24"/>
        <v>80</v>
      </c>
      <c r="BE51" s="25">
        <f t="shared" si="25"/>
        <v>169</v>
      </c>
      <c r="BF51" s="25">
        <f t="shared" si="26"/>
        <v>44</v>
      </c>
      <c r="BG51" s="25">
        <f t="shared" si="27"/>
        <v>213</v>
      </c>
      <c r="BH51" s="25">
        <f t="shared" si="28"/>
        <v>36</v>
      </c>
      <c r="BJ51" s="25">
        <f t="shared" si="29"/>
        <v>4.08</v>
      </c>
    </row>
    <row r="52">
      <c r="A52" s="18" t="s">
        <v>81</v>
      </c>
      <c r="B52" s="19">
        <f t="shared" si="30"/>
        <v>-8</v>
      </c>
      <c r="C52" s="20">
        <f t="shared" si="31"/>
        <v>-0.126984127</v>
      </c>
      <c r="D52" s="19">
        <f t="shared" si="3"/>
        <v>0</v>
      </c>
      <c r="E52" s="20">
        <f t="shared" si="4"/>
        <v>0</v>
      </c>
      <c r="F52" s="19">
        <f t="shared" si="5"/>
        <v>163</v>
      </c>
      <c r="G52" s="20">
        <f t="shared" si="6"/>
        <v>0.06523914349</v>
      </c>
      <c r="H52" s="21">
        <f t="shared" si="7"/>
        <v>17</v>
      </c>
      <c r="I52" s="20">
        <f t="shared" si="8"/>
        <v>0.03868031854</v>
      </c>
      <c r="J52" s="19">
        <f t="shared" si="9"/>
        <v>-123</v>
      </c>
      <c r="K52" s="20">
        <f t="shared" si="10"/>
        <v>-0.496969697</v>
      </c>
      <c r="L52" s="19">
        <f t="shared" si="11"/>
        <v>-65</v>
      </c>
      <c r="M52" s="20">
        <f t="shared" si="12"/>
        <v>-0.1455767077</v>
      </c>
      <c r="N52" s="19">
        <f t="shared" si="13"/>
        <v>58</v>
      </c>
      <c r="O52" s="20">
        <f t="shared" si="14"/>
        <v>0.2914572864</v>
      </c>
      <c r="P52" s="19">
        <f t="shared" si="15"/>
        <v>-0.13</v>
      </c>
      <c r="Q52" s="20">
        <f t="shared" si="16"/>
        <v>-0.01834862385</v>
      </c>
      <c r="R52" s="19">
        <f t="shared" si="17"/>
        <v>1.32</v>
      </c>
      <c r="S52" s="20">
        <f t="shared" si="18"/>
        <v>0.4125</v>
      </c>
      <c r="T52" s="19">
        <f t="shared" si="19"/>
        <v>1.16</v>
      </c>
      <c r="U52" s="20">
        <f t="shared" si="20"/>
        <v>0.1654778887</v>
      </c>
      <c r="V52" s="19">
        <f t="shared" si="21"/>
        <v>-1.46</v>
      </c>
      <c r="W52" s="20">
        <f t="shared" si="22"/>
        <v>-0.3762886598</v>
      </c>
      <c r="X52" s="21">
        <v>59.0</v>
      </c>
      <c r="Y52" s="21">
        <v>3068.0</v>
      </c>
      <c r="Z52" s="21">
        <v>2580.0</v>
      </c>
      <c r="AA52" s="21">
        <v>448.0</v>
      </c>
      <c r="AB52" s="21">
        <v>186.0</v>
      </c>
      <c r="AC52" s="21">
        <v>414.0</v>
      </c>
      <c r="AD52" s="21">
        <v>228.0</v>
      </c>
      <c r="AE52" s="21">
        <v>7.02</v>
      </c>
      <c r="AF52" s="21">
        <v>3.86</v>
      </c>
      <c r="AG52" s="21">
        <v>7.59</v>
      </c>
      <c r="AH52" s="21">
        <v>3.15</v>
      </c>
      <c r="AI52" s="21">
        <v>67.0</v>
      </c>
      <c r="AJ52" s="21">
        <v>3068.0</v>
      </c>
      <c r="AK52" s="21">
        <v>2417.0</v>
      </c>
      <c r="AL52" s="21">
        <v>431.0</v>
      </c>
      <c r="AM52" s="21">
        <v>309.0</v>
      </c>
      <c r="AN52" s="21">
        <v>479.0</v>
      </c>
      <c r="AO52" s="21">
        <v>170.0</v>
      </c>
      <c r="AP52" s="21">
        <v>7.15</v>
      </c>
      <c r="AQ52" s="21">
        <v>2.54</v>
      </c>
      <c r="AR52" s="21">
        <v>6.43</v>
      </c>
      <c r="AS52" s="21">
        <v>4.61</v>
      </c>
      <c r="AT52" s="21">
        <v>3068.0</v>
      </c>
      <c r="AU52" s="21">
        <v>2580.0</v>
      </c>
      <c r="AV52" s="21">
        <v>439.0</v>
      </c>
      <c r="AW52" s="22">
        <v>379.0</v>
      </c>
      <c r="AX52" s="23">
        <f t="shared" si="23"/>
        <v>0.1668681983</v>
      </c>
      <c r="AZ52" s="10">
        <v>101065.0</v>
      </c>
      <c r="BA52" s="10">
        <v>8218.0</v>
      </c>
      <c r="BD52" s="25">
        <f t="shared" si="24"/>
        <v>60</v>
      </c>
      <c r="BE52" s="25">
        <f t="shared" si="25"/>
        <v>8</v>
      </c>
      <c r="BF52" s="25">
        <f t="shared" si="26"/>
        <v>9</v>
      </c>
      <c r="BG52" s="25">
        <f t="shared" si="27"/>
        <v>17</v>
      </c>
      <c r="BH52" s="25">
        <f t="shared" si="28"/>
        <v>69</v>
      </c>
      <c r="BJ52" s="25">
        <f t="shared" si="29"/>
        <v>1.32</v>
      </c>
    </row>
    <row r="53">
      <c r="A53" s="18" t="s">
        <v>82</v>
      </c>
      <c r="B53" s="19">
        <f t="shared" si="30"/>
        <v>-19</v>
      </c>
      <c r="C53" s="20">
        <f t="shared" si="31"/>
        <v>-0.3140495868</v>
      </c>
      <c r="D53" s="19">
        <f t="shared" si="3"/>
        <v>0</v>
      </c>
      <c r="E53" s="20">
        <f t="shared" si="4"/>
        <v>0</v>
      </c>
      <c r="F53" s="19">
        <f t="shared" si="5"/>
        <v>12</v>
      </c>
      <c r="G53" s="20">
        <f t="shared" si="6"/>
        <v>0.005514705882</v>
      </c>
      <c r="H53" s="21">
        <f t="shared" si="7"/>
        <v>-75</v>
      </c>
      <c r="I53" s="20">
        <f t="shared" si="8"/>
        <v>-0.1547987616</v>
      </c>
      <c r="J53" s="19">
        <f t="shared" si="9"/>
        <v>-16</v>
      </c>
      <c r="K53" s="20">
        <f t="shared" si="10"/>
        <v>-0.1073825503</v>
      </c>
      <c r="L53" s="19">
        <f t="shared" si="11"/>
        <v>45</v>
      </c>
      <c r="M53" s="20">
        <f t="shared" si="12"/>
        <v>0.1395348837</v>
      </c>
      <c r="N53" s="19">
        <f t="shared" si="13"/>
        <v>61</v>
      </c>
      <c r="O53" s="20">
        <f t="shared" si="14"/>
        <v>0.3515850144</v>
      </c>
      <c r="P53" s="19">
        <f t="shared" si="15"/>
        <v>2.47</v>
      </c>
      <c r="Q53" s="20">
        <f t="shared" si="16"/>
        <v>0.4470588235</v>
      </c>
      <c r="R53" s="19">
        <f t="shared" si="17"/>
        <v>1.96</v>
      </c>
      <c r="S53" s="20">
        <f t="shared" si="18"/>
        <v>0.6490066225</v>
      </c>
      <c r="T53" s="19">
        <f t="shared" si="19"/>
        <v>1.3</v>
      </c>
      <c r="U53" s="20">
        <f t="shared" si="20"/>
        <v>0.1602959309</v>
      </c>
      <c r="V53" s="19">
        <f t="shared" si="21"/>
        <v>0.52</v>
      </c>
      <c r="W53" s="20">
        <f t="shared" si="22"/>
        <v>0.208</v>
      </c>
      <c r="X53" s="21">
        <v>51.0</v>
      </c>
      <c r="Y53" s="21">
        <v>2647.0</v>
      </c>
      <c r="Z53" s="21">
        <v>2182.0</v>
      </c>
      <c r="AA53" s="21">
        <v>447.0</v>
      </c>
      <c r="AB53" s="21">
        <v>141.0</v>
      </c>
      <c r="AC53" s="21">
        <v>345.0</v>
      </c>
      <c r="AD53" s="21">
        <v>204.0</v>
      </c>
      <c r="AE53" s="21">
        <v>6.76</v>
      </c>
      <c r="AF53" s="21">
        <v>4.0</v>
      </c>
      <c r="AG53" s="21">
        <v>8.76</v>
      </c>
      <c r="AH53" s="21">
        <v>2.76</v>
      </c>
      <c r="AI53" s="21">
        <v>70.0</v>
      </c>
      <c r="AJ53" s="21">
        <v>2647.0</v>
      </c>
      <c r="AK53" s="21">
        <v>2170.0</v>
      </c>
      <c r="AL53" s="21">
        <v>522.0</v>
      </c>
      <c r="AM53" s="21">
        <v>157.0</v>
      </c>
      <c r="AN53" s="21">
        <v>300.0</v>
      </c>
      <c r="AO53" s="21">
        <v>143.0</v>
      </c>
      <c r="AP53" s="21">
        <v>4.29</v>
      </c>
      <c r="AQ53" s="21">
        <v>2.04</v>
      </c>
      <c r="AR53" s="21">
        <v>7.46</v>
      </c>
      <c r="AS53" s="21">
        <v>2.24</v>
      </c>
      <c r="AT53" s="21">
        <v>2647.0</v>
      </c>
      <c r="AU53" s="21">
        <v>2182.0</v>
      </c>
      <c r="AV53" s="21">
        <v>413.0</v>
      </c>
      <c r="AW53" s="22">
        <v>353.0</v>
      </c>
      <c r="AX53" s="23">
        <f t="shared" si="23"/>
        <v>0.235</v>
      </c>
      <c r="AZ53" s="10">
        <v>85459.0</v>
      </c>
      <c r="BA53" s="10">
        <v>7042.0</v>
      </c>
      <c r="BD53" s="25">
        <f t="shared" si="24"/>
        <v>60</v>
      </c>
      <c r="BE53" s="25">
        <f t="shared" si="25"/>
        <v>109</v>
      </c>
      <c r="BF53" s="25">
        <f t="shared" si="26"/>
        <v>34</v>
      </c>
      <c r="BG53" s="25">
        <f t="shared" si="27"/>
        <v>75</v>
      </c>
      <c r="BH53" s="25">
        <f t="shared" si="28"/>
        <v>94</v>
      </c>
      <c r="BJ53" s="25">
        <f t="shared" si="29"/>
        <v>1.96</v>
      </c>
    </row>
    <row r="54">
      <c r="A54" s="18" t="s">
        <v>83</v>
      </c>
      <c r="B54" s="19">
        <f t="shared" si="30"/>
        <v>0</v>
      </c>
      <c r="C54" s="20">
        <f t="shared" si="31"/>
        <v>0</v>
      </c>
      <c r="D54" s="19">
        <f t="shared" si="3"/>
        <v>0</v>
      </c>
      <c r="E54" s="20">
        <f t="shared" si="4"/>
        <v>0</v>
      </c>
      <c r="F54" s="19">
        <f t="shared" si="5"/>
        <v>0</v>
      </c>
      <c r="G54" s="20">
        <f t="shared" si="6"/>
        <v>0</v>
      </c>
      <c r="H54" s="21">
        <f t="shared" si="7"/>
        <v>-2</v>
      </c>
      <c r="I54" s="20">
        <f t="shared" si="8"/>
        <v>-0.6666666667</v>
      </c>
      <c r="J54" s="19">
        <f t="shared" si="9"/>
        <v>0</v>
      </c>
      <c r="K54" s="20">
        <f t="shared" si="10"/>
        <v>0</v>
      </c>
      <c r="L54" s="19">
        <f t="shared" si="11"/>
        <v>0</v>
      </c>
      <c r="M54" s="20">
        <f t="shared" si="12"/>
        <v>0</v>
      </c>
      <c r="N54" s="19">
        <f t="shared" si="13"/>
        <v>0</v>
      </c>
      <c r="O54" s="20">
        <f t="shared" si="14"/>
        <v>0</v>
      </c>
      <c r="P54" s="19">
        <f t="shared" si="15"/>
        <v>0</v>
      </c>
      <c r="Q54" s="20">
        <f t="shared" si="16"/>
        <v>0</v>
      </c>
      <c r="R54" s="19">
        <f t="shared" si="17"/>
        <v>0</v>
      </c>
      <c r="S54" s="20">
        <f t="shared" si="18"/>
        <v>0</v>
      </c>
      <c r="T54" s="19">
        <f t="shared" si="19"/>
        <v>-1</v>
      </c>
      <c r="U54" s="20">
        <f t="shared" si="20"/>
        <v>-0.6666666667</v>
      </c>
      <c r="V54" s="19">
        <f t="shared" si="21"/>
        <v>0</v>
      </c>
      <c r="W54" s="20">
        <f t="shared" si="22"/>
        <v>0</v>
      </c>
      <c r="X54" s="21">
        <v>2.0</v>
      </c>
      <c r="Y54" s="21">
        <v>34.0</v>
      </c>
      <c r="Z54" s="21">
        <v>12.0</v>
      </c>
      <c r="AA54" s="21">
        <v>2.0</v>
      </c>
      <c r="AB54" s="21">
        <v>2.0</v>
      </c>
      <c r="AC54" s="21">
        <v>4.0</v>
      </c>
      <c r="AD54" s="21">
        <v>2.0</v>
      </c>
      <c r="AE54" s="21">
        <v>2.0</v>
      </c>
      <c r="AF54" s="21">
        <v>1.0</v>
      </c>
      <c r="AG54" s="21">
        <v>1.0</v>
      </c>
      <c r="AH54" s="21">
        <v>1.0</v>
      </c>
      <c r="AI54" s="21">
        <v>2.0</v>
      </c>
      <c r="AJ54" s="21">
        <v>34.0</v>
      </c>
      <c r="AK54" s="21">
        <v>12.0</v>
      </c>
      <c r="AL54" s="21">
        <v>4.0</v>
      </c>
      <c r="AM54" s="21">
        <v>2.0</v>
      </c>
      <c r="AN54" s="21">
        <v>4.0</v>
      </c>
      <c r="AO54" s="21">
        <v>2.0</v>
      </c>
      <c r="AP54" s="21">
        <v>2.0</v>
      </c>
      <c r="AQ54" s="21">
        <v>1.0</v>
      </c>
      <c r="AR54" s="21">
        <v>2.0</v>
      </c>
      <c r="AS54" s="21">
        <v>1.0</v>
      </c>
      <c r="AT54" s="21">
        <v>34.0</v>
      </c>
      <c r="AU54" s="21">
        <v>12.0</v>
      </c>
      <c r="AV54" s="21">
        <v>0.0</v>
      </c>
      <c r="AW54" s="22">
        <v>2.0</v>
      </c>
      <c r="AX54" s="23">
        <f t="shared" si="23"/>
        <v>0</v>
      </c>
      <c r="AZ54" s="10">
        <v>1021.0</v>
      </c>
      <c r="BA54" s="10">
        <v>169.0</v>
      </c>
      <c r="BD54" s="25">
        <f t="shared" si="24"/>
        <v>2</v>
      </c>
      <c r="BE54" s="25">
        <f t="shared" si="25"/>
        <v>4</v>
      </c>
      <c r="BF54" s="25">
        <f t="shared" si="26"/>
        <v>2</v>
      </c>
      <c r="BG54" s="25">
        <f t="shared" si="27"/>
        <v>2</v>
      </c>
      <c r="BH54" s="25">
        <f t="shared" si="28"/>
        <v>0</v>
      </c>
      <c r="BJ54" s="25">
        <f t="shared" si="29"/>
        <v>0</v>
      </c>
    </row>
    <row r="55">
      <c r="A55" s="18" t="s">
        <v>84</v>
      </c>
      <c r="B55" s="19">
        <f t="shared" si="30"/>
        <v>-147</v>
      </c>
      <c r="C55" s="20">
        <f t="shared" si="31"/>
        <v>-1.240506329</v>
      </c>
      <c r="D55" s="19">
        <f t="shared" si="3"/>
        <v>0</v>
      </c>
      <c r="E55" s="20">
        <f t="shared" si="4"/>
        <v>0</v>
      </c>
      <c r="F55" s="19">
        <f t="shared" si="5"/>
        <v>3</v>
      </c>
      <c r="G55" s="20">
        <f t="shared" si="6"/>
        <v>0.001207486416</v>
      </c>
      <c r="H55" s="21">
        <f t="shared" si="7"/>
        <v>-278</v>
      </c>
      <c r="I55" s="20">
        <f t="shared" si="8"/>
        <v>-0.3278301887</v>
      </c>
      <c r="J55" s="19">
        <f t="shared" si="9"/>
        <v>-44</v>
      </c>
      <c r="K55" s="20">
        <f t="shared" si="10"/>
        <v>-0.2573099415</v>
      </c>
      <c r="L55" s="19">
        <f t="shared" si="11"/>
        <v>-27</v>
      </c>
      <c r="M55" s="20">
        <f t="shared" si="12"/>
        <v>-0.07792207792</v>
      </c>
      <c r="N55" s="19">
        <f t="shared" si="13"/>
        <v>17</v>
      </c>
      <c r="O55" s="20">
        <f t="shared" si="14"/>
        <v>0.09686609687</v>
      </c>
      <c r="P55" s="19">
        <f t="shared" si="15"/>
        <v>5.52</v>
      </c>
      <c r="Q55" s="20">
        <f t="shared" si="16"/>
        <v>1.189655172</v>
      </c>
      <c r="R55" s="19">
        <f t="shared" si="17"/>
        <v>3.22</v>
      </c>
      <c r="S55" s="20">
        <f t="shared" si="18"/>
        <v>1.298387097</v>
      </c>
      <c r="T55" s="19">
        <f t="shared" si="19"/>
        <v>10.62</v>
      </c>
      <c r="U55" s="20">
        <f t="shared" si="20"/>
        <v>1.016267943</v>
      </c>
      <c r="V55" s="19">
        <f t="shared" si="21"/>
        <v>2.3</v>
      </c>
      <c r="W55" s="20">
        <f t="shared" si="22"/>
        <v>1.064814815</v>
      </c>
      <c r="X55" s="21">
        <v>45.0</v>
      </c>
      <c r="Y55" s="21">
        <v>2948.0</v>
      </c>
      <c r="Z55" s="21">
        <v>2486.0</v>
      </c>
      <c r="AA55" s="21">
        <v>709.0</v>
      </c>
      <c r="AB55" s="21">
        <v>149.0</v>
      </c>
      <c r="AC55" s="21">
        <v>333.0</v>
      </c>
      <c r="AD55" s="21">
        <v>184.0</v>
      </c>
      <c r="AE55" s="21">
        <v>7.4</v>
      </c>
      <c r="AF55" s="21">
        <v>4.09</v>
      </c>
      <c r="AG55" s="21">
        <v>15.76</v>
      </c>
      <c r="AH55" s="21">
        <v>3.31</v>
      </c>
      <c r="AI55" s="21">
        <v>192.0</v>
      </c>
      <c r="AJ55" s="21">
        <v>2948.0</v>
      </c>
      <c r="AK55" s="21">
        <v>2483.0</v>
      </c>
      <c r="AL55" s="21">
        <v>987.0</v>
      </c>
      <c r="AM55" s="21">
        <v>193.0</v>
      </c>
      <c r="AN55" s="21">
        <v>360.0</v>
      </c>
      <c r="AO55" s="21">
        <v>167.0</v>
      </c>
      <c r="AP55" s="21">
        <v>1.88</v>
      </c>
      <c r="AQ55" s="21">
        <v>0.87</v>
      </c>
      <c r="AR55" s="21">
        <v>5.14</v>
      </c>
      <c r="AS55" s="21">
        <v>1.01</v>
      </c>
      <c r="AT55" s="21">
        <v>2948.0</v>
      </c>
      <c r="AU55" s="21">
        <v>2486.0</v>
      </c>
      <c r="AV55" s="21">
        <v>768.0</v>
      </c>
      <c r="AW55" s="22">
        <v>671.0</v>
      </c>
      <c r="AX55" s="23">
        <f t="shared" si="23"/>
        <v>0.05507246377</v>
      </c>
      <c r="AZ55" s="10">
        <v>125073.0</v>
      </c>
      <c r="BA55" s="10">
        <v>11565.0</v>
      </c>
      <c r="BD55" s="25">
        <f t="shared" si="24"/>
        <v>97</v>
      </c>
      <c r="BE55" s="25">
        <f t="shared" si="25"/>
        <v>219</v>
      </c>
      <c r="BF55" s="25">
        <f t="shared" si="26"/>
        <v>59</v>
      </c>
      <c r="BG55" s="25">
        <f t="shared" si="27"/>
        <v>278</v>
      </c>
      <c r="BH55" s="25">
        <f t="shared" si="28"/>
        <v>38</v>
      </c>
      <c r="BJ55" s="25">
        <f t="shared" si="29"/>
        <v>3.22</v>
      </c>
    </row>
    <row r="56">
      <c r="A56" s="18" t="s">
        <v>85</v>
      </c>
      <c r="B56" s="19">
        <f t="shared" si="30"/>
        <v>30</v>
      </c>
      <c r="C56" s="20">
        <f t="shared" si="31"/>
        <v>1.764705882</v>
      </c>
      <c r="D56" s="19">
        <f t="shared" si="3"/>
        <v>0</v>
      </c>
      <c r="E56" s="20">
        <f t="shared" si="4"/>
        <v>0</v>
      </c>
      <c r="F56" s="19">
        <f t="shared" si="5"/>
        <v>519</v>
      </c>
      <c r="G56" s="20">
        <f t="shared" si="6"/>
        <v>0.6059544658</v>
      </c>
      <c r="H56" s="21">
        <f t="shared" si="7"/>
        <v>184</v>
      </c>
      <c r="I56" s="20">
        <f t="shared" si="8"/>
        <v>1.916666667</v>
      </c>
      <c r="J56" s="19">
        <f t="shared" si="9"/>
        <v>161</v>
      </c>
      <c r="K56" s="20">
        <f t="shared" si="10"/>
        <v>1.951515152</v>
      </c>
      <c r="L56" s="19">
        <f t="shared" si="11"/>
        <v>215</v>
      </c>
      <c r="M56" s="20">
        <f t="shared" si="12"/>
        <v>1.96347032</v>
      </c>
      <c r="N56" s="19">
        <f t="shared" si="13"/>
        <v>54</v>
      </c>
      <c r="O56" s="20">
        <f t="shared" si="14"/>
        <v>2</v>
      </c>
      <c r="P56" s="19">
        <f t="shared" si="15"/>
        <v>5.78</v>
      </c>
      <c r="Q56" s="20">
        <f t="shared" si="16"/>
        <v>1.485861183</v>
      </c>
      <c r="R56" s="19">
        <f t="shared" si="17"/>
        <v>1.69</v>
      </c>
      <c r="S56" s="20">
        <f t="shared" si="18"/>
        <v>2</v>
      </c>
      <c r="T56" s="19">
        <f t="shared" si="19"/>
        <v>3.88</v>
      </c>
      <c r="U56" s="20">
        <f t="shared" si="20"/>
        <v>0.9847715736</v>
      </c>
      <c r="V56" s="19">
        <f t="shared" si="21"/>
        <v>4.09</v>
      </c>
      <c r="W56" s="20">
        <f t="shared" si="22"/>
        <v>1.34318555</v>
      </c>
      <c r="X56" s="21">
        <v>32.0</v>
      </c>
      <c r="Y56" s="21">
        <v>1502.0</v>
      </c>
      <c r="Z56" s="21">
        <v>1116.0</v>
      </c>
      <c r="AA56" s="22">
        <v>188.0</v>
      </c>
      <c r="AB56" s="21">
        <v>163.0</v>
      </c>
      <c r="AC56" s="21">
        <v>217.0</v>
      </c>
      <c r="AD56" s="21">
        <v>54.0</v>
      </c>
      <c r="AE56" s="21">
        <v>6.78</v>
      </c>
      <c r="AF56" s="21">
        <v>1.69</v>
      </c>
      <c r="AG56" s="21">
        <v>5.88</v>
      </c>
      <c r="AH56" s="21">
        <v>5.09</v>
      </c>
      <c r="AI56" s="21">
        <v>2.0</v>
      </c>
      <c r="AJ56" s="21">
        <v>1502.0</v>
      </c>
      <c r="AK56" s="21">
        <v>597.0</v>
      </c>
      <c r="AL56" s="21">
        <v>4.0</v>
      </c>
      <c r="AM56" s="21">
        <v>2.0</v>
      </c>
      <c r="AN56" s="21">
        <v>2.0</v>
      </c>
      <c r="AO56" s="21">
        <v>0.0</v>
      </c>
      <c r="AP56" s="21">
        <v>1.0</v>
      </c>
      <c r="AQ56" s="21">
        <v>0.0</v>
      </c>
      <c r="AR56" s="21">
        <v>2.0</v>
      </c>
      <c r="AS56" s="21">
        <v>1.0</v>
      </c>
      <c r="AT56" s="21">
        <v>1502.0</v>
      </c>
      <c r="AU56" s="21">
        <v>1116.0</v>
      </c>
      <c r="AV56" s="21">
        <v>197.0</v>
      </c>
      <c r="AW56" s="22">
        <v>174.0</v>
      </c>
      <c r="AX56" s="23">
        <f t="shared" si="23"/>
        <v>0.0773480663</v>
      </c>
      <c r="AZ56" s="10">
        <v>67051.0</v>
      </c>
      <c r="BA56" s="10">
        <v>7932.0</v>
      </c>
      <c r="BD56" s="25">
        <f t="shared" si="24"/>
        <v>23</v>
      </c>
      <c r="BE56" s="25">
        <f t="shared" si="25"/>
        <v>193</v>
      </c>
      <c r="BF56" s="25">
        <f t="shared" si="26"/>
        <v>9</v>
      </c>
      <c r="BG56" s="25">
        <f t="shared" si="27"/>
        <v>184</v>
      </c>
      <c r="BH56" s="25">
        <f t="shared" si="28"/>
        <v>14</v>
      </c>
      <c r="BJ56" s="25">
        <f t="shared" si="29"/>
        <v>1.69</v>
      </c>
    </row>
    <row r="57">
      <c r="A57" s="18" t="s">
        <v>86</v>
      </c>
      <c r="B57" s="19">
        <f t="shared" si="30"/>
        <v>-99</v>
      </c>
      <c r="C57" s="20">
        <f t="shared" si="31"/>
        <v>-1.384615385</v>
      </c>
      <c r="D57" s="19">
        <f t="shared" si="3"/>
        <v>0</v>
      </c>
      <c r="E57" s="20">
        <f t="shared" si="4"/>
        <v>0</v>
      </c>
      <c r="F57" s="19">
        <f t="shared" si="5"/>
        <v>233</v>
      </c>
      <c r="G57" s="20">
        <f t="shared" si="6"/>
        <v>0.1788867562</v>
      </c>
      <c r="H57" s="21">
        <f t="shared" si="7"/>
        <v>147</v>
      </c>
      <c r="I57" s="20">
        <f t="shared" si="8"/>
        <v>0.6577181208</v>
      </c>
      <c r="J57" s="19">
        <f t="shared" si="9"/>
        <v>4</v>
      </c>
      <c r="K57" s="20">
        <f t="shared" si="10"/>
        <v>0.07407407407</v>
      </c>
      <c r="L57" s="19">
        <f t="shared" si="11"/>
        <v>52</v>
      </c>
      <c r="M57" s="20">
        <f t="shared" si="12"/>
        <v>0.4444444444</v>
      </c>
      <c r="N57" s="19">
        <f t="shared" si="13"/>
        <v>48</v>
      </c>
      <c r="O57" s="20">
        <f t="shared" si="14"/>
        <v>0.7619047619</v>
      </c>
      <c r="P57" s="19">
        <f t="shared" si="15"/>
        <v>5.26</v>
      </c>
      <c r="Q57" s="20">
        <f t="shared" si="16"/>
        <v>1.359173127</v>
      </c>
      <c r="R57" s="19">
        <f t="shared" si="17"/>
        <v>3.52</v>
      </c>
      <c r="S57" s="20">
        <f t="shared" si="18"/>
        <v>1.607305936</v>
      </c>
      <c r="T57" s="19">
        <f t="shared" si="19"/>
        <v>13.18</v>
      </c>
      <c r="U57" s="20">
        <f t="shared" si="20"/>
        <v>1.907380608</v>
      </c>
      <c r="V57" s="19">
        <f t="shared" si="21"/>
        <v>1.8</v>
      </c>
      <c r="W57" s="20">
        <f t="shared" si="22"/>
        <v>1.090909091</v>
      </c>
      <c r="X57" s="21">
        <v>22.0</v>
      </c>
      <c r="Y57" s="21">
        <v>1698.0</v>
      </c>
      <c r="Z57" s="21">
        <v>1419.0</v>
      </c>
      <c r="AA57" s="21">
        <v>297.0</v>
      </c>
      <c r="AB57" s="21">
        <v>56.0</v>
      </c>
      <c r="AC57" s="21">
        <v>143.0</v>
      </c>
      <c r="AD57" s="21">
        <v>87.0</v>
      </c>
      <c r="AE57" s="21">
        <v>6.5</v>
      </c>
      <c r="AF57" s="21">
        <v>3.95</v>
      </c>
      <c r="AG57" s="21">
        <v>13.5</v>
      </c>
      <c r="AH57" s="21">
        <v>2.55</v>
      </c>
      <c r="AI57" s="21">
        <v>121.0</v>
      </c>
      <c r="AJ57" s="21">
        <v>1698.0</v>
      </c>
      <c r="AK57" s="21">
        <v>1186.0</v>
      </c>
      <c r="AL57" s="21">
        <v>150.0</v>
      </c>
      <c r="AM57" s="21">
        <v>52.0</v>
      </c>
      <c r="AN57" s="21">
        <v>91.0</v>
      </c>
      <c r="AO57" s="21">
        <v>39.0</v>
      </c>
      <c r="AP57" s="21">
        <v>1.24</v>
      </c>
      <c r="AQ57" s="21">
        <v>0.43</v>
      </c>
      <c r="AR57" s="21">
        <v>0.32</v>
      </c>
      <c r="AS57" s="21">
        <v>0.75</v>
      </c>
      <c r="AT57" s="21">
        <v>1698.0</v>
      </c>
      <c r="AU57" s="21">
        <v>1419.0</v>
      </c>
      <c r="AV57" s="21">
        <v>260.0</v>
      </c>
      <c r="AW57" s="22">
        <v>241.0</v>
      </c>
      <c r="AX57" s="23">
        <f t="shared" si="23"/>
        <v>0.2081784387</v>
      </c>
      <c r="AZ57" s="10">
        <v>64106.0</v>
      </c>
      <c r="BA57" s="10">
        <v>6086.0</v>
      </c>
      <c r="BD57" s="25">
        <f t="shared" si="24"/>
        <v>19</v>
      </c>
      <c r="BE57" s="25">
        <f t="shared" si="25"/>
        <v>110</v>
      </c>
      <c r="BF57" s="25">
        <f t="shared" si="26"/>
        <v>37</v>
      </c>
      <c r="BG57" s="25">
        <f t="shared" si="27"/>
        <v>147</v>
      </c>
      <c r="BH57" s="25">
        <f t="shared" si="28"/>
        <v>56</v>
      </c>
      <c r="BJ57" s="25">
        <f t="shared" si="29"/>
        <v>3.52</v>
      </c>
    </row>
    <row r="58">
      <c r="A58" s="18" t="s">
        <v>87</v>
      </c>
      <c r="B58" s="19">
        <f t="shared" si="30"/>
        <v>-10</v>
      </c>
      <c r="C58" s="20">
        <f t="shared" si="31"/>
        <v>-0.1666666667</v>
      </c>
      <c r="D58" s="19">
        <f t="shared" si="3"/>
        <v>0</v>
      </c>
      <c r="E58" s="20">
        <f t="shared" si="4"/>
        <v>0</v>
      </c>
      <c r="F58" s="19">
        <f t="shared" si="5"/>
        <v>8</v>
      </c>
      <c r="G58" s="20">
        <f t="shared" si="6"/>
        <v>0.00789733465</v>
      </c>
      <c r="H58" s="21">
        <f t="shared" si="7"/>
        <v>-30</v>
      </c>
      <c r="I58" s="20">
        <f t="shared" si="8"/>
        <v>-0.1162790698</v>
      </c>
      <c r="J58" s="19">
        <f t="shared" si="9"/>
        <v>-173</v>
      </c>
      <c r="K58" s="20">
        <f t="shared" si="10"/>
        <v>-0.858560794</v>
      </c>
      <c r="L58" s="19">
        <f t="shared" si="11"/>
        <v>-166</v>
      </c>
      <c r="M58" s="20">
        <f t="shared" si="12"/>
        <v>-0.590747331</v>
      </c>
      <c r="N58" s="19">
        <f t="shared" si="13"/>
        <v>7</v>
      </c>
      <c r="O58" s="20">
        <f t="shared" si="14"/>
        <v>0.08805031447</v>
      </c>
      <c r="P58" s="19">
        <f t="shared" si="15"/>
        <v>-2</v>
      </c>
      <c r="Q58" s="20">
        <f t="shared" si="16"/>
        <v>-0.4347826087</v>
      </c>
      <c r="R58" s="19">
        <f t="shared" si="17"/>
        <v>0.34</v>
      </c>
      <c r="S58" s="20">
        <f t="shared" si="18"/>
        <v>0.2537313433</v>
      </c>
      <c r="T58" s="19">
        <f t="shared" si="19"/>
        <v>0.22</v>
      </c>
      <c r="U58" s="20">
        <f t="shared" si="20"/>
        <v>0.05104408353</v>
      </c>
      <c r="V58" s="19">
        <f t="shared" si="21"/>
        <v>-2.34</v>
      </c>
      <c r="W58" s="20">
        <f t="shared" si="22"/>
        <v>-0.717791411</v>
      </c>
      <c r="X58" s="21">
        <v>55.0</v>
      </c>
      <c r="Y58" s="21">
        <v>1267.0</v>
      </c>
      <c r="Z58" s="21">
        <v>1017.0</v>
      </c>
      <c r="AA58" s="21">
        <v>243.0</v>
      </c>
      <c r="AB58" s="21">
        <v>115.0</v>
      </c>
      <c r="AC58" s="21">
        <v>198.0</v>
      </c>
      <c r="AD58" s="21">
        <v>83.0</v>
      </c>
      <c r="AE58" s="21">
        <v>3.6</v>
      </c>
      <c r="AF58" s="21">
        <v>1.51</v>
      </c>
      <c r="AG58" s="21">
        <v>4.42</v>
      </c>
      <c r="AH58" s="21">
        <v>2.09</v>
      </c>
      <c r="AI58" s="21">
        <v>65.0</v>
      </c>
      <c r="AJ58" s="21">
        <v>1267.0</v>
      </c>
      <c r="AK58" s="21">
        <v>1009.0</v>
      </c>
      <c r="AL58" s="21">
        <v>273.0</v>
      </c>
      <c r="AM58" s="21">
        <v>288.0</v>
      </c>
      <c r="AN58" s="21">
        <v>364.0</v>
      </c>
      <c r="AO58" s="21">
        <v>76.0</v>
      </c>
      <c r="AP58" s="21">
        <v>5.6</v>
      </c>
      <c r="AQ58" s="21">
        <v>1.17</v>
      </c>
      <c r="AR58" s="21">
        <v>4.2</v>
      </c>
      <c r="AS58" s="21">
        <v>4.43</v>
      </c>
      <c r="AT58" s="21">
        <v>1267.0</v>
      </c>
      <c r="AU58" s="21">
        <v>1017.0</v>
      </c>
      <c r="AV58" s="21">
        <v>278.0</v>
      </c>
      <c r="AW58" s="22">
        <v>243.0</v>
      </c>
      <c r="AX58" s="23">
        <f t="shared" si="23"/>
        <v>0</v>
      </c>
      <c r="AZ58" s="10">
        <v>31217.0</v>
      </c>
      <c r="BA58" s="10">
        <v>3438.0</v>
      </c>
      <c r="BD58" s="25">
        <f t="shared" si="24"/>
        <v>35</v>
      </c>
      <c r="BE58" s="25">
        <f t="shared" si="25"/>
        <v>5</v>
      </c>
      <c r="BF58" s="25">
        <f t="shared" si="26"/>
        <v>35</v>
      </c>
      <c r="BG58" s="25">
        <f t="shared" si="27"/>
        <v>30</v>
      </c>
      <c r="BH58" s="25">
        <f t="shared" si="28"/>
        <v>0</v>
      </c>
      <c r="BJ58" s="25">
        <f t="shared" si="29"/>
        <v>0.34</v>
      </c>
    </row>
    <row r="59">
      <c r="A59" s="18" t="s">
        <v>88</v>
      </c>
      <c r="B59" s="19">
        <f t="shared" si="30"/>
        <v>-8</v>
      </c>
      <c r="C59" s="20">
        <f t="shared" si="31"/>
        <v>-0.2222222222</v>
      </c>
      <c r="D59" s="19">
        <f t="shared" si="3"/>
        <v>-1</v>
      </c>
      <c r="E59" s="20">
        <f t="shared" si="4"/>
        <v>-0.0009037505648</v>
      </c>
      <c r="F59" s="19">
        <f t="shared" si="5"/>
        <v>53</v>
      </c>
      <c r="G59" s="20">
        <f t="shared" si="6"/>
        <v>0.06381697772</v>
      </c>
      <c r="H59" s="21">
        <f t="shared" si="7"/>
        <v>9</v>
      </c>
      <c r="I59" s="20">
        <f t="shared" si="8"/>
        <v>0.03805496829</v>
      </c>
      <c r="J59" s="19">
        <f t="shared" si="9"/>
        <v>-45</v>
      </c>
      <c r="K59" s="20">
        <f t="shared" si="10"/>
        <v>-0.4615384615</v>
      </c>
      <c r="L59" s="19">
        <f t="shared" si="11"/>
        <v>-8</v>
      </c>
      <c r="M59" s="20">
        <f t="shared" si="12"/>
        <v>-0.04419889503</v>
      </c>
      <c r="N59" s="19">
        <f t="shared" si="13"/>
        <v>37</v>
      </c>
      <c r="O59" s="20">
        <f t="shared" si="14"/>
        <v>0.4431137725</v>
      </c>
      <c r="P59" s="19">
        <f t="shared" si="15"/>
        <v>0.91</v>
      </c>
      <c r="Q59" s="20">
        <f t="shared" si="16"/>
        <v>0.1793103448</v>
      </c>
      <c r="R59" s="19">
        <f t="shared" si="17"/>
        <v>1.57</v>
      </c>
      <c r="S59" s="20">
        <f t="shared" si="18"/>
        <v>0.6528066528</v>
      </c>
      <c r="T59" s="19">
        <f t="shared" si="19"/>
        <v>1.73</v>
      </c>
      <c r="U59" s="20">
        <f t="shared" si="20"/>
        <v>0.2595648912</v>
      </c>
      <c r="V59" s="19">
        <f t="shared" si="21"/>
        <v>-0.66</v>
      </c>
      <c r="W59" s="20">
        <f t="shared" si="22"/>
        <v>-0.2471910112</v>
      </c>
      <c r="X59" s="21">
        <v>32.0</v>
      </c>
      <c r="Y59" s="21">
        <v>1106.0</v>
      </c>
      <c r="Z59" s="21">
        <v>857.0</v>
      </c>
      <c r="AA59" s="21">
        <v>241.0</v>
      </c>
      <c r="AB59" s="21">
        <v>75.0</v>
      </c>
      <c r="AC59" s="21">
        <v>177.0</v>
      </c>
      <c r="AD59" s="21">
        <v>102.0</v>
      </c>
      <c r="AE59" s="21">
        <v>5.53</v>
      </c>
      <c r="AF59" s="21">
        <v>3.19</v>
      </c>
      <c r="AG59" s="21">
        <v>7.53</v>
      </c>
      <c r="AH59" s="21">
        <v>2.34</v>
      </c>
      <c r="AI59" s="21">
        <v>40.0</v>
      </c>
      <c r="AJ59" s="21">
        <v>1107.0</v>
      </c>
      <c r="AK59" s="21">
        <v>804.0</v>
      </c>
      <c r="AL59" s="21">
        <v>232.0</v>
      </c>
      <c r="AM59" s="21">
        <v>120.0</v>
      </c>
      <c r="AN59" s="21">
        <v>185.0</v>
      </c>
      <c r="AO59" s="21">
        <v>65.0</v>
      </c>
      <c r="AP59" s="21">
        <v>4.62</v>
      </c>
      <c r="AQ59" s="21">
        <v>1.62</v>
      </c>
      <c r="AR59" s="21">
        <v>5.8</v>
      </c>
      <c r="AS59" s="21">
        <v>3.0</v>
      </c>
      <c r="AT59" s="21">
        <v>1106.0</v>
      </c>
      <c r="AU59" s="21">
        <v>987.0</v>
      </c>
      <c r="AV59" s="21">
        <v>143.0</v>
      </c>
      <c r="AW59" s="22">
        <v>194.0</v>
      </c>
      <c r="AX59" s="23">
        <f t="shared" si="23"/>
        <v>0.216091954</v>
      </c>
      <c r="AZ59" s="10">
        <v>28743.0</v>
      </c>
      <c r="BA59" s="10">
        <v>2953.0</v>
      </c>
      <c r="BD59" s="25">
        <f t="shared" si="24"/>
        <v>51</v>
      </c>
      <c r="BE59" s="25">
        <f t="shared" si="25"/>
        <v>89</v>
      </c>
      <c r="BF59" s="25">
        <f t="shared" si="26"/>
        <v>98</v>
      </c>
      <c r="BG59" s="25">
        <f t="shared" si="27"/>
        <v>9</v>
      </c>
      <c r="BH59" s="25">
        <f t="shared" si="28"/>
        <v>47</v>
      </c>
      <c r="BJ59" s="25">
        <f t="shared" si="29"/>
        <v>1.57</v>
      </c>
    </row>
    <row r="60">
      <c r="A60" s="18" t="s">
        <v>89</v>
      </c>
      <c r="B60" s="19">
        <f t="shared" si="30"/>
        <v>-24</v>
      </c>
      <c r="C60" s="20">
        <f t="shared" si="31"/>
        <v>-0.2264150943</v>
      </c>
      <c r="D60" s="19">
        <f t="shared" si="3"/>
        <v>0</v>
      </c>
      <c r="E60" s="20">
        <f t="shared" si="4"/>
        <v>0</v>
      </c>
      <c r="F60" s="19">
        <f t="shared" si="5"/>
        <v>0</v>
      </c>
      <c r="G60" s="20">
        <f t="shared" si="6"/>
        <v>0</v>
      </c>
      <c r="H60" s="21">
        <f t="shared" si="7"/>
        <v>-98</v>
      </c>
      <c r="I60" s="20">
        <f t="shared" si="8"/>
        <v>-0.1276041667</v>
      </c>
      <c r="J60" s="19">
        <f t="shared" si="9"/>
        <v>-24</v>
      </c>
      <c r="K60" s="20">
        <f t="shared" si="10"/>
        <v>-0.07973421927</v>
      </c>
      <c r="L60" s="19">
        <f t="shared" si="11"/>
        <v>16</v>
      </c>
      <c r="M60" s="20">
        <f t="shared" si="12"/>
        <v>0.03082851638</v>
      </c>
      <c r="N60" s="19">
        <f t="shared" si="13"/>
        <v>40</v>
      </c>
      <c r="O60" s="20">
        <f t="shared" si="14"/>
        <v>0.1834862385</v>
      </c>
      <c r="P60" s="19">
        <f t="shared" si="15"/>
        <v>1.28</v>
      </c>
      <c r="Q60" s="20">
        <f t="shared" si="16"/>
        <v>0.2575452716</v>
      </c>
      <c r="R60" s="19">
        <f t="shared" si="17"/>
        <v>0.85</v>
      </c>
      <c r="S60" s="20">
        <f t="shared" si="18"/>
        <v>0.4038004751</v>
      </c>
      <c r="T60" s="19">
        <f t="shared" si="19"/>
        <v>0.73</v>
      </c>
      <c r="U60" s="20">
        <f t="shared" si="20"/>
        <v>0.1002059025</v>
      </c>
      <c r="V60" s="19">
        <f t="shared" si="21"/>
        <v>0.42</v>
      </c>
      <c r="W60" s="20">
        <f t="shared" si="22"/>
        <v>0.1468531469</v>
      </c>
      <c r="X60" s="21">
        <v>94.0</v>
      </c>
      <c r="Y60" s="21">
        <v>3673.0</v>
      </c>
      <c r="Z60" s="21">
        <v>2970.0</v>
      </c>
      <c r="AA60" s="21">
        <v>719.0</v>
      </c>
      <c r="AB60" s="21">
        <v>289.0</v>
      </c>
      <c r="AC60" s="21">
        <v>527.0</v>
      </c>
      <c r="AD60" s="21">
        <v>238.0</v>
      </c>
      <c r="AE60" s="21">
        <v>5.61</v>
      </c>
      <c r="AF60" s="21">
        <v>2.53</v>
      </c>
      <c r="AG60" s="21">
        <v>7.65</v>
      </c>
      <c r="AH60" s="21">
        <v>3.07</v>
      </c>
      <c r="AI60" s="21">
        <v>118.0</v>
      </c>
      <c r="AJ60" s="21">
        <v>3673.0</v>
      </c>
      <c r="AK60" s="21">
        <v>2970.0</v>
      </c>
      <c r="AL60" s="21">
        <v>817.0</v>
      </c>
      <c r="AM60" s="21">
        <v>313.0</v>
      </c>
      <c r="AN60" s="21">
        <v>511.0</v>
      </c>
      <c r="AO60" s="21">
        <v>198.0</v>
      </c>
      <c r="AP60" s="21">
        <v>4.33</v>
      </c>
      <c r="AQ60" s="21">
        <v>1.68</v>
      </c>
      <c r="AR60" s="21">
        <v>6.92</v>
      </c>
      <c r="AS60" s="21">
        <v>2.65</v>
      </c>
      <c r="AT60" s="21">
        <v>3673.0</v>
      </c>
      <c r="AU60" s="21">
        <v>2970.0</v>
      </c>
      <c r="AV60" s="21">
        <v>681.0</v>
      </c>
      <c r="AW60" s="22">
        <v>665.0</v>
      </c>
      <c r="AX60" s="23">
        <f t="shared" si="23"/>
        <v>0.07803468208</v>
      </c>
      <c r="AZ60" s="10">
        <v>136095.0</v>
      </c>
      <c r="BA60" s="10">
        <v>12250.0</v>
      </c>
      <c r="BD60" s="25">
        <f t="shared" si="24"/>
        <v>16</v>
      </c>
      <c r="BE60" s="25">
        <f t="shared" si="25"/>
        <v>136</v>
      </c>
      <c r="BF60" s="25">
        <f t="shared" si="26"/>
        <v>38</v>
      </c>
      <c r="BG60" s="25">
        <f t="shared" si="27"/>
        <v>98</v>
      </c>
      <c r="BH60" s="25">
        <f t="shared" si="28"/>
        <v>54</v>
      </c>
      <c r="BJ60" s="25">
        <f t="shared" si="29"/>
        <v>0.85</v>
      </c>
    </row>
    <row r="61">
      <c r="A61" s="18" t="s">
        <v>90</v>
      </c>
      <c r="B61" s="19">
        <f t="shared" si="30"/>
        <v>1</v>
      </c>
      <c r="C61" s="20">
        <f t="shared" si="31"/>
        <v>0.1818181818</v>
      </c>
      <c r="D61" s="19">
        <f t="shared" si="3"/>
        <v>0</v>
      </c>
      <c r="E61" s="20">
        <f t="shared" si="4"/>
        <v>0</v>
      </c>
      <c r="F61" s="19">
        <f t="shared" si="5"/>
        <v>-9</v>
      </c>
      <c r="G61" s="20">
        <f t="shared" si="6"/>
        <v>-0.2117647059</v>
      </c>
      <c r="H61" s="21">
        <f t="shared" si="7"/>
        <v>1</v>
      </c>
      <c r="I61" s="20">
        <f t="shared" si="8"/>
        <v>0.09523809524</v>
      </c>
      <c r="J61" s="19">
        <f t="shared" si="9"/>
        <v>2</v>
      </c>
      <c r="K61" s="20">
        <f t="shared" si="10"/>
        <v>0.25</v>
      </c>
      <c r="L61" s="19">
        <f t="shared" si="11"/>
        <v>4</v>
      </c>
      <c r="M61" s="20">
        <f t="shared" si="12"/>
        <v>0.2666666667</v>
      </c>
      <c r="N61" s="19">
        <f t="shared" si="13"/>
        <v>2</v>
      </c>
      <c r="O61" s="20">
        <f t="shared" si="14"/>
        <v>0.2857142857</v>
      </c>
      <c r="P61" s="19">
        <f t="shared" si="15"/>
        <v>0.23</v>
      </c>
      <c r="Q61" s="20">
        <f t="shared" si="16"/>
        <v>0.0847145488</v>
      </c>
      <c r="R61" s="19">
        <f t="shared" si="17"/>
        <v>0.13</v>
      </c>
      <c r="S61" s="20">
        <f t="shared" si="18"/>
        <v>0.1027667984</v>
      </c>
      <c r="T61" s="19">
        <f t="shared" si="19"/>
        <v>-0.17</v>
      </c>
      <c r="U61" s="20">
        <f t="shared" si="20"/>
        <v>-0.08877284595</v>
      </c>
      <c r="V61" s="19">
        <f t="shared" si="21"/>
        <v>0.1</v>
      </c>
      <c r="W61" s="20">
        <f t="shared" si="22"/>
        <v>0.06896551724</v>
      </c>
      <c r="X61" s="21">
        <v>6.0</v>
      </c>
      <c r="Y61" s="21">
        <v>61.0</v>
      </c>
      <c r="Z61" s="21">
        <v>38.0</v>
      </c>
      <c r="AA61" s="21">
        <v>11.0</v>
      </c>
      <c r="AB61" s="21">
        <v>9.0</v>
      </c>
      <c r="AC61" s="21">
        <v>17.0</v>
      </c>
      <c r="AD61" s="21">
        <v>8.0</v>
      </c>
      <c r="AE61" s="21">
        <v>2.83</v>
      </c>
      <c r="AF61" s="21">
        <v>1.33</v>
      </c>
      <c r="AG61" s="21">
        <v>1.83</v>
      </c>
      <c r="AH61" s="21">
        <v>1.5</v>
      </c>
      <c r="AI61" s="21">
        <v>5.0</v>
      </c>
      <c r="AJ61" s="21">
        <v>61.0</v>
      </c>
      <c r="AK61" s="21">
        <v>47.0</v>
      </c>
      <c r="AL61" s="21">
        <v>10.0</v>
      </c>
      <c r="AM61" s="21">
        <v>7.0</v>
      </c>
      <c r="AN61" s="21">
        <v>13.0</v>
      </c>
      <c r="AO61" s="21">
        <v>6.0</v>
      </c>
      <c r="AP61" s="21">
        <v>2.6</v>
      </c>
      <c r="AQ61" s="21">
        <v>1.2</v>
      </c>
      <c r="AR61" s="21">
        <v>2.0</v>
      </c>
      <c r="AS61" s="21">
        <v>1.4</v>
      </c>
      <c r="AT61" s="21">
        <v>61.0</v>
      </c>
      <c r="AU61" s="21">
        <v>38.0</v>
      </c>
      <c r="AV61" s="21">
        <v>5.0</v>
      </c>
      <c r="AW61" s="22">
        <v>11.0</v>
      </c>
      <c r="AX61" s="23">
        <f t="shared" si="23"/>
        <v>0</v>
      </c>
      <c r="AZ61" s="10">
        <v>1341.0</v>
      </c>
      <c r="BA61" s="10">
        <v>162.0</v>
      </c>
      <c r="BD61" s="25">
        <f t="shared" si="24"/>
        <v>6</v>
      </c>
      <c r="BE61" s="25">
        <f t="shared" si="25"/>
        <v>5</v>
      </c>
      <c r="BF61" s="25">
        <f t="shared" si="26"/>
        <v>6</v>
      </c>
      <c r="BG61" s="25">
        <f t="shared" si="27"/>
        <v>1</v>
      </c>
      <c r="BH61" s="25">
        <f t="shared" si="28"/>
        <v>0</v>
      </c>
      <c r="BJ61" s="25">
        <f t="shared" si="29"/>
        <v>0.13</v>
      </c>
    </row>
    <row r="62">
      <c r="A62" s="18" t="s">
        <v>91</v>
      </c>
      <c r="B62" s="19">
        <f t="shared" si="30"/>
        <v>10</v>
      </c>
      <c r="C62" s="20">
        <f t="shared" si="31"/>
        <v>0.3125</v>
      </c>
      <c r="D62" s="19">
        <f t="shared" si="3"/>
        <v>0</v>
      </c>
      <c r="E62" s="20">
        <f t="shared" si="4"/>
        <v>0</v>
      </c>
      <c r="F62" s="19">
        <f t="shared" si="5"/>
        <v>-1</v>
      </c>
      <c r="G62" s="20">
        <f t="shared" si="6"/>
        <v>-0.000374181478</v>
      </c>
      <c r="H62" s="21">
        <f t="shared" si="7"/>
        <v>38</v>
      </c>
      <c r="I62" s="20">
        <f t="shared" si="8"/>
        <v>0.0421286031</v>
      </c>
      <c r="J62" s="19">
        <f t="shared" si="9"/>
        <v>78</v>
      </c>
      <c r="K62" s="20">
        <f t="shared" si="10"/>
        <v>1.181818182</v>
      </c>
      <c r="L62" s="19">
        <f t="shared" si="11"/>
        <v>130</v>
      </c>
      <c r="M62" s="20">
        <f t="shared" si="12"/>
        <v>0.5652173913</v>
      </c>
      <c r="N62" s="19">
        <f t="shared" si="13"/>
        <v>52</v>
      </c>
      <c r="O62" s="20">
        <f t="shared" si="14"/>
        <v>0.3170731707</v>
      </c>
      <c r="P62" s="19">
        <f t="shared" si="15"/>
        <v>1.86</v>
      </c>
      <c r="Q62" s="20">
        <f t="shared" si="16"/>
        <v>0.2642045455</v>
      </c>
      <c r="R62" s="19">
        <f t="shared" si="17"/>
        <v>0.03</v>
      </c>
      <c r="S62" s="20">
        <f t="shared" si="18"/>
        <v>0.005853658537</v>
      </c>
      <c r="T62" s="19">
        <f t="shared" si="19"/>
        <v>-7.81</v>
      </c>
      <c r="U62" s="20">
        <f t="shared" si="20"/>
        <v>-0.2712276437</v>
      </c>
      <c r="V62" s="19">
        <f t="shared" si="21"/>
        <v>1.84</v>
      </c>
      <c r="W62" s="20">
        <f t="shared" si="22"/>
        <v>0.9583333333</v>
      </c>
      <c r="X62" s="21">
        <v>37.0</v>
      </c>
      <c r="Y62" s="21">
        <v>3129.0</v>
      </c>
      <c r="Z62" s="21">
        <v>2672.0</v>
      </c>
      <c r="AA62" s="21">
        <v>921.0</v>
      </c>
      <c r="AB62" s="21">
        <v>105.0</v>
      </c>
      <c r="AC62" s="21">
        <v>295.0</v>
      </c>
      <c r="AD62" s="21">
        <v>190.0</v>
      </c>
      <c r="AE62" s="21">
        <v>7.97</v>
      </c>
      <c r="AF62" s="21">
        <v>5.14</v>
      </c>
      <c r="AG62" s="21">
        <v>24.89</v>
      </c>
      <c r="AH62" s="21">
        <v>2.84</v>
      </c>
      <c r="AI62" s="21">
        <v>27.0</v>
      </c>
      <c r="AJ62" s="21">
        <v>3129.0</v>
      </c>
      <c r="AK62" s="21">
        <v>2673.0</v>
      </c>
      <c r="AL62" s="21">
        <v>883.0</v>
      </c>
      <c r="AM62" s="21">
        <v>27.0</v>
      </c>
      <c r="AN62" s="21">
        <v>165.0</v>
      </c>
      <c r="AO62" s="21">
        <v>138.0</v>
      </c>
      <c r="AP62" s="21">
        <v>6.11</v>
      </c>
      <c r="AQ62" s="21">
        <v>5.11</v>
      </c>
      <c r="AR62" s="21">
        <v>32.7</v>
      </c>
      <c r="AS62" s="21">
        <v>1.0</v>
      </c>
      <c r="AT62" s="21">
        <v>3129.0</v>
      </c>
      <c r="AU62" s="21">
        <v>2672.0</v>
      </c>
      <c r="AV62" s="21">
        <v>1015.0</v>
      </c>
      <c r="AW62" s="22">
        <v>812.0</v>
      </c>
      <c r="AX62" s="23">
        <f t="shared" si="23"/>
        <v>0.1257934218</v>
      </c>
      <c r="AZ62" s="10">
        <v>114415.0</v>
      </c>
      <c r="BA62" s="10">
        <v>11140.0</v>
      </c>
      <c r="BD62" s="25">
        <f t="shared" si="24"/>
        <v>203</v>
      </c>
      <c r="BE62" s="25">
        <f t="shared" si="25"/>
        <v>132</v>
      </c>
      <c r="BF62" s="25">
        <f t="shared" si="26"/>
        <v>94</v>
      </c>
      <c r="BG62" s="25">
        <f t="shared" si="27"/>
        <v>38</v>
      </c>
      <c r="BH62" s="25">
        <f t="shared" si="28"/>
        <v>109</v>
      </c>
      <c r="BJ62" s="25">
        <f t="shared" si="29"/>
        <v>0.03</v>
      </c>
    </row>
    <row r="63">
      <c r="A63" s="18" t="s">
        <v>92</v>
      </c>
      <c r="B63" s="19">
        <f t="shared" si="30"/>
        <v>-122</v>
      </c>
      <c r="C63" s="20">
        <f t="shared" si="31"/>
        <v>-1.079646018</v>
      </c>
      <c r="D63" s="19">
        <f t="shared" si="3"/>
        <v>0</v>
      </c>
      <c r="E63" s="20">
        <f t="shared" si="4"/>
        <v>0</v>
      </c>
      <c r="F63" s="19">
        <f t="shared" si="5"/>
        <v>330</v>
      </c>
      <c r="G63" s="20">
        <f t="shared" si="6"/>
        <v>0.2127659574</v>
      </c>
      <c r="H63" s="21">
        <f t="shared" si="7"/>
        <v>-155</v>
      </c>
      <c r="I63" s="20">
        <f t="shared" si="8"/>
        <v>-0.3969270166</v>
      </c>
      <c r="J63" s="19">
        <f t="shared" si="9"/>
        <v>-118</v>
      </c>
      <c r="K63" s="20">
        <f t="shared" si="10"/>
        <v>-0.5244444444</v>
      </c>
      <c r="L63" s="19">
        <f t="shared" si="11"/>
        <v>-82</v>
      </c>
      <c r="M63" s="20">
        <f t="shared" si="12"/>
        <v>-0.2918149466</v>
      </c>
      <c r="N63" s="19">
        <f t="shared" si="13"/>
        <v>36</v>
      </c>
      <c r="O63" s="20">
        <f t="shared" si="14"/>
        <v>0.6428571429</v>
      </c>
      <c r="P63" s="19">
        <f t="shared" si="15"/>
        <v>2.77</v>
      </c>
      <c r="Q63" s="20">
        <f t="shared" si="16"/>
        <v>0.85625966</v>
      </c>
      <c r="R63" s="19">
        <f t="shared" si="17"/>
        <v>1.2</v>
      </c>
      <c r="S63" s="20">
        <f t="shared" si="18"/>
        <v>1.463414634</v>
      </c>
      <c r="T63" s="19">
        <f t="shared" si="19"/>
        <v>3.33</v>
      </c>
      <c r="U63" s="20">
        <f t="shared" si="20"/>
        <v>0.7646383467</v>
      </c>
      <c r="V63" s="19">
        <f t="shared" si="21"/>
        <v>1.56</v>
      </c>
      <c r="W63" s="20">
        <f t="shared" si="22"/>
        <v>0.6473029046</v>
      </c>
      <c r="X63" s="21">
        <v>52.0</v>
      </c>
      <c r="Y63" s="21">
        <v>2340.0</v>
      </c>
      <c r="Z63" s="21">
        <v>1716.0</v>
      </c>
      <c r="AA63" s="21">
        <v>313.0</v>
      </c>
      <c r="AB63" s="21">
        <v>166.0</v>
      </c>
      <c r="AC63" s="21">
        <v>240.0</v>
      </c>
      <c r="AD63" s="21">
        <v>74.0</v>
      </c>
      <c r="AE63" s="21">
        <v>4.62</v>
      </c>
      <c r="AF63" s="21">
        <v>1.42</v>
      </c>
      <c r="AG63" s="21">
        <v>6.02</v>
      </c>
      <c r="AH63" s="21">
        <v>3.19</v>
      </c>
      <c r="AI63" s="21">
        <v>174.0</v>
      </c>
      <c r="AJ63" s="21">
        <v>2340.0</v>
      </c>
      <c r="AK63" s="21">
        <v>1386.0</v>
      </c>
      <c r="AL63" s="21">
        <v>468.0</v>
      </c>
      <c r="AM63" s="21">
        <v>284.0</v>
      </c>
      <c r="AN63" s="21">
        <v>322.0</v>
      </c>
      <c r="AO63" s="21">
        <v>38.0</v>
      </c>
      <c r="AP63" s="21">
        <v>1.85</v>
      </c>
      <c r="AQ63" s="21">
        <v>0.22</v>
      </c>
      <c r="AR63" s="21">
        <v>2.69</v>
      </c>
      <c r="AS63" s="21">
        <v>1.63</v>
      </c>
      <c r="AT63" s="21">
        <v>2340.0</v>
      </c>
      <c r="AU63" s="21">
        <v>1716.0</v>
      </c>
      <c r="AV63" s="21">
        <v>288.0</v>
      </c>
      <c r="AW63" s="22">
        <v>298.0</v>
      </c>
      <c r="AX63" s="23">
        <f t="shared" si="23"/>
        <v>0.04909983633</v>
      </c>
      <c r="AZ63" s="10">
        <v>83748.0</v>
      </c>
      <c r="BA63" s="10">
        <v>8132.0</v>
      </c>
      <c r="BD63" s="25">
        <f t="shared" si="24"/>
        <v>10</v>
      </c>
      <c r="BE63" s="25">
        <f t="shared" si="25"/>
        <v>180</v>
      </c>
      <c r="BF63" s="25">
        <f t="shared" si="26"/>
        <v>25</v>
      </c>
      <c r="BG63" s="25">
        <f t="shared" si="27"/>
        <v>155</v>
      </c>
      <c r="BH63" s="25">
        <f t="shared" si="28"/>
        <v>15</v>
      </c>
      <c r="BJ63" s="25">
        <f t="shared" si="29"/>
        <v>1.2</v>
      </c>
    </row>
    <row r="64">
      <c r="A64" s="18" t="s">
        <v>93</v>
      </c>
      <c r="B64" s="19">
        <f t="shared" si="30"/>
        <v>2</v>
      </c>
      <c r="C64" s="20">
        <f t="shared" si="31"/>
        <v>0.06060606061</v>
      </c>
      <c r="D64" s="19">
        <f t="shared" si="3"/>
        <v>38</v>
      </c>
      <c r="E64" s="20">
        <f t="shared" si="4"/>
        <v>0.02193995381</v>
      </c>
      <c r="F64" s="19">
        <f t="shared" si="5"/>
        <v>25</v>
      </c>
      <c r="G64" s="20">
        <f t="shared" si="6"/>
        <v>0.01777461785</v>
      </c>
      <c r="H64" s="21">
        <f t="shared" si="7"/>
        <v>65</v>
      </c>
      <c r="I64" s="20">
        <f t="shared" si="8"/>
        <v>0.2021772939</v>
      </c>
      <c r="J64" s="19">
        <f t="shared" si="9"/>
        <v>21</v>
      </c>
      <c r="K64" s="20">
        <f t="shared" si="10"/>
        <v>0.1144414169</v>
      </c>
      <c r="L64" s="19">
        <f t="shared" si="11"/>
        <v>37</v>
      </c>
      <c r="M64" s="20">
        <f t="shared" si="12"/>
        <v>0.1605206074</v>
      </c>
      <c r="N64" s="19">
        <f t="shared" si="13"/>
        <v>16</v>
      </c>
      <c r="O64" s="20">
        <f t="shared" si="14"/>
        <v>0.3404255319</v>
      </c>
      <c r="P64" s="19">
        <f t="shared" si="15"/>
        <v>0.7</v>
      </c>
      <c r="Q64" s="20">
        <f t="shared" si="16"/>
        <v>0.1004304161</v>
      </c>
      <c r="R64" s="19">
        <f t="shared" si="17"/>
        <v>0.4</v>
      </c>
      <c r="S64" s="20">
        <f t="shared" si="18"/>
        <v>0.2816901408</v>
      </c>
      <c r="T64" s="19">
        <f t="shared" si="19"/>
        <v>1.38</v>
      </c>
      <c r="U64" s="20">
        <f t="shared" si="20"/>
        <v>0.1419753086</v>
      </c>
      <c r="V64" s="19">
        <f t="shared" si="21"/>
        <v>0.3</v>
      </c>
      <c r="W64" s="20">
        <f t="shared" si="22"/>
        <v>0.05395683453</v>
      </c>
      <c r="X64" s="21">
        <v>34.0</v>
      </c>
      <c r="Y64" s="21">
        <v>1751.0</v>
      </c>
      <c r="Z64" s="21">
        <v>1419.0</v>
      </c>
      <c r="AA64" s="21">
        <v>354.0</v>
      </c>
      <c r="AB64" s="21">
        <v>194.0</v>
      </c>
      <c r="AC64" s="21">
        <v>249.0</v>
      </c>
      <c r="AD64" s="21">
        <v>55.0</v>
      </c>
      <c r="AE64" s="21">
        <v>7.32</v>
      </c>
      <c r="AF64" s="21">
        <v>1.62</v>
      </c>
      <c r="AG64" s="21">
        <v>10.41</v>
      </c>
      <c r="AH64" s="21">
        <v>5.71</v>
      </c>
      <c r="AI64" s="21">
        <v>32.0</v>
      </c>
      <c r="AJ64" s="21">
        <v>1713.0</v>
      </c>
      <c r="AK64" s="21">
        <v>1394.0</v>
      </c>
      <c r="AL64" s="21">
        <v>289.0</v>
      </c>
      <c r="AM64" s="21">
        <v>173.0</v>
      </c>
      <c r="AN64" s="21">
        <v>212.0</v>
      </c>
      <c r="AO64" s="21">
        <v>39.0</v>
      </c>
      <c r="AP64" s="21">
        <v>6.62</v>
      </c>
      <c r="AQ64" s="21">
        <v>1.22</v>
      </c>
      <c r="AR64" s="21">
        <v>9.03</v>
      </c>
      <c r="AS64" s="21">
        <v>5.41</v>
      </c>
      <c r="AT64" s="21">
        <v>1751.0</v>
      </c>
      <c r="AU64" s="21">
        <v>1419.0</v>
      </c>
      <c r="AV64" s="21">
        <v>356.0</v>
      </c>
      <c r="AW64" s="22">
        <v>327.0</v>
      </c>
      <c r="AX64" s="23">
        <f t="shared" si="23"/>
        <v>0.07929515419</v>
      </c>
      <c r="AZ64" s="10">
        <v>69030.0</v>
      </c>
      <c r="BA64" s="10">
        <v>7308.0</v>
      </c>
      <c r="BD64" s="25">
        <f t="shared" si="24"/>
        <v>29</v>
      </c>
      <c r="BE64" s="25">
        <f t="shared" si="25"/>
        <v>67</v>
      </c>
      <c r="BF64" s="25">
        <f t="shared" si="26"/>
        <v>2</v>
      </c>
      <c r="BG64" s="25">
        <f t="shared" si="27"/>
        <v>65</v>
      </c>
      <c r="BH64" s="25">
        <f t="shared" si="28"/>
        <v>27</v>
      </c>
      <c r="BJ64" s="25">
        <f t="shared" si="29"/>
        <v>0.4</v>
      </c>
    </row>
    <row r="65">
      <c r="A65" s="18" t="s">
        <v>94</v>
      </c>
      <c r="B65" s="19">
        <f t="shared" si="30"/>
        <v>14</v>
      </c>
      <c r="C65" s="20">
        <f t="shared" si="31"/>
        <v>0.5384615385</v>
      </c>
      <c r="D65" s="19">
        <f t="shared" si="3"/>
        <v>0</v>
      </c>
      <c r="E65" s="20">
        <f t="shared" si="4"/>
        <v>0</v>
      </c>
      <c r="F65" s="19">
        <f t="shared" si="5"/>
        <v>96</v>
      </c>
      <c r="G65" s="20">
        <f t="shared" si="6"/>
        <v>0.04102564103</v>
      </c>
      <c r="H65" s="21">
        <f t="shared" si="7"/>
        <v>594</v>
      </c>
      <c r="I65" s="20">
        <f t="shared" si="8"/>
        <v>1.873817035</v>
      </c>
      <c r="J65" s="19">
        <f t="shared" si="9"/>
        <v>49</v>
      </c>
      <c r="K65" s="20">
        <f t="shared" si="10"/>
        <v>0.9514563107</v>
      </c>
      <c r="L65" s="19">
        <f t="shared" si="11"/>
        <v>192</v>
      </c>
      <c r="M65" s="20">
        <f t="shared" si="12"/>
        <v>1.56097561</v>
      </c>
      <c r="N65" s="19">
        <f t="shared" si="13"/>
        <v>143</v>
      </c>
      <c r="O65" s="20">
        <f t="shared" si="14"/>
        <v>2</v>
      </c>
      <c r="P65" s="19">
        <f t="shared" si="15"/>
        <v>5.22</v>
      </c>
      <c r="Q65" s="20">
        <f t="shared" si="16"/>
        <v>1.29528536</v>
      </c>
      <c r="R65" s="19">
        <f t="shared" si="17"/>
        <v>4.33</v>
      </c>
      <c r="S65" s="20">
        <f t="shared" si="18"/>
        <v>2</v>
      </c>
      <c r="T65" s="19">
        <f t="shared" si="19"/>
        <v>17.56</v>
      </c>
      <c r="U65" s="20">
        <f t="shared" si="20"/>
        <v>1.78636826</v>
      </c>
      <c r="V65" s="19">
        <f t="shared" si="21"/>
        <v>0.88</v>
      </c>
      <c r="W65" s="20">
        <f t="shared" si="22"/>
        <v>0.4731182796</v>
      </c>
      <c r="X65" s="21">
        <v>33.0</v>
      </c>
      <c r="Y65" s="21">
        <v>2869.0</v>
      </c>
      <c r="Z65" s="21">
        <v>2388.0</v>
      </c>
      <c r="AA65" s="21">
        <v>614.0</v>
      </c>
      <c r="AB65" s="21">
        <v>76.0</v>
      </c>
      <c r="AC65" s="21">
        <v>219.0</v>
      </c>
      <c r="AD65" s="21">
        <v>143.0</v>
      </c>
      <c r="AE65" s="21">
        <v>6.64</v>
      </c>
      <c r="AF65" s="21">
        <v>4.33</v>
      </c>
      <c r="AG65" s="21">
        <v>18.61</v>
      </c>
      <c r="AH65" s="21">
        <v>2.3</v>
      </c>
      <c r="AI65" s="21">
        <v>19.0</v>
      </c>
      <c r="AJ65" s="21">
        <v>2869.0</v>
      </c>
      <c r="AK65" s="21">
        <v>2292.0</v>
      </c>
      <c r="AL65" s="21">
        <v>20.0</v>
      </c>
      <c r="AM65" s="21">
        <v>27.0</v>
      </c>
      <c r="AN65" s="21">
        <v>27.0</v>
      </c>
      <c r="AO65" s="21">
        <v>0.0</v>
      </c>
      <c r="AP65" s="21">
        <v>1.42</v>
      </c>
      <c r="AQ65" s="21">
        <v>0.0</v>
      </c>
      <c r="AR65" s="21">
        <v>1.05</v>
      </c>
      <c r="AS65" s="21">
        <v>1.42</v>
      </c>
      <c r="AT65" s="21">
        <v>2869.0</v>
      </c>
      <c r="AU65" s="21">
        <v>2388.0</v>
      </c>
      <c r="AV65" s="21">
        <v>737.0</v>
      </c>
      <c r="AW65" s="22">
        <v>587.0</v>
      </c>
      <c r="AX65" s="23">
        <f t="shared" si="23"/>
        <v>0.04496253122</v>
      </c>
      <c r="AZ65" s="10">
        <v>106776.0</v>
      </c>
      <c r="BA65" s="10">
        <v>9651.0</v>
      </c>
      <c r="BD65" s="25">
        <f t="shared" si="24"/>
        <v>150</v>
      </c>
      <c r="BE65" s="25">
        <f t="shared" si="25"/>
        <v>717</v>
      </c>
      <c r="BF65" s="25">
        <f t="shared" si="26"/>
        <v>123</v>
      </c>
      <c r="BG65" s="25">
        <f t="shared" si="27"/>
        <v>594</v>
      </c>
      <c r="BH65" s="25">
        <f t="shared" si="28"/>
        <v>27</v>
      </c>
      <c r="BJ65" s="25">
        <f t="shared" si="29"/>
        <v>4.33</v>
      </c>
    </row>
    <row r="66">
      <c r="A66" s="18" t="s">
        <v>95</v>
      </c>
      <c r="B66" s="19">
        <f t="shared" si="30"/>
        <v>-30</v>
      </c>
      <c r="C66" s="20">
        <f t="shared" si="31"/>
        <v>-0.447761194</v>
      </c>
      <c r="D66" s="19">
        <f t="shared" si="3"/>
        <v>0</v>
      </c>
      <c r="E66" s="20">
        <f t="shared" si="4"/>
        <v>0</v>
      </c>
      <c r="F66" s="19">
        <f t="shared" si="5"/>
        <v>1112</v>
      </c>
      <c r="G66" s="20">
        <f t="shared" si="6"/>
        <v>0.3985663082</v>
      </c>
      <c r="H66" s="21">
        <f t="shared" si="7"/>
        <v>662</v>
      </c>
      <c r="I66" s="20">
        <f t="shared" si="8"/>
        <v>1.258555133</v>
      </c>
      <c r="J66" s="19">
        <f t="shared" si="9"/>
        <v>-30</v>
      </c>
      <c r="K66" s="20">
        <f t="shared" si="10"/>
        <v>-0.2142857143</v>
      </c>
      <c r="L66" s="19">
        <f t="shared" si="11"/>
        <v>155</v>
      </c>
      <c r="M66" s="20">
        <f t="shared" si="12"/>
        <v>0.6666666667</v>
      </c>
      <c r="N66" s="19">
        <f t="shared" si="13"/>
        <v>155</v>
      </c>
      <c r="O66" s="20">
        <f t="shared" si="14"/>
        <v>1.441860465</v>
      </c>
      <c r="P66" s="19">
        <f t="shared" si="15"/>
        <v>4.07</v>
      </c>
      <c r="Q66" s="20">
        <f t="shared" si="16"/>
        <v>1.036942675</v>
      </c>
      <c r="R66" s="19">
        <f t="shared" si="17"/>
        <v>3.19</v>
      </c>
      <c r="S66" s="20">
        <f t="shared" si="18"/>
        <v>1.623409669</v>
      </c>
      <c r="T66" s="19">
        <f t="shared" si="19"/>
        <v>14.1</v>
      </c>
      <c r="U66" s="20">
        <f t="shared" si="20"/>
        <v>1.495227996</v>
      </c>
      <c r="V66" s="19">
        <f t="shared" si="21"/>
        <v>0.51</v>
      </c>
      <c r="W66" s="20">
        <f t="shared" si="22"/>
        <v>0.2377622378</v>
      </c>
      <c r="X66" s="21">
        <v>52.0</v>
      </c>
      <c r="Y66" s="21">
        <v>4103.0</v>
      </c>
      <c r="Z66" s="21">
        <v>3346.0</v>
      </c>
      <c r="AA66" s="21">
        <v>857.0</v>
      </c>
      <c r="AB66" s="21">
        <v>125.0</v>
      </c>
      <c r="AC66" s="21">
        <v>310.0</v>
      </c>
      <c r="AD66" s="21">
        <v>185.0</v>
      </c>
      <c r="AE66" s="21">
        <v>5.96</v>
      </c>
      <c r="AF66" s="21">
        <v>3.56</v>
      </c>
      <c r="AG66" s="21">
        <v>16.48</v>
      </c>
      <c r="AH66" s="21">
        <v>2.4</v>
      </c>
      <c r="AI66" s="21">
        <v>82.0</v>
      </c>
      <c r="AJ66" s="21">
        <v>4103.0</v>
      </c>
      <c r="AK66" s="21">
        <v>2234.0</v>
      </c>
      <c r="AL66" s="21">
        <v>195.0</v>
      </c>
      <c r="AM66" s="21">
        <v>155.0</v>
      </c>
      <c r="AN66" s="21">
        <v>155.0</v>
      </c>
      <c r="AO66" s="21">
        <v>30.0</v>
      </c>
      <c r="AP66" s="21">
        <v>1.89</v>
      </c>
      <c r="AQ66" s="21">
        <v>0.37</v>
      </c>
      <c r="AR66" s="21">
        <v>2.38</v>
      </c>
      <c r="AS66" s="21">
        <v>1.89</v>
      </c>
      <c r="AT66" s="21">
        <v>4103.0</v>
      </c>
      <c r="AU66" s="21">
        <v>3346.0</v>
      </c>
      <c r="AV66" s="21">
        <v>1115.0</v>
      </c>
      <c r="AW66" s="22">
        <v>833.0</v>
      </c>
      <c r="AX66" s="23">
        <f t="shared" si="23"/>
        <v>0.02840236686</v>
      </c>
      <c r="AZ66" s="10">
        <v>155930.0</v>
      </c>
      <c r="BA66" s="10">
        <v>15037.0</v>
      </c>
      <c r="BD66" s="25">
        <f t="shared" si="24"/>
        <v>282</v>
      </c>
      <c r="BE66" s="25">
        <f t="shared" si="25"/>
        <v>920</v>
      </c>
      <c r="BF66" s="25">
        <f t="shared" si="26"/>
        <v>258</v>
      </c>
      <c r="BG66" s="25">
        <f t="shared" si="27"/>
        <v>662</v>
      </c>
      <c r="BH66" s="25">
        <f t="shared" si="28"/>
        <v>24</v>
      </c>
      <c r="BJ66" s="25">
        <f t="shared" si="29"/>
        <v>3.19</v>
      </c>
    </row>
    <row r="67">
      <c r="A67" s="18" t="s">
        <v>96</v>
      </c>
      <c r="B67" s="19">
        <f t="shared" si="30"/>
        <v>-18</v>
      </c>
      <c r="C67" s="20">
        <f t="shared" si="31"/>
        <v>-0.72</v>
      </c>
      <c r="D67" s="19">
        <f t="shared" si="3"/>
        <v>0</v>
      </c>
      <c r="E67" s="20">
        <f t="shared" si="4"/>
        <v>0</v>
      </c>
      <c r="F67" s="19">
        <f t="shared" si="5"/>
        <v>508</v>
      </c>
      <c r="G67" s="20">
        <f t="shared" si="6"/>
        <v>0.6240786241</v>
      </c>
      <c r="H67" s="21">
        <f t="shared" si="7"/>
        <v>41</v>
      </c>
      <c r="I67" s="20">
        <f t="shared" si="8"/>
        <v>0.1810154525</v>
      </c>
      <c r="J67" s="19">
        <f t="shared" si="9"/>
        <v>3</v>
      </c>
      <c r="K67" s="20">
        <f t="shared" si="10"/>
        <v>0.08450704225</v>
      </c>
      <c r="L67" s="19">
        <f t="shared" si="11"/>
        <v>22</v>
      </c>
      <c r="M67" s="20">
        <f t="shared" si="12"/>
        <v>0.3606557377</v>
      </c>
      <c r="N67" s="19">
        <f t="shared" si="13"/>
        <v>19</v>
      </c>
      <c r="O67" s="20">
        <f t="shared" si="14"/>
        <v>0.7450980392</v>
      </c>
      <c r="P67" s="19">
        <f t="shared" si="15"/>
        <v>3.03</v>
      </c>
      <c r="Q67" s="20">
        <f t="shared" si="16"/>
        <v>1.015075377</v>
      </c>
      <c r="R67" s="19">
        <f t="shared" si="17"/>
        <v>1.72</v>
      </c>
      <c r="S67" s="20">
        <f t="shared" si="18"/>
        <v>1.293233083</v>
      </c>
      <c r="T67" s="19">
        <f t="shared" si="19"/>
        <v>9.38</v>
      </c>
      <c r="U67" s="20">
        <f t="shared" si="20"/>
        <v>0.8725581395</v>
      </c>
      <c r="V67" s="19">
        <f t="shared" si="21"/>
        <v>1.31</v>
      </c>
      <c r="W67" s="20">
        <f t="shared" si="22"/>
        <v>0.7915407855</v>
      </c>
      <c r="X67" s="21">
        <v>16.0</v>
      </c>
      <c r="Y67" s="21">
        <v>1392.0</v>
      </c>
      <c r="Z67" s="21">
        <v>1068.0</v>
      </c>
      <c r="AA67" s="21">
        <v>247.0</v>
      </c>
      <c r="AB67" s="21">
        <v>37.0</v>
      </c>
      <c r="AC67" s="21">
        <v>72.0</v>
      </c>
      <c r="AD67" s="21">
        <v>35.0</v>
      </c>
      <c r="AE67" s="21">
        <v>4.5</v>
      </c>
      <c r="AF67" s="21">
        <v>2.19</v>
      </c>
      <c r="AG67" s="21">
        <v>15.44</v>
      </c>
      <c r="AH67" s="21">
        <v>2.31</v>
      </c>
      <c r="AI67" s="21">
        <v>34.0</v>
      </c>
      <c r="AJ67" s="21">
        <v>1392.0</v>
      </c>
      <c r="AK67" s="21">
        <v>560.0</v>
      </c>
      <c r="AL67" s="21">
        <v>206.0</v>
      </c>
      <c r="AM67" s="21">
        <v>34.0</v>
      </c>
      <c r="AN67" s="21">
        <v>50.0</v>
      </c>
      <c r="AO67" s="21">
        <v>16.0</v>
      </c>
      <c r="AP67" s="21">
        <v>1.47</v>
      </c>
      <c r="AQ67" s="21">
        <v>0.47</v>
      </c>
      <c r="AR67" s="21">
        <v>6.06</v>
      </c>
      <c r="AS67" s="21">
        <v>1.0</v>
      </c>
      <c r="AT67" s="21">
        <v>1392.0</v>
      </c>
      <c r="AU67" s="21">
        <v>1068.0</v>
      </c>
      <c r="AV67" s="21">
        <v>314.0</v>
      </c>
      <c r="AW67" s="22">
        <v>241.0</v>
      </c>
      <c r="AX67" s="23">
        <f t="shared" si="23"/>
        <v>0.02459016393</v>
      </c>
      <c r="AZ67" s="10">
        <v>49664.0</v>
      </c>
      <c r="BA67" s="10">
        <v>5223.0</v>
      </c>
      <c r="BD67" s="25">
        <f t="shared" si="24"/>
        <v>73</v>
      </c>
      <c r="BE67" s="25">
        <f t="shared" si="25"/>
        <v>108</v>
      </c>
      <c r="BF67" s="25">
        <f t="shared" si="26"/>
        <v>67</v>
      </c>
      <c r="BG67" s="25">
        <f t="shared" si="27"/>
        <v>41</v>
      </c>
      <c r="BH67" s="25">
        <f t="shared" si="28"/>
        <v>6</v>
      </c>
      <c r="BJ67" s="25">
        <f t="shared" si="29"/>
        <v>1.72</v>
      </c>
    </row>
    <row r="68">
      <c r="A68" s="18" t="s">
        <v>97</v>
      </c>
      <c r="B68" s="19">
        <f t="shared" si="30"/>
        <v>-13</v>
      </c>
      <c r="C68" s="20">
        <f t="shared" si="31"/>
        <v>-0.1699346405</v>
      </c>
      <c r="D68" s="19">
        <f t="shared" si="3"/>
        <v>0</v>
      </c>
      <c r="E68" s="20">
        <f t="shared" si="4"/>
        <v>0</v>
      </c>
      <c r="F68" s="19">
        <f t="shared" si="5"/>
        <v>0</v>
      </c>
      <c r="G68" s="20">
        <f t="shared" si="6"/>
        <v>0</v>
      </c>
      <c r="H68" s="21">
        <f t="shared" si="7"/>
        <v>-14</v>
      </c>
      <c r="I68" s="20">
        <f t="shared" si="8"/>
        <v>-0.0182767624</v>
      </c>
      <c r="J68" s="19">
        <f t="shared" si="9"/>
        <v>204</v>
      </c>
      <c r="K68" s="20">
        <f t="shared" si="10"/>
        <v>2</v>
      </c>
      <c r="L68" s="19">
        <f t="shared" si="11"/>
        <v>230</v>
      </c>
      <c r="M68" s="20">
        <f t="shared" si="12"/>
        <v>0.7142857143</v>
      </c>
      <c r="N68" s="19">
        <f t="shared" si="13"/>
        <v>26</v>
      </c>
      <c r="O68" s="20">
        <f t="shared" si="14"/>
        <v>0.1181818182</v>
      </c>
      <c r="P68" s="19">
        <f t="shared" si="15"/>
        <v>3.75</v>
      </c>
      <c r="Q68" s="20">
        <f t="shared" si="16"/>
        <v>0.8591065292</v>
      </c>
      <c r="R68" s="19">
        <f t="shared" si="17"/>
        <v>0.84</v>
      </c>
      <c r="S68" s="20">
        <f t="shared" si="18"/>
        <v>0.2886597938</v>
      </c>
      <c r="T68" s="19">
        <f t="shared" si="19"/>
        <v>1.53</v>
      </c>
      <c r="U68" s="20">
        <f t="shared" si="20"/>
        <v>0.1518610422</v>
      </c>
      <c r="V68" s="19">
        <f t="shared" si="21"/>
        <v>2.91</v>
      </c>
      <c r="W68" s="20">
        <f t="shared" si="22"/>
        <v>2</v>
      </c>
      <c r="X68" s="21">
        <v>70.0</v>
      </c>
      <c r="Y68" s="21">
        <v>3487.0</v>
      </c>
      <c r="Z68" s="21">
        <v>2912.0</v>
      </c>
      <c r="AA68" s="21">
        <v>759.0</v>
      </c>
      <c r="AB68" s="21">
        <v>204.0</v>
      </c>
      <c r="AC68" s="21">
        <v>437.0</v>
      </c>
      <c r="AD68" s="21">
        <v>233.0</v>
      </c>
      <c r="AE68" s="21">
        <v>6.24</v>
      </c>
      <c r="AF68" s="21">
        <v>3.33</v>
      </c>
      <c r="AG68" s="21">
        <v>10.84</v>
      </c>
      <c r="AH68" s="21">
        <v>2.91</v>
      </c>
      <c r="AI68" s="21">
        <v>83.0</v>
      </c>
      <c r="AJ68" s="21">
        <v>3487.0</v>
      </c>
      <c r="AK68" s="21">
        <v>2912.0</v>
      </c>
      <c r="AL68" s="21">
        <v>773.0</v>
      </c>
      <c r="AM68" s="21">
        <v>0.0</v>
      </c>
      <c r="AN68" s="21">
        <v>207.0</v>
      </c>
      <c r="AO68" s="21">
        <v>207.0</v>
      </c>
      <c r="AP68" s="21">
        <v>2.49</v>
      </c>
      <c r="AQ68" s="21">
        <v>2.49</v>
      </c>
      <c r="AR68" s="21">
        <v>9.31</v>
      </c>
      <c r="AS68" s="21">
        <v>0.0</v>
      </c>
      <c r="AT68" s="21">
        <v>3487.0</v>
      </c>
      <c r="AU68" s="21">
        <v>2912.0</v>
      </c>
      <c r="AV68" s="21">
        <v>822.0</v>
      </c>
      <c r="AW68" s="22">
        <v>709.0</v>
      </c>
      <c r="AX68" s="23">
        <f t="shared" si="23"/>
        <v>0.06811989101</v>
      </c>
      <c r="AZ68" s="10">
        <v>121974.0</v>
      </c>
      <c r="BA68" s="10">
        <v>11885.0</v>
      </c>
      <c r="BD68" s="25">
        <f t="shared" si="24"/>
        <v>113</v>
      </c>
      <c r="BE68" s="25">
        <f t="shared" si="25"/>
        <v>49</v>
      </c>
      <c r="BF68" s="25">
        <f t="shared" si="26"/>
        <v>63</v>
      </c>
      <c r="BG68" s="25">
        <f t="shared" si="27"/>
        <v>14</v>
      </c>
      <c r="BH68" s="25">
        <f t="shared" si="28"/>
        <v>50</v>
      </c>
      <c r="BJ68" s="25">
        <f t="shared" si="29"/>
        <v>0.84</v>
      </c>
    </row>
    <row r="69">
      <c r="A69" s="18" t="s">
        <v>98</v>
      </c>
      <c r="B69" s="19">
        <f t="shared" si="30"/>
        <v>-28</v>
      </c>
      <c r="C69" s="20">
        <f t="shared" si="31"/>
        <v>-0.5185185185</v>
      </c>
      <c r="D69" s="19">
        <f t="shared" si="3"/>
        <v>0</v>
      </c>
      <c r="E69" s="20">
        <f t="shared" si="4"/>
        <v>0</v>
      </c>
      <c r="F69" s="19">
        <f t="shared" si="5"/>
        <v>0</v>
      </c>
      <c r="G69" s="20">
        <f t="shared" si="6"/>
        <v>0</v>
      </c>
      <c r="H69" s="21">
        <f t="shared" si="7"/>
        <v>-29</v>
      </c>
      <c r="I69" s="20">
        <f t="shared" si="8"/>
        <v>-0.05582290664</v>
      </c>
      <c r="J69" s="19">
        <f t="shared" si="9"/>
        <v>-109</v>
      </c>
      <c r="K69" s="20">
        <f t="shared" si="10"/>
        <v>-0.7055016181</v>
      </c>
      <c r="L69" s="19">
        <f t="shared" si="11"/>
        <v>-86</v>
      </c>
      <c r="M69" s="20">
        <f t="shared" si="12"/>
        <v>-0.359832636</v>
      </c>
      <c r="N69" s="19">
        <f t="shared" si="13"/>
        <v>23</v>
      </c>
      <c r="O69" s="20">
        <f t="shared" si="14"/>
        <v>0.2721893491</v>
      </c>
      <c r="P69" s="19">
        <f t="shared" si="15"/>
        <v>0.75</v>
      </c>
      <c r="Q69" s="20">
        <f t="shared" si="16"/>
        <v>0.1657458564</v>
      </c>
      <c r="R69" s="19">
        <f t="shared" si="17"/>
        <v>1.33</v>
      </c>
      <c r="S69" s="20">
        <f t="shared" si="18"/>
        <v>0.7665706052</v>
      </c>
      <c r="T69" s="19">
        <f t="shared" si="19"/>
        <v>4.77</v>
      </c>
      <c r="U69" s="20">
        <f t="shared" si="20"/>
        <v>0.4660478749</v>
      </c>
      <c r="V69" s="19">
        <f t="shared" si="21"/>
        <v>-0.57</v>
      </c>
      <c r="W69" s="20">
        <f t="shared" si="22"/>
        <v>-0.2046678636</v>
      </c>
      <c r="X69" s="21">
        <v>40.0</v>
      </c>
      <c r="Y69" s="21">
        <v>2419.0</v>
      </c>
      <c r="Z69" s="21">
        <v>2031.0</v>
      </c>
      <c r="AA69" s="21">
        <v>505.0</v>
      </c>
      <c r="AB69" s="21">
        <v>100.0</v>
      </c>
      <c r="AC69" s="21">
        <v>196.0</v>
      </c>
      <c r="AD69" s="21">
        <v>96.0</v>
      </c>
      <c r="AE69" s="21">
        <v>4.9</v>
      </c>
      <c r="AF69" s="21">
        <v>2.4</v>
      </c>
      <c r="AG69" s="21">
        <v>12.62</v>
      </c>
      <c r="AH69" s="21">
        <v>2.5</v>
      </c>
      <c r="AI69" s="21">
        <v>68.0</v>
      </c>
      <c r="AJ69" s="21">
        <v>2419.0</v>
      </c>
      <c r="AK69" s="21">
        <v>2031.0</v>
      </c>
      <c r="AL69" s="21">
        <v>534.0</v>
      </c>
      <c r="AM69" s="21">
        <v>209.0</v>
      </c>
      <c r="AN69" s="21">
        <v>282.0</v>
      </c>
      <c r="AO69" s="21">
        <v>73.0</v>
      </c>
      <c r="AP69" s="21">
        <v>4.15</v>
      </c>
      <c r="AQ69" s="21">
        <v>1.07</v>
      </c>
      <c r="AR69" s="21">
        <v>7.85</v>
      </c>
      <c r="AS69" s="21">
        <v>3.07</v>
      </c>
      <c r="AT69" s="21">
        <v>2419.0</v>
      </c>
      <c r="AU69" s="21">
        <v>2031.0</v>
      </c>
      <c r="AV69" s="21">
        <v>548.0</v>
      </c>
      <c r="AW69" s="22">
        <v>450.0</v>
      </c>
      <c r="AX69" s="23">
        <f t="shared" si="23"/>
        <v>0.1151832461</v>
      </c>
      <c r="AZ69" s="10">
        <v>92642.0</v>
      </c>
      <c r="BA69" s="10">
        <v>9403.0</v>
      </c>
      <c r="BD69" s="25">
        <f t="shared" si="24"/>
        <v>98</v>
      </c>
      <c r="BE69" s="25">
        <f t="shared" si="25"/>
        <v>14</v>
      </c>
      <c r="BF69" s="25">
        <f t="shared" si="26"/>
        <v>43</v>
      </c>
      <c r="BG69" s="25">
        <f t="shared" si="27"/>
        <v>29</v>
      </c>
      <c r="BH69" s="25">
        <f t="shared" si="28"/>
        <v>55</v>
      </c>
      <c r="BJ69" s="25">
        <f t="shared" si="29"/>
        <v>1.33</v>
      </c>
    </row>
    <row r="70">
      <c r="A70" s="18" t="s">
        <v>99</v>
      </c>
      <c r="B70" s="19">
        <f t="shared" si="30"/>
        <v>-24</v>
      </c>
      <c r="C70" s="20">
        <f t="shared" si="31"/>
        <v>-0.2330097087</v>
      </c>
      <c r="D70" s="19">
        <f t="shared" si="3"/>
        <v>0</v>
      </c>
      <c r="E70" s="20">
        <f t="shared" si="4"/>
        <v>0</v>
      </c>
      <c r="F70" s="19">
        <f t="shared" si="5"/>
        <v>0</v>
      </c>
      <c r="G70" s="20">
        <f t="shared" si="6"/>
        <v>0</v>
      </c>
      <c r="H70" s="21">
        <f t="shared" si="7"/>
        <v>-25</v>
      </c>
      <c r="I70" s="20">
        <f t="shared" si="8"/>
        <v>-0.02516356316</v>
      </c>
      <c r="J70" s="19">
        <f t="shared" si="9"/>
        <v>-8</v>
      </c>
      <c r="K70" s="20">
        <f t="shared" si="10"/>
        <v>-0.02640264026</v>
      </c>
      <c r="L70" s="19">
        <f t="shared" si="11"/>
        <v>9</v>
      </c>
      <c r="M70" s="20">
        <f t="shared" si="12"/>
        <v>0.01511335013</v>
      </c>
      <c r="N70" s="19">
        <f t="shared" si="13"/>
        <v>17</v>
      </c>
      <c r="O70" s="20">
        <f t="shared" si="14"/>
        <v>0.05811965812</v>
      </c>
      <c r="P70" s="19">
        <f t="shared" si="15"/>
        <v>1.45</v>
      </c>
      <c r="Q70" s="20">
        <f t="shared" si="16"/>
        <v>0.2472293265</v>
      </c>
      <c r="R70" s="19">
        <f t="shared" si="17"/>
        <v>0.84</v>
      </c>
      <c r="S70" s="20">
        <f t="shared" si="18"/>
        <v>0.2906574394</v>
      </c>
      <c r="T70" s="19">
        <f t="shared" si="19"/>
        <v>2.03</v>
      </c>
      <c r="U70" s="20">
        <f t="shared" si="20"/>
        <v>0.2078853047</v>
      </c>
      <c r="V70" s="19">
        <f t="shared" si="21"/>
        <v>0.62</v>
      </c>
      <c r="W70" s="20">
        <f t="shared" si="22"/>
        <v>0.2080536913</v>
      </c>
      <c r="X70" s="21">
        <v>91.0</v>
      </c>
      <c r="Y70" s="21">
        <v>4374.0</v>
      </c>
      <c r="Z70" s="21">
        <v>3540.0</v>
      </c>
      <c r="AA70" s="21">
        <v>981.0</v>
      </c>
      <c r="AB70" s="21">
        <v>299.0</v>
      </c>
      <c r="AC70" s="21">
        <v>600.0</v>
      </c>
      <c r="AD70" s="21">
        <v>301.0</v>
      </c>
      <c r="AE70" s="21">
        <v>6.59</v>
      </c>
      <c r="AF70" s="21">
        <v>3.31</v>
      </c>
      <c r="AG70" s="21">
        <v>10.78</v>
      </c>
      <c r="AH70" s="21">
        <v>3.29</v>
      </c>
      <c r="AI70" s="21">
        <v>115.0</v>
      </c>
      <c r="AJ70" s="21">
        <v>4374.0</v>
      </c>
      <c r="AK70" s="21">
        <v>3540.0</v>
      </c>
      <c r="AL70" s="21">
        <v>1006.0</v>
      </c>
      <c r="AM70" s="21">
        <v>307.0</v>
      </c>
      <c r="AN70" s="21">
        <v>591.0</v>
      </c>
      <c r="AO70" s="21">
        <v>284.0</v>
      </c>
      <c r="AP70" s="21">
        <v>5.14</v>
      </c>
      <c r="AQ70" s="21">
        <v>2.47</v>
      </c>
      <c r="AR70" s="21">
        <v>8.75</v>
      </c>
      <c r="AS70" s="21">
        <v>2.67</v>
      </c>
      <c r="AT70" s="21">
        <v>4374.0</v>
      </c>
      <c r="AU70" s="21">
        <v>3540.0</v>
      </c>
      <c r="AV70" s="21">
        <v>976.0</v>
      </c>
      <c r="AW70" s="22">
        <v>869.0</v>
      </c>
      <c r="AX70" s="23">
        <f t="shared" si="23"/>
        <v>0.1210810811</v>
      </c>
      <c r="AZ70" s="10">
        <v>182403.0</v>
      </c>
      <c r="BA70" s="10">
        <v>16207.0</v>
      </c>
      <c r="BD70" s="25">
        <f t="shared" si="24"/>
        <v>107</v>
      </c>
      <c r="BE70" s="25">
        <f t="shared" si="25"/>
        <v>30</v>
      </c>
      <c r="BF70" s="25">
        <f t="shared" si="26"/>
        <v>5</v>
      </c>
      <c r="BG70" s="25">
        <f t="shared" si="27"/>
        <v>25</v>
      </c>
      <c r="BH70" s="25">
        <f t="shared" si="28"/>
        <v>112</v>
      </c>
      <c r="BJ70" s="25">
        <f t="shared" si="29"/>
        <v>0.84</v>
      </c>
    </row>
    <row r="71">
      <c r="A71" s="18" t="s">
        <v>100</v>
      </c>
      <c r="B71" s="19">
        <f t="shared" si="30"/>
        <v>-35</v>
      </c>
      <c r="C71" s="20">
        <f t="shared" si="31"/>
        <v>-0.3482587065</v>
      </c>
      <c r="D71" s="19">
        <f t="shared" si="3"/>
        <v>0</v>
      </c>
      <c r="E71" s="20">
        <f t="shared" si="4"/>
        <v>0</v>
      </c>
      <c r="F71" s="19">
        <f t="shared" si="5"/>
        <v>0</v>
      </c>
      <c r="G71" s="20">
        <f t="shared" si="6"/>
        <v>0</v>
      </c>
      <c r="H71" s="21">
        <f t="shared" si="7"/>
        <v>-54</v>
      </c>
      <c r="I71" s="20">
        <f t="shared" si="8"/>
        <v>-0.09440559441</v>
      </c>
      <c r="J71" s="19">
        <f t="shared" si="9"/>
        <v>-104</v>
      </c>
      <c r="K71" s="20">
        <f t="shared" si="10"/>
        <v>-0.4684684685</v>
      </c>
      <c r="L71" s="19">
        <f t="shared" si="11"/>
        <v>-73</v>
      </c>
      <c r="M71" s="20">
        <f t="shared" si="12"/>
        <v>-0.1908496732</v>
      </c>
      <c r="N71" s="19">
        <f t="shared" si="13"/>
        <v>31</v>
      </c>
      <c r="O71" s="20">
        <f t="shared" si="14"/>
        <v>0.1931464174</v>
      </c>
      <c r="P71" s="19">
        <f t="shared" si="15"/>
        <v>0.62</v>
      </c>
      <c r="Q71" s="20">
        <f t="shared" si="16"/>
        <v>0.1606217617</v>
      </c>
      <c r="R71" s="19">
        <f t="shared" si="17"/>
        <v>0.89</v>
      </c>
      <c r="S71" s="20">
        <f t="shared" si="18"/>
        <v>0.5313432836</v>
      </c>
      <c r="T71" s="19">
        <f t="shared" si="19"/>
        <v>1.49</v>
      </c>
      <c r="U71" s="20">
        <f t="shared" si="20"/>
        <v>0.2557939914</v>
      </c>
      <c r="V71" s="19">
        <f t="shared" si="21"/>
        <v>-0.27</v>
      </c>
      <c r="W71" s="20">
        <f t="shared" si="22"/>
        <v>-0.1235697941</v>
      </c>
      <c r="X71" s="21">
        <v>83.0</v>
      </c>
      <c r="Y71" s="21">
        <v>3701.0</v>
      </c>
      <c r="Z71" s="21">
        <v>2961.0</v>
      </c>
      <c r="AA71" s="21">
        <v>545.0</v>
      </c>
      <c r="AB71" s="21">
        <v>170.0</v>
      </c>
      <c r="AC71" s="21">
        <v>346.0</v>
      </c>
      <c r="AD71" s="21">
        <v>176.0</v>
      </c>
      <c r="AE71" s="21">
        <v>4.17</v>
      </c>
      <c r="AF71" s="21">
        <v>2.12</v>
      </c>
      <c r="AG71" s="21">
        <v>6.57</v>
      </c>
      <c r="AH71" s="21">
        <v>2.05</v>
      </c>
      <c r="AI71" s="21">
        <v>118.0</v>
      </c>
      <c r="AJ71" s="21">
        <v>3701.0</v>
      </c>
      <c r="AK71" s="21">
        <v>2961.0</v>
      </c>
      <c r="AL71" s="21">
        <v>599.0</v>
      </c>
      <c r="AM71" s="21">
        <v>274.0</v>
      </c>
      <c r="AN71" s="21">
        <v>419.0</v>
      </c>
      <c r="AO71" s="21">
        <v>145.0</v>
      </c>
      <c r="AP71" s="21">
        <v>3.55</v>
      </c>
      <c r="AQ71" s="21">
        <v>1.23</v>
      </c>
      <c r="AR71" s="21">
        <v>5.08</v>
      </c>
      <c r="AS71" s="21">
        <v>2.32</v>
      </c>
      <c r="AT71" s="21">
        <v>3701.0</v>
      </c>
      <c r="AU71" s="21">
        <v>2961.0</v>
      </c>
      <c r="AV71" s="21">
        <v>630.0</v>
      </c>
      <c r="AW71" s="22">
        <v>523.0</v>
      </c>
      <c r="AX71" s="23">
        <f t="shared" si="23"/>
        <v>0.04119850187</v>
      </c>
      <c r="AZ71" s="10">
        <v>151274.0</v>
      </c>
      <c r="BA71" s="10">
        <v>13298.0</v>
      </c>
      <c r="BD71" s="25">
        <f t="shared" si="24"/>
        <v>107</v>
      </c>
      <c r="BE71" s="25">
        <f t="shared" si="25"/>
        <v>31</v>
      </c>
      <c r="BF71" s="25">
        <f t="shared" si="26"/>
        <v>85</v>
      </c>
      <c r="BG71" s="25">
        <f t="shared" si="27"/>
        <v>54</v>
      </c>
      <c r="BH71" s="25">
        <f t="shared" si="28"/>
        <v>22</v>
      </c>
      <c r="BJ71" s="25">
        <f t="shared" si="29"/>
        <v>0.89</v>
      </c>
    </row>
    <row r="72">
      <c r="A72" s="18" t="s">
        <v>101</v>
      </c>
      <c r="B72" s="19">
        <f t="shared" si="30"/>
        <v>-13</v>
      </c>
      <c r="C72" s="20">
        <f t="shared" si="31"/>
        <v>-0.4406779661</v>
      </c>
      <c r="D72" s="19">
        <f t="shared" si="3"/>
        <v>0</v>
      </c>
      <c r="E72" s="20">
        <f t="shared" si="4"/>
        <v>0</v>
      </c>
      <c r="F72" s="19">
        <f t="shared" si="5"/>
        <v>0</v>
      </c>
      <c r="G72" s="20">
        <f t="shared" si="6"/>
        <v>0</v>
      </c>
      <c r="H72" s="21">
        <f t="shared" si="7"/>
        <v>-22</v>
      </c>
      <c r="I72" s="20">
        <f t="shared" si="8"/>
        <v>-0.06666666667</v>
      </c>
      <c r="J72" s="19">
        <f t="shared" si="9"/>
        <v>0</v>
      </c>
      <c r="K72" s="20">
        <f t="shared" si="10"/>
        <v>0</v>
      </c>
      <c r="L72" s="19">
        <f t="shared" si="11"/>
        <v>25</v>
      </c>
      <c r="M72" s="20">
        <f t="shared" si="12"/>
        <v>0.1672240803</v>
      </c>
      <c r="N72" s="19">
        <f t="shared" si="13"/>
        <v>25</v>
      </c>
      <c r="O72" s="20">
        <f t="shared" si="14"/>
        <v>0.2617801047</v>
      </c>
      <c r="P72" s="19">
        <f t="shared" si="15"/>
        <v>3.23</v>
      </c>
      <c r="Q72" s="20">
        <f t="shared" si="16"/>
        <v>0.5953917051</v>
      </c>
      <c r="R72" s="19">
        <f t="shared" si="17"/>
        <v>2.39</v>
      </c>
      <c r="S72" s="20">
        <f t="shared" si="18"/>
        <v>0.6818830243</v>
      </c>
      <c r="T72" s="19">
        <f t="shared" si="19"/>
        <v>4.4</v>
      </c>
      <c r="U72" s="20">
        <f t="shared" si="20"/>
        <v>0.3770351328</v>
      </c>
      <c r="V72" s="19">
        <f t="shared" si="21"/>
        <v>0.85</v>
      </c>
      <c r="W72" s="20">
        <f t="shared" si="22"/>
        <v>0.4415584416</v>
      </c>
      <c r="X72" s="21">
        <v>23.0</v>
      </c>
      <c r="Y72" s="21">
        <v>1317.0</v>
      </c>
      <c r="Z72" s="21">
        <v>1139.0</v>
      </c>
      <c r="AA72" s="21">
        <v>319.0</v>
      </c>
      <c r="AB72" s="21">
        <v>54.0</v>
      </c>
      <c r="AC72" s="21">
        <v>162.0</v>
      </c>
      <c r="AD72" s="21">
        <v>108.0</v>
      </c>
      <c r="AE72" s="21">
        <v>7.04</v>
      </c>
      <c r="AF72" s="21">
        <v>4.7</v>
      </c>
      <c r="AG72" s="21">
        <v>13.87</v>
      </c>
      <c r="AH72" s="21">
        <v>2.35</v>
      </c>
      <c r="AI72" s="21">
        <v>36.0</v>
      </c>
      <c r="AJ72" s="21">
        <v>1317.0</v>
      </c>
      <c r="AK72" s="21">
        <v>1139.0</v>
      </c>
      <c r="AL72" s="21">
        <v>341.0</v>
      </c>
      <c r="AM72" s="21">
        <v>54.0</v>
      </c>
      <c r="AN72" s="21">
        <v>137.0</v>
      </c>
      <c r="AO72" s="21">
        <v>83.0</v>
      </c>
      <c r="AP72" s="21">
        <v>3.81</v>
      </c>
      <c r="AQ72" s="21">
        <v>2.31</v>
      </c>
      <c r="AR72" s="21">
        <v>9.47</v>
      </c>
      <c r="AS72" s="21">
        <v>1.5</v>
      </c>
      <c r="AT72" s="21">
        <v>1317.0</v>
      </c>
      <c r="AU72" s="21">
        <v>1139.0</v>
      </c>
      <c r="AV72" s="21">
        <v>330.0</v>
      </c>
      <c r="AW72" s="22">
        <v>282.0</v>
      </c>
      <c r="AX72" s="23">
        <f t="shared" si="23"/>
        <v>0.1231281198</v>
      </c>
      <c r="AZ72" s="10">
        <v>43904.0</v>
      </c>
      <c r="BA72" s="10">
        <v>4257.0</v>
      </c>
      <c r="BD72" s="25">
        <f t="shared" si="24"/>
        <v>48</v>
      </c>
      <c r="BE72" s="25">
        <f t="shared" si="25"/>
        <v>11</v>
      </c>
      <c r="BF72" s="25">
        <f t="shared" si="26"/>
        <v>11</v>
      </c>
      <c r="BG72" s="25">
        <f t="shared" si="27"/>
        <v>22</v>
      </c>
      <c r="BH72" s="25">
        <f t="shared" si="28"/>
        <v>37</v>
      </c>
      <c r="BJ72" s="25">
        <f t="shared" si="29"/>
        <v>2.39</v>
      </c>
    </row>
    <row r="73">
      <c r="A73" s="18" t="s">
        <v>102</v>
      </c>
      <c r="B73" s="19">
        <f t="shared" si="30"/>
        <v>0</v>
      </c>
      <c r="C73" s="20">
        <f t="shared" si="31"/>
        <v>0</v>
      </c>
      <c r="D73" s="19">
        <f t="shared" si="3"/>
        <v>-1</v>
      </c>
      <c r="E73" s="20">
        <f t="shared" si="4"/>
        <v>-0.002853067047</v>
      </c>
      <c r="F73" s="19">
        <f t="shared" si="5"/>
        <v>7</v>
      </c>
      <c r="G73" s="20">
        <f t="shared" si="6"/>
        <v>0.0261682243</v>
      </c>
      <c r="H73" s="21">
        <f t="shared" si="7"/>
        <v>5</v>
      </c>
      <c r="I73" s="20">
        <f t="shared" si="8"/>
        <v>0.09523809524</v>
      </c>
      <c r="J73" s="19">
        <f t="shared" si="9"/>
        <v>0</v>
      </c>
      <c r="K73" s="20">
        <f t="shared" si="10"/>
        <v>0</v>
      </c>
      <c r="L73" s="19">
        <f t="shared" si="11"/>
        <v>9</v>
      </c>
      <c r="M73" s="20">
        <f t="shared" si="12"/>
        <v>0.1818181818</v>
      </c>
      <c r="N73" s="19">
        <f t="shared" si="13"/>
        <v>9</v>
      </c>
      <c r="O73" s="20">
        <f t="shared" si="14"/>
        <v>0.3050847458</v>
      </c>
      <c r="P73" s="19">
        <f t="shared" si="15"/>
        <v>0.9</v>
      </c>
      <c r="Q73" s="20">
        <f t="shared" si="16"/>
        <v>0.1818181818</v>
      </c>
      <c r="R73" s="19">
        <f t="shared" si="17"/>
        <v>0.9</v>
      </c>
      <c r="S73" s="20">
        <f t="shared" si="18"/>
        <v>0.3050847458</v>
      </c>
      <c r="T73" s="19">
        <f t="shared" si="19"/>
        <v>0.5</v>
      </c>
      <c r="U73" s="20">
        <f t="shared" si="20"/>
        <v>0.09523809524</v>
      </c>
      <c r="V73" s="19">
        <f t="shared" si="21"/>
        <v>0</v>
      </c>
      <c r="W73" s="20">
        <f t="shared" si="22"/>
        <v>0</v>
      </c>
      <c r="X73" s="21">
        <v>10.0</v>
      </c>
      <c r="Y73" s="21">
        <v>350.0</v>
      </c>
      <c r="Z73" s="21">
        <v>271.0</v>
      </c>
      <c r="AA73" s="21">
        <v>55.0</v>
      </c>
      <c r="AB73" s="21">
        <v>20.0</v>
      </c>
      <c r="AC73" s="21">
        <v>54.0</v>
      </c>
      <c r="AD73" s="21">
        <v>34.0</v>
      </c>
      <c r="AE73" s="21">
        <v>5.4</v>
      </c>
      <c r="AF73" s="21">
        <v>3.4</v>
      </c>
      <c r="AG73" s="21">
        <v>5.5</v>
      </c>
      <c r="AH73" s="21">
        <v>2.0</v>
      </c>
      <c r="AI73" s="21">
        <v>10.0</v>
      </c>
      <c r="AJ73" s="21">
        <v>351.0</v>
      </c>
      <c r="AK73" s="21">
        <v>264.0</v>
      </c>
      <c r="AL73" s="21">
        <v>50.0</v>
      </c>
      <c r="AM73" s="21">
        <v>20.0</v>
      </c>
      <c r="AN73" s="21">
        <v>45.0</v>
      </c>
      <c r="AO73" s="21">
        <v>25.0</v>
      </c>
      <c r="AP73" s="21">
        <v>4.5</v>
      </c>
      <c r="AQ73" s="21">
        <v>2.5</v>
      </c>
      <c r="AR73" s="21">
        <v>5.0</v>
      </c>
      <c r="AS73" s="21">
        <v>2.0</v>
      </c>
      <c r="AT73" s="22">
        <v>350.0</v>
      </c>
      <c r="AU73" s="22">
        <v>271.0</v>
      </c>
      <c r="AV73" s="22">
        <v>51.0</v>
      </c>
      <c r="AW73" s="22">
        <v>48.0</v>
      </c>
      <c r="AX73" s="23">
        <f t="shared" si="23"/>
        <v>0.1359223301</v>
      </c>
      <c r="AZ73" s="10">
        <v>10224.0</v>
      </c>
      <c r="BA73" s="10">
        <v>964.0</v>
      </c>
      <c r="BD73" s="25">
        <f t="shared" si="24"/>
        <v>3</v>
      </c>
      <c r="BE73" s="25">
        <f t="shared" si="25"/>
        <v>1</v>
      </c>
      <c r="BF73" s="25">
        <f t="shared" si="26"/>
        <v>4</v>
      </c>
      <c r="BG73" s="25">
        <f t="shared" si="27"/>
        <v>5</v>
      </c>
      <c r="BH73" s="25">
        <f t="shared" si="28"/>
        <v>7</v>
      </c>
      <c r="BJ73" s="25">
        <f t="shared" si="29"/>
        <v>0.9</v>
      </c>
    </row>
    <row r="74">
      <c r="A74" s="18" t="s">
        <v>103</v>
      </c>
      <c r="B74" s="19">
        <f t="shared" si="30"/>
        <v>-3</v>
      </c>
      <c r="C74" s="20">
        <f t="shared" si="31"/>
        <v>-0.05504587156</v>
      </c>
      <c r="D74" s="19">
        <f t="shared" si="3"/>
        <v>0</v>
      </c>
      <c r="E74" s="20">
        <f t="shared" si="4"/>
        <v>0</v>
      </c>
      <c r="F74" s="19">
        <f t="shared" si="5"/>
        <v>10</v>
      </c>
      <c r="G74" s="20">
        <f t="shared" si="6"/>
        <v>0.007733952049</v>
      </c>
      <c r="H74" s="21">
        <f t="shared" si="7"/>
        <v>-29</v>
      </c>
      <c r="I74" s="20">
        <f t="shared" si="8"/>
        <v>-0.08491947291</v>
      </c>
      <c r="J74" s="19">
        <f t="shared" si="9"/>
        <v>0</v>
      </c>
      <c r="K74" s="20">
        <f t="shared" si="10"/>
        <v>0</v>
      </c>
      <c r="L74" s="19">
        <f t="shared" si="11"/>
        <v>13</v>
      </c>
      <c r="M74" s="20">
        <f t="shared" si="12"/>
        <v>0.06265060241</v>
      </c>
      <c r="N74" s="19">
        <f t="shared" si="13"/>
        <v>13</v>
      </c>
      <c r="O74" s="20">
        <f t="shared" si="14"/>
        <v>0.1677419355</v>
      </c>
      <c r="P74" s="19">
        <f t="shared" si="15"/>
        <v>0.45</v>
      </c>
      <c r="Q74" s="20">
        <f t="shared" si="16"/>
        <v>0.1179554391</v>
      </c>
      <c r="R74" s="19">
        <f t="shared" si="17"/>
        <v>0.31</v>
      </c>
      <c r="S74" s="20">
        <f t="shared" si="18"/>
        <v>0.2175438596</v>
      </c>
      <c r="T74" s="19">
        <f t="shared" si="19"/>
        <v>-0.19</v>
      </c>
      <c r="U74" s="20">
        <f t="shared" si="20"/>
        <v>-0.03032721468</v>
      </c>
      <c r="V74" s="19">
        <f t="shared" si="21"/>
        <v>0.13</v>
      </c>
      <c r="W74" s="20">
        <f t="shared" si="22"/>
        <v>0.05450733753</v>
      </c>
      <c r="X74" s="21">
        <v>53.0</v>
      </c>
      <c r="Y74" s="21">
        <v>1503.0</v>
      </c>
      <c r="Z74" s="21">
        <v>1298.0</v>
      </c>
      <c r="AA74" s="21">
        <v>327.0</v>
      </c>
      <c r="AB74" s="21">
        <v>130.0</v>
      </c>
      <c r="AC74" s="21">
        <v>214.0</v>
      </c>
      <c r="AD74" s="21">
        <v>84.0</v>
      </c>
      <c r="AE74" s="21">
        <v>4.04</v>
      </c>
      <c r="AF74" s="21">
        <v>1.58</v>
      </c>
      <c r="AG74" s="21">
        <v>6.17</v>
      </c>
      <c r="AH74" s="21">
        <v>2.45</v>
      </c>
      <c r="AI74" s="21">
        <v>56.0</v>
      </c>
      <c r="AJ74" s="21">
        <v>1503.0</v>
      </c>
      <c r="AK74" s="21">
        <v>1288.0</v>
      </c>
      <c r="AL74" s="21">
        <v>356.0</v>
      </c>
      <c r="AM74" s="21">
        <v>130.0</v>
      </c>
      <c r="AN74" s="21">
        <v>201.0</v>
      </c>
      <c r="AO74" s="21">
        <v>71.0</v>
      </c>
      <c r="AP74" s="21">
        <v>3.59</v>
      </c>
      <c r="AQ74" s="21">
        <v>1.27</v>
      </c>
      <c r="AR74" s="21">
        <v>6.36</v>
      </c>
      <c r="AS74" s="21">
        <v>2.32</v>
      </c>
      <c r="AT74" s="22">
        <v>1503.0</v>
      </c>
      <c r="AU74" s="22">
        <v>1298.0</v>
      </c>
      <c r="AV74" s="22">
        <v>268.0</v>
      </c>
      <c r="AW74" s="22">
        <v>312.0</v>
      </c>
      <c r="AX74" s="23">
        <f t="shared" si="23"/>
        <v>0.04694835681</v>
      </c>
      <c r="AZ74" s="10">
        <v>49594.0</v>
      </c>
      <c r="BA74" s="10">
        <v>4887.0</v>
      </c>
      <c r="BD74" s="25">
        <f t="shared" si="24"/>
        <v>44</v>
      </c>
      <c r="BE74" s="25">
        <f t="shared" si="25"/>
        <v>88</v>
      </c>
      <c r="BF74" s="25">
        <f t="shared" si="26"/>
        <v>59</v>
      </c>
      <c r="BG74" s="25">
        <f t="shared" si="27"/>
        <v>29</v>
      </c>
      <c r="BH74" s="25">
        <f t="shared" si="28"/>
        <v>15</v>
      </c>
      <c r="BJ74" s="25">
        <f t="shared" si="29"/>
        <v>0.31</v>
      </c>
    </row>
    <row r="75">
      <c r="A75" s="18" t="s">
        <v>104</v>
      </c>
      <c r="B75" s="19">
        <f t="shared" si="30"/>
        <v>-23</v>
      </c>
      <c r="C75" s="20">
        <f t="shared" si="31"/>
        <v>-0.7076923077</v>
      </c>
      <c r="D75" s="19">
        <f t="shared" si="3"/>
        <v>0</v>
      </c>
      <c r="E75" s="20">
        <f t="shared" si="4"/>
        <v>0</v>
      </c>
      <c r="F75" s="19">
        <f t="shared" si="5"/>
        <v>116</v>
      </c>
      <c r="G75" s="20">
        <f t="shared" si="6"/>
        <v>0.1757575758</v>
      </c>
      <c r="H75" s="21">
        <f t="shared" si="7"/>
        <v>-26</v>
      </c>
      <c r="I75" s="20">
        <f t="shared" si="8"/>
        <v>-0.1181818182</v>
      </c>
      <c r="J75" s="19">
        <f t="shared" si="9"/>
        <v>29</v>
      </c>
      <c r="K75" s="20">
        <f t="shared" si="10"/>
        <v>0.5858585859</v>
      </c>
      <c r="L75" s="19">
        <f t="shared" si="11"/>
        <v>43</v>
      </c>
      <c r="M75" s="20">
        <f t="shared" si="12"/>
        <v>0.3173431734</v>
      </c>
      <c r="N75" s="19">
        <f t="shared" si="13"/>
        <v>14</v>
      </c>
      <c r="O75" s="20">
        <f t="shared" si="14"/>
        <v>0.1627906977</v>
      </c>
      <c r="P75" s="19">
        <f t="shared" si="15"/>
        <v>4.89</v>
      </c>
      <c r="Q75" s="20">
        <f t="shared" si="16"/>
        <v>0.9712015889</v>
      </c>
      <c r="R75" s="19">
        <f t="shared" si="17"/>
        <v>2.63</v>
      </c>
      <c r="S75" s="20">
        <f t="shared" si="18"/>
        <v>0.8443017657</v>
      </c>
      <c r="T75" s="19">
        <f t="shared" si="19"/>
        <v>4.56</v>
      </c>
      <c r="U75" s="20">
        <f t="shared" si="20"/>
        <v>0.6015831135</v>
      </c>
      <c r="V75" s="19">
        <f t="shared" si="21"/>
        <v>2.25</v>
      </c>
      <c r="W75" s="20">
        <f t="shared" si="22"/>
        <v>1.168831169</v>
      </c>
      <c r="X75" s="21">
        <v>21.0</v>
      </c>
      <c r="Y75" s="21">
        <v>936.0</v>
      </c>
      <c r="Z75" s="21">
        <v>718.0</v>
      </c>
      <c r="AA75" s="21">
        <v>207.0</v>
      </c>
      <c r="AB75" s="21">
        <v>64.0</v>
      </c>
      <c r="AC75" s="21">
        <v>157.0</v>
      </c>
      <c r="AD75" s="21">
        <v>93.0</v>
      </c>
      <c r="AE75" s="21">
        <v>7.48</v>
      </c>
      <c r="AF75" s="21">
        <v>4.43</v>
      </c>
      <c r="AG75" s="21">
        <v>9.86</v>
      </c>
      <c r="AH75" s="21">
        <v>3.05</v>
      </c>
      <c r="AI75" s="21">
        <v>44.0</v>
      </c>
      <c r="AJ75" s="21">
        <v>936.0</v>
      </c>
      <c r="AK75" s="21">
        <v>602.0</v>
      </c>
      <c r="AL75" s="21">
        <v>233.0</v>
      </c>
      <c r="AM75" s="21">
        <v>35.0</v>
      </c>
      <c r="AN75" s="21">
        <v>114.0</v>
      </c>
      <c r="AO75" s="21">
        <v>79.0</v>
      </c>
      <c r="AP75" s="21">
        <v>2.59</v>
      </c>
      <c r="AQ75" s="21">
        <v>1.8</v>
      </c>
      <c r="AR75" s="21">
        <v>5.3</v>
      </c>
      <c r="AS75" s="21">
        <v>0.8</v>
      </c>
      <c r="AT75" s="21">
        <v>936.0</v>
      </c>
      <c r="AU75" s="21">
        <v>718.0</v>
      </c>
      <c r="AV75" s="21">
        <v>197.0</v>
      </c>
      <c r="AW75" s="22">
        <v>176.0</v>
      </c>
      <c r="AX75" s="23">
        <f t="shared" si="23"/>
        <v>0.1618798956</v>
      </c>
      <c r="AZ75" s="10">
        <v>24735.0</v>
      </c>
      <c r="BA75" s="10">
        <v>2437.0</v>
      </c>
      <c r="BD75" s="25">
        <f t="shared" si="24"/>
        <v>21</v>
      </c>
      <c r="BE75" s="25">
        <f t="shared" si="25"/>
        <v>36</v>
      </c>
      <c r="BF75" s="25">
        <f t="shared" si="26"/>
        <v>10</v>
      </c>
      <c r="BG75" s="25">
        <f t="shared" si="27"/>
        <v>26</v>
      </c>
      <c r="BH75" s="25">
        <f t="shared" si="28"/>
        <v>31</v>
      </c>
      <c r="BJ75" s="25">
        <f t="shared" si="29"/>
        <v>2.63</v>
      </c>
    </row>
    <row r="76">
      <c r="A76" s="18" t="s">
        <v>105</v>
      </c>
      <c r="B76" s="19">
        <f t="shared" si="30"/>
        <v>-121</v>
      </c>
      <c r="C76" s="20">
        <f t="shared" si="31"/>
        <v>-0.5641025641</v>
      </c>
      <c r="D76" s="19">
        <f t="shared" si="3"/>
        <v>0</v>
      </c>
      <c r="E76" s="20">
        <f t="shared" si="4"/>
        <v>0</v>
      </c>
      <c r="F76" s="19">
        <f t="shared" si="5"/>
        <v>1</v>
      </c>
      <c r="G76" s="20">
        <f t="shared" si="6"/>
        <v>0.0001779834475</v>
      </c>
      <c r="H76" s="21">
        <f t="shared" si="7"/>
        <v>-514</v>
      </c>
      <c r="I76" s="20">
        <f t="shared" si="8"/>
        <v>-0.3584379358</v>
      </c>
      <c r="J76" s="19">
        <f t="shared" si="9"/>
        <v>-429</v>
      </c>
      <c r="K76" s="20">
        <f t="shared" si="10"/>
        <v>-0.8011204482</v>
      </c>
      <c r="L76" s="19">
        <f t="shared" si="11"/>
        <v>-391</v>
      </c>
      <c r="M76" s="20">
        <f t="shared" si="12"/>
        <v>-0.4902821317</v>
      </c>
      <c r="N76" s="19">
        <f t="shared" si="13"/>
        <v>38</v>
      </c>
      <c r="O76" s="20">
        <f t="shared" si="14"/>
        <v>0.1450381679</v>
      </c>
      <c r="P76" s="19">
        <f t="shared" si="15"/>
        <v>0.3</v>
      </c>
      <c r="Q76" s="20">
        <f t="shared" si="16"/>
        <v>0.07978723404</v>
      </c>
      <c r="R76" s="19">
        <f t="shared" si="17"/>
        <v>0.94</v>
      </c>
      <c r="S76" s="20">
        <f t="shared" si="18"/>
        <v>0.6962962963</v>
      </c>
      <c r="T76" s="19">
        <f t="shared" si="19"/>
        <v>1.49</v>
      </c>
      <c r="U76" s="20">
        <f t="shared" si="20"/>
        <v>0.2160986222</v>
      </c>
      <c r="V76" s="19">
        <f t="shared" si="21"/>
        <v>-0.65</v>
      </c>
      <c r="W76" s="20">
        <f t="shared" si="22"/>
        <v>-0.2702702703</v>
      </c>
      <c r="X76" s="21">
        <v>154.0</v>
      </c>
      <c r="Y76" s="21">
        <v>5877.0</v>
      </c>
      <c r="Z76" s="21">
        <v>5619.0</v>
      </c>
      <c r="AA76" s="21">
        <v>1177.0</v>
      </c>
      <c r="AB76" s="21">
        <v>321.0</v>
      </c>
      <c r="AC76" s="21">
        <v>602.0</v>
      </c>
      <c r="AD76" s="21">
        <v>281.0</v>
      </c>
      <c r="AE76" s="21">
        <v>3.91</v>
      </c>
      <c r="AF76" s="21">
        <v>1.82</v>
      </c>
      <c r="AG76" s="21">
        <v>7.64</v>
      </c>
      <c r="AH76" s="21">
        <v>2.08</v>
      </c>
      <c r="AI76" s="21">
        <v>275.0</v>
      </c>
      <c r="AJ76" s="21">
        <v>5877.0</v>
      </c>
      <c r="AK76" s="21">
        <v>5618.0</v>
      </c>
      <c r="AL76" s="21">
        <v>1691.0</v>
      </c>
      <c r="AM76" s="21">
        <v>750.0</v>
      </c>
      <c r="AN76" s="21">
        <v>993.0</v>
      </c>
      <c r="AO76" s="21">
        <v>243.0</v>
      </c>
      <c r="AP76" s="21">
        <v>3.61</v>
      </c>
      <c r="AQ76" s="21">
        <v>0.88</v>
      </c>
      <c r="AR76" s="21">
        <v>6.15</v>
      </c>
      <c r="AS76" s="21">
        <v>2.73</v>
      </c>
      <c r="AT76" s="21">
        <v>5877.0</v>
      </c>
      <c r="AU76" s="21">
        <v>5619.0</v>
      </c>
      <c r="AV76" s="21">
        <v>1072.0</v>
      </c>
      <c r="AW76" s="26">
        <v>995.0</v>
      </c>
      <c r="AX76" s="23">
        <f t="shared" si="23"/>
        <v>0.167587477</v>
      </c>
      <c r="AZ76" s="10">
        <v>225247.0</v>
      </c>
      <c r="BA76" s="10">
        <v>21243.0</v>
      </c>
      <c r="BD76" s="25">
        <f t="shared" si="24"/>
        <v>77</v>
      </c>
      <c r="BE76" s="25">
        <f t="shared" si="25"/>
        <v>619</v>
      </c>
      <c r="BF76" s="25">
        <f t="shared" si="26"/>
        <v>105</v>
      </c>
      <c r="BG76" s="25">
        <f t="shared" si="27"/>
        <v>514</v>
      </c>
      <c r="BH76" s="25">
        <f t="shared" si="28"/>
        <v>182</v>
      </c>
      <c r="BJ76" s="25">
        <f t="shared" si="29"/>
        <v>0.94</v>
      </c>
    </row>
    <row r="77">
      <c r="A77" s="18" t="s">
        <v>106</v>
      </c>
      <c r="B77" s="19">
        <f t="shared" si="30"/>
        <v>0</v>
      </c>
      <c r="C77" s="20">
        <f t="shared" si="31"/>
        <v>0</v>
      </c>
      <c r="D77" s="19">
        <f t="shared" si="3"/>
        <v>0</v>
      </c>
      <c r="E77" s="20">
        <f t="shared" si="4"/>
        <v>0</v>
      </c>
      <c r="F77" s="19">
        <f t="shared" si="5"/>
        <v>-19</v>
      </c>
      <c r="G77" s="20">
        <f t="shared" si="6"/>
        <v>-0.08695652174</v>
      </c>
      <c r="H77" s="21">
        <f t="shared" si="7"/>
        <v>15</v>
      </c>
      <c r="I77" s="20">
        <f t="shared" si="8"/>
        <v>0.3797468354</v>
      </c>
      <c r="J77" s="19">
        <f t="shared" si="9"/>
        <v>0</v>
      </c>
      <c r="K77" s="20">
        <f t="shared" si="10"/>
        <v>0</v>
      </c>
      <c r="L77" s="19">
        <f t="shared" si="11"/>
        <v>0</v>
      </c>
      <c r="M77" s="20">
        <f t="shared" si="12"/>
        <v>0</v>
      </c>
      <c r="N77" s="19">
        <f t="shared" si="13"/>
        <v>0</v>
      </c>
      <c r="O77" s="20">
        <f t="shared" si="14"/>
        <v>0</v>
      </c>
      <c r="P77" s="19">
        <f t="shared" si="15"/>
        <v>0</v>
      </c>
      <c r="Q77" s="20">
        <f t="shared" si="16"/>
        <v>0</v>
      </c>
      <c r="R77" s="19">
        <f t="shared" si="17"/>
        <v>0</v>
      </c>
      <c r="S77" s="20">
        <f t="shared" si="18"/>
        <v>0</v>
      </c>
      <c r="T77" s="19">
        <f t="shared" si="19"/>
        <v>3</v>
      </c>
      <c r="U77" s="20">
        <f t="shared" si="20"/>
        <v>0.3797468354</v>
      </c>
      <c r="V77" s="19">
        <f t="shared" si="21"/>
        <v>0</v>
      </c>
      <c r="W77" s="20">
        <f t="shared" si="22"/>
        <v>0</v>
      </c>
      <c r="X77" s="21">
        <v>5.0</v>
      </c>
      <c r="Y77" s="21">
        <v>279.0</v>
      </c>
      <c r="Z77" s="21">
        <v>209.0</v>
      </c>
      <c r="AA77" s="21">
        <v>47.0</v>
      </c>
      <c r="AB77" s="21">
        <v>8.0</v>
      </c>
      <c r="AC77" s="21">
        <v>33.0</v>
      </c>
      <c r="AD77" s="21">
        <v>25.0</v>
      </c>
      <c r="AE77" s="21">
        <v>6.6</v>
      </c>
      <c r="AF77" s="21">
        <v>5.0</v>
      </c>
      <c r="AG77" s="21">
        <v>9.4</v>
      </c>
      <c r="AH77" s="21">
        <v>1.6</v>
      </c>
      <c r="AI77" s="21">
        <v>5.0</v>
      </c>
      <c r="AJ77" s="21">
        <v>279.0</v>
      </c>
      <c r="AK77" s="21">
        <v>228.0</v>
      </c>
      <c r="AL77" s="21">
        <v>32.0</v>
      </c>
      <c r="AM77" s="21">
        <v>8.0</v>
      </c>
      <c r="AN77" s="21">
        <v>33.0</v>
      </c>
      <c r="AO77" s="21">
        <v>25.0</v>
      </c>
      <c r="AP77" s="21">
        <v>6.6</v>
      </c>
      <c r="AQ77" s="21">
        <v>5.0</v>
      </c>
      <c r="AR77" s="21">
        <v>6.4</v>
      </c>
      <c r="AS77" s="21">
        <v>1.6</v>
      </c>
      <c r="AT77" s="21">
        <v>279.0</v>
      </c>
      <c r="AU77" s="21">
        <v>209.0</v>
      </c>
      <c r="AV77" s="21">
        <v>28.0</v>
      </c>
      <c r="AW77" s="26">
        <v>47.0</v>
      </c>
      <c r="AX77" s="23">
        <f t="shared" si="23"/>
        <v>0</v>
      </c>
      <c r="AZ77" s="10">
        <v>8522.0</v>
      </c>
      <c r="BA77" s="10">
        <v>788.0</v>
      </c>
      <c r="BD77" s="25">
        <f t="shared" si="24"/>
        <v>19</v>
      </c>
      <c r="BE77" s="25">
        <f t="shared" si="25"/>
        <v>4</v>
      </c>
      <c r="BF77" s="25">
        <f t="shared" si="26"/>
        <v>19</v>
      </c>
      <c r="BG77" s="25">
        <f t="shared" si="27"/>
        <v>15</v>
      </c>
      <c r="BH77" s="25">
        <f t="shared" si="28"/>
        <v>0</v>
      </c>
      <c r="BJ77" s="25">
        <f t="shared" si="29"/>
        <v>0</v>
      </c>
    </row>
    <row r="78">
      <c r="A78" s="18" t="s">
        <v>107</v>
      </c>
      <c r="B78" s="19">
        <f t="shared" si="30"/>
        <v>-22</v>
      </c>
      <c r="C78" s="20">
        <f t="shared" si="31"/>
        <v>-0.5365853659</v>
      </c>
      <c r="D78" s="19">
        <f t="shared" si="3"/>
        <v>0</v>
      </c>
      <c r="E78" s="20">
        <f t="shared" si="4"/>
        <v>0</v>
      </c>
      <c r="F78" s="19">
        <f t="shared" si="5"/>
        <v>-26</v>
      </c>
      <c r="G78" s="20">
        <f t="shared" si="6"/>
        <v>-0.01584399756</v>
      </c>
      <c r="H78" s="21">
        <f t="shared" si="7"/>
        <v>-36</v>
      </c>
      <c r="I78" s="20">
        <f t="shared" si="8"/>
        <v>-0.07114624506</v>
      </c>
      <c r="J78" s="19">
        <f t="shared" si="9"/>
        <v>-22</v>
      </c>
      <c r="K78" s="20">
        <f t="shared" si="10"/>
        <v>-0.22</v>
      </c>
      <c r="L78" s="19">
        <f t="shared" si="11"/>
        <v>12</v>
      </c>
      <c r="M78" s="20">
        <f t="shared" si="12"/>
        <v>0.05687203791</v>
      </c>
      <c r="N78" s="19">
        <f t="shared" si="13"/>
        <v>34</v>
      </c>
      <c r="O78" s="20">
        <f t="shared" si="14"/>
        <v>0.3063063063</v>
      </c>
      <c r="P78" s="19">
        <f t="shared" si="15"/>
        <v>3.29</v>
      </c>
      <c r="Q78" s="20">
        <f t="shared" si="16"/>
        <v>0.5890778872</v>
      </c>
      <c r="R78" s="19">
        <f t="shared" si="17"/>
        <v>2.46</v>
      </c>
      <c r="S78" s="20">
        <f t="shared" si="18"/>
        <v>0.8092105263</v>
      </c>
      <c r="T78" s="19">
        <f t="shared" si="19"/>
        <v>6.19</v>
      </c>
      <c r="U78" s="20">
        <f t="shared" si="20"/>
        <v>0.469829222</v>
      </c>
      <c r="V78" s="19">
        <f t="shared" si="21"/>
        <v>0.84</v>
      </c>
      <c r="W78" s="20">
        <f t="shared" si="22"/>
        <v>0.3294117647</v>
      </c>
      <c r="X78" s="21">
        <v>30.0</v>
      </c>
      <c r="Y78" s="21">
        <v>1958.0</v>
      </c>
      <c r="Z78" s="21">
        <v>1628.0</v>
      </c>
      <c r="AA78" s="21">
        <v>488.0</v>
      </c>
      <c r="AB78" s="21">
        <v>89.0</v>
      </c>
      <c r="AC78" s="21">
        <v>217.0</v>
      </c>
      <c r="AD78" s="21">
        <v>128.0</v>
      </c>
      <c r="AE78" s="21">
        <v>7.23</v>
      </c>
      <c r="AF78" s="21">
        <v>4.27</v>
      </c>
      <c r="AG78" s="21">
        <v>16.27</v>
      </c>
      <c r="AH78" s="21">
        <v>2.97</v>
      </c>
      <c r="AI78" s="21">
        <v>52.0</v>
      </c>
      <c r="AJ78" s="21">
        <v>1958.0</v>
      </c>
      <c r="AK78" s="21">
        <v>1654.0</v>
      </c>
      <c r="AL78" s="21">
        <v>524.0</v>
      </c>
      <c r="AM78" s="21">
        <v>111.0</v>
      </c>
      <c r="AN78" s="21">
        <v>205.0</v>
      </c>
      <c r="AO78" s="21">
        <v>94.0</v>
      </c>
      <c r="AP78" s="21">
        <v>3.94</v>
      </c>
      <c r="AQ78" s="21">
        <v>1.81</v>
      </c>
      <c r="AR78" s="21">
        <v>10.08</v>
      </c>
      <c r="AS78" s="21">
        <v>2.13</v>
      </c>
      <c r="AT78" s="21">
        <v>1958.0</v>
      </c>
      <c r="AU78" s="21">
        <v>1628.0</v>
      </c>
      <c r="AV78" s="21">
        <v>569.0</v>
      </c>
      <c r="AW78" s="21">
        <v>423.0</v>
      </c>
      <c r="AX78" s="23">
        <f t="shared" si="23"/>
        <v>0.1427003293</v>
      </c>
      <c r="AY78" s="30"/>
      <c r="AZ78" s="31">
        <v>68362.0</v>
      </c>
      <c r="BA78" s="31">
        <v>7057.0</v>
      </c>
      <c r="BB78" s="30"/>
      <c r="BC78" s="30"/>
      <c r="BD78" s="25">
        <f t="shared" si="24"/>
        <v>146</v>
      </c>
      <c r="BE78" s="25">
        <f t="shared" si="25"/>
        <v>45</v>
      </c>
      <c r="BF78" s="25">
        <f t="shared" si="26"/>
        <v>81</v>
      </c>
      <c r="BG78" s="25">
        <f t="shared" si="27"/>
        <v>36</v>
      </c>
      <c r="BH78" s="25">
        <f t="shared" si="28"/>
        <v>65</v>
      </c>
      <c r="BI78" s="30"/>
      <c r="BJ78" s="25">
        <f t="shared" si="29"/>
        <v>2.46</v>
      </c>
      <c r="BK78" s="30"/>
      <c r="BL78" s="30"/>
    </row>
    <row r="79">
      <c r="A79" s="18" t="s">
        <v>108</v>
      </c>
      <c r="B79" s="19">
        <f t="shared" si="30"/>
        <v>0</v>
      </c>
      <c r="C79" s="20">
        <f t="shared" si="31"/>
        <v>0</v>
      </c>
      <c r="D79" s="19">
        <f t="shared" si="3"/>
        <v>283</v>
      </c>
      <c r="E79" s="20">
        <f t="shared" si="4"/>
        <v>0.04471833768</v>
      </c>
      <c r="F79" s="19">
        <f t="shared" si="5"/>
        <v>256</v>
      </c>
      <c r="G79" s="20">
        <f t="shared" si="6"/>
        <v>0.0447787301</v>
      </c>
      <c r="H79" s="21">
        <f t="shared" si="7"/>
        <v>-2</v>
      </c>
      <c r="I79" s="20">
        <f t="shared" si="8"/>
        <v>-0.009009009009</v>
      </c>
      <c r="J79" s="19">
        <f t="shared" si="9"/>
        <v>0</v>
      </c>
      <c r="K79" s="20">
        <f t="shared" si="10"/>
        <v>0</v>
      </c>
      <c r="L79" s="19">
        <f t="shared" si="11"/>
        <v>124</v>
      </c>
      <c r="M79" s="20">
        <f t="shared" si="12"/>
        <v>0.1476190476</v>
      </c>
      <c r="N79" s="19">
        <f t="shared" si="13"/>
        <v>194</v>
      </c>
      <c r="O79" s="20">
        <f t="shared" si="14"/>
        <v>2</v>
      </c>
      <c r="P79" s="19">
        <f t="shared" si="15"/>
        <v>1</v>
      </c>
      <c r="Q79" s="20">
        <f t="shared" si="16"/>
        <v>0.2409638554</v>
      </c>
      <c r="R79" s="19">
        <f t="shared" si="17"/>
        <v>1</v>
      </c>
      <c r="S79" s="20">
        <f t="shared" si="18"/>
        <v>2</v>
      </c>
      <c r="T79" s="19">
        <f t="shared" si="19"/>
        <v>-0.01</v>
      </c>
      <c r="U79" s="20">
        <f t="shared" si="20"/>
        <v>-0.008733624454</v>
      </c>
      <c r="V79" s="19">
        <f t="shared" si="21"/>
        <v>0</v>
      </c>
      <c r="W79" s="20">
        <f t="shared" si="22"/>
        <v>0</v>
      </c>
      <c r="X79" s="21">
        <v>194.0</v>
      </c>
      <c r="Y79" s="21">
        <v>6470.0</v>
      </c>
      <c r="Z79" s="21">
        <v>5845.0</v>
      </c>
      <c r="AA79" s="21">
        <v>221.0</v>
      </c>
      <c r="AB79" s="21">
        <v>708.0</v>
      </c>
      <c r="AC79" s="21">
        <v>902.0</v>
      </c>
      <c r="AD79" s="21">
        <v>194.0</v>
      </c>
      <c r="AE79" s="21">
        <v>4.65</v>
      </c>
      <c r="AF79" s="21">
        <v>1.0</v>
      </c>
      <c r="AG79" s="21">
        <v>1.14</v>
      </c>
      <c r="AH79" s="21">
        <v>3.65</v>
      </c>
      <c r="AI79" s="21">
        <v>194.0</v>
      </c>
      <c r="AJ79" s="21">
        <v>6187.0</v>
      </c>
      <c r="AK79" s="21">
        <v>5589.0</v>
      </c>
      <c r="AL79" s="21">
        <v>223.0</v>
      </c>
      <c r="AM79" s="21">
        <v>708.0</v>
      </c>
      <c r="AN79" s="21">
        <v>778.0</v>
      </c>
      <c r="AO79" s="21">
        <v>0.0</v>
      </c>
      <c r="AP79" s="21">
        <v>3.65</v>
      </c>
      <c r="AQ79" s="21">
        <v>0.0</v>
      </c>
      <c r="AR79" s="21">
        <v>1.15</v>
      </c>
      <c r="AS79" s="21">
        <v>3.65</v>
      </c>
      <c r="AT79" s="22">
        <v>6470.0</v>
      </c>
      <c r="AU79" s="22">
        <v>5845.0</v>
      </c>
      <c r="AV79" s="22">
        <v>27.0</v>
      </c>
      <c r="AW79" s="21">
        <v>221.0</v>
      </c>
      <c r="AX79" s="23">
        <f t="shared" si="23"/>
        <v>0</v>
      </c>
      <c r="AY79" s="30"/>
      <c r="AZ79" s="31">
        <v>303535.0</v>
      </c>
      <c r="BA79" s="31">
        <v>26985.0</v>
      </c>
      <c r="BB79" s="30"/>
      <c r="BC79" s="30"/>
      <c r="BD79" s="25">
        <f t="shared" si="24"/>
        <v>194</v>
      </c>
      <c r="BE79" s="25">
        <f t="shared" si="25"/>
        <v>196</v>
      </c>
      <c r="BF79" s="25">
        <f t="shared" si="26"/>
        <v>194</v>
      </c>
      <c r="BG79" s="25">
        <f t="shared" si="27"/>
        <v>2</v>
      </c>
      <c r="BH79" s="25">
        <f t="shared" si="28"/>
        <v>0</v>
      </c>
      <c r="BI79" s="30"/>
      <c r="BJ79" s="25">
        <f t="shared" si="29"/>
        <v>1</v>
      </c>
      <c r="BK79" s="30"/>
      <c r="BL79" s="30"/>
    </row>
    <row r="80">
      <c r="A80" s="18" t="s">
        <v>109</v>
      </c>
      <c r="B80" s="19">
        <f t="shared" si="30"/>
        <v>32</v>
      </c>
      <c r="C80" s="20">
        <f t="shared" si="31"/>
        <v>1.28</v>
      </c>
      <c r="D80" s="19">
        <f t="shared" si="3"/>
        <v>0</v>
      </c>
      <c r="E80" s="20">
        <f t="shared" si="4"/>
        <v>0</v>
      </c>
      <c r="F80" s="19">
        <f t="shared" si="5"/>
        <v>5</v>
      </c>
      <c r="G80" s="20">
        <f t="shared" si="6"/>
        <v>0.00217817469</v>
      </c>
      <c r="H80" s="21">
        <f t="shared" si="7"/>
        <v>-97</v>
      </c>
      <c r="I80" s="20">
        <f t="shared" si="8"/>
        <v>-0.1446681581</v>
      </c>
      <c r="J80" s="19">
        <f t="shared" si="9"/>
        <v>79</v>
      </c>
      <c r="K80" s="20">
        <f t="shared" si="10"/>
        <v>1.628865979</v>
      </c>
      <c r="L80" s="19">
        <f t="shared" si="11"/>
        <v>93</v>
      </c>
      <c r="M80" s="20">
        <f t="shared" si="12"/>
        <v>0.4856396867</v>
      </c>
      <c r="N80" s="19">
        <f t="shared" si="13"/>
        <v>14</v>
      </c>
      <c r="O80" s="20">
        <f t="shared" si="14"/>
        <v>0.0979020979</v>
      </c>
      <c r="P80" s="19">
        <f t="shared" si="15"/>
        <v>-10.31</v>
      </c>
      <c r="Q80" s="20">
        <f t="shared" si="16"/>
        <v>-0.941122775</v>
      </c>
      <c r="R80" s="19">
        <f t="shared" si="17"/>
        <v>-11.45</v>
      </c>
      <c r="S80" s="20">
        <f t="shared" si="18"/>
        <v>-1.220031966</v>
      </c>
      <c r="T80" s="19">
        <f t="shared" si="19"/>
        <v>-64.72</v>
      </c>
      <c r="U80" s="20">
        <f t="shared" si="20"/>
        <v>-1.361666316</v>
      </c>
      <c r="V80" s="19">
        <f t="shared" si="21"/>
        <v>1.15</v>
      </c>
      <c r="W80" s="20">
        <f t="shared" si="22"/>
        <v>0.7301587302</v>
      </c>
      <c r="X80" s="21">
        <v>41.0</v>
      </c>
      <c r="Y80" s="21">
        <v>2765.0</v>
      </c>
      <c r="Z80" s="21">
        <v>2298.0</v>
      </c>
      <c r="AA80" s="21">
        <v>622.0</v>
      </c>
      <c r="AB80" s="21">
        <v>88.0</v>
      </c>
      <c r="AC80" s="21">
        <v>238.0</v>
      </c>
      <c r="AD80" s="21">
        <v>150.0</v>
      </c>
      <c r="AE80" s="21">
        <v>5.8</v>
      </c>
      <c r="AF80" s="21">
        <v>3.66</v>
      </c>
      <c r="AG80" s="21">
        <v>15.17</v>
      </c>
      <c r="AH80" s="21">
        <v>2.15</v>
      </c>
      <c r="AI80" s="21">
        <v>9.0</v>
      </c>
      <c r="AJ80" s="21">
        <v>2765.0</v>
      </c>
      <c r="AK80" s="21">
        <v>2293.0</v>
      </c>
      <c r="AL80" s="21">
        <v>719.0</v>
      </c>
      <c r="AM80" s="21">
        <v>9.0</v>
      </c>
      <c r="AN80" s="21">
        <v>145.0</v>
      </c>
      <c r="AO80" s="21">
        <v>136.0</v>
      </c>
      <c r="AP80" s="21">
        <v>16.11</v>
      </c>
      <c r="AQ80" s="21">
        <v>15.11</v>
      </c>
      <c r="AR80" s="21">
        <v>79.89</v>
      </c>
      <c r="AS80" s="21">
        <v>1.0</v>
      </c>
      <c r="AT80" s="21">
        <v>2765.0</v>
      </c>
      <c r="AU80" s="21">
        <v>2298.0</v>
      </c>
      <c r="AV80" s="21">
        <v>648.0</v>
      </c>
      <c r="AW80" s="21">
        <v>577.0</v>
      </c>
      <c r="AX80" s="23">
        <f t="shared" si="23"/>
        <v>0.07506255213</v>
      </c>
      <c r="AY80" s="30"/>
      <c r="AZ80" s="31">
        <v>107192.0</v>
      </c>
      <c r="BA80" s="31">
        <v>8626.0</v>
      </c>
      <c r="BB80" s="30"/>
      <c r="BC80" s="30"/>
      <c r="BD80" s="25">
        <f t="shared" si="24"/>
        <v>71</v>
      </c>
      <c r="BE80" s="25">
        <f t="shared" si="25"/>
        <v>71</v>
      </c>
      <c r="BF80" s="25">
        <f t="shared" si="26"/>
        <v>26</v>
      </c>
      <c r="BG80" s="25">
        <f t="shared" si="27"/>
        <v>97</v>
      </c>
      <c r="BH80" s="25">
        <f t="shared" si="28"/>
        <v>45</v>
      </c>
      <c r="BI80" s="30"/>
      <c r="BJ80" s="25">
        <f t="shared" si="29"/>
        <v>11.45</v>
      </c>
      <c r="BK80" s="30"/>
      <c r="BL80" s="30"/>
    </row>
    <row r="81">
      <c r="A81" s="18" t="s">
        <v>110</v>
      </c>
      <c r="B81" s="19">
        <f t="shared" si="30"/>
        <v>-32</v>
      </c>
      <c r="C81" s="20">
        <f t="shared" si="31"/>
        <v>-0.8421052632</v>
      </c>
      <c r="D81" s="19">
        <f t="shared" si="3"/>
        <v>0</v>
      </c>
      <c r="E81" s="20">
        <f t="shared" si="4"/>
        <v>0</v>
      </c>
      <c r="F81" s="19">
        <f t="shared" si="5"/>
        <v>4</v>
      </c>
      <c r="G81" s="20">
        <f t="shared" si="6"/>
        <v>0.006920415225</v>
      </c>
      <c r="H81" s="21">
        <f t="shared" si="7"/>
        <v>5</v>
      </c>
      <c r="I81" s="20">
        <f t="shared" si="8"/>
        <v>0.02985074627</v>
      </c>
      <c r="J81" s="19">
        <f t="shared" si="9"/>
        <v>-4</v>
      </c>
      <c r="K81" s="20">
        <f t="shared" si="10"/>
        <v>-0.06779661017</v>
      </c>
      <c r="L81" s="19">
        <f t="shared" si="11"/>
        <v>17</v>
      </c>
      <c r="M81" s="20">
        <f t="shared" si="12"/>
        <v>0.1611374408</v>
      </c>
      <c r="N81" s="19">
        <f t="shared" si="13"/>
        <v>21</v>
      </c>
      <c r="O81" s="20">
        <f t="shared" si="14"/>
        <v>0.4516129032</v>
      </c>
      <c r="P81" s="19">
        <f t="shared" si="15"/>
        <v>3.38</v>
      </c>
      <c r="Q81" s="20">
        <f t="shared" si="16"/>
        <v>0.9684813754</v>
      </c>
      <c r="R81" s="19">
        <f t="shared" si="17"/>
        <v>1.92</v>
      </c>
      <c r="S81" s="20">
        <f t="shared" si="18"/>
        <v>1.17791411</v>
      </c>
      <c r="T81" s="19">
        <f t="shared" si="19"/>
        <v>4.67</v>
      </c>
      <c r="U81" s="20">
        <f t="shared" si="20"/>
        <v>0.8656163114</v>
      </c>
      <c r="V81" s="19">
        <f t="shared" si="21"/>
        <v>1.46</v>
      </c>
      <c r="W81" s="20">
        <f t="shared" si="22"/>
        <v>0.7849462366</v>
      </c>
      <c r="X81" s="21">
        <v>22.0</v>
      </c>
      <c r="Y81" s="21">
        <v>703.0</v>
      </c>
      <c r="Z81" s="21">
        <v>580.0</v>
      </c>
      <c r="AA81" s="21">
        <v>170.0</v>
      </c>
      <c r="AB81" s="21">
        <v>57.0</v>
      </c>
      <c r="AC81" s="21">
        <v>114.0</v>
      </c>
      <c r="AD81" s="21">
        <v>57.0</v>
      </c>
      <c r="AE81" s="21">
        <v>5.18</v>
      </c>
      <c r="AF81" s="21">
        <v>2.59</v>
      </c>
      <c r="AG81" s="21">
        <v>7.73</v>
      </c>
      <c r="AH81" s="21">
        <v>2.59</v>
      </c>
      <c r="AI81" s="21">
        <v>54.0</v>
      </c>
      <c r="AJ81" s="21">
        <v>703.0</v>
      </c>
      <c r="AK81" s="21">
        <v>576.0</v>
      </c>
      <c r="AL81" s="21">
        <v>165.0</v>
      </c>
      <c r="AM81" s="21">
        <v>61.0</v>
      </c>
      <c r="AN81" s="21">
        <v>97.0</v>
      </c>
      <c r="AO81" s="21">
        <v>36.0</v>
      </c>
      <c r="AP81" s="21">
        <v>1.8</v>
      </c>
      <c r="AQ81" s="21">
        <v>0.67</v>
      </c>
      <c r="AR81" s="21">
        <v>3.06</v>
      </c>
      <c r="AS81" s="21">
        <v>1.13</v>
      </c>
      <c r="AT81" s="21">
        <v>703.0</v>
      </c>
      <c r="AU81" s="21">
        <v>580.0</v>
      </c>
      <c r="AV81" s="21">
        <v>195.0</v>
      </c>
      <c r="AW81" s="21">
        <v>160.0</v>
      </c>
      <c r="AX81" s="23">
        <f t="shared" si="23"/>
        <v>0.06060606061</v>
      </c>
      <c r="AY81" s="30"/>
      <c r="AZ81" s="31">
        <v>18569.0</v>
      </c>
      <c r="BA81" s="31">
        <v>1906.0</v>
      </c>
      <c r="BB81" s="30"/>
      <c r="BC81" s="30"/>
      <c r="BD81" s="25">
        <f t="shared" si="24"/>
        <v>35</v>
      </c>
      <c r="BE81" s="25">
        <f t="shared" si="25"/>
        <v>30</v>
      </c>
      <c r="BF81" s="25">
        <f t="shared" si="26"/>
        <v>25</v>
      </c>
      <c r="BG81" s="25">
        <f t="shared" si="27"/>
        <v>5</v>
      </c>
      <c r="BH81" s="25">
        <f t="shared" si="28"/>
        <v>10</v>
      </c>
      <c r="BI81" s="30"/>
      <c r="BJ81" s="25">
        <f t="shared" si="29"/>
        <v>1.92</v>
      </c>
      <c r="BK81" s="30"/>
      <c r="BL81" s="30"/>
    </row>
    <row r="82">
      <c r="A82" s="18" t="s">
        <v>111</v>
      </c>
      <c r="B82" s="19">
        <f t="shared" si="30"/>
        <v>-47</v>
      </c>
      <c r="C82" s="20">
        <f t="shared" si="31"/>
        <v>-0.5497076023</v>
      </c>
      <c r="D82" s="19">
        <f t="shared" si="3"/>
        <v>0</v>
      </c>
      <c r="E82" s="20">
        <f t="shared" si="4"/>
        <v>0</v>
      </c>
      <c r="F82" s="19">
        <f t="shared" si="5"/>
        <v>10</v>
      </c>
      <c r="G82" s="20">
        <f t="shared" si="6"/>
        <v>0.004032258065</v>
      </c>
      <c r="H82" s="21">
        <f t="shared" si="7"/>
        <v>-76</v>
      </c>
      <c r="I82" s="20">
        <f t="shared" si="8"/>
        <v>-0.1235772358</v>
      </c>
      <c r="J82" s="19">
        <f t="shared" si="9"/>
        <v>-100</v>
      </c>
      <c r="K82" s="20">
        <f t="shared" si="10"/>
        <v>-0.4901960784</v>
      </c>
      <c r="L82" s="19">
        <f t="shared" si="11"/>
        <v>-3</v>
      </c>
      <c r="M82" s="20">
        <f t="shared" si="12"/>
        <v>-0.00701754386</v>
      </c>
      <c r="N82" s="19">
        <f t="shared" si="13"/>
        <v>41</v>
      </c>
      <c r="O82" s="20">
        <f t="shared" si="14"/>
        <v>0.1630218688</v>
      </c>
      <c r="P82" s="19">
        <f t="shared" si="15"/>
        <v>2.93</v>
      </c>
      <c r="Q82" s="20">
        <f t="shared" si="16"/>
        <v>0.5420906568</v>
      </c>
      <c r="R82" s="19">
        <f t="shared" si="17"/>
        <v>2.27</v>
      </c>
      <c r="S82" s="20">
        <f t="shared" si="18"/>
        <v>0.6973886329</v>
      </c>
      <c r="T82" s="19">
        <f t="shared" si="19"/>
        <v>3.32</v>
      </c>
      <c r="U82" s="20">
        <f t="shared" si="20"/>
        <v>0.4339869281</v>
      </c>
      <c r="V82" s="19">
        <f t="shared" si="21"/>
        <v>0.15</v>
      </c>
      <c r="W82" s="20">
        <f t="shared" si="22"/>
        <v>0.06237006237</v>
      </c>
      <c r="X82" s="21">
        <v>62.0</v>
      </c>
      <c r="Y82" s="21">
        <v>3206.0</v>
      </c>
      <c r="Z82" s="21">
        <v>2485.0</v>
      </c>
      <c r="AA82" s="21">
        <v>577.0</v>
      </c>
      <c r="AB82" s="21">
        <v>154.0</v>
      </c>
      <c r="AC82" s="21">
        <v>426.0</v>
      </c>
      <c r="AD82" s="21">
        <v>272.0</v>
      </c>
      <c r="AE82" s="21">
        <v>6.87</v>
      </c>
      <c r="AF82" s="21">
        <v>4.39</v>
      </c>
      <c r="AG82" s="21">
        <v>9.31</v>
      </c>
      <c r="AH82" s="21">
        <v>2.48</v>
      </c>
      <c r="AI82" s="21">
        <v>109.0</v>
      </c>
      <c r="AJ82" s="21">
        <v>3206.0</v>
      </c>
      <c r="AK82" s="21">
        <v>2475.0</v>
      </c>
      <c r="AL82" s="21">
        <v>653.0</v>
      </c>
      <c r="AM82" s="21">
        <v>254.0</v>
      </c>
      <c r="AN82" s="21">
        <v>429.0</v>
      </c>
      <c r="AO82" s="21">
        <v>231.0</v>
      </c>
      <c r="AP82" s="21">
        <v>3.94</v>
      </c>
      <c r="AQ82" s="21">
        <v>2.12</v>
      </c>
      <c r="AR82" s="21">
        <v>5.99</v>
      </c>
      <c r="AS82" s="21">
        <v>2.33</v>
      </c>
      <c r="AT82" s="21">
        <v>3206.0</v>
      </c>
      <c r="AU82" s="21">
        <v>2485.0</v>
      </c>
      <c r="AV82" s="21">
        <v>546.0</v>
      </c>
      <c r="AW82" s="21">
        <v>521.0</v>
      </c>
      <c r="AX82" s="23">
        <f t="shared" si="23"/>
        <v>0.102003643</v>
      </c>
      <c r="AY82" s="30"/>
      <c r="AZ82" s="31">
        <v>110767.0</v>
      </c>
      <c r="BA82" s="31">
        <v>11344.0</v>
      </c>
      <c r="BB82" s="30"/>
      <c r="BC82" s="30"/>
      <c r="BD82" s="25">
        <f t="shared" si="24"/>
        <v>25</v>
      </c>
      <c r="BE82" s="25">
        <f t="shared" si="25"/>
        <v>107</v>
      </c>
      <c r="BF82" s="25">
        <f t="shared" si="26"/>
        <v>31</v>
      </c>
      <c r="BG82" s="25">
        <f t="shared" si="27"/>
        <v>76</v>
      </c>
      <c r="BH82" s="25">
        <f t="shared" si="28"/>
        <v>56</v>
      </c>
      <c r="BI82" s="30"/>
      <c r="BJ82" s="25">
        <f t="shared" si="29"/>
        <v>2.27</v>
      </c>
      <c r="BK82" s="30"/>
      <c r="BL82" s="30"/>
    </row>
    <row r="83">
      <c r="A83" s="18" t="s">
        <v>112</v>
      </c>
      <c r="B83" s="19">
        <f t="shared" si="30"/>
        <v>43</v>
      </c>
      <c r="C83" s="20">
        <f t="shared" si="31"/>
        <v>1.409836066</v>
      </c>
      <c r="D83" s="19">
        <f t="shared" si="3"/>
        <v>2282</v>
      </c>
      <c r="E83" s="20">
        <f t="shared" si="4"/>
        <v>1.76625387</v>
      </c>
      <c r="F83" s="19">
        <f t="shared" si="5"/>
        <v>2000</v>
      </c>
      <c r="G83" s="20">
        <f t="shared" si="6"/>
        <v>1.831501832</v>
      </c>
      <c r="H83" s="21">
        <f t="shared" si="7"/>
        <v>523</v>
      </c>
      <c r="I83" s="20">
        <f t="shared" si="8"/>
        <v>1.871198569</v>
      </c>
      <c r="J83" s="19">
        <f t="shared" si="9"/>
        <v>168</v>
      </c>
      <c r="K83" s="20">
        <f t="shared" si="10"/>
        <v>1.768421053</v>
      </c>
      <c r="L83" s="19">
        <f t="shared" si="11"/>
        <v>326</v>
      </c>
      <c r="M83" s="20">
        <f t="shared" si="12"/>
        <v>1.697916667</v>
      </c>
      <c r="N83" s="19">
        <f t="shared" si="13"/>
        <v>158</v>
      </c>
      <c r="O83" s="20">
        <f t="shared" si="14"/>
        <v>1.628865979</v>
      </c>
      <c r="P83" s="19">
        <f t="shared" si="15"/>
        <v>3.61</v>
      </c>
      <c r="Q83" s="20">
        <f t="shared" si="16"/>
        <v>0.7184079602</v>
      </c>
      <c r="R83" s="19">
        <f t="shared" si="17"/>
        <v>1.38</v>
      </c>
      <c r="S83" s="20">
        <f t="shared" si="18"/>
        <v>0.5130111524</v>
      </c>
      <c r="T83" s="19">
        <f t="shared" si="19"/>
        <v>8.4</v>
      </c>
      <c r="U83" s="20">
        <f t="shared" si="20"/>
        <v>1.35483871</v>
      </c>
      <c r="V83" s="19">
        <f t="shared" si="21"/>
        <v>2.22</v>
      </c>
      <c r="W83" s="20">
        <f t="shared" si="22"/>
        <v>0.9527896996</v>
      </c>
      <c r="X83" s="21">
        <v>52.0</v>
      </c>
      <c r="Y83" s="21">
        <v>2433.0</v>
      </c>
      <c r="Z83" s="21">
        <v>2092.0</v>
      </c>
      <c r="AA83" s="21">
        <v>541.0</v>
      </c>
      <c r="AB83" s="21">
        <v>179.0</v>
      </c>
      <c r="AC83" s="21">
        <v>355.0</v>
      </c>
      <c r="AD83" s="21">
        <v>176.0</v>
      </c>
      <c r="AE83" s="21">
        <v>6.83</v>
      </c>
      <c r="AF83" s="21">
        <v>3.38</v>
      </c>
      <c r="AG83" s="21">
        <v>10.4</v>
      </c>
      <c r="AH83" s="21">
        <v>3.44</v>
      </c>
      <c r="AI83" s="21">
        <v>9.0</v>
      </c>
      <c r="AJ83" s="21">
        <v>151.0</v>
      </c>
      <c r="AK83" s="21">
        <v>92.0</v>
      </c>
      <c r="AL83" s="21">
        <v>18.0</v>
      </c>
      <c r="AM83" s="21">
        <v>11.0</v>
      </c>
      <c r="AN83" s="21">
        <v>29.0</v>
      </c>
      <c r="AO83" s="21">
        <v>18.0</v>
      </c>
      <c r="AP83" s="21">
        <v>3.22</v>
      </c>
      <c r="AQ83" s="21">
        <v>2.0</v>
      </c>
      <c r="AR83" s="21">
        <v>2.0</v>
      </c>
      <c r="AS83" s="21">
        <v>1.22</v>
      </c>
      <c r="AT83" s="21">
        <v>2433.0</v>
      </c>
      <c r="AU83" s="21">
        <v>2092.0</v>
      </c>
      <c r="AV83" s="21">
        <v>543.0</v>
      </c>
      <c r="AW83" s="21">
        <v>483.0</v>
      </c>
      <c r="AX83" s="23">
        <f t="shared" si="23"/>
        <v>0.11328125</v>
      </c>
      <c r="AY83" s="30"/>
      <c r="AZ83" s="31">
        <v>83674.0</v>
      </c>
      <c r="BA83" s="31">
        <v>11185.0</v>
      </c>
      <c r="BB83" s="30"/>
      <c r="BC83" s="30"/>
      <c r="BD83" s="25">
        <f t="shared" si="24"/>
        <v>60</v>
      </c>
      <c r="BE83" s="25">
        <f t="shared" si="25"/>
        <v>525</v>
      </c>
      <c r="BF83" s="25">
        <f t="shared" si="26"/>
        <v>2</v>
      </c>
      <c r="BG83" s="25">
        <f t="shared" si="27"/>
        <v>523</v>
      </c>
      <c r="BH83" s="25">
        <f t="shared" si="28"/>
        <v>58</v>
      </c>
      <c r="BI83" s="30"/>
      <c r="BJ83" s="25">
        <f t="shared" si="29"/>
        <v>1.38</v>
      </c>
      <c r="BK83" s="30"/>
      <c r="BL83" s="30"/>
    </row>
    <row r="84">
      <c r="A84" s="18" t="s">
        <v>113</v>
      </c>
      <c r="B84" s="19">
        <f t="shared" si="30"/>
        <v>-1</v>
      </c>
      <c r="C84" s="20">
        <f t="shared" si="31"/>
        <v>-0.06896551724</v>
      </c>
      <c r="D84" s="19">
        <f t="shared" si="3"/>
        <v>0</v>
      </c>
      <c r="E84" s="20">
        <f t="shared" si="4"/>
        <v>0</v>
      </c>
      <c r="F84" s="19">
        <f t="shared" si="5"/>
        <v>0</v>
      </c>
      <c r="G84" s="20">
        <f t="shared" si="6"/>
        <v>0</v>
      </c>
      <c r="H84" s="26">
        <f t="shared" si="7"/>
        <v>-1</v>
      </c>
      <c r="I84" s="20">
        <f t="shared" si="8"/>
        <v>-0.005899705015</v>
      </c>
      <c r="J84" s="27">
        <f t="shared" si="9"/>
        <v>-3</v>
      </c>
      <c r="K84" s="20">
        <f t="shared" si="10"/>
        <v>-0.05607476636</v>
      </c>
      <c r="L84" s="27">
        <f t="shared" si="11"/>
        <v>5</v>
      </c>
      <c r="M84" s="20">
        <f t="shared" si="12"/>
        <v>0.07092198582</v>
      </c>
      <c r="N84" s="27">
        <f t="shared" si="13"/>
        <v>8</v>
      </c>
      <c r="O84" s="20">
        <f t="shared" si="14"/>
        <v>0.4705882353</v>
      </c>
      <c r="P84" s="27">
        <f t="shared" si="15"/>
        <v>0.68</v>
      </c>
      <c r="Q84" s="20">
        <f t="shared" si="16"/>
        <v>0.1396303901</v>
      </c>
      <c r="R84" s="27">
        <f t="shared" si="17"/>
        <v>0.63</v>
      </c>
      <c r="S84" s="20">
        <f t="shared" si="18"/>
        <v>0.5316455696</v>
      </c>
      <c r="T84" s="27">
        <f t="shared" si="19"/>
        <v>0.74</v>
      </c>
      <c r="U84" s="20">
        <f t="shared" si="20"/>
        <v>0.06324786325</v>
      </c>
      <c r="V84" s="27">
        <f t="shared" si="21"/>
        <v>0.04</v>
      </c>
      <c r="W84" s="20">
        <f t="shared" si="22"/>
        <v>0.0108401084</v>
      </c>
      <c r="X84" s="21">
        <v>14.0</v>
      </c>
      <c r="Y84" s="21">
        <v>905.0</v>
      </c>
      <c r="Z84" s="21">
        <v>660.0</v>
      </c>
      <c r="AA84" s="26">
        <v>169.0</v>
      </c>
      <c r="AB84" s="26">
        <v>52.0</v>
      </c>
      <c r="AC84" s="26">
        <v>73.0</v>
      </c>
      <c r="AD84" s="26">
        <v>21.0</v>
      </c>
      <c r="AE84" s="26">
        <v>5.21</v>
      </c>
      <c r="AF84" s="26">
        <v>1.5</v>
      </c>
      <c r="AG84" s="26">
        <v>12.07</v>
      </c>
      <c r="AH84" s="26">
        <v>3.71</v>
      </c>
      <c r="AI84" s="21">
        <v>15.0</v>
      </c>
      <c r="AJ84" s="21">
        <v>905.0</v>
      </c>
      <c r="AK84" s="21">
        <v>660.0</v>
      </c>
      <c r="AL84" s="21">
        <v>170.0</v>
      </c>
      <c r="AM84" s="21">
        <v>55.0</v>
      </c>
      <c r="AN84" s="21">
        <v>68.0</v>
      </c>
      <c r="AO84" s="21">
        <v>13.0</v>
      </c>
      <c r="AP84" s="21">
        <v>4.53</v>
      </c>
      <c r="AQ84" s="21">
        <v>0.87</v>
      </c>
      <c r="AR84" s="21">
        <v>11.33</v>
      </c>
      <c r="AS84" s="21">
        <v>3.67</v>
      </c>
      <c r="AT84" s="21">
        <v>905.0</v>
      </c>
      <c r="AU84" s="21">
        <v>660.0</v>
      </c>
      <c r="AV84" s="21">
        <v>190.0</v>
      </c>
      <c r="AW84" s="21">
        <v>169.0</v>
      </c>
      <c r="AX84" s="23">
        <f t="shared" si="23"/>
        <v>0</v>
      </c>
      <c r="AY84" s="30"/>
      <c r="AZ84" s="31">
        <v>32112.0</v>
      </c>
      <c r="BA84" s="31">
        <v>3960.0</v>
      </c>
      <c r="BB84" s="30"/>
      <c r="BC84" s="30"/>
      <c r="BD84" s="25">
        <f t="shared" si="24"/>
        <v>21</v>
      </c>
      <c r="BE84" s="25">
        <f t="shared" si="25"/>
        <v>20</v>
      </c>
      <c r="BF84" s="25">
        <f t="shared" si="26"/>
        <v>21</v>
      </c>
      <c r="BG84" s="25">
        <f t="shared" si="27"/>
        <v>1</v>
      </c>
      <c r="BH84" s="25">
        <f t="shared" si="28"/>
        <v>0</v>
      </c>
      <c r="BI84" s="30"/>
      <c r="BJ84" s="25">
        <f t="shared" si="29"/>
        <v>0.63</v>
      </c>
      <c r="BK84" s="30"/>
      <c r="BL84" s="30"/>
    </row>
    <row r="85">
      <c r="A85" s="18" t="s">
        <v>114</v>
      </c>
      <c r="B85" s="19">
        <f t="shared" si="30"/>
        <v>0</v>
      </c>
      <c r="C85" s="20">
        <f t="shared" si="31"/>
        <v>0</v>
      </c>
      <c r="D85" s="19">
        <f t="shared" si="3"/>
        <v>0</v>
      </c>
      <c r="E85" s="20">
        <f t="shared" si="4"/>
        <v>0</v>
      </c>
      <c r="F85" s="19">
        <f t="shared" si="5"/>
        <v>29</v>
      </c>
      <c r="G85" s="20">
        <f t="shared" si="6"/>
        <v>0.1652421652</v>
      </c>
      <c r="H85" s="21">
        <f t="shared" si="7"/>
        <v>-1</v>
      </c>
      <c r="I85" s="20">
        <f t="shared" si="8"/>
        <v>-0.0253164557</v>
      </c>
      <c r="J85" s="19">
        <f t="shared" si="9"/>
        <v>18</v>
      </c>
      <c r="K85" s="20">
        <f t="shared" si="10"/>
        <v>1.2</v>
      </c>
      <c r="L85" s="19">
        <f t="shared" si="11"/>
        <v>20</v>
      </c>
      <c r="M85" s="20">
        <f t="shared" si="12"/>
        <v>0.625</v>
      </c>
      <c r="N85" s="19">
        <f t="shared" si="13"/>
        <v>2</v>
      </c>
      <c r="O85" s="20">
        <f t="shared" si="14"/>
        <v>0.1176470588</v>
      </c>
      <c r="P85" s="19">
        <f t="shared" si="15"/>
        <v>2.5</v>
      </c>
      <c r="Q85" s="20">
        <f t="shared" si="16"/>
        <v>0.625</v>
      </c>
      <c r="R85" s="19">
        <f t="shared" si="17"/>
        <v>0.25</v>
      </c>
      <c r="S85" s="20">
        <f t="shared" si="18"/>
        <v>0.1176470588</v>
      </c>
      <c r="T85" s="19">
        <f t="shared" si="19"/>
        <v>-0.12</v>
      </c>
      <c r="U85" s="20">
        <f t="shared" si="20"/>
        <v>-0.02429149798</v>
      </c>
      <c r="V85" s="19">
        <f t="shared" si="21"/>
        <v>2.25</v>
      </c>
      <c r="W85" s="20">
        <f t="shared" si="22"/>
        <v>1.2</v>
      </c>
      <c r="X85" s="21">
        <v>8.0</v>
      </c>
      <c r="Y85" s="21">
        <v>224.0</v>
      </c>
      <c r="Z85" s="21">
        <v>190.0</v>
      </c>
      <c r="AA85" s="21">
        <v>39.0</v>
      </c>
      <c r="AB85" s="21">
        <v>24.0</v>
      </c>
      <c r="AC85" s="21">
        <v>42.0</v>
      </c>
      <c r="AD85" s="21">
        <v>18.0</v>
      </c>
      <c r="AE85" s="21">
        <v>5.25</v>
      </c>
      <c r="AF85" s="21">
        <v>2.25</v>
      </c>
      <c r="AG85" s="21">
        <v>4.88</v>
      </c>
      <c r="AH85" s="21">
        <v>3.0</v>
      </c>
      <c r="AI85" s="21">
        <v>8.0</v>
      </c>
      <c r="AJ85" s="21">
        <v>224.0</v>
      </c>
      <c r="AK85" s="21">
        <v>161.0</v>
      </c>
      <c r="AL85" s="21">
        <v>40.0</v>
      </c>
      <c r="AM85" s="21">
        <v>6.0</v>
      </c>
      <c r="AN85" s="21">
        <v>22.0</v>
      </c>
      <c r="AO85" s="21">
        <v>16.0</v>
      </c>
      <c r="AP85" s="21">
        <v>2.75</v>
      </c>
      <c r="AQ85" s="21">
        <v>2.0</v>
      </c>
      <c r="AR85" s="21">
        <v>5.0</v>
      </c>
      <c r="AS85" s="21">
        <v>0.75</v>
      </c>
      <c r="AT85" s="21">
        <v>224.0</v>
      </c>
      <c r="AU85" s="21">
        <v>190.0</v>
      </c>
      <c r="AV85" s="21">
        <v>35.0</v>
      </c>
      <c r="AW85" s="21">
        <v>39.0</v>
      </c>
      <c r="AX85" s="23">
        <f t="shared" si="23"/>
        <v>0</v>
      </c>
      <c r="AY85" s="30"/>
      <c r="AZ85" s="31">
        <v>6040.0</v>
      </c>
      <c r="BA85" s="31">
        <v>560.0</v>
      </c>
      <c r="BB85" s="30"/>
      <c r="BC85" s="30"/>
      <c r="BD85" s="25">
        <f t="shared" si="24"/>
        <v>4</v>
      </c>
      <c r="BE85" s="25">
        <f t="shared" si="25"/>
        <v>5</v>
      </c>
      <c r="BF85" s="25">
        <f t="shared" si="26"/>
        <v>4</v>
      </c>
      <c r="BG85" s="25">
        <f t="shared" si="27"/>
        <v>1</v>
      </c>
      <c r="BH85" s="25">
        <f t="shared" si="28"/>
        <v>0</v>
      </c>
      <c r="BI85" s="30"/>
      <c r="BJ85" s="25">
        <f t="shared" si="29"/>
        <v>0.25</v>
      </c>
      <c r="BK85" s="30"/>
      <c r="BL85" s="30"/>
    </row>
    <row r="86">
      <c r="A86" s="18" t="s">
        <v>115</v>
      </c>
      <c r="B86" s="19">
        <f t="shared" si="30"/>
        <v>4</v>
      </c>
      <c r="C86" s="20">
        <f t="shared" si="31"/>
        <v>0.1290322581</v>
      </c>
      <c r="D86" s="19">
        <f t="shared" si="3"/>
        <v>0</v>
      </c>
      <c r="E86" s="20">
        <f t="shared" si="4"/>
        <v>0</v>
      </c>
      <c r="F86" s="19">
        <f t="shared" si="5"/>
        <v>720</v>
      </c>
      <c r="G86" s="20">
        <f t="shared" si="6"/>
        <v>0.5020920502</v>
      </c>
      <c r="H86" s="21">
        <f t="shared" si="7"/>
        <v>104</v>
      </c>
      <c r="I86" s="20">
        <f t="shared" si="8"/>
        <v>0.2524271845</v>
      </c>
      <c r="J86" s="19">
        <f t="shared" si="9"/>
        <v>34</v>
      </c>
      <c r="K86" s="20">
        <f t="shared" si="10"/>
        <v>0.320754717</v>
      </c>
      <c r="L86" s="19">
        <f t="shared" si="11"/>
        <v>60</v>
      </c>
      <c r="M86" s="20">
        <f t="shared" si="12"/>
        <v>0.3680981595</v>
      </c>
      <c r="N86" s="19">
        <f t="shared" si="13"/>
        <v>26</v>
      </c>
      <c r="O86" s="20">
        <f t="shared" si="14"/>
        <v>0.4561403509</v>
      </c>
      <c r="P86" s="19">
        <f t="shared" si="15"/>
        <v>1.26</v>
      </c>
      <c r="Q86" s="20">
        <f t="shared" si="16"/>
        <v>0.2413793103</v>
      </c>
      <c r="R86" s="19">
        <f t="shared" si="17"/>
        <v>0.6</v>
      </c>
      <c r="S86" s="20">
        <f t="shared" si="18"/>
        <v>0.3296703297</v>
      </c>
      <c r="T86" s="19">
        <f t="shared" si="19"/>
        <v>1.65</v>
      </c>
      <c r="U86" s="20">
        <f t="shared" si="20"/>
        <v>0.1246694371</v>
      </c>
      <c r="V86" s="19">
        <f t="shared" si="21"/>
        <v>0.66</v>
      </c>
      <c r="W86" s="20">
        <f t="shared" si="22"/>
        <v>0.1941176471</v>
      </c>
      <c r="X86" s="21">
        <v>33.0</v>
      </c>
      <c r="Y86" s="21">
        <v>2149.0</v>
      </c>
      <c r="Z86" s="21">
        <v>1794.0</v>
      </c>
      <c r="AA86" s="21">
        <v>464.0</v>
      </c>
      <c r="AB86" s="21">
        <v>123.0</v>
      </c>
      <c r="AC86" s="21">
        <v>193.0</v>
      </c>
      <c r="AD86" s="21">
        <v>70.0</v>
      </c>
      <c r="AE86" s="21">
        <v>5.85</v>
      </c>
      <c r="AF86" s="21">
        <v>2.12</v>
      </c>
      <c r="AG86" s="21">
        <v>14.06</v>
      </c>
      <c r="AH86" s="21">
        <v>3.73</v>
      </c>
      <c r="AI86" s="21">
        <v>29.0</v>
      </c>
      <c r="AJ86" s="21">
        <v>2149.0</v>
      </c>
      <c r="AK86" s="21">
        <v>1074.0</v>
      </c>
      <c r="AL86" s="21">
        <v>360.0</v>
      </c>
      <c r="AM86" s="21">
        <v>89.0</v>
      </c>
      <c r="AN86" s="21">
        <v>133.0</v>
      </c>
      <c r="AO86" s="21">
        <v>44.0</v>
      </c>
      <c r="AP86" s="21">
        <v>4.59</v>
      </c>
      <c r="AQ86" s="21">
        <v>1.52</v>
      </c>
      <c r="AR86" s="21">
        <v>12.41</v>
      </c>
      <c r="AS86" s="21">
        <v>3.07</v>
      </c>
      <c r="AT86" s="21">
        <v>2149.0</v>
      </c>
      <c r="AU86" s="21">
        <v>1794.0</v>
      </c>
      <c r="AV86" s="21">
        <v>414.0</v>
      </c>
      <c r="AW86" s="21">
        <v>450.0</v>
      </c>
      <c r="AX86" s="23">
        <f t="shared" si="23"/>
        <v>0.0306345733</v>
      </c>
      <c r="AY86" s="30"/>
      <c r="AZ86" s="31">
        <v>83071.0</v>
      </c>
      <c r="BA86" s="31">
        <v>7691.0</v>
      </c>
      <c r="BB86" s="30"/>
      <c r="BC86" s="30"/>
      <c r="BD86" s="25">
        <f t="shared" si="24"/>
        <v>36</v>
      </c>
      <c r="BE86" s="25">
        <f t="shared" si="25"/>
        <v>54</v>
      </c>
      <c r="BF86" s="25">
        <f t="shared" si="26"/>
        <v>50</v>
      </c>
      <c r="BG86" s="25">
        <f t="shared" si="27"/>
        <v>104</v>
      </c>
      <c r="BH86" s="25">
        <f t="shared" si="28"/>
        <v>14</v>
      </c>
      <c r="BI86" s="30"/>
      <c r="BJ86" s="25">
        <f t="shared" si="29"/>
        <v>0.6</v>
      </c>
      <c r="BK86" s="30"/>
      <c r="BL86" s="30"/>
    </row>
    <row r="87">
      <c r="A87" s="18" t="s">
        <v>116</v>
      </c>
      <c r="B87" s="19">
        <f t="shared" si="30"/>
        <v>2</v>
      </c>
      <c r="C87" s="20">
        <f t="shared" si="31"/>
        <v>0.2857142857</v>
      </c>
      <c r="D87" s="19">
        <f t="shared" si="3"/>
        <v>0</v>
      </c>
      <c r="E87" s="20">
        <f t="shared" si="4"/>
        <v>0</v>
      </c>
      <c r="F87" s="19">
        <f t="shared" si="5"/>
        <v>10</v>
      </c>
      <c r="G87" s="20">
        <f t="shared" si="6"/>
        <v>0.15625</v>
      </c>
      <c r="H87" s="21">
        <f t="shared" si="7"/>
        <v>2</v>
      </c>
      <c r="I87" s="20">
        <f t="shared" si="8"/>
        <v>0.1333333333</v>
      </c>
      <c r="J87" s="19">
        <f t="shared" si="9"/>
        <v>2</v>
      </c>
      <c r="K87" s="20">
        <f t="shared" si="10"/>
        <v>0.2</v>
      </c>
      <c r="L87" s="19">
        <f t="shared" si="11"/>
        <v>6</v>
      </c>
      <c r="M87" s="20">
        <f t="shared" si="12"/>
        <v>0.3</v>
      </c>
      <c r="N87" s="19">
        <f t="shared" si="13"/>
        <v>4</v>
      </c>
      <c r="O87" s="20">
        <f t="shared" si="14"/>
        <v>0.4</v>
      </c>
      <c r="P87" s="19">
        <f t="shared" si="15"/>
        <v>0.05</v>
      </c>
      <c r="Q87" s="20">
        <f t="shared" si="16"/>
        <v>0.01751313485</v>
      </c>
      <c r="R87" s="19">
        <f t="shared" si="17"/>
        <v>0.17</v>
      </c>
      <c r="S87" s="20">
        <f t="shared" si="18"/>
        <v>0.1201413428</v>
      </c>
      <c r="T87" s="19">
        <f t="shared" si="19"/>
        <v>-0.33</v>
      </c>
      <c r="U87" s="20">
        <f t="shared" si="20"/>
        <v>-0.1524249423</v>
      </c>
      <c r="V87" s="19">
        <f t="shared" si="21"/>
        <v>-0.12</v>
      </c>
      <c r="W87" s="20">
        <f t="shared" si="22"/>
        <v>-0.08333333333</v>
      </c>
      <c r="X87" s="21">
        <v>8.0</v>
      </c>
      <c r="Y87" s="21">
        <v>98.0</v>
      </c>
      <c r="Z87" s="21">
        <v>69.0</v>
      </c>
      <c r="AA87" s="21">
        <v>16.0</v>
      </c>
      <c r="AB87" s="21">
        <v>11.0</v>
      </c>
      <c r="AC87" s="21">
        <v>23.0</v>
      </c>
      <c r="AD87" s="21">
        <v>12.0</v>
      </c>
      <c r="AE87" s="21">
        <v>2.88</v>
      </c>
      <c r="AF87" s="21">
        <v>1.5</v>
      </c>
      <c r="AG87" s="21">
        <v>2.0</v>
      </c>
      <c r="AH87" s="21">
        <v>1.38</v>
      </c>
      <c r="AI87" s="21">
        <v>6.0</v>
      </c>
      <c r="AJ87" s="21">
        <v>98.0</v>
      </c>
      <c r="AK87" s="21">
        <v>59.0</v>
      </c>
      <c r="AL87" s="21">
        <v>14.0</v>
      </c>
      <c r="AM87" s="21">
        <v>9.0</v>
      </c>
      <c r="AN87" s="21">
        <v>17.0</v>
      </c>
      <c r="AO87" s="21">
        <v>8.0</v>
      </c>
      <c r="AP87" s="21">
        <v>2.83</v>
      </c>
      <c r="AQ87" s="21">
        <v>1.33</v>
      </c>
      <c r="AR87" s="21">
        <v>2.33</v>
      </c>
      <c r="AS87" s="21">
        <v>1.5</v>
      </c>
      <c r="AT87" s="21">
        <v>98.0</v>
      </c>
      <c r="AU87" s="21">
        <v>69.0</v>
      </c>
      <c r="AV87" s="21">
        <v>6.0</v>
      </c>
      <c r="AW87" s="21">
        <v>16.0</v>
      </c>
      <c r="AX87" s="23">
        <f t="shared" si="23"/>
        <v>0</v>
      </c>
      <c r="AY87" s="30"/>
      <c r="AZ87" s="31">
        <v>2500.0</v>
      </c>
      <c r="BA87" s="31">
        <v>258.0</v>
      </c>
      <c r="BB87" s="30"/>
      <c r="BC87" s="30"/>
      <c r="BD87" s="25">
        <f t="shared" si="24"/>
        <v>10</v>
      </c>
      <c r="BE87" s="25">
        <f t="shared" si="25"/>
        <v>8</v>
      </c>
      <c r="BF87" s="25">
        <f t="shared" si="26"/>
        <v>10</v>
      </c>
      <c r="BG87" s="25">
        <f t="shared" si="27"/>
        <v>2</v>
      </c>
      <c r="BH87" s="25">
        <f t="shared" si="28"/>
        <v>0</v>
      </c>
      <c r="BI87" s="30"/>
      <c r="BJ87" s="25">
        <f t="shared" si="29"/>
        <v>0.17</v>
      </c>
      <c r="BK87" s="30"/>
      <c r="BL87" s="30"/>
    </row>
    <row r="88">
      <c r="A88" s="18" t="s">
        <v>117</v>
      </c>
      <c r="B88" s="19">
        <f t="shared" si="30"/>
        <v>30</v>
      </c>
      <c r="C88" s="20">
        <f t="shared" si="31"/>
        <v>1.875</v>
      </c>
      <c r="D88" s="19">
        <f t="shared" si="3"/>
        <v>0</v>
      </c>
      <c r="E88" s="20">
        <f t="shared" si="4"/>
        <v>0</v>
      </c>
      <c r="F88" s="19">
        <f t="shared" si="5"/>
        <v>18</v>
      </c>
      <c r="G88" s="20">
        <f t="shared" si="6"/>
        <v>0.008283479061</v>
      </c>
      <c r="H88" s="21">
        <f t="shared" si="7"/>
        <v>696</v>
      </c>
      <c r="I88" s="20">
        <f t="shared" si="8"/>
        <v>1.988571429</v>
      </c>
      <c r="J88" s="19">
        <f t="shared" si="9"/>
        <v>128</v>
      </c>
      <c r="K88" s="20">
        <f t="shared" si="10"/>
        <v>1.939393939</v>
      </c>
      <c r="L88" s="19">
        <f t="shared" si="11"/>
        <v>301</v>
      </c>
      <c r="M88" s="20">
        <f t="shared" si="12"/>
        <v>1.98679868</v>
      </c>
      <c r="N88" s="19">
        <f t="shared" si="13"/>
        <v>172</v>
      </c>
      <c r="O88" s="20">
        <f t="shared" si="14"/>
        <v>2</v>
      </c>
      <c r="P88" s="19">
        <f t="shared" si="15"/>
        <v>8.74</v>
      </c>
      <c r="Q88" s="20">
        <f t="shared" si="16"/>
        <v>1.627560521</v>
      </c>
      <c r="R88" s="19">
        <f t="shared" si="17"/>
        <v>5.55</v>
      </c>
      <c r="S88" s="20">
        <f t="shared" si="18"/>
        <v>2</v>
      </c>
      <c r="T88" s="19">
        <f t="shared" si="19"/>
        <v>20.52</v>
      </c>
      <c r="U88" s="20">
        <f t="shared" si="20"/>
        <v>1.673735726</v>
      </c>
      <c r="V88" s="19">
        <f t="shared" si="21"/>
        <v>2.19</v>
      </c>
      <c r="W88" s="20">
        <f t="shared" si="22"/>
        <v>0.7075928918</v>
      </c>
      <c r="X88" s="21">
        <v>31.0</v>
      </c>
      <c r="Y88" s="21">
        <v>2493.0</v>
      </c>
      <c r="Z88" s="21">
        <v>2182.0</v>
      </c>
      <c r="AA88" s="21">
        <v>698.0</v>
      </c>
      <c r="AB88" s="21">
        <v>130.0</v>
      </c>
      <c r="AC88" s="21">
        <v>302.0</v>
      </c>
      <c r="AD88" s="21">
        <v>172.0</v>
      </c>
      <c r="AE88" s="21">
        <v>9.74</v>
      </c>
      <c r="AF88" s="21">
        <v>5.55</v>
      </c>
      <c r="AG88" s="21">
        <v>22.52</v>
      </c>
      <c r="AH88" s="21">
        <v>4.19</v>
      </c>
      <c r="AI88" s="21">
        <v>1.0</v>
      </c>
      <c r="AJ88" s="21">
        <v>2493.0</v>
      </c>
      <c r="AK88" s="21">
        <v>2164.0</v>
      </c>
      <c r="AL88" s="21">
        <v>2.0</v>
      </c>
      <c r="AM88" s="21">
        <v>2.0</v>
      </c>
      <c r="AN88" s="21">
        <v>1.0</v>
      </c>
      <c r="AO88" s="21">
        <v>0.0</v>
      </c>
      <c r="AP88" s="21">
        <v>1.0</v>
      </c>
      <c r="AQ88" s="21">
        <v>0.0</v>
      </c>
      <c r="AR88" s="21">
        <v>2.0</v>
      </c>
      <c r="AS88" s="21">
        <v>2.0</v>
      </c>
      <c r="AT88" s="22">
        <v>2493.0</v>
      </c>
      <c r="AU88" s="22">
        <v>2182.0</v>
      </c>
      <c r="AV88" s="22">
        <v>623.0</v>
      </c>
      <c r="AW88" s="21">
        <v>548.0</v>
      </c>
      <c r="AX88" s="23">
        <f t="shared" si="23"/>
        <v>0.2407704655</v>
      </c>
      <c r="AY88" s="30"/>
      <c r="AZ88" s="31">
        <v>87383.0</v>
      </c>
      <c r="BA88" s="31">
        <v>8942.0</v>
      </c>
      <c r="BB88" s="30"/>
      <c r="BC88" s="30"/>
      <c r="BD88" s="25">
        <f t="shared" si="24"/>
        <v>75</v>
      </c>
      <c r="BE88" s="25">
        <f t="shared" si="25"/>
        <v>621</v>
      </c>
      <c r="BF88" s="25">
        <f t="shared" si="26"/>
        <v>75</v>
      </c>
      <c r="BG88" s="25">
        <f t="shared" si="27"/>
        <v>696</v>
      </c>
      <c r="BH88" s="25">
        <f t="shared" si="28"/>
        <v>150</v>
      </c>
      <c r="BI88" s="30"/>
      <c r="BJ88" s="25">
        <f t="shared" si="29"/>
        <v>5.55</v>
      </c>
      <c r="BK88" s="30"/>
      <c r="BL88" s="30"/>
    </row>
    <row r="89">
      <c r="A89" s="18" t="s">
        <v>118</v>
      </c>
      <c r="B89" s="19">
        <f t="shared" si="30"/>
        <v>-1</v>
      </c>
      <c r="C89" s="20">
        <f t="shared" si="31"/>
        <v>-0.01169590643</v>
      </c>
      <c r="D89" s="19">
        <f t="shared" si="3"/>
        <v>0</v>
      </c>
      <c r="E89" s="20">
        <f t="shared" si="4"/>
        <v>0</v>
      </c>
      <c r="F89" s="19">
        <f t="shared" si="5"/>
        <v>-1</v>
      </c>
      <c r="G89" s="20">
        <f t="shared" si="6"/>
        <v>-0.001212856277</v>
      </c>
      <c r="H89" s="21">
        <f t="shared" si="7"/>
        <v>2</v>
      </c>
      <c r="I89" s="20">
        <f t="shared" si="8"/>
        <v>0.007751937984</v>
      </c>
      <c r="J89" s="19">
        <f t="shared" si="9"/>
        <v>-1</v>
      </c>
      <c r="K89" s="20">
        <f t="shared" si="10"/>
        <v>-0.006557377049</v>
      </c>
      <c r="L89" s="19">
        <f t="shared" si="11"/>
        <v>12</v>
      </c>
      <c r="M89" s="20">
        <f t="shared" si="12"/>
        <v>0.03488372093</v>
      </c>
      <c r="N89" s="19">
        <f t="shared" si="13"/>
        <v>13</v>
      </c>
      <c r="O89" s="20">
        <f t="shared" si="14"/>
        <v>0.06788511749</v>
      </c>
      <c r="P89" s="19">
        <f t="shared" si="15"/>
        <v>0.19</v>
      </c>
      <c r="Q89" s="20">
        <f t="shared" si="16"/>
        <v>0.04720496894</v>
      </c>
      <c r="R89" s="19">
        <f t="shared" si="17"/>
        <v>0.18</v>
      </c>
      <c r="S89" s="20">
        <f t="shared" si="18"/>
        <v>0.08035714286</v>
      </c>
      <c r="T89" s="19">
        <f t="shared" si="19"/>
        <v>0.06</v>
      </c>
      <c r="U89" s="20">
        <f t="shared" si="20"/>
        <v>0.01986754967</v>
      </c>
      <c r="V89" s="19">
        <f t="shared" si="21"/>
        <v>0.01</v>
      </c>
      <c r="W89" s="20">
        <f t="shared" si="22"/>
        <v>0.005602240896</v>
      </c>
      <c r="X89" s="21">
        <v>85.0</v>
      </c>
      <c r="Y89" s="21">
        <v>1120.0</v>
      </c>
      <c r="Z89" s="21">
        <v>824.0</v>
      </c>
      <c r="AA89" s="21">
        <v>259.0</v>
      </c>
      <c r="AB89" s="21">
        <v>152.0</v>
      </c>
      <c r="AC89" s="21">
        <v>350.0</v>
      </c>
      <c r="AD89" s="21">
        <v>198.0</v>
      </c>
      <c r="AE89" s="21">
        <v>4.12</v>
      </c>
      <c r="AF89" s="21">
        <v>2.33</v>
      </c>
      <c r="AG89" s="21">
        <v>3.05</v>
      </c>
      <c r="AH89" s="21">
        <v>1.79</v>
      </c>
      <c r="AI89" s="21">
        <v>86.0</v>
      </c>
      <c r="AJ89" s="21">
        <v>1120.0</v>
      </c>
      <c r="AK89" s="21">
        <v>825.0</v>
      </c>
      <c r="AL89" s="21">
        <v>257.0</v>
      </c>
      <c r="AM89" s="21">
        <v>153.0</v>
      </c>
      <c r="AN89" s="21">
        <v>338.0</v>
      </c>
      <c r="AO89" s="21">
        <v>185.0</v>
      </c>
      <c r="AP89" s="21">
        <v>3.93</v>
      </c>
      <c r="AQ89" s="21">
        <v>2.15</v>
      </c>
      <c r="AR89" s="21">
        <v>2.99</v>
      </c>
      <c r="AS89" s="21">
        <v>1.78</v>
      </c>
      <c r="AT89" s="22">
        <v>1120.0</v>
      </c>
      <c r="AU89" s="22">
        <v>824.0</v>
      </c>
      <c r="AV89" s="22">
        <v>164.0</v>
      </c>
      <c r="AW89" s="21">
        <v>232.0</v>
      </c>
      <c r="AX89" s="23">
        <f t="shared" si="23"/>
        <v>0.1099796334</v>
      </c>
      <c r="AY89" s="32"/>
      <c r="AZ89" s="31">
        <v>25963.0</v>
      </c>
      <c r="BA89" s="31">
        <v>2498.0</v>
      </c>
      <c r="BB89" s="30"/>
      <c r="BC89" s="30"/>
      <c r="BD89" s="25">
        <f t="shared" si="24"/>
        <v>68</v>
      </c>
      <c r="BE89" s="25">
        <f t="shared" si="25"/>
        <v>93</v>
      </c>
      <c r="BF89" s="25">
        <f t="shared" si="26"/>
        <v>95</v>
      </c>
      <c r="BG89" s="25">
        <f t="shared" si="27"/>
        <v>2</v>
      </c>
      <c r="BH89" s="25">
        <f t="shared" si="28"/>
        <v>27</v>
      </c>
      <c r="BI89" s="30"/>
      <c r="BJ89" s="25">
        <f t="shared" si="29"/>
        <v>0.18</v>
      </c>
      <c r="BK89" s="30"/>
      <c r="BL89" s="30"/>
    </row>
    <row r="90">
      <c r="A90" s="18" t="s">
        <v>119</v>
      </c>
      <c r="B90" s="19">
        <f t="shared" si="30"/>
        <v>-14</v>
      </c>
      <c r="C90" s="20">
        <f t="shared" si="31"/>
        <v>-0.7777777778</v>
      </c>
      <c r="D90" s="19">
        <f t="shared" si="3"/>
        <v>0</v>
      </c>
      <c r="E90" s="20">
        <f t="shared" si="4"/>
        <v>0</v>
      </c>
      <c r="F90" s="19">
        <f t="shared" si="5"/>
        <v>9</v>
      </c>
      <c r="G90" s="20">
        <f t="shared" si="6"/>
        <v>0.007863695937</v>
      </c>
      <c r="H90" s="21">
        <f t="shared" si="7"/>
        <v>25</v>
      </c>
      <c r="I90" s="20">
        <f t="shared" si="8"/>
        <v>0.08787346221</v>
      </c>
      <c r="J90" s="19">
        <f t="shared" si="9"/>
        <v>-14</v>
      </c>
      <c r="K90" s="20">
        <f t="shared" si="10"/>
        <v>-0.3888888889</v>
      </c>
      <c r="L90" s="19">
        <f t="shared" si="11"/>
        <v>-11</v>
      </c>
      <c r="M90" s="20">
        <f t="shared" si="12"/>
        <v>-0.1176470588</v>
      </c>
      <c r="N90" s="19">
        <f t="shared" si="13"/>
        <v>3</v>
      </c>
      <c r="O90" s="20">
        <f t="shared" si="14"/>
        <v>0.05217391304</v>
      </c>
      <c r="P90" s="19">
        <f t="shared" si="15"/>
        <v>4.04</v>
      </c>
      <c r="Q90" s="20">
        <f t="shared" si="16"/>
        <v>0.6755852843</v>
      </c>
      <c r="R90" s="19">
        <f t="shared" si="17"/>
        <v>3.12</v>
      </c>
      <c r="S90" s="20">
        <f t="shared" si="18"/>
        <v>0.8210526316</v>
      </c>
      <c r="T90" s="19">
        <f t="shared" si="19"/>
        <v>16.12</v>
      </c>
      <c r="U90" s="20">
        <f t="shared" si="20"/>
        <v>0.8511087645</v>
      </c>
      <c r="V90" s="19">
        <f t="shared" si="21"/>
        <v>0.92</v>
      </c>
      <c r="W90" s="20">
        <f t="shared" si="22"/>
        <v>0.4220183486</v>
      </c>
      <c r="X90" s="21">
        <v>11.0</v>
      </c>
      <c r="Y90" s="21">
        <v>1330.0</v>
      </c>
      <c r="Z90" s="21">
        <v>1149.0</v>
      </c>
      <c r="AA90" s="21">
        <v>297.0</v>
      </c>
      <c r="AB90" s="21">
        <v>29.0</v>
      </c>
      <c r="AC90" s="21">
        <v>88.0</v>
      </c>
      <c r="AD90" s="21">
        <v>59.0</v>
      </c>
      <c r="AE90" s="21">
        <v>8.0</v>
      </c>
      <c r="AF90" s="21">
        <v>5.36</v>
      </c>
      <c r="AG90" s="21">
        <v>27.0</v>
      </c>
      <c r="AH90" s="21">
        <v>2.64</v>
      </c>
      <c r="AI90" s="21">
        <v>25.0</v>
      </c>
      <c r="AJ90" s="21">
        <v>1330.0</v>
      </c>
      <c r="AK90" s="21">
        <v>1140.0</v>
      </c>
      <c r="AL90" s="21">
        <v>272.0</v>
      </c>
      <c r="AM90" s="21">
        <v>43.0</v>
      </c>
      <c r="AN90" s="21">
        <v>99.0</v>
      </c>
      <c r="AO90" s="21">
        <v>56.0</v>
      </c>
      <c r="AP90" s="21">
        <v>3.96</v>
      </c>
      <c r="AQ90" s="21">
        <v>2.24</v>
      </c>
      <c r="AR90" s="21">
        <v>10.88</v>
      </c>
      <c r="AS90" s="21">
        <v>1.72</v>
      </c>
      <c r="AT90" s="21">
        <v>1330.0</v>
      </c>
      <c r="AU90" s="21">
        <v>1149.0</v>
      </c>
      <c r="AV90" s="21">
        <v>383.0</v>
      </c>
      <c r="AW90" s="21">
        <v>274.0</v>
      </c>
      <c r="AX90" s="23">
        <f t="shared" si="23"/>
        <v>0.08056042032</v>
      </c>
      <c r="AY90" s="30"/>
      <c r="AZ90" s="31">
        <v>50071.0</v>
      </c>
      <c r="BA90" s="31">
        <v>4904.0</v>
      </c>
      <c r="BB90" s="30"/>
      <c r="BC90" s="30"/>
      <c r="BD90" s="25">
        <f t="shared" si="24"/>
        <v>109</v>
      </c>
      <c r="BE90" s="25">
        <f t="shared" si="25"/>
        <v>111</v>
      </c>
      <c r="BF90" s="25">
        <f t="shared" si="26"/>
        <v>86</v>
      </c>
      <c r="BG90" s="25">
        <f t="shared" si="27"/>
        <v>25</v>
      </c>
      <c r="BH90" s="25">
        <f t="shared" si="28"/>
        <v>23</v>
      </c>
      <c r="BI90" s="30"/>
      <c r="BJ90" s="25">
        <f t="shared" si="29"/>
        <v>3.12</v>
      </c>
      <c r="BK90" s="30"/>
      <c r="BL90" s="30"/>
    </row>
    <row r="91">
      <c r="A91" s="18" t="s">
        <v>120</v>
      </c>
      <c r="B91" s="19">
        <f t="shared" si="30"/>
        <v>0</v>
      </c>
      <c r="C91" s="20">
        <f t="shared" si="31"/>
        <v>0</v>
      </c>
      <c r="D91" s="19">
        <f t="shared" si="3"/>
        <v>0</v>
      </c>
      <c r="E91" s="20">
        <f t="shared" si="4"/>
        <v>0</v>
      </c>
      <c r="F91" s="19">
        <f t="shared" si="5"/>
        <v>0</v>
      </c>
      <c r="G91" s="20">
        <f t="shared" si="6"/>
        <v>0</v>
      </c>
      <c r="H91" s="21">
        <f t="shared" si="7"/>
        <v>0</v>
      </c>
      <c r="I91" s="20">
        <f t="shared" si="8"/>
        <v>0</v>
      </c>
      <c r="J91" s="19">
        <f t="shared" si="9"/>
        <v>0</v>
      </c>
      <c r="K91" s="20">
        <f t="shared" si="10"/>
        <v>0</v>
      </c>
      <c r="L91" s="19">
        <f t="shared" si="11"/>
        <v>0</v>
      </c>
      <c r="M91" s="20">
        <f t="shared" si="12"/>
        <v>0</v>
      </c>
      <c r="N91" s="19">
        <f t="shared" si="13"/>
        <v>0</v>
      </c>
      <c r="O91" s="20">
        <f t="shared" si="14"/>
        <v>0</v>
      </c>
      <c r="P91" s="19">
        <f t="shared" si="15"/>
        <v>0</v>
      </c>
      <c r="Q91" s="20">
        <f t="shared" si="16"/>
        <v>0</v>
      </c>
      <c r="R91" s="19">
        <f t="shared" si="17"/>
        <v>0</v>
      </c>
      <c r="S91" s="20">
        <f t="shared" si="18"/>
        <v>0</v>
      </c>
      <c r="T91" s="19">
        <f t="shared" si="19"/>
        <v>-0.5</v>
      </c>
      <c r="U91" s="20">
        <f t="shared" si="20"/>
        <v>-0.2222222222</v>
      </c>
      <c r="V91" s="19">
        <f t="shared" si="21"/>
        <v>0</v>
      </c>
      <c r="W91" s="20">
        <f t="shared" si="22"/>
        <v>0</v>
      </c>
      <c r="X91" s="21">
        <v>2.0</v>
      </c>
      <c r="Y91" s="21">
        <v>28.0</v>
      </c>
      <c r="Z91" s="21">
        <v>15.0</v>
      </c>
      <c r="AA91" s="21">
        <v>5.0</v>
      </c>
      <c r="AB91" s="21">
        <v>3.0</v>
      </c>
      <c r="AC91" s="21">
        <v>7.0</v>
      </c>
      <c r="AD91" s="21">
        <v>4.0</v>
      </c>
      <c r="AE91" s="21">
        <v>3.5</v>
      </c>
      <c r="AF91" s="21">
        <v>2.0</v>
      </c>
      <c r="AG91" s="21">
        <v>2.0</v>
      </c>
      <c r="AH91" s="21">
        <v>1.5</v>
      </c>
      <c r="AI91" s="28">
        <v>2.0</v>
      </c>
      <c r="AJ91" s="21">
        <v>28.0</v>
      </c>
      <c r="AK91" s="21">
        <v>15.0</v>
      </c>
      <c r="AL91" s="21">
        <v>5.0</v>
      </c>
      <c r="AM91" s="21">
        <v>3.0</v>
      </c>
      <c r="AN91" s="21">
        <v>7.0</v>
      </c>
      <c r="AO91" s="21">
        <v>4.0</v>
      </c>
      <c r="AP91" s="21">
        <v>3.5</v>
      </c>
      <c r="AQ91" s="21">
        <v>2.0</v>
      </c>
      <c r="AR91" s="21">
        <v>2.5</v>
      </c>
      <c r="AS91" s="21">
        <v>1.5</v>
      </c>
      <c r="AT91" s="21">
        <v>28.0</v>
      </c>
      <c r="AU91" s="21">
        <v>15.0</v>
      </c>
      <c r="AV91" s="21">
        <v>2.0</v>
      </c>
      <c r="AW91" s="21">
        <v>4.0</v>
      </c>
      <c r="AX91" s="23">
        <f t="shared" si="23"/>
        <v>0.2222222222</v>
      </c>
      <c r="AY91" s="30"/>
      <c r="AZ91" s="31">
        <v>614.0</v>
      </c>
      <c r="BA91" s="31">
        <v>83.0</v>
      </c>
      <c r="BB91" s="30"/>
      <c r="BC91" s="30"/>
      <c r="BD91" s="25">
        <f t="shared" si="24"/>
        <v>2</v>
      </c>
      <c r="BE91" s="25">
        <f t="shared" si="25"/>
        <v>3</v>
      </c>
      <c r="BF91" s="25">
        <f t="shared" si="26"/>
        <v>3</v>
      </c>
      <c r="BG91" s="25">
        <f t="shared" si="27"/>
        <v>0</v>
      </c>
      <c r="BH91" s="25">
        <f t="shared" si="28"/>
        <v>1</v>
      </c>
      <c r="BI91" s="30"/>
      <c r="BJ91" s="25">
        <f t="shared" si="29"/>
        <v>0</v>
      </c>
      <c r="BK91" s="30"/>
      <c r="BL91" s="30"/>
    </row>
    <row r="92">
      <c r="A92" s="18" t="s">
        <v>121</v>
      </c>
      <c r="B92" s="19">
        <f t="shared" si="30"/>
        <v>28</v>
      </c>
      <c r="C92" s="20">
        <f t="shared" si="31"/>
        <v>1.866666667</v>
      </c>
      <c r="D92" s="19">
        <f t="shared" si="3"/>
        <v>0</v>
      </c>
      <c r="E92" s="20">
        <f t="shared" si="4"/>
        <v>0</v>
      </c>
      <c r="F92" s="19">
        <f t="shared" si="5"/>
        <v>70</v>
      </c>
      <c r="G92" s="20">
        <f t="shared" si="6"/>
        <v>0.0546875</v>
      </c>
      <c r="H92" s="21">
        <f t="shared" si="7"/>
        <v>-7</v>
      </c>
      <c r="I92" s="20">
        <f t="shared" si="8"/>
        <v>-0.03131991051</v>
      </c>
      <c r="J92" s="19">
        <f t="shared" si="9"/>
        <v>61</v>
      </c>
      <c r="K92" s="20">
        <f t="shared" si="10"/>
        <v>1.936507937</v>
      </c>
      <c r="L92" s="19">
        <f t="shared" si="11"/>
        <v>139</v>
      </c>
      <c r="M92" s="20">
        <f t="shared" si="12"/>
        <v>1.684848485</v>
      </c>
      <c r="N92" s="19">
        <f t="shared" si="13"/>
        <v>78</v>
      </c>
      <c r="O92" s="20">
        <f t="shared" si="14"/>
        <v>1.529411765</v>
      </c>
      <c r="P92" s="19">
        <f t="shared" si="15"/>
        <v>-7.76</v>
      </c>
      <c r="Q92" s="20">
        <f t="shared" si="16"/>
        <v>-0.850877193</v>
      </c>
      <c r="R92" s="19">
        <f t="shared" si="17"/>
        <v>-8.9</v>
      </c>
      <c r="S92" s="20">
        <f t="shared" si="18"/>
        <v>-1.178807947</v>
      </c>
      <c r="T92" s="19">
        <f t="shared" si="19"/>
        <v>-219.41</v>
      </c>
      <c r="U92" s="20">
        <f t="shared" si="20"/>
        <v>-1.870582719</v>
      </c>
      <c r="V92" s="19">
        <f t="shared" si="21"/>
        <v>1.14</v>
      </c>
      <c r="W92" s="20">
        <f t="shared" si="22"/>
        <v>0.7261146497</v>
      </c>
      <c r="X92" s="21">
        <v>29.0</v>
      </c>
      <c r="Y92" s="21">
        <v>1592.0</v>
      </c>
      <c r="Z92" s="21">
        <v>1315.0</v>
      </c>
      <c r="AA92" s="21">
        <v>220.0</v>
      </c>
      <c r="AB92" s="21">
        <v>62.0</v>
      </c>
      <c r="AC92" s="21">
        <v>152.0</v>
      </c>
      <c r="AD92" s="21">
        <v>90.0</v>
      </c>
      <c r="AE92" s="21">
        <v>5.24</v>
      </c>
      <c r="AF92" s="21">
        <v>3.1</v>
      </c>
      <c r="AG92" s="21">
        <v>7.59</v>
      </c>
      <c r="AH92" s="21">
        <v>2.14</v>
      </c>
      <c r="AI92" s="21">
        <v>1.0</v>
      </c>
      <c r="AJ92" s="21">
        <v>1592.0</v>
      </c>
      <c r="AK92" s="21">
        <v>1245.0</v>
      </c>
      <c r="AL92" s="21">
        <v>227.0</v>
      </c>
      <c r="AM92" s="21">
        <v>1.0</v>
      </c>
      <c r="AN92" s="21">
        <v>13.0</v>
      </c>
      <c r="AO92" s="21">
        <v>12.0</v>
      </c>
      <c r="AP92" s="21">
        <v>13.0</v>
      </c>
      <c r="AQ92" s="21">
        <v>12.0</v>
      </c>
      <c r="AR92" s="21">
        <v>227.0</v>
      </c>
      <c r="AS92" s="21">
        <v>1.0</v>
      </c>
      <c r="AT92" s="21">
        <v>1592.0</v>
      </c>
      <c r="AU92" s="21">
        <v>1315.0</v>
      </c>
      <c r="AV92" s="21">
        <v>166.0</v>
      </c>
      <c r="AW92" s="21">
        <v>181.0</v>
      </c>
      <c r="AX92" s="23">
        <f t="shared" si="23"/>
        <v>0.1945137157</v>
      </c>
      <c r="AY92" s="30"/>
      <c r="AZ92" s="31">
        <v>69675.0</v>
      </c>
      <c r="BA92" s="31">
        <v>6666.0</v>
      </c>
      <c r="BB92" s="30"/>
      <c r="BC92" s="30"/>
      <c r="BD92" s="25">
        <f t="shared" si="24"/>
        <v>15</v>
      </c>
      <c r="BE92" s="25">
        <f t="shared" si="25"/>
        <v>61</v>
      </c>
      <c r="BF92" s="25">
        <f t="shared" si="26"/>
        <v>54</v>
      </c>
      <c r="BG92" s="25">
        <f t="shared" si="27"/>
        <v>7</v>
      </c>
      <c r="BH92" s="25">
        <f t="shared" si="28"/>
        <v>39</v>
      </c>
      <c r="BI92" s="30"/>
      <c r="BJ92" s="25">
        <f t="shared" si="29"/>
        <v>8.9</v>
      </c>
      <c r="BK92" s="30"/>
      <c r="BL92" s="30"/>
    </row>
    <row r="93">
      <c r="A93" s="18" t="s">
        <v>122</v>
      </c>
      <c r="B93" s="19">
        <f t="shared" si="30"/>
        <v>18</v>
      </c>
      <c r="C93" s="20">
        <f t="shared" si="31"/>
        <v>1.8</v>
      </c>
      <c r="D93" s="19">
        <f t="shared" si="3"/>
        <v>0</v>
      </c>
      <c r="E93" s="20">
        <f t="shared" si="4"/>
        <v>0</v>
      </c>
      <c r="F93" s="19">
        <f t="shared" si="5"/>
        <v>9</v>
      </c>
      <c r="G93" s="20">
        <f t="shared" si="6"/>
        <v>0.008575512149</v>
      </c>
      <c r="H93" s="21">
        <f t="shared" si="7"/>
        <v>275</v>
      </c>
      <c r="I93" s="20">
        <f t="shared" si="8"/>
        <v>1.985559567</v>
      </c>
      <c r="J93" s="19">
        <f t="shared" si="9"/>
        <v>34</v>
      </c>
      <c r="K93" s="20">
        <f t="shared" si="10"/>
        <v>1.888888889</v>
      </c>
      <c r="L93" s="19">
        <f t="shared" si="11"/>
        <v>109</v>
      </c>
      <c r="M93" s="20">
        <f t="shared" si="12"/>
        <v>1.963963964</v>
      </c>
      <c r="N93" s="19">
        <f t="shared" si="13"/>
        <v>75</v>
      </c>
      <c r="O93" s="20">
        <f t="shared" si="14"/>
        <v>2</v>
      </c>
      <c r="P93" s="19">
        <f t="shared" si="15"/>
        <v>4.79</v>
      </c>
      <c r="Q93" s="20">
        <f t="shared" si="16"/>
        <v>1.41089838</v>
      </c>
      <c r="R93" s="19">
        <f t="shared" si="17"/>
        <v>3.95</v>
      </c>
      <c r="S93" s="20">
        <f t="shared" si="18"/>
        <v>2</v>
      </c>
      <c r="T93" s="19">
        <f t="shared" si="19"/>
        <v>13.53</v>
      </c>
      <c r="U93" s="20">
        <f t="shared" si="20"/>
        <v>1.742433999</v>
      </c>
      <c r="V93" s="19">
        <f t="shared" si="21"/>
        <v>0.84</v>
      </c>
      <c r="W93" s="20">
        <f t="shared" si="22"/>
        <v>0.5915492958</v>
      </c>
      <c r="X93" s="21">
        <v>19.0</v>
      </c>
      <c r="Y93" s="21">
        <v>1262.0</v>
      </c>
      <c r="Z93" s="21">
        <v>1054.0</v>
      </c>
      <c r="AA93" s="21">
        <v>276.0</v>
      </c>
      <c r="AB93" s="21">
        <v>35.0</v>
      </c>
      <c r="AC93" s="21">
        <v>110.0</v>
      </c>
      <c r="AD93" s="21">
        <v>75.0</v>
      </c>
      <c r="AE93" s="21">
        <v>5.79</v>
      </c>
      <c r="AF93" s="21">
        <v>3.95</v>
      </c>
      <c r="AG93" s="21">
        <v>14.53</v>
      </c>
      <c r="AH93" s="21">
        <v>1.84</v>
      </c>
      <c r="AI93" s="21">
        <v>1.0</v>
      </c>
      <c r="AJ93" s="21">
        <v>1262.0</v>
      </c>
      <c r="AK93" s="21">
        <v>1045.0</v>
      </c>
      <c r="AL93" s="21">
        <v>1.0</v>
      </c>
      <c r="AM93" s="21">
        <v>1.0</v>
      </c>
      <c r="AN93" s="21">
        <v>1.0</v>
      </c>
      <c r="AO93" s="21">
        <v>0.0</v>
      </c>
      <c r="AP93" s="21">
        <v>1.0</v>
      </c>
      <c r="AQ93" s="21">
        <v>0.0</v>
      </c>
      <c r="AR93" s="21">
        <v>1.0</v>
      </c>
      <c r="AS93" s="21">
        <v>1.0</v>
      </c>
      <c r="AT93" s="21">
        <v>1262.0</v>
      </c>
      <c r="AU93" s="21">
        <v>1054.0</v>
      </c>
      <c r="AV93" s="21">
        <v>238.0</v>
      </c>
      <c r="AW93" s="21">
        <v>263.0</v>
      </c>
      <c r="AX93" s="23">
        <f t="shared" si="23"/>
        <v>0.04823747681</v>
      </c>
      <c r="AY93" s="30"/>
      <c r="AZ93" s="31">
        <v>50101.0</v>
      </c>
      <c r="BA93" s="31">
        <v>4610.0</v>
      </c>
      <c r="BB93" s="30"/>
      <c r="BC93" s="30"/>
      <c r="BD93" s="25">
        <f t="shared" si="24"/>
        <v>25</v>
      </c>
      <c r="BE93" s="25">
        <f t="shared" si="25"/>
        <v>237</v>
      </c>
      <c r="BF93" s="25">
        <f t="shared" si="26"/>
        <v>38</v>
      </c>
      <c r="BG93" s="25">
        <f t="shared" si="27"/>
        <v>275</v>
      </c>
      <c r="BH93" s="25">
        <f t="shared" si="28"/>
        <v>13</v>
      </c>
      <c r="BI93" s="30"/>
      <c r="BJ93" s="25">
        <f t="shared" si="29"/>
        <v>3.95</v>
      </c>
      <c r="BK93" s="30"/>
      <c r="BL93" s="30"/>
    </row>
    <row r="94">
      <c r="A94" s="18" t="s">
        <v>123</v>
      </c>
      <c r="B94" s="19">
        <f t="shared" si="30"/>
        <v>-6</v>
      </c>
      <c r="C94" s="20">
        <f t="shared" si="31"/>
        <v>-0.5454545455</v>
      </c>
      <c r="D94" s="19">
        <f t="shared" si="3"/>
        <v>0</v>
      </c>
      <c r="E94" s="20">
        <f t="shared" si="4"/>
        <v>0</v>
      </c>
      <c r="F94" s="19">
        <f t="shared" si="5"/>
        <v>0</v>
      </c>
      <c r="G94" s="20">
        <f t="shared" si="6"/>
        <v>0</v>
      </c>
      <c r="H94" s="21">
        <f t="shared" si="7"/>
        <v>-19</v>
      </c>
      <c r="I94" s="20">
        <f t="shared" si="8"/>
        <v>-0.3089430894</v>
      </c>
      <c r="J94" s="19">
        <f t="shared" si="9"/>
        <v>-36</v>
      </c>
      <c r="K94" s="20">
        <f t="shared" si="10"/>
        <v>-0.972972973</v>
      </c>
      <c r="L94" s="19">
        <f t="shared" si="11"/>
        <v>-41</v>
      </c>
      <c r="M94" s="20">
        <f t="shared" si="12"/>
        <v>-0.6456692913</v>
      </c>
      <c r="N94" s="19">
        <f t="shared" si="13"/>
        <v>-5</v>
      </c>
      <c r="O94" s="20">
        <f t="shared" si="14"/>
        <v>0.1886792453</v>
      </c>
      <c r="P94" s="19">
        <f t="shared" si="15"/>
        <v>-0.62</v>
      </c>
      <c r="Q94" s="20">
        <f t="shared" si="16"/>
        <v>-0.1089630931</v>
      </c>
      <c r="R94" s="19">
        <f t="shared" si="17"/>
        <v>0.93</v>
      </c>
      <c r="S94" s="20">
        <f t="shared" si="18"/>
        <v>0.3668639053</v>
      </c>
      <c r="T94" s="19">
        <f t="shared" si="19"/>
        <v>1.43</v>
      </c>
      <c r="U94" s="20">
        <f t="shared" si="20"/>
        <v>0.2471910112</v>
      </c>
      <c r="V94" s="19">
        <f t="shared" si="21"/>
        <v>-1.55</v>
      </c>
      <c r="W94" s="20">
        <f t="shared" si="22"/>
        <v>-0.4912836767</v>
      </c>
      <c r="X94" s="21">
        <v>8.0</v>
      </c>
      <c r="Y94" s="21">
        <v>480.0</v>
      </c>
      <c r="Z94" s="21">
        <v>372.0</v>
      </c>
      <c r="AA94" s="21">
        <v>52.0</v>
      </c>
      <c r="AB94" s="21">
        <v>19.0</v>
      </c>
      <c r="AC94" s="21">
        <v>43.0</v>
      </c>
      <c r="AD94" s="21">
        <v>24.0</v>
      </c>
      <c r="AE94" s="21">
        <v>5.38</v>
      </c>
      <c r="AF94" s="21">
        <v>3.0</v>
      </c>
      <c r="AG94" s="21">
        <v>6.5</v>
      </c>
      <c r="AH94" s="21">
        <v>2.38</v>
      </c>
      <c r="AI94" s="21">
        <v>14.0</v>
      </c>
      <c r="AJ94" s="21">
        <v>480.0</v>
      </c>
      <c r="AK94" s="21">
        <v>372.0</v>
      </c>
      <c r="AL94" s="21">
        <v>71.0</v>
      </c>
      <c r="AM94" s="21">
        <v>55.0</v>
      </c>
      <c r="AN94" s="21">
        <v>84.0</v>
      </c>
      <c r="AO94" s="21">
        <v>29.0</v>
      </c>
      <c r="AP94" s="21">
        <v>6.0</v>
      </c>
      <c r="AQ94" s="21">
        <v>2.07</v>
      </c>
      <c r="AR94" s="21">
        <v>5.07</v>
      </c>
      <c r="AS94" s="21">
        <v>3.93</v>
      </c>
      <c r="AT94" s="21">
        <v>480.0</v>
      </c>
      <c r="AU94" s="21">
        <v>372.0</v>
      </c>
      <c r="AV94" s="21">
        <v>63.0</v>
      </c>
      <c r="AW94" s="21">
        <v>62.0</v>
      </c>
      <c r="AX94" s="23">
        <f t="shared" si="23"/>
        <v>-0.1754385965</v>
      </c>
      <c r="AY94" s="30"/>
      <c r="AZ94" s="10">
        <v>16259.0</v>
      </c>
      <c r="BA94" s="10">
        <v>1541.0</v>
      </c>
      <c r="BD94" s="25">
        <f t="shared" si="24"/>
        <v>1</v>
      </c>
      <c r="BE94" s="25">
        <f t="shared" si="25"/>
        <v>8</v>
      </c>
      <c r="BF94" s="25">
        <f t="shared" si="26"/>
        <v>11</v>
      </c>
      <c r="BG94" s="25">
        <f t="shared" si="27"/>
        <v>19</v>
      </c>
      <c r="BH94" s="25">
        <f t="shared" si="28"/>
        <v>10</v>
      </c>
      <c r="BJ94" s="25">
        <f t="shared" si="29"/>
        <v>0.93</v>
      </c>
    </row>
    <row r="95">
      <c r="A95" s="18" t="s">
        <v>124</v>
      </c>
      <c r="B95" s="19">
        <f t="shared" si="30"/>
        <v>-3</v>
      </c>
      <c r="C95" s="20">
        <f t="shared" si="31"/>
        <v>-0.06593406593</v>
      </c>
      <c r="D95" s="19">
        <f t="shared" si="3"/>
        <v>0</v>
      </c>
      <c r="E95" s="20">
        <f t="shared" si="4"/>
        <v>0</v>
      </c>
      <c r="F95" s="19">
        <f t="shared" si="5"/>
        <v>463</v>
      </c>
      <c r="G95" s="20">
        <f t="shared" si="6"/>
        <v>0.2071125028</v>
      </c>
      <c r="H95" s="21">
        <f t="shared" si="7"/>
        <v>-44</v>
      </c>
      <c r="I95" s="20">
        <f t="shared" si="8"/>
        <v>-0.08576998051</v>
      </c>
      <c r="J95" s="19">
        <f t="shared" si="9"/>
        <v>102</v>
      </c>
      <c r="K95" s="20">
        <f t="shared" si="10"/>
        <v>1.291139241</v>
      </c>
      <c r="L95" s="19">
        <f t="shared" si="11"/>
        <v>131</v>
      </c>
      <c r="M95" s="20">
        <f t="shared" si="12"/>
        <v>0.5292929293</v>
      </c>
      <c r="N95" s="19">
        <f t="shared" si="13"/>
        <v>29</v>
      </c>
      <c r="O95" s="20">
        <f t="shared" si="14"/>
        <v>0.1721068249</v>
      </c>
      <c r="P95" s="19">
        <f t="shared" si="15"/>
        <v>3.24</v>
      </c>
      <c r="Q95" s="20">
        <f t="shared" si="16"/>
        <v>0.5901639344</v>
      </c>
      <c r="R95" s="19">
        <f t="shared" si="17"/>
        <v>0.88</v>
      </c>
      <c r="S95" s="20">
        <f t="shared" si="18"/>
        <v>0.2365591398</v>
      </c>
      <c r="T95" s="19">
        <f t="shared" si="19"/>
        <v>-0.22</v>
      </c>
      <c r="U95" s="20">
        <f t="shared" si="20"/>
        <v>-0.01952085182</v>
      </c>
      <c r="V95" s="19">
        <f t="shared" si="21"/>
        <v>2.35</v>
      </c>
      <c r="W95" s="20">
        <f t="shared" si="22"/>
        <v>1.323943662</v>
      </c>
      <c r="X95" s="21">
        <v>44.0</v>
      </c>
      <c r="Y95" s="21">
        <v>3079.0</v>
      </c>
      <c r="Z95" s="21">
        <v>2467.0</v>
      </c>
      <c r="AA95" s="21">
        <v>491.0</v>
      </c>
      <c r="AB95" s="21">
        <v>130.0</v>
      </c>
      <c r="AC95" s="21">
        <v>313.0</v>
      </c>
      <c r="AD95" s="21">
        <v>183.0</v>
      </c>
      <c r="AE95" s="21">
        <v>7.11</v>
      </c>
      <c r="AF95" s="21">
        <v>4.16</v>
      </c>
      <c r="AG95" s="21">
        <v>11.16</v>
      </c>
      <c r="AH95" s="21">
        <v>2.95</v>
      </c>
      <c r="AI95" s="21">
        <v>47.0</v>
      </c>
      <c r="AJ95" s="21">
        <v>3079.0</v>
      </c>
      <c r="AK95" s="21">
        <v>2004.0</v>
      </c>
      <c r="AL95" s="21">
        <v>535.0</v>
      </c>
      <c r="AM95" s="21">
        <v>28.0</v>
      </c>
      <c r="AN95" s="21">
        <v>182.0</v>
      </c>
      <c r="AO95" s="21">
        <v>154.0</v>
      </c>
      <c r="AP95" s="21">
        <v>3.87</v>
      </c>
      <c r="AQ95" s="21">
        <v>3.28</v>
      </c>
      <c r="AR95" s="21">
        <v>11.38</v>
      </c>
      <c r="AS95" s="21">
        <v>0.6</v>
      </c>
      <c r="AT95" s="22">
        <v>3079.0</v>
      </c>
      <c r="AU95" s="22">
        <v>2467.0</v>
      </c>
      <c r="AV95" s="22">
        <v>453.0</v>
      </c>
      <c r="AW95" s="21">
        <v>420.0</v>
      </c>
      <c r="AX95" s="23">
        <f t="shared" si="23"/>
        <v>0.1558726674</v>
      </c>
      <c r="AY95" s="30"/>
      <c r="AZ95" s="10">
        <v>108800.0</v>
      </c>
      <c r="BA95" s="10">
        <v>8384.0</v>
      </c>
      <c r="BD95" s="25">
        <f t="shared" si="24"/>
        <v>33</v>
      </c>
      <c r="BE95" s="25">
        <f t="shared" si="25"/>
        <v>82</v>
      </c>
      <c r="BF95" s="25">
        <f t="shared" si="26"/>
        <v>38</v>
      </c>
      <c r="BG95" s="25">
        <f t="shared" si="27"/>
        <v>44</v>
      </c>
      <c r="BH95" s="25">
        <f t="shared" si="28"/>
        <v>71</v>
      </c>
      <c r="BJ95" s="25">
        <f t="shared" si="29"/>
        <v>0.88</v>
      </c>
    </row>
    <row r="96">
      <c r="A96" s="18" t="s">
        <v>125</v>
      </c>
      <c r="B96" s="19">
        <f t="shared" si="30"/>
        <v>42</v>
      </c>
      <c r="C96" s="20">
        <f t="shared" si="31"/>
        <v>1.3125</v>
      </c>
      <c r="D96" s="19">
        <f t="shared" si="3"/>
        <v>0</v>
      </c>
      <c r="E96" s="20">
        <f t="shared" si="4"/>
        <v>0</v>
      </c>
      <c r="F96" s="19">
        <f t="shared" si="5"/>
        <v>-18</v>
      </c>
      <c r="G96" s="20">
        <f t="shared" si="6"/>
        <v>-0.009414225941</v>
      </c>
      <c r="H96" s="21">
        <f t="shared" si="7"/>
        <v>82</v>
      </c>
      <c r="I96" s="20">
        <f t="shared" si="8"/>
        <v>1.301587302</v>
      </c>
      <c r="J96" s="19">
        <f t="shared" si="9"/>
        <v>332</v>
      </c>
      <c r="K96" s="20">
        <f t="shared" si="10"/>
        <v>1.875706215</v>
      </c>
      <c r="L96" s="19">
        <f t="shared" si="11"/>
        <v>385</v>
      </c>
      <c r="M96" s="20">
        <f t="shared" si="12"/>
        <v>1.891891892</v>
      </c>
      <c r="N96" s="19">
        <f t="shared" si="13"/>
        <v>53</v>
      </c>
      <c r="O96" s="20">
        <f t="shared" si="14"/>
        <v>2</v>
      </c>
      <c r="P96" s="19">
        <f t="shared" si="15"/>
        <v>6.47</v>
      </c>
      <c r="Q96" s="20">
        <f t="shared" si="16"/>
        <v>1.527744982</v>
      </c>
      <c r="R96" s="19">
        <f t="shared" si="17"/>
        <v>1</v>
      </c>
      <c r="S96" s="20">
        <f t="shared" si="18"/>
        <v>2</v>
      </c>
      <c r="T96" s="19">
        <f t="shared" si="19"/>
        <v>-0.04</v>
      </c>
      <c r="U96" s="20">
        <f t="shared" si="20"/>
        <v>-0.0202020202</v>
      </c>
      <c r="V96" s="19">
        <f t="shared" si="21"/>
        <v>5.47</v>
      </c>
      <c r="W96" s="20">
        <f t="shared" si="22"/>
        <v>1.464524766</v>
      </c>
      <c r="X96" s="21">
        <v>53.0</v>
      </c>
      <c r="Y96" s="21">
        <v>2331.0</v>
      </c>
      <c r="Z96" s="21">
        <v>1903.0</v>
      </c>
      <c r="AA96" s="21">
        <v>104.0</v>
      </c>
      <c r="AB96" s="21">
        <v>343.0</v>
      </c>
      <c r="AC96" s="21">
        <v>396.0</v>
      </c>
      <c r="AD96" s="21">
        <v>53.0</v>
      </c>
      <c r="AE96" s="21">
        <v>7.47</v>
      </c>
      <c r="AF96" s="21">
        <v>1.0</v>
      </c>
      <c r="AG96" s="21">
        <v>1.96</v>
      </c>
      <c r="AH96" s="21">
        <v>6.47</v>
      </c>
      <c r="AI96" s="21">
        <v>11.0</v>
      </c>
      <c r="AJ96" s="21">
        <v>2331.0</v>
      </c>
      <c r="AK96" s="21">
        <v>1921.0</v>
      </c>
      <c r="AL96" s="21">
        <v>22.0</v>
      </c>
      <c r="AM96" s="21">
        <v>11.0</v>
      </c>
      <c r="AN96" s="21">
        <v>11.0</v>
      </c>
      <c r="AO96" s="21">
        <v>0.0</v>
      </c>
      <c r="AP96" s="21">
        <v>1.0</v>
      </c>
      <c r="AQ96" s="21">
        <v>0.0</v>
      </c>
      <c r="AR96" s="21">
        <v>2.0</v>
      </c>
      <c r="AS96" s="21">
        <v>1.0</v>
      </c>
      <c r="AT96" s="21">
        <v>2331.0</v>
      </c>
      <c r="AU96" s="21">
        <v>1903.0</v>
      </c>
      <c r="AV96" s="21">
        <v>81.0</v>
      </c>
      <c r="AW96" s="21">
        <v>104.0</v>
      </c>
      <c r="AX96" s="23">
        <f t="shared" si="23"/>
        <v>0</v>
      </c>
      <c r="AY96" s="30"/>
      <c r="AZ96" s="31">
        <v>92718.0</v>
      </c>
      <c r="BA96" s="31">
        <v>9829.0</v>
      </c>
      <c r="BB96" s="30"/>
      <c r="BC96" s="30"/>
      <c r="BD96" s="25">
        <f t="shared" si="24"/>
        <v>23</v>
      </c>
      <c r="BE96" s="25">
        <f t="shared" si="25"/>
        <v>59</v>
      </c>
      <c r="BF96" s="25">
        <f t="shared" si="26"/>
        <v>23</v>
      </c>
      <c r="BG96" s="25">
        <f t="shared" si="27"/>
        <v>82</v>
      </c>
      <c r="BH96" s="25">
        <f t="shared" si="28"/>
        <v>0</v>
      </c>
      <c r="BI96" s="30"/>
      <c r="BJ96" s="25">
        <f t="shared" si="29"/>
        <v>1</v>
      </c>
      <c r="BK96" s="30"/>
      <c r="BL96" s="30"/>
    </row>
    <row r="97">
      <c r="A97" s="18" t="s">
        <v>126</v>
      </c>
      <c r="B97" s="19">
        <f t="shared" si="30"/>
        <v>-5</v>
      </c>
      <c r="C97" s="20">
        <f t="shared" si="31"/>
        <v>-0.1818181818</v>
      </c>
      <c r="D97" s="19">
        <f t="shared" si="3"/>
        <v>0</v>
      </c>
      <c r="E97" s="20">
        <f t="shared" si="4"/>
        <v>0</v>
      </c>
      <c r="F97" s="19">
        <f t="shared" si="5"/>
        <v>435</v>
      </c>
      <c r="G97" s="20">
        <f t="shared" si="6"/>
        <v>0.1775872627</v>
      </c>
      <c r="H97" s="21">
        <f t="shared" si="7"/>
        <v>-39</v>
      </c>
      <c r="I97" s="20">
        <f t="shared" si="8"/>
        <v>-0.5954198473</v>
      </c>
      <c r="J97" s="19">
        <f t="shared" si="9"/>
        <v>-5</v>
      </c>
      <c r="K97" s="20">
        <f t="shared" si="10"/>
        <v>-0.04048582996</v>
      </c>
      <c r="L97" s="19">
        <f t="shared" si="11"/>
        <v>15</v>
      </c>
      <c r="M97" s="20">
        <f t="shared" si="12"/>
        <v>0.1045296167</v>
      </c>
      <c r="N97" s="19">
        <f t="shared" si="13"/>
        <v>20</v>
      </c>
      <c r="O97" s="20">
        <f t="shared" si="14"/>
        <v>1</v>
      </c>
      <c r="P97" s="19">
        <f t="shared" si="15"/>
        <v>1.51</v>
      </c>
      <c r="Q97" s="20">
        <f t="shared" si="16"/>
        <v>0.2857142857</v>
      </c>
      <c r="R97" s="19">
        <f t="shared" si="17"/>
        <v>0.87</v>
      </c>
      <c r="S97" s="20">
        <f t="shared" si="18"/>
        <v>1.137254902</v>
      </c>
      <c r="T97" s="19">
        <f t="shared" si="19"/>
        <v>-0.99</v>
      </c>
      <c r="U97" s="20">
        <f t="shared" si="20"/>
        <v>-0.4239828694</v>
      </c>
      <c r="V97" s="19">
        <f t="shared" si="21"/>
        <v>0.64</v>
      </c>
      <c r="W97" s="20">
        <f t="shared" si="22"/>
        <v>0.1415929204</v>
      </c>
      <c r="X97" s="21">
        <v>25.0</v>
      </c>
      <c r="Y97" s="21">
        <v>3141.0</v>
      </c>
      <c r="Z97" s="21">
        <v>2667.0</v>
      </c>
      <c r="AA97" s="21">
        <v>46.0</v>
      </c>
      <c r="AB97" s="21">
        <v>121.0</v>
      </c>
      <c r="AC97" s="21">
        <v>151.0</v>
      </c>
      <c r="AD97" s="21">
        <v>30.0</v>
      </c>
      <c r="AE97" s="21">
        <v>6.04</v>
      </c>
      <c r="AF97" s="21">
        <v>1.2</v>
      </c>
      <c r="AG97" s="21">
        <v>1.84</v>
      </c>
      <c r="AH97" s="21">
        <v>4.84</v>
      </c>
      <c r="AI97" s="21">
        <v>30.0</v>
      </c>
      <c r="AJ97" s="21">
        <v>3141.0</v>
      </c>
      <c r="AK97" s="21">
        <v>2232.0</v>
      </c>
      <c r="AL97" s="21">
        <v>85.0</v>
      </c>
      <c r="AM97" s="21">
        <v>126.0</v>
      </c>
      <c r="AN97" s="21">
        <v>136.0</v>
      </c>
      <c r="AO97" s="21">
        <v>10.0</v>
      </c>
      <c r="AP97" s="21">
        <v>4.53</v>
      </c>
      <c r="AQ97" s="21">
        <v>0.33</v>
      </c>
      <c r="AR97" s="21">
        <v>2.83</v>
      </c>
      <c r="AS97" s="21">
        <v>4.2</v>
      </c>
      <c r="AT97" s="21">
        <v>3141.0</v>
      </c>
      <c r="AU97" s="21">
        <v>2667.0</v>
      </c>
      <c r="AV97" s="21">
        <v>42.0</v>
      </c>
      <c r="AW97" s="21">
        <v>46.0</v>
      </c>
      <c r="AX97" s="23">
        <f t="shared" si="23"/>
        <v>0</v>
      </c>
      <c r="AY97" s="30"/>
      <c r="AZ97" s="31">
        <v>128220.0</v>
      </c>
      <c r="BA97" s="31">
        <v>12787.0</v>
      </c>
      <c r="BB97" s="30"/>
      <c r="BC97" s="30"/>
      <c r="BD97" s="25">
        <f t="shared" si="24"/>
        <v>4</v>
      </c>
      <c r="BE97" s="25">
        <f t="shared" si="25"/>
        <v>43</v>
      </c>
      <c r="BF97" s="25">
        <f t="shared" si="26"/>
        <v>4</v>
      </c>
      <c r="BG97" s="25">
        <f t="shared" si="27"/>
        <v>39</v>
      </c>
      <c r="BH97" s="25">
        <f t="shared" si="28"/>
        <v>0</v>
      </c>
      <c r="BI97" s="30"/>
      <c r="BJ97" s="25">
        <f t="shared" si="29"/>
        <v>0.87</v>
      </c>
      <c r="BK97" s="30"/>
      <c r="BL97" s="30"/>
    </row>
    <row r="98">
      <c r="A98" s="18" t="s">
        <v>127</v>
      </c>
      <c r="B98" s="19">
        <f t="shared" si="30"/>
        <v>0</v>
      </c>
      <c r="C98" s="20">
        <f t="shared" si="31"/>
        <v>0</v>
      </c>
      <c r="D98" s="19">
        <f t="shared" si="3"/>
        <v>0</v>
      </c>
      <c r="E98" s="20">
        <f t="shared" si="4"/>
        <v>0</v>
      </c>
      <c r="F98" s="19">
        <f t="shared" si="5"/>
        <v>3</v>
      </c>
      <c r="G98" s="20">
        <f t="shared" si="6"/>
        <v>0.001464486209</v>
      </c>
      <c r="H98" s="21">
        <f t="shared" si="7"/>
        <v>-34</v>
      </c>
      <c r="I98" s="20">
        <f t="shared" si="8"/>
        <v>-0.5396825397</v>
      </c>
      <c r="J98" s="19">
        <f t="shared" si="9"/>
        <v>0</v>
      </c>
      <c r="K98" s="20">
        <f t="shared" si="10"/>
        <v>0</v>
      </c>
      <c r="L98" s="19">
        <f t="shared" si="11"/>
        <v>20</v>
      </c>
      <c r="M98" s="20">
        <f t="shared" si="12"/>
        <v>0.1398601399</v>
      </c>
      <c r="N98" s="19">
        <f t="shared" si="13"/>
        <v>20</v>
      </c>
      <c r="O98" s="20">
        <f t="shared" si="14"/>
        <v>1</v>
      </c>
      <c r="P98" s="19">
        <f t="shared" si="15"/>
        <v>0.8</v>
      </c>
      <c r="Q98" s="20">
        <f t="shared" si="16"/>
        <v>0.1398601399</v>
      </c>
      <c r="R98" s="19">
        <f t="shared" si="17"/>
        <v>0.8</v>
      </c>
      <c r="S98" s="20">
        <f t="shared" si="18"/>
        <v>1</v>
      </c>
      <c r="T98" s="19">
        <f t="shared" si="19"/>
        <v>-1.36</v>
      </c>
      <c r="U98" s="20">
        <f t="shared" si="20"/>
        <v>-0.5396825397</v>
      </c>
      <c r="V98" s="19">
        <f t="shared" si="21"/>
        <v>0</v>
      </c>
      <c r="W98" s="20">
        <f t="shared" si="22"/>
        <v>0</v>
      </c>
      <c r="X98" s="21">
        <v>25.0</v>
      </c>
      <c r="Y98" s="21">
        <v>2525.0</v>
      </c>
      <c r="Z98" s="21">
        <v>2050.0</v>
      </c>
      <c r="AA98" s="21">
        <v>46.0</v>
      </c>
      <c r="AB98" s="21">
        <v>123.0</v>
      </c>
      <c r="AC98" s="21">
        <v>153.0</v>
      </c>
      <c r="AD98" s="21">
        <v>30.0</v>
      </c>
      <c r="AE98" s="21">
        <v>6.12</v>
      </c>
      <c r="AF98" s="21">
        <v>1.2</v>
      </c>
      <c r="AG98" s="21">
        <v>1.84</v>
      </c>
      <c r="AH98" s="21">
        <v>4.92</v>
      </c>
      <c r="AI98" s="21">
        <v>25.0</v>
      </c>
      <c r="AJ98" s="21">
        <v>2525.0</v>
      </c>
      <c r="AK98" s="21">
        <v>2047.0</v>
      </c>
      <c r="AL98" s="21">
        <v>80.0</v>
      </c>
      <c r="AM98" s="21">
        <v>123.0</v>
      </c>
      <c r="AN98" s="21">
        <v>133.0</v>
      </c>
      <c r="AO98" s="21">
        <v>10.0</v>
      </c>
      <c r="AP98" s="21">
        <v>5.32</v>
      </c>
      <c r="AQ98" s="21">
        <v>0.4</v>
      </c>
      <c r="AR98" s="21">
        <v>3.2</v>
      </c>
      <c r="AS98" s="21">
        <v>4.92</v>
      </c>
      <c r="AT98" s="21">
        <v>2525.0</v>
      </c>
      <c r="AU98" s="21">
        <v>2050.0</v>
      </c>
      <c r="AV98" s="21">
        <v>42.0</v>
      </c>
      <c r="AW98" s="21">
        <v>46.0</v>
      </c>
      <c r="AX98" s="23">
        <f t="shared" si="23"/>
        <v>0</v>
      </c>
      <c r="AY98" s="30"/>
      <c r="AZ98" s="31">
        <v>102805.0</v>
      </c>
      <c r="BA98" s="31">
        <v>11359.0</v>
      </c>
      <c r="BB98" s="30"/>
      <c r="BC98" s="30"/>
      <c r="BD98" s="25">
        <f t="shared" si="24"/>
        <v>4</v>
      </c>
      <c r="BE98" s="25">
        <f t="shared" si="25"/>
        <v>38</v>
      </c>
      <c r="BF98" s="25">
        <f t="shared" si="26"/>
        <v>4</v>
      </c>
      <c r="BG98" s="25">
        <f t="shared" si="27"/>
        <v>34</v>
      </c>
      <c r="BH98" s="25">
        <f t="shared" si="28"/>
        <v>0</v>
      </c>
      <c r="BI98" s="30"/>
      <c r="BJ98" s="25">
        <f t="shared" si="29"/>
        <v>0.8</v>
      </c>
      <c r="BK98" s="30"/>
      <c r="BL98" s="30"/>
    </row>
    <row r="99">
      <c r="A99" s="18" t="s">
        <v>128</v>
      </c>
      <c r="B99" s="19">
        <f t="shared" si="30"/>
        <v>-15</v>
      </c>
      <c r="C99" s="20">
        <f t="shared" si="31"/>
        <v>-0.1382488479</v>
      </c>
      <c r="D99" s="19">
        <f t="shared" si="3"/>
        <v>0</v>
      </c>
      <c r="E99" s="20">
        <f t="shared" si="4"/>
        <v>0</v>
      </c>
      <c r="F99" s="19">
        <f t="shared" si="5"/>
        <v>0</v>
      </c>
      <c r="G99" s="20">
        <f t="shared" si="6"/>
        <v>0</v>
      </c>
      <c r="H99" s="21">
        <f t="shared" si="7"/>
        <v>-17</v>
      </c>
      <c r="I99" s="20">
        <f t="shared" si="8"/>
        <v>-0.08</v>
      </c>
      <c r="J99" s="19">
        <f t="shared" si="9"/>
        <v>-15</v>
      </c>
      <c r="K99" s="20">
        <f t="shared" si="10"/>
        <v>-0.02375296912</v>
      </c>
      <c r="L99" s="19">
        <f t="shared" si="11"/>
        <v>86</v>
      </c>
      <c r="M99" s="20">
        <f t="shared" si="12"/>
        <v>0.1260997067</v>
      </c>
      <c r="N99" s="19">
        <f t="shared" si="13"/>
        <v>101</v>
      </c>
      <c r="O99" s="20">
        <f t="shared" si="14"/>
        <v>2</v>
      </c>
      <c r="P99" s="19">
        <f t="shared" si="15"/>
        <v>1.67</v>
      </c>
      <c r="Q99" s="20">
        <f t="shared" si="16"/>
        <v>0.2631993696</v>
      </c>
      <c r="R99" s="19">
        <f t="shared" si="17"/>
        <v>1</v>
      </c>
      <c r="S99" s="20">
        <f t="shared" si="18"/>
        <v>2</v>
      </c>
      <c r="T99" s="19">
        <f t="shared" si="19"/>
        <v>0.11</v>
      </c>
      <c r="U99" s="20">
        <f t="shared" si="20"/>
        <v>0.05597964377</v>
      </c>
      <c r="V99" s="19">
        <f t="shared" si="21"/>
        <v>0.67</v>
      </c>
      <c r="W99" s="20">
        <f t="shared" si="22"/>
        <v>0.1146278871</v>
      </c>
      <c r="X99" s="21">
        <v>101.0</v>
      </c>
      <c r="Y99" s="21">
        <v>4446.0</v>
      </c>
      <c r="Z99" s="21">
        <v>3778.0</v>
      </c>
      <c r="AA99" s="21">
        <v>204.0</v>
      </c>
      <c r="AB99" s="21">
        <v>624.0</v>
      </c>
      <c r="AC99" s="21">
        <v>725.0</v>
      </c>
      <c r="AD99" s="21">
        <v>101.0</v>
      </c>
      <c r="AE99" s="21">
        <v>7.18</v>
      </c>
      <c r="AF99" s="21">
        <v>1.0</v>
      </c>
      <c r="AG99" s="21">
        <v>2.02</v>
      </c>
      <c r="AH99" s="21">
        <v>6.18</v>
      </c>
      <c r="AI99" s="21">
        <v>116.0</v>
      </c>
      <c r="AJ99" s="21">
        <v>4446.0</v>
      </c>
      <c r="AK99" s="21">
        <v>3778.0</v>
      </c>
      <c r="AL99" s="21">
        <v>221.0</v>
      </c>
      <c r="AM99" s="21">
        <v>639.0</v>
      </c>
      <c r="AN99" s="21">
        <v>639.0</v>
      </c>
      <c r="AO99" s="21">
        <v>0.0</v>
      </c>
      <c r="AP99" s="21">
        <v>5.51</v>
      </c>
      <c r="AQ99" s="21">
        <v>0.0</v>
      </c>
      <c r="AR99" s="21">
        <v>1.91</v>
      </c>
      <c r="AS99" s="21">
        <v>5.51</v>
      </c>
      <c r="AT99" s="21">
        <v>4446.0</v>
      </c>
      <c r="AU99" s="21">
        <v>3778.0</v>
      </c>
      <c r="AV99" s="21">
        <v>168.0</v>
      </c>
      <c r="AW99" s="21">
        <v>204.0</v>
      </c>
      <c r="AX99" s="23">
        <f t="shared" si="23"/>
        <v>0</v>
      </c>
      <c r="AY99" s="30"/>
      <c r="AZ99" s="31">
        <v>184586.0</v>
      </c>
      <c r="BA99" s="31">
        <v>18794.0</v>
      </c>
      <c r="BB99" s="30"/>
      <c r="BC99" s="30"/>
      <c r="BD99" s="25">
        <f t="shared" si="24"/>
        <v>36</v>
      </c>
      <c r="BE99" s="25">
        <f t="shared" si="25"/>
        <v>53</v>
      </c>
      <c r="BF99" s="25">
        <f t="shared" si="26"/>
        <v>36</v>
      </c>
      <c r="BG99" s="25">
        <f t="shared" si="27"/>
        <v>17</v>
      </c>
      <c r="BH99" s="25">
        <f t="shared" si="28"/>
        <v>0</v>
      </c>
      <c r="BI99" s="30"/>
      <c r="BJ99" s="25">
        <f t="shared" si="29"/>
        <v>1</v>
      </c>
      <c r="BK99" s="30"/>
      <c r="BL99" s="30"/>
    </row>
    <row r="100">
      <c r="A100" s="18" t="s">
        <v>129</v>
      </c>
      <c r="B100" s="19">
        <f t="shared" si="30"/>
        <v>-3</v>
      </c>
      <c r="C100" s="20">
        <f t="shared" si="31"/>
        <v>-0.07058823529</v>
      </c>
      <c r="D100" s="19">
        <f t="shared" si="3"/>
        <v>0</v>
      </c>
      <c r="E100" s="20">
        <f t="shared" si="4"/>
        <v>0</v>
      </c>
      <c r="F100" s="19">
        <f t="shared" si="5"/>
        <v>6</v>
      </c>
      <c r="G100" s="20">
        <f t="shared" si="6"/>
        <v>0.004743083004</v>
      </c>
      <c r="H100" s="21">
        <f t="shared" si="7"/>
        <v>-2</v>
      </c>
      <c r="I100" s="20">
        <f t="shared" si="8"/>
        <v>-0.007936507937</v>
      </c>
      <c r="J100" s="19">
        <f t="shared" si="9"/>
        <v>-3</v>
      </c>
      <c r="K100" s="20">
        <f t="shared" si="10"/>
        <v>-0.02150537634</v>
      </c>
      <c r="L100" s="19">
        <f t="shared" si="11"/>
        <v>27</v>
      </c>
      <c r="M100" s="20">
        <f t="shared" si="12"/>
        <v>0.1197339246</v>
      </c>
      <c r="N100" s="19">
        <f t="shared" si="13"/>
        <v>30</v>
      </c>
      <c r="O100" s="20">
        <f t="shared" si="14"/>
        <v>0.3488372093</v>
      </c>
      <c r="P100" s="19">
        <f t="shared" si="15"/>
        <v>1.01</v>
      </c>
      <c r="Q100" s="20">
        <f t="shared" si="16"/>
        <v>0.1896713615</v>
      </c>
      <c r="R100" s="19">
        <f t="shared" si="17"/>
        <v>0.85</v>
      </c>
      <c r="S100" s="20">
        <f t="shared" si="18"/>
        <v>0.4176904177</v>
      </c>
      <c r="T100" s="19">
        <f t="shared" si="19"/>
        <v>0.37</v>
      </c>
      <c r="U100" s="20">
        <f t="shared" si="20"/>
        <v>0.06234203875</v>
      </c>
      <c r="V100" s="19">
        <f t="shared" si="21"/>
        <v>0.17</v>
      </c>
      <c r="W100" s="20">
        <f t="shared" si="22"/>
        <v>0.05175038052</v>
      </c>
      <c r="X100" s="21">
        <v>41.0</v>
      </c>
      <c r="Y100" s="21">
        <v>1580.0</v>
      </c>
      <c r="Z100" s="21">
        <v>1268.0</v>
      </c>
      <c r="AA100" s="21">
        <v>251.0</v>
      </c>
      <c r="AB100" s="21">
        <v>138.0</v>
      </c>
      <c r="AC100" s="21">
        <v>239.0</v>
      </c>
      <c r="AD100" s="21">
        <v>101.0</v>
      </c>
      <c r="AE100" s="21">
        <v>5.83</v>
      </c>
      <c r="AF100" s="21">
        <v>2.46</v>
      </c>
      <c r="AG100" s="21">
        <v>6.12</v>
      </c>
      <c r="AH100" s="21">
        <v>3.37</v>
      </c>
      <c r="AI100" s="21">
        <v>44.0</v>
      </c>
      <c r="AJ100" s="21">
        <v>1580.0</v>
      </c>
      <c r="AK100" s="21">
        <v>1262.0</v>
      </c>
      <c r="AL100" s="21">
        <v>253.0</v>
      </c>
      <c r="AM100" s="21">
        <v>141.0</v>
      </c>
      <c r="AN100" s="21">
        <v>212.0</v>
      </c>
      <c r="AO100" s="21">
        <v>71.0</v>
      </c>
      <c r="AP100" s="21">
        <v>4.82</v>
      </c>
      <c r="AQ100" s="21">
        <v>1.61</v>
      </c>
      <c r="AR100" s="21">
        <v>5.75</v>
      </c>
      <c r="AS100" s="21">
        <v>3.2</v>
      </c>
      <c r="AT100" s="22">
        <v>1580.0</v>
      </c>
      <c r="AU100" s="22">
        <v>1268.0</v>
      </c>
      <c r="AV100" s="22">
        <v>231.0</v>
      </c>
      <c r="AW100" s="21">
        <v>224.0</v>
      </c>
      <c r="AX100" s="23">
        <f t="shared" si="23"/>
        <v>0.1136842105</v>
      </c>
      <c r="AY100" s="30"/>
      <c r="AZ100" s="31">
        <v>53013.0</v>
      </c>
      <c r="BA100" s="31">
        <v>5925.0</v>
      </c>
      <c r="BB100" s="30"/>
      <c r="BC100" s="30"/>
      <c r="BD100" s="25">
        <f t="shared" si="24"/>
        <v>7</v>
      </c>
      <c r="BE100" s="25">
        <f t="shared" si="25"/>
        <v>22</v>
      </c>
      <c r="BF100" s="25">
        <f t="shared" si="26"/>
        <v>20</v>
      </c>
      <c r="BG100" s="25">
        <f t="shared" si="27"/>
        <v>2</v>
      </c>
      <c r="BH100" s="25">
        <f t="shared" si="28"/>
        <v>27</v>
      </c>
      <c r="BI100" s="30"/>
      <c r="BJ100" s="25">
        <f t="shared" si="29"/>
        <v>0.85</v>
      </c>
      <c r="BK100" s="30"/>
      <c r="BL100" s="30"/>
    </row>
    <row r="101">
      <c r="A101" s="18" t="s">
        <v>130</v>
      </c>
      <c r="B101" s="19">
        <f t="shared" si="30"/>
        <v>-5</v>
      </c>
      <c r="C101" s="20">
        <f t="shared" si="31"/>
        <v>-0.1639344262</v>
      </c>
      <c r="D101" s="19">
        <f t="shared" si="3"/>
        <v>0</v>
      </c>
      <c r="E101" s="20">
        <f t="shared" si="4"/>
        <v>0</v>
      </c>
      <c r="F101" s="19">
        <f t="shared" si="5"/>
        <v>2</v>
      </c>
      <c r="G101" s="20">
        <f t="shared" si="6"/>
        <v>0.001569858713</v>
      </c>
      <c r="H101" s="21">
        <f t="shared" si="7"/>
        <v>-8</v>
      </c>
      <c r="I101" s="20">
        <f t="shared" si="8"/>
        <v>-0.02352941176</v>
      </c>
      <c r="J101" s="19">
        <f t="shared" si="9"/>
        <v>-78</v>
      </c>
      <c r="K101" s="20">
        <f t="shared" si="10"/>
        <v>-0.8571428571</v>
      </c>
      <c r="L101" s="19">
        <f t="shared" si="11"/>
        <v>-16</v>
      </c>
      <c r="M101" s="20">
        <f t="shared" si="12"/>
        <v>-0.0824742268</v>
      </c>
      <c r="N101" s="19">
        <f t="shared" si="13"/>
        <v>62</v>
      </c>
      <c r="O101" s="20">
        <f t="shared" si="14"/>
        <v>0.6019417476</v>
      </c>
      <c r="P101" s="19">
        <f t="shared" si="15"/>
        <v>0.52</v>
      </c>
      <c r="Q101" s="20">
        <f t="shared" si="16"/>
        <v>0.08150470219</v>
      </c>
      <c r="R101" s="19">
        <f t="shared" si="17"/>
        <v>2.61</v>
      </c>
      <c r="S101" s="20">
        <f t="shared" si="18"/>
        <v>0.7489239598</v>
      </c>
      <c r="T101" s="19">
        <f t="shared" si="19"/>
        <v>1.58</v>
      </c>
      <c r="U101" s="20">
        <f t="shared" si="20"/>
        <v>0.1409455843</v>
      </c>
      <c r="V101" s="19">
        <f t="shared" si="21"/>
        <v>-2.08</v>
      </c>
      <c r="W101" s="20">
        <f t="shared" si="22"/>
        <v>-0.7172413793</v>
      </c>
      <c r="X101" s="21">
        <v>28.0</v>
      </c>
      <c r="Y101" s="21">
        <v>1917.0</v>
      </c>
      <c r="Z101" s="21">
        <v>1275.0</v>
      </c>
      <c r="AA101" s="21">
        <v>336.0</v>
      </c>
      <c r="AB101" s="21">
        <v>52.0</v>
      </c>
      <c r="AC101" s="21">
        <v>186.0</v>
      </c>
      <c r="AD101" s="21">
        <v>134.0</v>
      </c>
      <c r="AE101" s="21">
        <v>6.64</v>
      </c>
      <c r="AF101" s="21">
        <v>4.79</v>
      </c>
      <c r="AG101" s="21">
        <v>12.0</v>
      </c>
      <c r="AH101" s="21">
        <v>1.86</v>
      </c>
      <c r="AI101" s="21">
        <v>33.0</v>
      </c>
      <c r="AJ101" s="21">
        <v>1917.0</v>
      </c>
      <c r="AK101" s="21">
        <v>1273.0</v>
      </c>
      <c r="AL101" s="21">
        <v>344.0</v>
      </c>
      <c r="AM101" s="21">
        <v>130.0</v>
      </c>
      <c r="AN101" s="21">
        <v>202.0</v>
      </c>
      <c r="AO101" s="21">
        <v>72.0</v>
      </c>
      <c r="AP101" s="21">
        <v>6.12</v>
      </c>
      <c r="AQ101" s="21">
        <v>2.18</v>
      </c>
      <c r="AR101" s="21">
        <v>10.42</v>
      </c>
      <c r="AS101" s="21">
        <v>3.94</v>
      </c>
      <c r="AT101" s="21">
        <v>1917.0</v>
      </c>
      <c r="AU101" s="21">
        <v>1275.0</v>
      </c>
      <c r="AV101" s="21">
        <v>271.0</v>
      </c>
      <c r="AW101" s="21">
        <v>266.0</v>
      </c>
      <c r="AX101" s="23">
        <f t="shared" si="23"/>
        <v>0.2325581395</v>
      </c>
      <c r="AY101" s="30"/>
      <c r="AZ101" s="31">
        <v>70230.0</v>
      </c>
      <c r="BA101" s="31">
        <v>7855.0</v>
      </c>
      <c r="BB101" s="30"/>
      <c r="BC101" s="30"/>
      <c r="BD101" s="25">
        <f t="shared" si="24"/>
        <v>5</v>
      </c>
      <c r="BE101" s="25">
        <f t="shared" si="25"/>
        <v>73</v>
      </c>
      <c r="BF101" s="25">
        <f t="shared" si="26"/>
        <v>65</v>
      </c>
      <c r="BG101" s="25">
        <f t="shared" si="27"/>
        <v>8</v>
      </c>
      <c r="BH101" s="25">
        <f t="shared" si="28"/>
        <v>70</v>
      </c>
      <c r="BI101" s="30"/>
      <c r="BJ101" s="25">
        <f t="shared" si="29"/>
        <v>2.61</v>
      </c>
      <c r="BK101" s="30"/>
      <c r="BL101" s="30"/>
    </row>
    <row r="102">
      <c r="A102" s="18" t="s">
        <v>131</v>
      </c>
      <c r="B102" s="19">
        <f t="shared" si="30"/>
        <v>-15</v>
      </c>
      <c r="C102" s="20">
        <f t="shared" si="31"/>
        <v>-0.4347826087</v>
      </c>
      <c r="D102" s="19">
        <f t="shared" si="3"/>
        <v>0</v>
      </c>
      <c r="E102" s="20">
        <f t="shared" si="4"/>
        <v>0</v>
      </c>
      <c r="F102" s="19">
        <f t="shared" si="5"/>
        <v>-12</v>
      </c>
      <c r="G102" s="20">
        <f t="shared" si="6"/>
        <v>-0.007910349374</v>
      </c>
      <c r="H102" s="21">
        <f t="shared" si="7"/>
        <v>-211</v>
      </c>
      <c r="I102" s="20">
        <f t="shared" si="8"/>
        <v>-0.4811858609</v>
      </c>
      <c r="J102" s="19">
        <f t="shared" si="9"/>
        <v>-15</v>
      </c>
      <c r="K102" s="20">
        <f t="shared" si="10"/>
        <v>-0.2752293578</v>
      </c>
      <c r="L102" s="19">
        <f t="shared" si="11"/>
        <v>-19</v>
      </c>
      <c r="M102" s="20">
        <f t="shared" si="12"/>
        <v>-0.1342756184</v>
      </c>
      <c r="N102" s="19">
        <f t="shared" si="13"/>
        <v>-4</v>
      </c>
      <c r="O102" s="20">
        <f t="shared" si="14"/>
        <v>0.04597701149</v>
      </c>
      <c r="P102" s="19">
        <f t="shared" si="15"/>
        <v>1.29</v>
      </c>
      <c r="Q102" s="20">
        <f t="shared" si="16"/>
        <v>0.3038869258</v>
      </c>
      <c r="R102" s="19">
        <f t="shared" si="17"/>
        <v>1.03</v>
      </c>
      <c r="S102" s="20">
        <f t="shared" si="18"/>
        <v>0.3908918406</v>
      </c>
      <c r="T102" s="19">
        <f t="shared" si="19"/>
        <v>-0.62</v>
      </c>
      <c r="U102" s="20">
        <f t="shared" si="20"/>
        <v>-0.04905063291</v>
      </c>
      <c r="V102" s="19">
        <f t="shared" si="21"/>
        <v>0.26</v>
      </c>
      <c r="W102" s="20">
        <f t="shared" si="22"/>
        <v>0.1614906832</v>
      </c>
      <c r="X102" s="21">
        <v>27.0</v>
      </c>
      <c r="Y102" s="21">
        <v>2137.0</v>
      </c>
      <c r="Z102" s="21">
        <v>1511.0</v>
      </c>
      <c r="AA102" s="21">
        <v>333.0</v>
      </c>
      <c r="AB102" s="21">
        <v>47.0</v>
      </c>
      <c r="AC102" s="21">
        <v>132.0</v>
      </c>
      <c r="AD102" s="21">
        <v>85.0</v>
      </c>
      <c r="AE102" s="21">
        <v>4.89</v>
      </c>
      <c r="AF102" s="21">
        <v>3.15</v>
      </c>
      <c r="AG102" s="21">
        <v>12.33</v>
      </c>
      <c r="AH102" s="21">
        <v>1.74</v>
      </c>
      <c r="AI102" s="21">
        <v>42.0</v>
      </c>
      <c r="AJ102" s="21">
        <v>2137.0</v>
      </c>
      <c r="AK102" s="21">
        <v>1523.0</v>
      </c>
      <c r="AL102" s="21">
        <v>544.0</v>
      </c>
      <c r="AM102" s="21">
        <v>62.0</v>
      </c>
      <c r="AN102" s="21">
        <v>151.0</v>
      </c>
      <c r="AO102" s="21">
        <v>89.0</v>
      </c>
      <c r="AP102" s="21">
        <v>3.6</v>
      </c>
      <c r="AQ102" s="21">
        <v>2.12</v>
      </c>
      <c r="AR102" s="21">
        <v>12.95</v>
      </c>
      <c r="AS102" s="21">
        <v>1.48</v>
      </c>
      <c r="AT102" s="21">
        <v>2137.0</v>
      </c>
      <c r="AU102" s="21">
        <v>1511.0</v>
      </c>
      <c r="AV102" s="21">
        <v>388.0</v>
      </c>
      <c r="AW102" s="21">
        <v>333.0</v>
      </c>
      <c r="AX102" s="23">
        <f t="shared" si="23"/>
        <v>0</v>
      </c>
      <c r="AY102" s="30"/>
      <c r="AZ102" s="31">
        <v>82956.0</v>
      </c>
      <c r="BA102" s="31">
        <v>8465.0</v>
      </c>
      <c r="BB102" s="30"/>
      <c r="BC102" s="30"/>
      <c r="BD102" s="25">
        <f t="shared" si="24"/>
        <v>55</v>
      </c>
      <c r="BE102" s="25">
        <f t="shared" si="25"/>
        <v>156</v>
      </c>
      <c r="BF102" s="25">
        <f t="shared" si="26"/>
        <v>55</v>
      </c>
      <c r="BG102" s="25">
        <f t="shared" si="27"/>
        <v>211</v>
      </c>
      <c r="BH102" s="25">
        <f t="shared" si="28"/>
        <v>0</v>
      </c>
      <c r="BI102" s="30"/>
      <c r="BJ102" s="25">
        <f t="shared" si="29"/>
        <v>1.03</v>
      </c>
      <c r="BK102" s="30"/>
      <c r="BL102" s="30"/>
    </row>
    <row r="103">
      <c r="A103" s="18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33"/>
      <c r="AW103" s="30"/>
      <c r="AX103" s="30"/>
      <c r="AY103" s="30"/>
      <c r="AZ103" s="30"/>
      <c r="BA103" s="30"/>
      <c r="BB103" s="31"/>
      <c r="BD103" s="30">
        <f t="shared" ref="BD103:BI103" si="32">SUM(BD3:BD102)</f>
        <v>5577</v>
      </c>
      <c r="BE103" s="30">
        <f t="shared" si="32"/>
        <v>10756</v>
      </c>
      <c r="BF103" s="30">
        <f t="shared" si="32"/>
        <v>4491</v>
      </c>
      <c r="BG103" s="30">
        <f t="shared" si="32"/>
        <v>9477</v>
      </c>
      <c r="BH103" s="30">
        <f t="shared" si="32"/>
        <v>3320</v>
      </c>
      <c r="BI103" s="30">
        <f t="shared" si="32"/>
        <v>0</v>
      </c>
      <c r="BJ103" s="30" t="str">
        <f>GEOMEAN(BJ3:BJ102)</f>
        <v>#NUM!</v>
      </c>
      <c r="BK103" s="30"/>
      <c r="BL103" s="30"/>
    </row>
    <row r="104">
      <c r="A104" s="18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33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</row>
    <row r="105">
      <c r="A105" s="18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33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</row>
    <row r="106">
      <c r="A106" s="18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33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</row>
    <row r="107">
      <c r="A107" s="18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33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</row>
    <row r="108">
      <c r="A108" s="18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33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</row>
    <row r="109">
      <c r="A109" s="18" t="s">
        <v>132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33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</row>
    <row r="110">
      <c r="A110" s="10" t="s">
        <v>133</v>
      </c>
      <c r="B110" s="27">
        <f t="shared" ref="B110:W110" si="33">CORREL(B3:B101,$Y3:$Y101)</f>
        <v>-0.3556527223</v>
      </c>
      <c r="C110" s="27">
        <f t="shared" si="33"/>
        <v>-0.2300817696</v>
      </c>
      <c r="D110" s="27">
        <f t="shared" si="33"/>
        <v>0.03229317767</v>
      </c>
      <c r="E110" s="27">
        <f t="shared" si="33"/>
        <v>0.006816078773</v>
      </c>
      <c r="F110" s="27">
        <f t="shared" si="33"/>
        <v>0.05699673843</v>
      </c>
      <c r="G110" s="27">
        <f t="shared" si="33"/>
        <v>-0.04826085639</v>
      </c>
      <c r="H110" s="27">
        <f t="shared" si="33"/>
        <v>-0.1549464174</v>
      </c>
      <c r="I110" s="27">
        <f t="shared" si="33"/>
        <v>-0.08013631817</v>
      </c>
      <c r="J110" s="27">
        <f t="shared" si="33"/>
        <v>-0.1579601064</v>
      </c>
      <c r="K110" s="27">
        <f t="shared" si="33"/>
        <v>-0.1193297771</v>
      </c>
      <c r="L110" s="27">
        <f t="shared" si="33"/>
        <v>-0.04231699111</v>
      </c>
      <c r="M110" s="27">
        <f t="shared" si="33"/>
        <v>-0.03548778563</v>
      </c>
      <c r="N110" s="27">
        <f t="shared" si="33"/>
        <v>0.572128927</v>
      </c>
      <c r="O110" s="27">
        <f t="shared" si="33"/>
        <v>0.4849179608</v>
      </c>
      <c r="P110" s="27">
        <f t="shared" si="33"/>
        <v>0.004287569944</v>
      </c>
      <c r="Q110" s="27">
        <f t="shared" si="33"/>
        <v>0.1232034141</v>
      </c>
      <c r="R110" s="27">
        <f t="shared" si="33"/>
        <v>0.1453128623</v>
      </c>
      <c r="S110" s="27">
        <f t="shared" si="33"/>
        <v>0.4875166975</v>
      </c>
      <c r="T110" s="27">
        <f t="shared" si="33"/>
        <v>0.05381496185</v>
      </c>
      <c r="U110" s="27">
        <f t="shared" si="33"/>
        <v>0.08273703598</v>
      </c>
      <c r="V110" s="27">
        <f t="shared" si="33"/>
        <v>0.07846977486</v>
      </c>
      <c r="W110" s="27">
        <f t="shared" si="33"/>
        <v>0.04941673846</v>
      </c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33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</row>
    <row r="111">
      <c r="A111" s="34" t="s">
        <v>134</v>
      </c>
      <c r="B111" s="27">
        <f t="shared" ref="B111:W111" si="34">CORREL(B3:B101,$Z3:$Z101)</f>
        <v>-0.3583955005</v>
      </c>
      <c r="C111" s="27">
        <f t="shared" si="34"/>
        <v>-0.2267808902</v>
      </c>
      <c r="D111" s="27">
        <f t="shared" si="34"/>
        <v>0.03689987598</v>
      </c>
      <c r="E111" s="27">
        <f t="shared" si="34"/>
        <v>0.01041010369</v>
      </c>
      <c r="F111" s="27">
        <f t="shared" si="34"/>
        <v>0.04923033367</v>
      </c>
      <c r="G111" s="27">
        <f t="shared" si="34"/>
        <v>-0.05506133237</v>
      </c>
      <c r="H111" s="27">
        <f t="shared" si="34"/>
        <v>-0.161372331</v>
      </c>
      <c r="I111" s="27">
        <f t="shared" si="34"/>
        <v>-0.07288301511</v>
      </c>
      <c r="J111" s="27">
        <f t="shared" si="34"/>
        <v>-0.1653338041</v>
      </c>
      <c r="K111" s="27">
        <f t="shared" si="34"/>
        <v>-0.1205585972</v>
      </c>
      <c r="L111" s="27">
        <f t="shared" si="34"/>
        <v>-0.04520539021</v>
      </c>
      <c r="M111" s="27">
        <f t="shared" si="34"/>
        <v>-0.03607411961</v>
      </c>
      <c r="N111" s="27">
        <f t="shared" si="34"/>
        <v>0.571005634</v>
      </c>
      <c r="O111" s="27">
        <f t="shared" si="34"/>
        <v>0.4859443383</v>
      </c>
      <c r="P111" s="27">
        <f t="shared" si="34"/>
        <v>-0.006688917716</v>
      </c>
      <c r="Q111" s="27">
        <f t="shared" si="34"/>
        <v>0.1223857782</v>
      </c>
      <c r="R111" s="27">
        <f t="shared" si="34"/>
        <v>0.148419225</v>
      </c>
      <c r="S111" s="27">
        <f t="shared" si="34"/>
        <v>0.4967437876</v>
      </c>
      <c r="T111" s="27">
        <f t="shared" si="34"/>
        <v>0.05342587954</v>
      </c>
      <c r="U111" s="27">
        <f t="shared" si="34"/>
        <v>0.0965641463</v>
      </c>
      <c r="V111" s="27">
        <f t="shared" si="34"/>
        <v>0.07967696754</v>
      </c>
      <c r="W111" s="27">
        <f t="shared" si="34"/>
        <v>0.04787805326</v>
      </c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33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</row>
    <row r="112">
      <c r="A112" s="35" t="s">
        <v>135</v>
      </c>
      <c r="B112" s="27">
        <f t="shared" ref="B112:W112" si="35">CORREL(B3:B101,$AZ3:$AZ101)</f>
        <v>-0.3235380171</v>
      </c>
      <c r="C112" s="27">
        <f t="shared" si="35"/>
        <v>-0.1839266139</v>
      </c>
      <c r="D112" s="27">
        <f t="shared" si="35"/>
        <v>0.0284498232</v>
      </c>
      <c r="E112" s="27">
        <f t="shared" si="35"/>
        <v>-0.0004652256682</v>
      </c>
      <c r="F112" s="27">
        <f t="shared" si="35"/>
        <v>0.07241460305</v>
      </c>
      <c r="G112" s="27">
        <f t="shared" si="35"/>
        <v>-0.0512574813</v>
      </c>
      <c r="H112" s="27">
        <f t="shared" si="35"/>
        <v>-0.1314616772</v>
      </c>
      <c r="I112" s="27">
        <f t="shared" si="35"/>
        <v>-0.06930690653</v>
      </c>
      <c r="J112" s="27">
        <f t="shared" si="35"/>
        <v>-0.1240306348</v>
      </c>
      <c r="K112" s="27">
        <f t="shared" si="35"/>
        <v>-0.08486860128</v>
      </c>
      <c r="L112" s="27">
        <f t="shared" si="35"/>
        <v>-0.01564342374</v>
      </c>
      <c r="M112" s="27">
        <f t="shared" si="35"/>
        <v>-0.01519894177</v>
      </c>
      <c r="N112" s="27">
        <f t="shared" si="35"/>
        <v>0.5471839733</v>
      </c>
      <c r="O112" s="27">
        <f t="shared" si="35"/>
        <v>0.5371842413</v>
      </c>
      <c r="P112" s="27">
        <f t="shared" si="35"/>
        <v>-0.008669026236</v>
      </c>
      <c r="Q112" s="27">
        <f t="shared" si="35"/>
        <v>0.1031846093</v>
      </c>
      <c r="R112" s="27">
        <f t="shared" si="35"/>
        <v>0.09189980214</v>
      </c>
      <c r="S112" s="27">
        <f t="shared" si="35"/>
        <v>0.5192435612</v>
      </c>
      <c r="T112" s="27">
        <f t="shared" si="35"/>
        <v>0.02130894637</v>
      </c>
      <c r="U112" s="27">
        <f t="shared" si="35"/>
        <v>0.05256406781</v>
      </c>
      <c r="V112" s="27">
        <f t="shared" si="35"/>
        <v>0.1111522828</v>
      </c>
      <c r="W112" s="27">
        <f t="shared" si="35"/>
        <v>0.05443918045</v>
      </c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36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</row>
    <row r="113">
      <c r="A113" s="35" t="s">
        <v>136</v>
      </c>
      <c r="B113" s="27">
        <f t="shared" ref="B113:W113" si="36">CORREL(B3:B102,$BA3:$BA102)</f>
        <v>-0.3253068682</v>
      </c>
      <c r="C113" s="27">
        <f t="shared" si="36"/>
        <v>-0.1837837145</v>
      </c>
      <c r="D113" s="27">
        <f t="shared" si="36"/>
        <v>0.05530511515</v>
      </c>
      <c r="E113" s="27">
        <f t="shared" si="36"/>
        <v>0.02691117296</v>
      </c>
      <c r="F113" s="27">
        <f t="shared" si="36"/>
        <v>0.06657323749</v>
      </c>
      <c r="G113" s="27">
        <f t="shared" si="36"/>
        <v>-0.02691111462</v>
      </c>
      <c r="H113" s="27">
        <f t="shared" si="36"/>
        <v>-0.1421972597</v>
      </c>
      <c r="I113" s="27">
        <f t="shared" si="36"/>
        <v>-0.06467969856</v>
      </c>
      <c r="J113" s="27">
        <f t="shared" si="36"/>
        <v>-0.104725003</v>
      </c>
      <c r="K113" s="27">
        <f t="shared" si="36"/>
        <v>-0.08370168101</v>
      </c>
      <c r="L113" s="27">
        <f t="shared" si="36"/>
        <v>0.008068896312</v>
      </c>
      <c r="M113" s="27">
        <f t="shared" si="36"/>
        <v>0.01174697558</v>
      </c>
      <c r="N113" s="27">
        <f t="shared" si="36"/>
        <v>0.5632446715</v>
      </c>
      <c r="O113" s="27">
        <f t="shared" si="36"/>
        <v>0.554171241</v>
      </c>
      <c r="P113" s="27">
        <f t="shared" si="36"/>
        <v>0.01182188742</v>
      </c>
      <c r="Q113" s="27">
        <f t="shared" si="36"/>
        <v>0.144262997</v>
      </c>
      <c r="R113" s="27">
        <f t="shared" si="36"/>
        <v>0.1365174408</v>
      </c>
      <c r="S113" s="27">
        <f t="shared" si="36"/>
        <v>0.5316278512</v>
      </c>
      <c r="T113" s="27">
        <f t="shared" si="36"/>
        <v>0.04449094219</v>
      </c>
      <c r="U113" s="27">
        <f t="shared" si="36"/>
        <v>0.06705689494</v>
      </c>
      <c r="V113" s="27">
        <f t="shared" si="36"/>
        <v>0.1301064681</v>
      </c>
      <c r="W113" s="27">
        <f t="shared" si="36"/>
        <v>0.06731960385</v>
      </c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36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</row>
    <row r="114">
      <c r="A114" s="18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33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</row>
    <row r="115">
      <c r="A115" s="18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33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</row>
    <row r="116">
      <c r="A116" s="18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33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</row>
    <row r="117">
      <c r="A117" s="18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33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</row>
    <row r="118">
      <c r="A118" s="18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33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</row>
    <row r="119">
      <c r="A119" s="18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33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</row>
    <row r="120">
      <c r="A120" s="18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33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</row>
    <row r="121">
      <c r="A121" s="18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33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</row>
    <row r="122">
      <c r="A122" s="18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33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</row>
    <row r="123">
      <c r="A123" s="18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33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</row>
    <row r="124">
      <c r="A124" s="18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33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</row>
    <row r="125">
      <c r="A125" s="18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33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</row>
    <row r="126">
      <c r="A126" s="18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33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</row>
    <row r="127">
      <c r="A127" s="18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33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</row>
    <row r="128">
      <c r="A128" s="18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33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</row>
    <row r="129">
      <c r="A129" s="18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33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</row>
    <row r="130">
      <c r="A130" s="18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33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</row>
    <row r="131">
      <c r="A131" s="18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33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</row>
    <row r="132">
      <c r="A132" s="18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33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</row>
    <row r="133">
      <c r="A133" s="18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33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</row>
    <row r="134">
      <c r="A134" s="18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33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</row>
    <row r="135">
      <c r="A135" s="18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33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</row>
    <row r="136">
      <c r="A136" s="18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33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</row>
    <row r="137">
      <c r="A137" s="18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33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</row>
    <row r="138">
      <c r="A138" s="18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33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</row>
    <row r="139">
      <c r="A139" s="18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33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</row>
    <row r="140">
      <c r="A140" s="18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33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</row>
    <row r="141">
      <c r="A141" s="18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33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</row>
    <row r="142">
      <c r="A142" s="18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33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</row>
    <row r="143">
      <c r="A143" s="18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33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</row>
    <row r="144">
      <c r="A144" s="18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33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</row>
    <row r="145">
      <c r="A145" s="18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33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</row>
    <row r="146">
      <c r="A146" s="18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33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</row>
    <row r="147">
      <c r="A147" s="18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33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</row>
    <row r="148">
      <c r="A148" s="18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33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</row>
    <row r="149">
      <c r="A149" s="18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33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</row>
    <row r="150">
      <c r="A150" s="18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33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</row>
    <row r="151">
      <c r="A151" s="18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33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</row>
    <row r="152">
      <c r="A152" s="18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33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</row>
    <row r="153">
      <c r="A153" s="18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33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</row>
    <row r="154">
      <c r="A154" s="18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33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</row>
    <row r="155">
      <c r="A155" s="18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33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</row>
    <row r="156">
      <c r="A156" s="18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33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</row>
    <row r="157">
      <c r="A157" s="18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33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</row>
    <row r="158">
      <c r="A158" s="18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33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</row>
    <row r="159">
      <c r="A159" s="18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33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</row>
    <row r="160">
      <c r="A160" s="18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33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</row>
    <row r="161">
      <c r="A161" s="18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33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</row>
    <row r="162">
      <c r="A162" s="18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33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</row>
    <row r="163">
      <c r="A163" s="18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33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</row>
    <row r="164">
      <c r="A164" s="18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33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</row>
    <row r="165">
      <c r="A165" s="18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33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</row>
    <row r="166">
      <c r="A166" s="18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33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</row>
    <row r="167">
      <c r="A167" s="18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33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</row>
    <row r="168">
      <c r="A168" s="18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33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</row>
    <row r="169">
      <c r="A169" s="18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33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</row>
    <row r="170">
      <c r="A170" s="18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33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</row>
    <row r="171">
      <c r="A171" s="18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33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</row>
    <row r="172">
      <c r="A172" s="18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33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</row>
    <row r="173">
      <c r="A173" s="18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33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</row>
    <row r="174">
      <c r="A174" s="18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33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</row>
    <row r="175">
      <c r="A175" s="18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33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</row>
    <row r="176">
      <c r="A176" s="18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33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</row>
    <row r="177">
      <c r="A177" s="18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33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</row>
    <row r="178">
      <c r="A178" s="18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33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</row>
    <row r="179">
      <c r="A179" s="18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33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</row>
    <row r="180">
      <c r="A180" s="18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33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</row>
    <row r="181">
      <c r="A181" s="18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33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</row>
    <row r="182">
      <c r="A182" s="18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33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</row>
    <row r="183">
      <c r="A183" s="18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33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</row>
    <row r="184">
      <c r="A184" s="18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33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</row>
    <row r="185">
      <c r="A185" s="18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33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</row>
    <row r="186">
      <c r="A186" s="18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33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</row>
    <row r="187">
      <c r="A187" s="18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33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</row>
    <row r="188">
      <c r="A188" s="18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33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</row>
    <row r="189">
      <c r="A189" s="18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33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</row>
    <row r="190">
      <c r="A190" s="18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33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</row>
    <row r="191">
      <c r="A191" s="18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33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</row>
    <row r="192">
      <c r="A192" s="18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33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</row>
    <row r="193">
      <c r="A193" s="18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33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</row>
    <row r="194">
      <c r="A194" s="18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33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</row>
    <row r="195">
      <c r="A195" s="18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33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</row>
    <row r="196">
      <c r="A196" s="18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33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</row>
    <row r="197">
      <c r="A197" s="18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33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</row>
    <row r="198">
      <c r="A198" s="18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33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</row>
    <row r="199">
      <c r="A199" s="18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33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</row>
    <row r="200">
      <c r="A200" s="18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33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</row>
    <row r="201">
      <c r="A201" s="18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33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</row>
    <row r="202">
      <c r="A202" s="18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33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</row>
    <row r="203">
      <c r="A203" s="18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33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</row>
    <row r="204">
      <c r="A204" s="18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33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</row>
    <row r="205">
      <c r="A205" s="18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33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</row>
    <row r="206">
      <c r="A206" s="18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33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</row>
    <row r="207">
      <c r="A207" s="18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33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</row>
    <row r="208">
      <c r="A208" s="18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33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</row>
    <row r="209">
      <c r="A209" s="18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33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</row>
    <row r="210">
      <c r="A210" s="18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33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</row>
    <row r="211">
      <c r="A211" s="18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33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</row>
    <row r="212">
      <c r="A212" s="18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33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</row>
    <row r="213">
      <c r="A213" s="18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33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</row>
    <row r="214">
      <c r="A214" s="18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33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</row>
    <row r="215">
      <c r="A215" s="18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33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</row>
    <row r="216">
      <c r="A216" s="18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33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</row>
    <row r="217">
      <c r="A217" s="18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33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</row>
    <row r="218">
      <c r="A218" s="18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33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</row>
    <row r="219">
      <c r="A219" s="18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33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</row>
    <row r="220">
      <c r="A220" s="18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33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</row>
    <row r="221">
      <c r="A221" s="18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33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</row>
    <row r="222">
      <c r="A222" s="18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33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</row>
    <row r="223">
      <c r="A223" s="18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33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</row>
    <row r="224">
      <c r="A224" s="18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33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</row>
    <row r="225">
      <c r="A225" s="18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33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</row>
    <row r="226">
      <c r="A226" s="18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33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</row>
    <row r="227">
      <c r="A227" s="18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33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</row>
    <row r="228">
      <c r="A228" s="18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33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</row>
    <row r="229">
      <c r="A229" s="18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33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</row>
    <row r="230">
      <c r="A230" s="18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33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</row>
    <row r="231">
      <c r="A231" s="18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33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</row>
    <row r="232">
      <c r="A232" s="18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33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</row>
    <row r="233">
      <c r="A233" s="18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33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</row>
    <row r="234">
      <c r="A234" s="18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33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</row>
    <row r="235">
      <c r="A235" s="18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33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</row>
    <row r="236">
      <c r="A236" s="18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33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</row>
    <row r="237">
      <c r="A237" s="18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33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</row>
    <row r="238">
      <c r="A238" s="18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33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</row>
    <row r="239">
      <c r="A239" s="18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33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</row>
    <row r="240">
      <c r="A240" s="18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33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</row>
    <row r="241">
      <c r="A241" s="18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33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</row>
    <row r="242">
      <c r="A242" s="18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33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</row>
    <row r="243">
      <c r="A243" s="18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33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</row>
    <row r="244">
      <c r="A244" s="18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33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</row>
    <row r="245">
      <c r="A245" s="18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33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</row>
    <row r="246">
      <c r="A246" s="18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33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</row>
    <row r="247">
      <c r="A247" s="18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33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</row>
    <row r="248">
      <c r="A248" s="18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33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</row>
    <row r="249">
      <c r="A249" s="18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33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</row>
    <row r="250">
      <c r="A250" s="18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33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</row>
    <row r="251">
      <c r="A251" s="18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33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</row>
    <row r="252">
      <c r="A252" s="18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33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</row>
    <row r="253">
      <c r="A253" s="18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33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</row>
    <row r="254">
      <c r="A254" s="18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33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</row>
    <row r="255">
      <c r="A255" s="18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33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</row>
    <row r="256">
      <c r="A256" s="18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33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</row>
    <row r="257">
      <c r="A257" s="18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33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</row>
    <row r="258">
      <c r="A258" s="18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33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</row>
    <row r="259">
      <c r="A259" s="18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33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</row>
    <row r="260">
      <c r="A260" s="18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33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</row>
    <row r="261">
      <c r="A261" s="18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33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</row>
    <row r="262">
      <c r="A262" s="18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33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</row>
    <row r="263">
      <c r="A263" s="18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33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</row>
    <row r="264">
      <c r="A264" s="18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33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</row>
    <row r="265">
      <c r="A265" s="18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33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</row>
    <row r="266">
      <c r="A266" s="18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33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</row>
    <row r="267">
      <c r="A267" s="18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33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</row>
    <row r="268">
      <c r="A268" s="18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33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</row>
    <row r="269">
      <c r="A269" s="18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33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</row>
    <row r="270">
      <c r="A270" s="18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33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</row>
    <row r="271">
      <c r="A271" s="18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33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</row>
    <row r="272">
      <c r="A272" s="18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33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</row>
    <row r="273">
      <c r="A273" s="18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33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</row>
    <row r="274">
      <c r="A274" s="18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33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</row>
    <row r="275">
      <c r="A275" s="18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33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</row>
    <row r="276">
      <c r="A276" s="18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33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</row>
    <row r="277">
      <c r="A277" s="18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33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</row>
    <row r="278">
      <c r="A278" s="18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33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</row>
    <row r="279">
      <c r="A279" s="18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33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</row>
    <row r="280">
      <c r="A280" s="18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33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</row>
    <row r="281">
      <c r="A281" s="18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33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</row>
    <row r="282">
      <c r="A282" s="18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33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</row>
    <row r="283">
      <c r="A283" s="18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33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</row>
    <row r="284">
      <c r="A284" s="18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33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</row>
    <row r="285">
      <c r="A285" s="18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33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</row>
    <row r="286">
      <c r="A286" s="18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33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</row>
    <row r="287">
      <c r="A287" s="18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33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</row>
    <row r="288">
      <c r="A288" s="18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33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</row>
    <row r="289">
      <c r="A289" s="18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33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</row>
    <row r="290">
      <c r="A290" s="18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33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</row>
    <row r="291">
      <c r="A291" s="18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33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</row>
    <row r="292">
      <c r="A292" s="18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33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</row>
    <row r="293">
      <c r="A293" s="18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33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</row>
    <row r="294">
      <c r="A294" s="18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33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</row>
    <row r="295">
      <c r="A295" s="18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33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</row>
    <row r="296">
      <c r="A296" s="18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33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</row>
    <row r="297">
      <c r="A297" s="18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33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</row>
    <row r="298">
      <c r="A298" s="18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33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</row>
    <row r="299">
      <c r="A299" s="18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33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</row>
    <row r="300">
      <c r="A300" s="18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33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</row>
    <row r="301">
      <c r="A301" s="18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33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</row>
    <row r="302">
      <c r="A302" s="18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33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</row>
    <row r="303">
      <c r="A303" s="18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33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</row>
    <row r="304">
      <c r="A304" s="18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33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</row>
    <row r="305">
      <c r="A305" s="18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33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33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33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33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33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33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33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33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33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33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33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33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33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33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33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33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33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33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33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33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33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33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33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33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33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33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33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33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33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33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33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33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33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33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33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33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33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33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33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33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33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33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33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33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33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33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33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33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33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33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33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33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33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33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33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33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33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33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33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33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33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33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33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33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33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33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33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33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33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33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33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33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33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33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33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33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33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33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33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33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33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33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33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33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33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33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33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8"/>
      <c r="AX699" s="38"/>
      <c r="AY699" s="38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</row>
    <row r="957">
      <c r="A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</row>
    <row r="958">
      <c r="A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</row>
    <row r="959">
      <c r="A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</row>
    <row r="960">
      <c r="A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</row>
    <row r="961">
      <c r="A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</row>
    <row r="962">
      <c r="A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</row>
    <row r="963">
      <c r="A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</row>
    <row r="964">
      <c r="A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</row>
    <row r="965">
      <c r="A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</row>
    <row r="966">
      <c r="A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</row>
    <row r="967">
      <c r="A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</row>
    <row r="968">
      <c r="A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</row>
    <row r="969">
      <c r="A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</row>
    <row r="970">
      <c r="A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</row>
    <row r="971">
      <c r="A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</row>
    <row r="972">
      <c r="A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</row>
    <row r="973">
      <c r="A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</row>
    <row r="974">
      <c r="A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</row>
    <row r="975">
      <c r="A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</row>
    <row r="976">
      <c r="A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</row>
    <row r="977">
      <c r="A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</row>
    <row r="978">
      <c r="A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</row>
    <row r="979">
      <c r="A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</row>
    <row r="980">
      <c r="A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</row>
    <row r="981">
      <c r="A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V981" s="39"/>
      <c r="AW981" s="33"/>
      <c r="AX981" s="33"/>
      <c r="AY981" s="33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</row>
    <row r="982">
      <c r="A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W982" s="33"/>
      <c r="AX982" s="33"/>
      <c r="AY982" s="33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</row>
  </sheetData>
  <mergeCells count="6">
    <mergeCell ref="A1:A2"/>
    <mergeCell ref="B1:V1"/>
    <mergeCell ref="X1:AH1"/>
    <mergeCell ref="AI1:AS1"/>
    <mergeCell ref="AT1:AV1"/>
    <mergeCell ref="AW1:AX1"/>
  </mergeCells>
  <dataValidations>
    <dataValidation type="custom" allowBlank="1" showDropDown="1" showErrorMessage="1" sqref="A3:A11 A13:A109 A111:A305">
      <formula1>COUNTIF(A$3:A983, A3) = 1</formula1>
    </dataValidation>
    <dataValidation type="custom" allowBlank="1" showDropDown="1" showErrorMessage="1" sqref="A12">
      <formula1>COUNTIF(A$3:A983, #REF!) = 1</formula1>
    </dataValidation>
  </dataValidations>
  <drawing r:id="rId2"/>
  <legacyDrawing r:id="rId3"/>
</worksheet>
</file>