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ademic\Infrastructure\Supporting Information\"/>
    </mc:Choice>
  </mc:AlternateContent>
  <xr:revisionPtr revIDLastSave="0" documentId="13_ncr:1_{0F4E3566-B4E5-4365-B474-E3C4CBB07F5C}" xr6:coauthVersionLast="47" xr6:coauthVersionMax="47" xr10:uidLastSave="{00000000-0000-0000-0000-000000000000}"/>
  <bookViews>
    <workbookView xWindow="21120" yWindow="255" windowWidth="16680" windowHeight="20205" xr2:uid="{1FD680DE-7C25-4B46-A69C-00549859E512}"/>
  </bookViews>
  <sheets>
    <sheet name="Paving aggregated" sheetId="1" r:id="rId1"/>
    <sheet name="Sheet1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D47" i="1"/>
  <c r="D159" i="1"/>
  <c r="D167" i="1"/>
  <c r="D172" i="1"/>
  <c r="D70" i="1"/>
  <c r="D129" i="1"/>
  <c r="D171" i="1"/>
  <c r="D16" i="1"/>
  <c r="D45" i="1"/>
  <c r="D64" i="1"/>
  <c r="D22" i="1"/>
  <c r="D14" i="1"/>
  <c r="D50" i="1"/>
  <c r="D153" i="1"/>
  <c r="D94" i="1"/>
  <c r="D140" i="1"/>
  <c r="D62" i="1"/>
  <c r="D82" i="1"/>
  <c r="D130" i="1"/>
  <c r="D63" i="1"/>
  <c r="D154" i="1"/>
  <c r="D155" i="1"/>
  <c r="D79" i="1"/>
  <c r="D78" i="1"/>
  <c r="D163" i="1"/>
  <c r="D20" i="1"/>
  <c r="D178" i="1"/>
  <c r="D95" i="1"/>
  <c r="D7" i="1"/>
  <c r="D176" i="1"/>
  <c r="D23" i="1"/>
  <c r="D74" i="1"/>
  <c r="D118" i="1"/>
  <c r="D12" i="1"/>
  <c r="D87" i="1"/>
  <c r="D67" i="1"/>
  <c r="D76" i="1"/>
  <c r="D105" i="1"/>
  <c r="D107" i="1"/>
  <c r="F89" i="1" l="1"/>
  <c r="F162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B40" i="1"/>
  <c r="C40" i="1"/>
  <c r="G89" i="1"/>
  <c r="F46" i="1"/>
  <c r="G46" i="1"/>
  <c r="F3" i="1"/>
  <c r="G3" i="1"/>
  <c r="F137" i="1"/>
  <c r="G137" i="1"/>
  <c r="F127" i="1"/>
  <c r="G127" i="1"/>
  <c r="F56" i="1"/>
  <c r="G56" i="1"/>
  <c r="F93" i="1"/>
  <c r="G93" i="1"/>
  <c r="F19" i="1"/>
  <c r="G19" i="1"/>
  <c r="F109" i="1"/>
  <c r="G109" i="1"/>
  <c r="F37" i="1"/>
  <c r="G37" i="1"/>
  <c r="F72" i="1"/>
  <c r="G72" i="1"/>
  <c r="F85" i="1"/>
  <c r="G85" i="1"/>
  <c r="F8" i="1"/>
  <c r="G8" i="1"/>
  <c r="F132" i="1"/>
  <c r="G132" i="1"/>
  <c r="F144" i="1"/>
  <c r="G144" i="1"/>
  <c r="F90" i="1"/>
  <c r="G90" i="1"/>
  <c r="F156" i="1"/>
  <c r="G156" i="1"/>
  <c r="F47" i="1"/>
  <c r="G47" i="1"/>
  <c r="F110" i="1"/>
  <c r="G110" i="1"/>
  <c r="F128" i="1"/>
  <c r="G128" i="1"/>
  <c r="F25" i="1"/>
  <c r="G25" i="1"/>
  <c r="F159" i="1"/>
  <c r="G159" i="1"/>
  <c r="F167" i="1"/>
  <c r="G167" i="1"/>
  <c r="F119" i="1"/>
  <c r="G119" i="1"/>
  <c r="F151" i="1"/>
  <c r="G151" i="1"/>
  <c r="F117" i="1"/>
  <c r="G117" i="1"/>
  <c r="F71" i="1"/>
  <c r="G71" i="1"/>
  <c r="F172" i="1"/>
  <c r="G172" i="1"/>
  <c r="F168" i="1"/>
  <c r="G168" i="1"/>
  <c r="F100" i="1"/>
  <c r="G100" i="1"/>
  <c r="F36" i="1"/>
  <c r="G36" i="1"/>
  <c r="F122" i="1"/>
  <c r="G122" i="1"/>
  <c r="F70" i="1"/>
  <c r="G70" i="1"/>
  <c r="F129" i="1"/>
  <c r="G129" i="1"/>
  <c r="F171" i="1"/>
  <c r="G171" i="1"/>
  <c r="F59" i="1"/>
  <c r="G59" i="1"/>
  <c r="F35" i="1"/>
  <c r="G35" i="1"/>
  <c r="F114" i="1"/>
  <c r="G114" i="1"/>
  <c r="F30" i="1"/>
  <c r="G30" i="1"/>
  <c r="F16" i="1"/>
  <c r="G16" i="1"/>
  <c r="F33" i="1"/>
  <c r="G33" i="1"/>
  <c r="F102" i="1"/>
  <c r="G102" i="1"/>
  <c r="F112" i="1"/>
  <c r="G112" i="1"/>
  <c r="F45" i="1"/>
  <c r="G45" i="1"/>
  <c r="F64" i="1"/>
  <c r="G64" i="1"/>
  <c r="F149" i="1"/>
  <c r="G149" i="1"/>
  <c r="F57" i="1"/>
  <c r="G57" i="1"/>
  <c r="F124" i="1"/>
  <c r="G124" i="1"/>
  <c r="F22" i="1"/>
  <c r="G22" i="1"/>
  <c r="F147" i="1"/>
  <c r="G147" i="1"/>
  <c r="F106" i="1"/>
  <c r="G106" i="1"/>
  <c r="F15" i="1"/>
  <c r="G15" i="1"/>
  <c r="F121" i="1"/>
  <c r="G121" i="1"/>
  <c r="F32" i="1"/>
  <c r="G32" i="1"/>
  <c r="F97" i="1"/>
  <c r="G97" i="1"/>
  <c r="F14" i="1"/>
  <c r="G14" i="1"/>
  <c r="F126" i="1"/>
  <c r="G126" i="1"/>
  <c r="F18" i="1"/>
  <c r="G18" i="1"/>
  <c r="F39" i="1"/>
  <c r="G39" i="1"/>
  <c r="F135" i="1"/>
  <c r="G135" i="1"/>
  <c r="F115" i="1"/>
  <c r="G115" i="1"/>
  <c r="F164" i="1"/>
  <c r="G164" i="1"/>
  <c r="F148" i="1"/>
  <c r="G148" i="1"/>
  <c r="F91" i="1"/>
  <c r="G91" i="1"/>
  <c r="F28" i="1"/>
  <c r="G28" i="1"/>
  <c r="F92" i="1"/>
  <c r="G92" i="1"/>
  <c r="F27" i="1"/>
  <c r="G27" i="1"/>
  <c r="F66" i="1"/>
  <c r="G66" i="1"/>
  <c r="F50" i="1"/>
  <c r="G50" i="1"/>
  <c r="F41" i="1"/>
  <c r="G41" i="1"/>
  <c r="F9" i="1"/>
  <c r="G9" i="1"/>
  <c r="F44" i="1"/>
  <c r="G44" i="1"/>
  <c r="F29" i="1"/>
  <c r="G29" i="1"/>
  <c r="F153" i="1"/>
  <c r="G153" i="1"/>
  <c r="F38" i="1"/>
  <c r="G38" i="1"/>
  <c r="F13" i="1"/>
  <c r="G13" i="1"/>
  <c r="F31" i="1"/>
  <c r="G31" i="1"/>
  <c r="F86" i="1"/>
  <c r="G86" i="1"/>
  <c r="F152" i="1"/>
  <c r="G152" i="1"/>
  <c r="F158" i="1"/>
  <c r="G158" i="1"/>
  <c r="F53" i="1"/>
  <c r="G53" i="1"/>
  <c r="F94" i="1"/>
  <c r="G94" i="1"/>
  <c r="F140" i="1"/>
  <c r="G140" i="1"/>
  <c r="F113" i="1"/>
  <c r="G113" i="1"/>
  <c r="F24" i="1"/>
  <c r="G24" i="1"/>
  <c r="F120" i="1"/>
  <c r="G120" i="1"/>
  <c r="F166" i="1"/>
  <c r="G166" i="1"/>
  <c r="F73" i="1"/>
  <c r="G73" i="1"/>
  <c r="F11" i="1"/>
  <c r="G11" i="1"/>
  <c r="F98" i="1"/>
  <c r="G98" i="1"/>
  <c r="F4" i="1"/>
  <c r="G4" i="1"/>
  <c r="F62" i="1"/>
  <c r="G62" i="1"/>
  <c r="F170" i="1"/>
  <c r="G170" i="1"/>
  <c r="F160" i="1"/>
  <c r="G160" i="1"/>
  <c r="F42" i="1"/>
  <c r="G42" i="1"/>
  <c r="F108" i="1"/>
  <c r="G108" i="1"/>
  <c r="F174" i="1"/>
  <c r="G174" i="1"/>
  <c r="F10" i="1"/>
  <c r="G10" i="1"/>
  <c r="F82" i="1"/>
  <c r="G82" i="1"/>
  <c r="F134" i="1"/>
  <c r="G134" i="1"/>
  <c r="F17" i="1"/>
  <c r="G17" i="1"/>
  <c r="F68" i="1"/>
  <c r="G68" i="1"/>
  <c r="F130" i="1"/>
  <c r="G130" i="1"/>
  <c r="F80" i="1"/>
  <c r="G80" i="1"/>
  <c r="F2" i="1"/>
  <c r="G2" i="1"/>
  <c r="F141" i="1"/>
  <c r="G141" i="1"/>
  <c r="F51" i="1"/>
  <c r="G51" i="1"/>
  <c r="F43" i="1"/>
  <c r="G43" i="1"/>
  <c r="F145" i="1"/>
  <c r="G145" i="1"/>
  <c r="F101" i="1"/>
  <c r="G101" i="1"/>
  <c r="F138" i="1"/>
  <c r="G138" i="1"/>
  <c r="F48" i="1"/>
  <c r="G48" i="1"/>
  <c r="F131" i="1"/>
  <c r="G131" i="1"/>
  <c r="F6" i="1"/>
  <c r="G6" i="1"/>
  <c r="F63" i="1"/>
  <c r="G63" i="1"/>
  <c r="F123" i="1"/>
  <c r="G123" i="1"/>
  <c r="F173" i="1"/>
  <c r="G173" i="1"/>
  <c r="F139" i="1"/>
  <c r="G139" i="1"/>
  <c r="F177" i="1"/>
  <c r="G177" i="1"/>
  <c r="F154" i="1"/>
  <c r="G154" i="1"/>
  <c r="F54" i="1"/>
  <c r="G54" i="1"/>
  <c r="F65" i="1"/>
  <c r="G65" i="1"/>
  <c r="F111" i="1"/>
  <c r="G111" i="1"/>
  <c r="F155" i="1"/>
  <c r="G155" i="1"/>
  <c r="F133" i="1"/>
  <c r="G133" i="1"/>
  <c r="F125" i="1"/>
  <c r="G125" i="1"/>
  <c r="F58" i="1"/>
  <c r="G58" i="1"/>
  <c r="F40" i="1"/>
  <c r="G40" i="1"/>
  <c r="E40" i="1" s="1"/>
  <c r="F26" i="1"/>
  <c r="G26" i="1"/>
  <c r="F61" i="1"/>
  <c r="G61" i="1"/>
  <c r="F79" i="1"/>
  <c r="G79" i="1"/>
  <c r="F142" i="1"/>
  <c r="G142" i="1"/>
  <c r="F21" i="1"/>
  <c r="G21" i="1"/>
  <c r="F69" i="1"/>
  <c r="G69" i="1"/>
  <c r="F78" i="1"/>
  <c r="G78" i="1"/>
  <c r="F150" i="1"/>
  <c r="G150" i="1"/>
  <c r="F84" i="1"/>
  <c r="G84" i="1"/>
  <c r="F34" i="1"/>
  <c r="G34" i="1"/>
  <c r="F163" i="1"/>
  <c r="G163" i="1"/>
  <c r="F20" i="1"/>
  <c r="G20" i="1"/>
  <c r="F49" i="1"/>
  <c r="G49" i="1"/>
  <c r="F178" i="1"/>
  <c r="G178" i="1"/>
  <c r="F175" i="1"/>
  <c r="G175" i="1"/>
  <c r="F95" i="1"/>
  <c r="G95" i="1"/>
  <c r="F7" i="1"/>
  <c r="G7" i="1"/>
  <c r="F176" i="1"/>
  <c r="G176" i="1"/>
  <c r="F23" i="1"/>
  <c r="G23" i="1"/>
  <c r="F74" i="1"/>
  <c r="G74" i="1"/>
  <c r="F165" i="1"/>
  <c r="G165" i="1"/>
  <c r="F81" i="1"/>
  <c r="G81" i="1"/>
  <c r="F118" i="1"/>
  <c r="G118" i="1"/>
  <c r="F88" i="1"/>
  <c r="G88" i="1"/>
  <c r="F12" i="1"/>
  <c r="G12" i="1"/>
  <c r="F87" i="1"/>
  <c r="G87" i="1"/>
  <c r="F5" i="1"/>
  <c r="G5" i="1"/>
  <c r="F116" i="1"/>
  <c r="G116" i="1"/>
  <c r="F169" i="1"/>
  <c r="G169" i="1"/>
  <c r="F77" i="1"/>
  <c r="G77" i="1"/>
  <c r="F157" i="1"/>
  <c r="G157" i="1"/>
  <c r="F75" i="1"/>
  <c r="G75" i="1"/>
  <c r="F60" i="1"/>
  <c r="G60" i="1"/>
  <c r="F67" i="1"/>
  <c r="G67" i="1"/>
  <c r="F96" i="1"/>
  <c r="G96" i="1"/>
  <c r="F136" i="1"/>
  <c r="G136" i="1"/>
  <c r="F161" i="1"/>
  <c r="G161" i="1"/>
  <c r="F55" i="1"/>
  <c r="G55" i="1"/>
  <c r="F104" i="1"/>
  <c r="G104" i="1"/>
  <c r="F76" i="1"/>
  <c r="G76" i="1"/>
  <c r="F83" i="1"/>
  <c r="G83" i="1"/>
  <c r="F146" i="1"/>
  <c r="G146" i="1"/>
  <c r="F105" i="1"/>
  <c r="G105" i="1"/>
  <c r="F52" i="1"/>
  <c r="G52" i="1"/>
  <c r="F107" i="1"/>
  <c r="G107" i="1"/>
  <c r="F143" i="1"/>
  <c r="G143" i="1"/>
  <c r="F103" i="1"/>
  <c r="G103" i="1"/>
  <c r="G162" i="1"/>
  <c r="E162" i="1"/>
  <c r="B162" i="1" s="1"/>
  <c r="E41" i="1" l="1"/>
  <c r="B41" i="1" s="1"/>
  <c r="G99" i="1"/>
  <c r="C162" i="1"/>
  <c r="C41" i="1"/>
  <c r="E103" i="1"/>
  <c r="B103" i="1" s="1"/>
  <c r="C103" i="1"/>
  <c r="E5" i="1"/>
  <c r="C5" i="1"/>
  <c r="C7" i="1"/>
  <c r="E78" i="1"/>
  <c r="B78" i="1" s="1"/>
  <c r="C78" i="1"/>
  <c r="E63" i="1"/>
  <c r="C63" i="1" s="1"/>
  <c r="E42" i="1"/>
  <c r="B42" i="1" s="1"/>
  <c r="C42" i="1"/>
  <c r="E38" i="1"/>
  <c r="B38" i="1" s="1"/>
  <c r="C38" i="1"/>
  <c r="E28" i="1"/>
  <c r="C28" i="1" s="1"/>
  <c r="E151" i="1"/>
  <c r="C151" i="1" s="1"/>
  <c r="B151" i="1"/>
  <c r="C91" i="1"/>
  <c r="E69" i="1"/>
  <c r="C69" i="1" s="1"/>
  <c r="B69" i="1"/>
  <c r="F99" i="1"/>
  <c r="B5" i="1"/>
  <c r="B133" i="1"/>
  <c r="E171" i="1"/>
  <c r="C171" i="1" s="1"/>
  <c r="C70" i="1"/>
  <c r="B70" i="1"/>
  <c r="B167" i="1"/>
  <c r="B7" i="1"/>
  <c r="C48" i="1"/>
  <c r="C44" i="1"/>
  <c r="E100" i="1"/>
  <c r="E147" i="1"/>
  <c r="E11" i="1"/>
  <c r="E76" i="1"/>
  <c r="E10" i="1"/>
  <c r="E110" i="1"/>
  <c r="E66" i="1"/>
  <c r="E124" i="1"/>
  <c r="E161" i="1"/>
  <c r="C161" i="1" s="1"/>
  <c r="E133" i="1"/>
  <c r="C133" i="1" s="1"/>
  <c r="E24" i="1"/>
  <c r="B24" i="1" s="1"/>
  <c r="E87" i="1"/>
  <c r="C87" i="1" s="1"/>
  <c r="E6" i="1"/>
  <c r="C6" i="1" s="1"/>
  <c r="E160" i="1"/>
  <c r="B160" i="1" s="1"/>
  <c r="E144" i="1"/>
  <c r="C144" i="1" s="1"/>
  <c r="E107" i="1"/>
  <c r="B107" i="1" s="1"/>
  <c r="E45" i="1"/>
  <c r="B45" i="1" s="1"/>
  <c r="E129" i="1"/>
  <c r="B129" i="1" s="1"/>
  <c r="E21" i="1"/>
  <c r="B21" i="1" s="1"/>
  <c r="E119" i="1"/>
  <c r="B119" i="1" s="1"/>
  <c r="E132" i="1"/>
  <c r="B132" i="1" s="1"/>
  <c r="E37" i="1"/>
  <c r="E43" i="1"/>
  <c r="E172" i="1"/>
  <c r="E19" i="1"/>
  <c r="E176" i="1"/>
  <c r="B176" i="1" s="1"/>
  <c r="E35" i="1"/>
  <c r="C35" i="1" s="1"/>
  <c r="E156" i="1"/>
  <c r="C156" i="1" s="1"/>
  <c r="E90" i="1"/>
  <c r="C90" i="1" s="1"/>
  <c r="E143" i="1"/>
  <c r="C143" i="1" s="1"/>
  <c r="E64" i="1"/>
  <c r="C64" i="1" s="1"/>
  <c r="E153" i="1"/>
  <c r="C153" i="1" s="1"/>
  <c r="E32" i="1"/>
  <c r="B32" i="1" s="1"/>
  <c r="E140" i="1"/>
  <c r="B140" i="1" s="1"/>
  <c r="E88" i="1"/>
  <c r="C88" i="1" s="1"/>
  <c r="E112" i="1"/>
  <c r="B112" i="1" s="1"/>
  <c r="E3" i="1"/>
  <c r="B3" i="1" s="1"/>
  <c r="E145" i="1"/>
  <c r="E152" i="1"/>
  <c r="E74" i="1"/>
  <c r="E73" i="1"/>
  <c r="E174" i="1"/>
  <c r="E47" i="1"/>
  <c r="E7" i="1"/>
  <c r="E2" i="1"/>
  <c r="C2" i="1" s="1"/>
  <c r="E118" i="1"/>
  <c r="C118" i="1" s="1"/>
  <c r="E164" i="1"/>
  <c r="C164" i="1" s="1"/>
  <c r="E17" i="1"/>
  <c r="B17" i="1" s="1"/>
  <c r="E85" i="1"/>
  <c r="C85" i="1" s="1"/>
  <c r="E146" i="1"/>
  <c r="E81" i="1"/>
  <c r="E115" i="1"/>
  <c r="E61" i="1"/>
  <c r="E101" i="1"/>
  <c r="E98" i="1"/>
  <c r="E158" i="1"/>
  <c r="E72" i="1"/>
  <c r="B72" i="1" s="1"/>
  <c r="E89" i="1"/>
  <c r="E109" i="1"/>
  <c r="E71" i="1"/>
  <c r="C71" i="1" s="1"/>
  <c r="E75" i="1"/>
  <c r="E142" i="1"/>
  <c r="B142" i="1" s="1"/>
  <c r="E135" i="1"/>
  <c r="E79" i="1"/>
  <c r="C79" i="1" s="1"/>
  <c r="E167" i="1"/>
  <c r="C167" i="1" s="1"/>
  <c r="E20" i="1"/>
  <c r="E120" i="1"/>
  <c r="B120" i="1" s="1"/>
  <c r="E36" i="1"/>
  <c r="C36" i="1" s="1"/>
  <c r="E80" i="1"/>
  <c r="C80" i="1" s="1"/>
  <c r="E13" i="1"/>
  <c r="B13" i="1" s="1"/>
  <c r="E16" i="1"/>
  <c r="E169" i="1"/>
  <c r="E54" i="1"/>
  <c r="C54" i="1" s="1"/>
  <c r="E55" i="1"/>
  <c r="C55" i="1" s="1"/>
  <c r="E130" i="1"/>
  <c r="B130" i="1" s="1"/>
  <c r="E126" i="1"/>
  <c r="C126" i="1" s="1"/>
  <c r="E34" i="1"/>
  <c r="E113" i="1"/>
  <c r="C113" i="1" s="1"/>
  <c r="E114" i="1"/>
  <c r="E83" i="1"/>
  <c r="E155" i="1"/>
  <c r="C155" i="1" s="1"/>
  <c r="E108" i="1"/>
  <c r="C108" i="1" s="1"/>
  <c r="E50" i="1"/>
  <c r="E102" i="1"/>
  <c r="C102" i="1" s="1"/>
  <c r="E122" i="1"/>
  <c r="C122" i="1" s="1"/>
  <c r="E31" i="1"/>
  <c r="E48" i="1"/>
  <c r="B48" i="1" s="1"/>
  <c r="E18" i="1"/>
  <c r="E163" i="1"/>
  <c r="E138" i="1"/>
  <c r="C138" i="1" s="1"/>
  <c r="E30" i="1"/>
  <c r="E154" i="1"/>
  <c r="E170" i="1"/>
  <c r="B170" i="1" s="1"/>
  <c r="E68" i="1"/>
  <c r="C68" i="1" s="1"/>
  <c r="E136" i="1"/>
  <c r="C136" i="1" s="1"/>
  <c r="E139" i="1"/>
  <c r="E4" i="1"/>
  <c r="C4" i="1" s="1"/>
  <c r="E29" i="1"/>
  <c r="C29" i="1" s="1"/>
  <c r="E149" i="1"/>
  <c r="B149" i="1" s="1"/>
  <c r="E52" i="1"/>
  <c r="C52" i="1" s="1"/>
  <c r="E58" i="1"/>
  <c r="E134" i="1"/>
  <c r="E94" i="1"/>
  <c r="B94" i="1" s="1"/>
  <c r="E91" i="1"/>
  <c r="B91" i="1" s="1"/>
  <c r="E59" i="1"/>
  <c r="C59" i="1" s="1"/>
  <c r="E96" i="1"/>
  <c r="B96" i="1" s="1"/>
  <c r="E173" i="1"/>
  <c r="E44" i="1"/>
  <c r="B44" i="1" s="1"/>
  <c r="E105" i="1"/>
  <c r="C105" i="1" s="1"/>
  <c r="E12" i="1"/>
  <c r="B12" i="1" s="1"/>
  <c r="E125" i="1"/>
  <c r="B125" i="1" s="1"/>
  <c r="E82" i="1"/>
  <c r="E53" i="1"/>
  <c r="E148" i="1"/>
  <c r="B148" i="1" s="1"/>
  <c r="E67" i="1"/>
  <c r="C67" i="1" s="1"/>
  <c r="E95" i="1"/>
  <c r="C95" i="1" s="1"/>
  <c r="E123" i="1"/>
  <c r="E9" i="1"/>
  <c r="B9" i="1" s="1"/>
  <c r="E121" i="1"/>
  <c r="C121" i="1" s="1"/>
  <c r="E117" i="1"/>
  <c r="B117" i="1" s="1"/>
  <c r="E93" i="1"/>
  <c r="C93" i="1" s="1"/>
  <c r="E141" i="1"/>
  <c r="B141" i="1" s="1"/>
  <c r="E86" i="1"/>
  <c r="E157" i="1"/>
  <c r="E111" i="1"/>
  <c r="B111" i="1" s="1"/>
  <c r="E166" i="1"/>
  <c r="E131" i="1"/>
  <c r="C131" i="1" s="1"/>
  <c r="E39" i="1"/>
  <c r="E77" i="1"/>
  <c r="E65" i="1"/>
  <c r="C65" i="1" s="1"/>
  <c r="E104" i="1"/>
  <c r="E22" i="1"/>
  <c r="E27" i="1"/>
  <c r="C27" i="1" s="1"/>
  <c r="E116" i="1"/>
  <c r="E26" i="1"/>
  <c r="E92" i="1"/>
  <c r="B92" i="1" s="1"/>
  <c r="E23" i="1"/>
  <c r="E150" i="1"/>
  <c r="E60" i="1"/>
  <c r="C60" i="1" s="1"/>
  <c r="E175" i="1"/>
  <c r="B175" i="1" s="1"/>
  <c r="E51" i="1"/>
  <c r="E15" i="1"/>
  <c r="C15" i="1" s="1"/>
  <c r="E56" i="1"/>
  <c r="B56" i="1" s="1"/>
  <c r="E70" i="1"/>
  <c r="E127" i="1"/>
  <c r="C127" i="1" s="1"/>
  <c r="E137" i="1"/>
  <c r="B137" i="1" s="1"/>
  <c r="E8" i="1"/>
  <c r="B8" i="1" s="1"/>
  <c r="E159" i="1"/>
  <c r="C159" i="1" s="1"/>
  <c r="E25" i="1"/>
  <c r="C25" i="1" s="1"/>
  <c r="E46" i="1"/>
  <c r="B46" i="1" s="1"/>
  <c r="E128" i="1"/>
  <c r="E178" i="1"/>
  <c r="C178" i="1" s="1"/>
  <c r="E106" i="1"/>
  <c r="C106" i="1" s="1"/>
  <c r="E49" i="1"/>
  <c r="C49" i="1" s="1"/>
  <c r="E33" i="1"/>
  <c r="C33" i="1" s="1"/>
  <c r="E165" i="1"/>
  <c r="E14" i="1"/>
  <c r="B14" i="1" s="1"/>
  <c r="E168" i="1"/>
  <c r="E84" i="1"/>
  <c r="E177" i="1"/>
  <c r="E62" i="1"/>
  <c r="B62" i="1" s="1"/>
  <c r="E97" i="1"/>
  <c r="C97" i="1" s="1"/>
  <c r="E57" i="1"/>
  <c r="C57" i="1" s="1"/>
  <c r="C94" i="1" l="1"/>
  <c r="B159" i="1"/>
  <c r="B25" i="1"/>
  <c r="C132" i="1"/>
  <c r="C142" i="1"/>
  <c r="C175" i="1"/>
  <c r="B105" i="1"/>
  <c r="C149" i="1"/>
  <c r="C21" i="1"/>
  <c r="B28" i="1"/>
  <c r="B90" i="1"/>
  <c r="B155" i="1"/>
  <c r="C62" i="1"/>
  <c r="C119" i="1"/>
  <c r="B121" i="1"/>
  <c r="C112" i="1"/>
  <c r="B108" i="1"/>
  <c r="B15" i="1"/>
  <c r="B95" i="1"/>
  <c r="C129" i="1"/>
  <c r="C3" i="1"/>
  <c r="C107" i="1"/>
  <c r="B171" i="1"/>
  <c r="B126" i="1"/>
  <c r="B4" i="1"/>
  <c r="B106" i="1"/>
  <c r="B138" i="1"/>
  <c r="B122" i="1"/>
  <c r="C137" i="1"/>
  <c r="B79" i="1"/>
  <c r="B2" i="1"/>
  <c r="B118" i="1"/>
  <c r="B59" i="1"/>
  <c r="B102" i="1"/>
  <c r="B29" i="1"/>
  <c r="B164" i="1"/>
  <c r="C92" i="1"/>
  <c r="C45" i="1"/>
  <c r="C8" i="1"/>
  <c r="B113" i="1"/>
  <c r="B60" i="1"/>
  <c r="C72" i="1"/>
  <c r="C14" i="1"/>
  <c r="B153" i="1"/>
  <c r="B54" i="1"/>
  <c r="B80" i="1"/>
  <c r="B61" i="1"/>
  <c r="C61" i="1"/>
  <c r="B22" i="1"/>
  <c r="C22" i="1"/>
  <c r="B115" i="1"/>
  <c r="C115" i="1"/>
  <c r="B33" i="1"/>
  <c r="B6" i="1"/>
  <c r="C169" i="1"/>
  <c r="B169" i="1"/>
  <c r="B68" i="1"/>
  <c r="C163" i="1"/>
  <c r="B163" i="1"/>
  <c r="C148" i="1"/>
  <c r="B65" i="1"/>
  <c r="B161" i="1"/>
  <c r="B66" i="1"/>
  <c r="C66" i="1"/>
  <c r="C140" i="1"/>
  <c r="B36" i="1"/>
  <c r="B178" i="1"/>
  <c r="B55" i="1"/>
  <c r="C166" i="1"/>
  <c r="B166" i="1"/>
  <c r="C31" i="1"/>
  <c r="B31" i="1"/>
  <c r="B20" i="1"/>
  <c r="C20" i="1"/>
  <c r="B110" i="1"/>
  <c r="C110" i="1"/>
  <c r="C170" i="1"/>
  <c r="B85" i="1"/>
  <c r="B87" i="1"/>
  <c r="B88" i="1"/>
  <c r="B19" i="1"/>
  <c r="C19" i="1"/>
  <c r="B10" i="1"/>
  <c r="C10" i="1"/>
  <c r="C130" i="1"/>
  <c r="B136" i="1"/>
  <c r="B49" i="1"/>
  <c r="B67" i="1"/>
  <c r="B157" i="1"/>
  <c r="C157" i="1"/>
  <c r="B172" i="1"/>
  <c r="C172" i="1"/>
  <c r="C111" i="1"/>
  <c r="B143" i="1"/>
  <c r="C9" i="1"/>
  <c r="B52" i="1"/>
  <c r="C13" i="1"/>
  <c r="B26" i="1"/>
  <c r="C26" i="1"/>
  <c r="B101" i="1"/>
  <c r="C101" i="1"/>
  <c r="C154" i="1"/>
  <c r="B154" i="1"/>
  <c r="C128" i="1"/>
  <c r="B128" i="1"/>
  <c r="C104" i="1"/>
  <c r="B104" i="1"/>
  <c r="C30" i="1"/>
  <c r="B30" i="1"/>
  <c r="B81" i="1"/>
  <c r="C81" i="1"/>
  <c r="B146" i="1"/>
  <c r="C146" i="1"/>
  <c r="C77" i="1"/>
  <c r="B77" i="1"/>
  <c r="C39" i="1"/>
  <c r="B39" i="1"/>
  <c r="B18" i="1"/>
  <c r="C18" i="1"/>
  <c r="C173" i="1"/>
  <c r="B173" i="1"/>
  <c r="B86" i="1"/>
  <c r="C86" i="1"/>
  <c r="B135" i="1"/>
  <c r="C135" i="1"/>
  <c r="C11" i="1"/>
  <c r="B11" i="1"/>
  <c r="C120" i="1"/>
  <c r="B134" i="1"/>
  <c r="C134" i="1"/>
  <c r="C174" i="1"/>
  <c r="B174" i="1"/>
  <c r="B37" i="1"/>
  <c r="C37" i="1"/>
  <c r="B147" i="1"/>
  <c r="C147" i="1"/>
  <c r="C12" i="1"/>
  <c r="C17" i="1"/>
  <c r="C51" i="1"/>
  <c r="B51" i="1"/>
  <c r="C58" i="1"/>
  <c r="B58" i="1"/>
  <c r="B75" i="1"/>
  <c r="C75" i="1"/>
  <c r="B73" i="1"/>
  <c r="C73" i="1"/>
  <c r="B100" i="1"/>
  <c r="C100" i="1"/>
  <c r="B131" i="1"/>
  <c r="C96" i="1"/>
  <c r="C32" i="1"/>
  <c r="B93" i="1"/>
  <c r="B74" i="1"/>
  <c r="C74" i="1"/>
  <c r="C46" i="1"/>
  <c r="B144" i="1"/>
  <c r="C24" i="1"/>
  <c r="B156" i="1"/>
  <c r="C125" i="1"/>
  <c r="C84" i="1"/>
  <c r="B84" i="1"/>
  <c r="B114" i="1"/>
  <c r="C114" i="1"/>
  <c r="B109" i="1"/>
  <c r="C109" i="1"/>
  <c r="C152" i="1"/>
  <c r="B152" i="1"/>
  <c r="B127" i="1"/>
  <c r="C56" i="1"/>
  <c r="B35" i="1"/>
  <c r="C176" i="1"/>
  <c r="B168" i="1"/>
  <c r="C168" i="1"/>
  <c r="C150" i="1"/>
  <c r="B150" i="1"/>
  <c r="B145" i="1"/>
  <c r="C145" i="1"/>
  <c r="B63" i="1"/>
  <c r="C160" i="1"/>
  <c r="B57" i="1"/>
  <c r="B98" i="1"/>
  <c r="C98" i="1"/>
  <c r="B53" i="1"/>
  <c r="C53" i="1"/>
  <c r="B82" i="1"/>
  <c r="C82" i="1"/>
  <c r="B16" i="1"/>
  <c r="C16" i="1"/>
  <c r="B124" i="1"/>
  <c r="C124" i="1"/>
  <c r="C50" i="1"/>
  <c r="B50" i="1"/>
  <c r="B47" i="1"/>
  <c r="C47" i="1"/>
  <c r="C43" i="1"/>
  <c r="B43" i="1"/>
  <c r="C141" i="1"/>
  <c r="C177" i="1"/>
  <c r="B177" i="1"/>
  <c r="B83" i="1"/>
  <c r="C83" i="1"/>
  <c r="C23" i="1"/>
  <c r="B23" i="1"/>
  <c r="B123" i="1"/>
  <c r="C123" i="1"/>
  <c r="B34" i="1"/>
  <c r="C34" i="1"/>
  <c r="C117" i="1"/>
  <c r="B71" i="1"/>
  <c r="B165" i="1"/>
  <c r="C165" i="1"/>
  <c r="B139" i="1"/>
  <c r="C139" i="1"/>
  <c r="B158" i="1"/>
  <c r="C158" i="1"/>
  <c r="B64" i="1"/>
  <c r="B27" i="1"/>
  <c r="C116" i="1"/>
  <c r="B116" i="1"/>
  <c r="B76" i="1"/>
  <c r="C76" i="1"/>
  <c r="B97" i="1"/>
  <c r="E99" i="1"/>
  <c r="B89" i="1"/>
  <c r="C89" i="1"/>
  <c r="C99" i="1" l="1"/>
  <c r="B99" i="1"/>
  <c r="D162" i="1" l="1"/>
  <c r="D89" i="1"/>
  <c r="D46" i="1"/>
  <c r="D3" i="1"/>
  <c r="D137" i="1"/>
  <c r="D127" i="1"/>
  <c r="D56" i="1"/>
  <c r="D93" i="1"/>
  <c r="D19" i="1"/>
  <c r="D109" i="1"/>
  <c r="D72" i="1"/>
  <c r="D85" i="1"/>
  <c r="D8" i="1"/>
  <c r="D132" i="1"/>
  <c r="D144" i="1"/>
  <c r="D90" i="1"/>
  <c r="D156" i="1"/>
  <c r="D110" i="1"/>
  <c r="D128" i="1"/>
  <c r="D25" i="1"/>
  <c r="D119" i="1"/>
  <c r="D151" i="1"/>
  <c r="D117" i="1"/>
  <c r="D168" i="1"/>
  <c r="D100" i="1"/>
  <c r="D36" i="1"/>
  <c r="D122" i="1"/>
  <c r="D35" i="1"/>
  <c r="D114" i="1"/>
  <c r="D30" i="1"/>
  <c r="D33" i="1"/>
  <c r="D102" i="1"/>
  <c r="D112" i="1"/>
  <c r="D149" i="1"/>
  <c r="D57" i="1"/>
  <c r="D124" i="1"/>
  <c r="D147" i="1"/>
  <c r="D106" i="1"/>
  <c r="D15" i="1"/>
  <c r="D121" i="1"/>
  <c r="D97" i="1"/>
  <c r="D126" i="1"/>
  <c r="D39" i="1"/>
  <c r="D135" i="1"/>
  <c r="D115" i="1"/>
  <c r="D164" i="1"/>
  <c r="D148" i="1"/>
  <c r="D28" i="1"/>
  <c r="D92" i="1"/>
  <c r="D27" i="1"/>
  <c r="D66" i="1"/>
  <c r="D41" i="1"/>
  <c r="D29" i="1"/>
  <c r="D38" i="1"/>
  <c r="D13" i="1"/>
  <c r="D31" i="1"/>
  <c r="D86" i="1"/>
  <c r="D152" i="1"/>
  <c r="D158" i="1"/>
  <c r="D53" i="1"/>
  <c r="D113" i="1"/>
  <c r="D24" i="1"/>
  <c r="D120" i="1"/>
  <c r="D166" i="1"/>
  <c r="D73" i="1"/>
  <c r="D11" i="1"/>
  <c r="D98" i="1"/>
  <c r="D4" i="1"/>
  <c r="D170" i="1"/>
  <c r="D160" i="1"/>
  <c r="D108" i="1"/>
  <c r="D174" i="1"/>
  <c r="D10" i="1"/>
  <c r="D134" i="1"/>
  <c r="D17" i="1"/>
  <c r="D68" i="1"/>
  <c r="D80" i="1"/>
  <c r="D2" i="1"/>
  <c r="D141" i="1"/>
  <c r="D51" i="1"/>
  <c r="D43" i="1"/>
  <c r="D145" i="1"/>
  <c r="D101" i="1"/>
  <c r="D138" i="1"/>
  <c r="D48" i="1"/>
  <c r="D131" i="1"/>
  <c r="D6" i="1"/>
  <c r="D123" i="1"/>
  <c r="D173" i="1"/>
  <c r="D139" i="1"/>
  <c r="D54" i="1"/>
  <c r="D65" i="1"/>
  <c r="D111" i="1"/>
  <c r="D133" i="1"/>
  <c r="D125" i="1"/>
  <c r="D58" i="1"/>
  <c r="D40" i="1"/>
  <c r="D26" i="1"/>
  <c r="D61" i="1"/>
  <c r="D142" i="1"/>
  <c r="D69" i="1"/>
  <c r="D84" i="1"/>
  <c r="D34" i="1"/>
  <c r="D49" i="1"/>
  <c r="D175" i="1"/>
  <c r="D165" i="1"/>
  <c r="D88" i="1"/>
  <c r="D116" i="1"/>
  <c r="D169" i="1"/>
  <c r="D77" i="1"/>
  <c r="D157" i="1"/>
  <c r="D75" i="1"/>
  <c r="D60" i="1"/>
  <c r="D96" i="1"/>
  <c r="D136" i="1"/>
  <c r="D161" i="1"/>
  <c r="D55" i="1"/>
  <c r="D104" i="1"/>
  <c r="D83" i="1"/>
  <c r="D146" i="1"/>
  <c r="D52" i="1"/>
  <c r="D143" i="1"/>
  <c r="D103" i="1"/>
  <c r="D81" i="1" l="1"/>
</calcChain>
</file>

<file path=xl/sharedStrings.xml><?xml version="1.0" encoding="utf-8"?>
<sst xmlns="http://schemas.openxmlformats.org/spreadsheetml/2006/main" count="481" uniqueCount="237">
  <si>
    <t>country</t>
  </si>
  <si>
    <t>unpaved</t>
  </si>
  <si>
    <t>asphalt</t>
  </si>
  <si>
    <t>paved</t>
  </si>
  <si>
    <t>gravel</t>
  </si>
  <si>
    <t>ground</t>
  </si>
  <si>
    <t>dirt</t>
  </si>
  <si>
    <t>compacted</t>
  </si>
  <si>
    <t>concrete</t>
  </si>
  <si>
    <t>sand</t>
  </si>
  <si>
    <t>paving_stones</t>
  </si>
  <si>
    <t>fine_gravel</t>
  </si>
  <si>
    <t>cobblestone</t>
  </si>
  <si>
    <t>sett</t>
  </si>
  <si>
    <t>earth</t>
  </si>
  <si>
    <t>concrete:plates</t>
  </si>
  <si>
    <t>pebblestone</t>
  </si>
  <si>
    <t>grass</t>
  </si>
  <si>
    <t>ice</t>
  </si>
  <si>
    <t>dirt/sand</t>
  </si>
  <si>
    <t>concrete:lanes</t>
  </si>
  <si>
    <t>mud</t>
  </si>
  <si>
    <t>laterite</t>
  </si>
  <si>
    <t>asphalt;sand</t>
  </si>
  <si>
    <t>chipseal</t>
  </si>
  <si>
    <t>unhewn_cobblestone</t>
  </si>
  <si>
    <t>ice_road</t>
  </si>
  <si>
    <t>soil</t>
  </si>
  <si>
    <t>salt</t>
  </si>
  <si>
    <t>cobblestone_flattened</t>
  </si>
  <si>
    <t>grass_paver</t>
  </si>
  <si>
    <t>wood</t>
  </si>
  <si>
    <t>bricks</t>
  </si>
  <si>
    <t>clay</t>
  </si>
  <si>
    <t>karral</t>
  </si>
  <si>
    <t>brick</t>
  </si>
  <si>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</si>
  <si>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</si>
  <si>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</si>
  <si>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</si>
  <si>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</si>
  <si>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</si>
  <si>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</si>
  <si>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</si>
  <si>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</si>
  <si>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</si>
  <si>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</si>
  <si>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</si>
  <si>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</si>
  <si>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</si>
  <si>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belize</t>
  </si>
  <si>
    <t>benin</t>
  </si>
  <si>
    <t>bhutan</t>
  </si>
  <si>
    <t>bolivia</t>
  </si>
  <si>
    <t>bosnia-herzegovina</t>
  </si>
  <si>
    <t>botswana</t>
  </si>
  <si>
    <t>brazil</t>
  </si>
  <si>
    <t>bulgaria</t>
  </si>
  <si>
    <t>burkina-faso</t>
  </si>
  <si>
    <t>burundi</t>
  </si>
  <si>
    <t>cambodia</t>
  </si>
  <si>
    <t>cameroon</t>
  </si>
  <si>
    <t>canada</t>
  </si>
  <si>
    <t>cape-verde</t>
  </si>
  <si>
    <t>central-african-republic</t>
  </si>
  <si>
    <t>chad</t>
  </si>
  <si>
    <t>chile</t>
  </si>
  <si>
    <t>china</t>
  </si>
  <si>
    <t>colombia</t>
  </si>
  <si>
    <t>comores</t>
  </si>
  <si>
    <t>congo-brazzaville</t>
  </si>
  <si>
    <t>congo-democratic-republic</t>
  </si>
  <si>
    <t>cook-islands</t>
  </si>
  <si>
    <t>croatia</t>
  </si>
  <si>
    <t>cuba</t>
  </si>
  <si>
    <t>cyprus</t>
  </si>
  <si>
    <t>czech-republic</t>
  </si>
  <si>
    <t>denmark</t>
  </si>
  <si>
    <t>djibouti</t>
  </si>
  <si>
    <t>ecuador</t>
  </si>
  <si>
    <t>egypt</t>
  </si>
  <si>
    <t>equatorial-guinea</t>
  </si>
  <si>
    <t>eritrea</t>
  </si>
  <si>
    <t>estonia</t>
  </si>
  <si>
    <t>ethiopia</t>
  </si>
  <si>
    <t>faroe-islands</t>
  </si>
  <si>
    <t>fiji</t>
  </si>
  <si>
    <t>finland</t>
  </si>
  <si>
    <t>france</t>
  </si>
  <si>
    <t>gabon</t>
  </si>
  <si>
    <t>gcc-states</t>
  </si>
  <si>
    <t>georgia</t>
  </si>
  <si>
    <t>germany</t>
  </si>
  <si>
    <t>ghana</t>
  </si>
  <si>
    <t>great-britain</t>
  </si>
  <si>
    <t>greece</t>
  </si>
  <si>
    <t>greenland</t>
  </si>
  <si>
    <t>guatemala</t>
  </si>
  <si>
    <t>guinea</t>
  </si>
  <si>
    <t>guinea-bissau</t>
  </si>
  <si>
    <t>haiti-and-domrep</t>
  </si>
  <si>
    <t>hungary</t>
  </si>
  <si>
    <t>iceland</t>
  </si>
  <si>
    <t>india</t>
  </si>
  <si>
    <t>indonesia</t>
  </si>
  <si>
    <t>iran</t>
  </si>
  <si>
    <t>iraq</t>
  </si>
  <si>
    <t>ireland-and-northern-ireland</t>
  </si>
  <si>
    <t>israel-and-palestine</t>
  </si>
  <si>
    <t>italy</t>
  </si>
  <si>
    <t>ivory-coast</t>
  </si>
  <si>
    <t>jamaica</t>
  </si>
  <si>
    <t>japan</t>
  </si>
  <si>
    <t>jordan</t>
  </si>
  <si>
    <t>kazakhstan</t>
  </si>
  <si>
    <t>kenya</t>
  </si>
  <si>
    <t>kiribati</t>
  </si>
  <si>
    <t>kosovo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</si>
  <si>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</si>
  <si>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</si>
  <si>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</si>
  <si>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</si>
  <si>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</si>
  <si>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</si>
  <si>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</si>
  <si>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</si>
  <si>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</si>
  <si>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</si>
  <si>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</si>
  <si>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</si>
  <si>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</si>
  <si>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malaysia-singapore-brunei</t>
  </si>
  <si>
    <t>maldives</t>
  </si>
  <si>
    <t>mali</t>
  </si>
  <si>
    <t>malta</t>
  </si>
  <si>
    <t>marshall-islands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</si>
  <si>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</si>
  <si>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</si>
  <si>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</si>
  <si>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</si>
  <si>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</si>
  <si>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</si>
  <si>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</si>
  <si>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</si>
  <si>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</si>
  <si>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</si>
  <si>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</si>
  <si>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</si>
  <si>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</si>
  <si>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</si>
  <si>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</si>
  <si>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new-zealand</t>
  </si>
  <si>
    <t>nicaragua</t>
  </si>
  <si>
    <t>niger</t>
  </si>
  <si>
    <t>nigeria</t>
  </si>
  <si>
    <t>niue</t>
  </si>
  <si>
    <t>north-korea</t>
  </si>
  <si>
    <t>norway</t>
  </si>
  <si>
    <t>pakistan</t>
  </si>
  <si>
    <t>palau</t>
  </si>
  <si>
    <t>papua-new-guinea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</si>
  <si>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</si>
  <si>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</si>
  <si>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</si>
  <si>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</si>
  <si>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</si>
  <si>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</si>
  <si>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</si>
  <si>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</si>
  <si>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saint-helena-ascension-and-tristan-da-cunha</t>
  </si>
  <si>
    <t>samoa</t>
  </si>
  <si>
    <t>sao-tome-and-principe</t>
  </si>
  <si>
    <t>senegal-and-gambia</t>
  </si>
  <si>
    <t>serbia</t>
  </si>
  <si>
    <t>seychelles</t>
  </si>
  <si>
    <t>sierra-leone</t>
  </si>
  <si>
    <t>slovakia</t>
  </si>
  <si>
    <t>slovenia</t>
  </si>
  <si>
    <t>solomon-islands</t>
  </si>
  <si>
    <t>somalia</t>
  </si>
  <si>
    <t>south-africa</t>
  </si>
  <si>
    <t>south-korea</t>
  </si>
  <si>
    <t>south-sudan</t>
  </si>
  <si>
    <t>spain</t>
  </si>
  <si>
    <t>sri-lanka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</si>
  <si>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</si>
  <si>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</si>
  <si>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</si>
  <si>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</si>
  <si>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</si>
  <si>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</si>
  <si>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</si>
  <si>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</si>
  <si>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</si>
  <si>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</si>
  <si>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</si>
  <si>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</si>
  <si>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tunisia</t>
  </si>
  <si>
    <t>turkey</t>
  </si>
  <si>
    <t>turkmenistan</t>
  </si>
  <si>
    <t>tuvalu</t>
  </si>
  <si>
    <t>uganda</t>
  </si>
  <si>
    <t>ukraine</t>
  </si>
  <si>
    <t>uruguay</t>
  </si>
  <si>
    <t>usa</t>
  </si>
  <si>
    <t>uzbekistan</t>
  </si>
  <si>
    <t>vanuatu</t>
  </si>
  <si>
    <t>venezuela</t>
  </si>
  <si>
    <t>vietnam</t>
  </si>
  <si>
    <t>yemen</t>
  </si>
  <si>
    <t>zambia</t>
  </si>
  <si>
    <t>zimbabwe</t>
  </si>
  <si>
    <t>total</t>
  </si>
  <si>
    <t>unpaved_tot</t>
  </si>
  <si>
    <t>paved_tot</t>
  </si>
  <si>
    <t>paved (%)</t>
  </si>
  <si>
    <t>unpaved (%)</t>
  </si>
  <si>
    <t>highway</t>
  </si>
  <si>
    <t>primary</t>
  </si>
  <si>
    <t>secondary</t>
  </si>
  <si>
    <t>Tertiary</t>
  </si>
  <si>
    <t>local</t>
  </si>
  <si>
    <t>surface</t>
  </si>
  <si>
    <t>unpaved - construction</t>
  </si>
  <si>
    <t>paving_stone</t>
  </si>
  <si>
    <t>stone</t>
  </si>
  <si>
    <t>metal</t>
  </si>
  <si>
    <t>unpaved - unmanaged</t>
  </si>
  <si>
    <t>GBR</t>
  </si>
  <si>
    <t>SAU</t>
  </si>
  <si>
    <t>HTI</t>
  </si>
  <si>
    <t>IRL</t>
  </si>
  <si>
    <t>ISR</t>
  </si>
  <si>
    <t>MYS</t>
  </si>
  <si>
    <t>SEN</t>
  </si>
  <si>
    <t>TWN</t>
  </si>
  <si>
    <t>iso_a3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</si>
</sst>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9" fontId="1" fillId="0" borderId="0" xfId="0" applyNumberFormat="1" applyFont="1" applyAlignment="1">
      <alignment horizontal="center" vertical="top"/>
    </xf>
    <xf numFmtId="1" fontId="0" fillId="0" borderId="0" xfId="0" applyNumberFormat="1"/>
    <xf numFmtId="1" fontId="1" fillId="0" borderId="0" xfId="0" applyNumberFormat="1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4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cademic\Infrastructure\Country-Base-info-Missing-OSM.xlsx" TargetMode="External"/><Relationship Id="rId1" Type="http://schemas.openxmlformats.org/officeDocument/2006/relationships/externalLinkPath" Target="/Academic/Infrastructure/Country-Base-info-Missing-OS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untry-stats"/>
      <sheetName val="Country Codes"/>
      <sheetName val="OSM-Road network"/>
      <sheetName val="Paving"/>
      <sheetName val="OSM-Rail network"/>
      <sheetName val="National road statistics (CIA)"/>
      <sheetName val="UnCorrected-Road network"/>
      <sheetName val="Bridge types per road type"/>
      <sheetName val="Bridges"/>
      <sheetName val="Tunnels"/>
      <sheetName val="Width_per_Type"/>
      <sheetName val="Width stats"/>
      <sheetName val="Lanes_per_Type"/>
      <sheetName val="Lane stats"/>
      <sheetName val="Road Area"/>
      <sheetName val="Road_Area_Aggregated"/>
      <sheetName val="Road area (%)"/>
      <sheetName val="Country-to-Image"/>
      <sheetName val="Motorway mat int"/>
      <sheetName val="prim mat int"/>
      <sheetName val="loc mat int"/>
      <sheetName val="rail mat int"/>
      <sheetName val="rail-HS mat int"/>
      <sheetName val="airport mat int"/>
      <sheetName val="LandArea-WorldBank"/>
      <sheetName val="GDP-WorldBank"/>
      <sheetName val="Rail-lines (km)-worldbank"/>
      <sheetName val="rail (tkm)- worldbank"/>
      <sheetName val="rail (pkm) -worldbank"/>
      <sheetName val="TKM Euro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DE5A54-5E66-4F52-93EF-15A7CDF80600}" name="Table1" displayName="Table1" ref="A1:AP178" totalsRowShown="0" headerRowDxfId="0" headerRowBorderDxfId="43" tableBorderDxfId="44">
  <autoFilter ref="A1:AP178" xr:uid="{62DE5A54-5E66-4F52-93EF-15A7CDF80600}"/>
  <sortState xmlns:xlrd2="http://schemas.microsoft.com/office/spreadsheetml/2017/richdata2" ref="A2:AP178">
    <sortCondition descending="1" ref="B1:B178"/>
  </sortState>
  <tableColumns count="42">
    <tableColumn id="1" xr3:uid="{D5BC5097-F5B9-42B3-ADB6-2102C462094B}" name="country" dataDxfId="42"/>
    <tableColumn id="2" xr3:uid="{5F081921-87C6-4D9B-AA88-181650290333}" name="paved (%)" dataDxfId="41">
      <calculatedColumnFormula>F2/E2</calculatedColumnFormula>
    </tableColumn>
    <tableColumn id="3" xr3:uid="{9D7F544B-7EB1-49CC-91FC-5FB434098FAF}" name="unpaved (%)" dataDxfId="40">
      <calculatedColumnFormula>G2/E2</calculatedColumnFormula>
    </tableColumn>
    <tableColumn id="4" xr3:uid="{02CE72DA-B03F-4043-AB11-3D6DA907A98A}" name="iso_a3" dataDxfId="39"/>
    <tableColumn id="5" xr3:uid="{B10995E0-D69F-45B5-A0E1-C95F877BE14F}" name="total" dataDxfId="38"/>
    <tableColumn id="6" xr3:uid="{309023C3-6D53-4F88-B8EE-2747F0E368AA}" name="paved_tot" dataDxfId="37"/>
    <tableColumn id="7" xr3:uid="{A2099641-7D5E-40B4-AB61-2CFFE8CBB4A3}" name="unpaved_tot" dataDxfId="36"/>
    <tableColumn id="8" xr3:uid="{069ECAEA-C79A-43BD-B356-E676F0C87EC0}" name="unpaved" dataDxfId="35"/>
    <tableColumn id="9" xr3:uid="{D36C4482-6271-4E6F-8EAB-96F954889E2A}" name="asphalt" dataDxfId="34"/>
    <tableColumn id="10" xr3:uid="{93B5FF4B-C28A-497C-8CCC-1D0025ACF9AA}" name="paved" dataDxfId="33"/>
    <tableColumn id="11" xr3:uid="{BA3B9D8A-1687-42F3-8A52-B379756E5925}" name="gravel" dataDxfId="32"/>
    <tableColumn id="12" xr3:uid="{24A1A8C8-F79A-474D-9DE7-557236AD208B}" name="ground" dataDxfId="31"/>
    <tableColumn id="13" xr3:uid="{892AF6D7-64F2-4EF3-A8BA-D79EF9114261}" name="dirt" dataDxfId="30"/>
    <tableColumn id="14" xr3:uid="{199350CD-8A0B-436F-A5E4-E22A4D97D611}" name="compacted" dataDxfId="29"/>
    <tableColumn id="15" xr3:uid="{3EC0EFF2-8F21-458A-A408-EF2FF67AA18A}" name="concrete" dataDxfId="28"/>
    <tableColumn id="16" xr3:uid="{8C7A8924-A518-44AE-86BD-702E710AE621}" name="sand" dataDxfId="27"/>
    <tableColumn id="17" xr3:uid="{67DDA234-904D-4122-94E6-AB6D4619BF07}" name="paving_stones" dataDxfId="26"/>
    <tableColumn id="18" xr3:uid="{5C1582D7-578A-4A33-AA68-0FBD3A711375}" name="fine_gravel" dataDxfId="25"/>
    <tableColumn id="19" xr3:uid="{D8D455C3-2DAE-4557-A75F-5574784813E6}" name="cobblestone" dataDxfId="24"/>
    <tableColumn id="20" xr3:uid="{87C9A7AD-1C13-491C-9C7E-061F8AB18CDA}" name="sett" dataDxfId="23"/>
    <tableColumn id="21" xr3:uid="{77C6992B-95D2-4039-92BA-72DF5E951412}" name="earth" dataDxfId="22"/>
    <tableColumn id="22" xr3:uid="{0D52A1A3-D559-4D6C-8D16-9DB497F64A70}" name="concrete:plates" dataDxfId="21"/>
    <tableColumn id="23" xr3:uid="{2CD4EE88-F260-4BC6-B637-AB5CB6F8013B}" name="pebblestone" dataDxfId="20"/>
    <tableColumn id="24" xr3:uid="{D15044D1-9A0D-47FE-A6AF-571CEE3ADC55}" name="grass" dataDxfId="19"/>
    <tableColumn id="25" xr3:uid="{6696DA57-1A64-4AC2-8D0C-67F48EEEE9E8}" name="ice" dataDxfId="18"/>
    <tableColumn id="26" xr3:uid="{69860402-3FB5-440F-A734-012CF603C960}" name="dirt/sand" dataDxfId="17"/>
    <tableColumn id="27" xr3:uid="{36565731-0958-44C9-BD2E-05F86454854E}" name="concrete:lanes" dataDxfId="16"/>
    <tableColumn id="28" xr3:uid="{10F316E6-5FA8-4B88-B74C-2FD42D8A0181}" name="mud" dataDxfId="15"/>
    <tableColumn id="29" xr3:uid="{117A8A17-DC0C-4C4B-8090-89CAA02478F4}" name="laterite" dataDxfId="14"/>
    <tableColumn id="30" xr3:uid="{C96276DD-371F-4367-9BE7-741DB3E53FC5}" name="asphalt;sand" dataDxfId="13"/>
    <tableColumn id="31" xr3:uid="{0ADED51D-DBA3-4AC8-B77A-E5A35EE0530C}" name="chipseal" dataDxfId="12"/>
    <tableColumn id="32" xr3:uid="{136CADB8-5942-4AF2-91D0-F92205317438}" name="unhewn_cobblestone" dataDxfId="11"/>
    <tableColumn id="33" xr3:uid="{07482B2C-EEDA-41D8-97FF-70C9FA80AA6D}" name="ice_road" dataDxfId="10"/>
    <tableColumn id="34" xr3:uid="{1C20AE9D-5E5D-485E-B2E4-D214EE1E2647}" name="soil" dataDxfId="9"/>
    <tableColumn id="35" xr3:uid="{41DC0B29-DD35-4F06-8F83-F4BB009AA4DC}" name="salt" dataDxfId="8"/>
    <tableColumn id="36" xr3:uid="{EF1B1803-69B3-491B-8735-A78AC8C49B74}" name="cobblestone_flattened" dataDxfId="7"/>
    <tableColumn id="37" xr3:uid="{FE764AD1-08C1-4AC9-9409-8F06E5C67DD5}" name="grass_paver" dataDxfId="6"/>
    <tableColumn id="38" xr3:uid="{C9EB58A3-9DB2-4BFB-A320-642F69680428}" name="wood" dataDxfId="5"/>
    <tableColumn id="39" xr3:uid="{2088880A-6D3D-4BF6-8BBD-65D42EAE8FE8}" name="bricks" dataDxfId="4"/>
    <tableColumn id="40" xr3:uid="{54DD9A5D-6CC7-4CED-972B-F98051152580}" name="clay" dataDxfId="3"/>
    <tableColumn id="41" xr3:uid="{7F51FCC4-E8A3-49F5-8164-9DD2E35D7CC0}" name="karral" dataDxfId="2"/>
    <tableColumn id="42" xr3:uid="{DBF52AC1-8841-4A16-8C0E-3AF113F20F37}" name="bric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FDAC-3CF6-4D56-8EFE-1FCD4F46BB43}">
  <dimension ref="A1:AP178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14.5" x14ac:dyDescent="0.35"/>
  <cols>
    <col min="1" max="1" width="9.26953125" customWidth="1"/>
    <col min="2" max="2" width="11.36328125" customWidth="1"/>
    <col min="3" max="3" width="13.54296875" customWidth="1"/>
    <col min="4" max="4" width="12.1796875" customWidth="1"/>
    <col min="5" max="5" width="10.81640625" bestFit="1" customWidth="1"/>
    <col min="6" max="6" width="11.453125" customWidth="1"/>
    <col min="7" max="7" width="13.6328125" customWidth="1"/>
    <col min="8" max="8" width="10.26953125" customWidth="1"/>
    <col min="9" max="9" width="9.453125" bestFit="1" customWidth="1"/>
    <col min="10" max="11" width="8.81640625" bestFit="1" customWidth="1"/>
    <col min="12" max="12" width="8.90625" customWidth="1"/>
    <col min="13" max="13" width="8.81640625" bestFit="1" customWidth="1"/>
    <col min="14" max="14" width="12.1796875" customWidth="1"/>
    <col min="15" max="15" width="10.26953125" customWidth="1"/>
    <col min="16" max="16" width="8.81640625" bestFit="1" customWidth="1"/>
    <col min="17" max="17" width="15" customWidth="1"/>
    <col min="18" max="18" width="12.453125" customWidth="1"/>
    <col min="19" max="19" width="13.36328125" customWidth="1"/>
    <col min="20" max="21" width="8.81640625" bestFit="1" customWidth="1"/>
    <col min="22" max="22" width="16" customWidth="1"/>
    <col min="23" max="23" width="13.6328125" customWidth="1"/>
    <col min="24" max="25" width="8.81640625" bestFit="1" customWidth="1"/>
    <col min="26" max="26" width="10.6328125" customWidth="1"/>
    <col min="27" max="27" width="15.26953125" customWidth="1"/>
    <col min="28" max="28" width="8.81640625" bestFit="1" customWidth="1"/>
    <col min="29" max="29" width="9.1796875" customWidth="1"/>
    <col min="30" max="30" width="13.54296875" customWidth="1"/>
    <col min="31" max="31" width="9.81640625" customWidth="1"/>
    <col min="32" max="32" width="21.26953125" customWidth="1"/>
    <col min="33" max="33" width="10.08984375" customWidth="1"/>
    <col min="34" max="35" width="8.81640625" bestFit="1" customWidth="1"/>
    <col min="36" max="36" width="22.26953125" customWidth="1"/>
    <col min="37" max="37" width="12.81640625" customWidth="1"/>
    <col min="38" max="42" width="8.81640625" bestFit="1" customWidth="1"/>
  </cols>
  <sheetData>
    <row r="1" spans="1:42" x14ac:dyDescent="0.35">
      <c r="A1" s="6" t="s">
        <v>0</v>
      </c>
      <c r="B1" s="6" t="s">
        <v>215</v>
      </c>
      <c r="C1" s="6" t="s">
        <v>216</v>
      </c>
      <c r="D1" s="6" t="s">
        <v>236</v>
      </c>
      <c r="E1" s="6" t="s">
        <v>212</v>
      </c>
      <c r="F1" s="6" t="s">
        <v>214</v>
      </c>
      <c r="G1" s="6" t="s">
        <v>213</v>
      </c>
      <c r="H1" s="6" t="s">
        <v>1</v>
      </c>
      <c r="I1" s="6" t="s">
        <v>2</v>
      </c>
      <c r="J1" s="6" t="s">
        <v>3</v>
      </c>
      <c r="K1" s="6" t="s">
        <v>4</v>
      </c>
      <c r="L1" s="6" t="s">
        <v>5</v>
      </c>
      <c r="M1" s="6" t="s">
        <v>6</v>
      </c>
      <c r="N1" s="6" t="s">
        <v>7</v>
      </c>
      <c r="O1" s="6" t="s">
        <v>8</v>
      </c>
      <c r="P1" s="6" t="s">
        <v>9</v>
      </c>
      <c r="Q1" s="6" t="s">
        <v>10</v>
      </c>
      <c r="R1" s="6" t="s">
        <v>11</v>
      </c>
      <c r="S1" s="6" t="s">
        <v>12</v>
      </c>
      <c r="T1" s="6" t="s">
        <v>13</v>
      </c>
      <c r="U1" s="6" t="s">
        <v>14</v>
      </c>
      <c r="V1" s="6" t="s">
        <v>15</v>
      </c>
      <c r="W1" s="6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</row>
    <row r="2" spans="1:42" x14ac:dyDescent="0.35">
      <c r="A2" s="1" t="s">
        <v>141</v>
      </c>
      <c r="B2" s="3">
        <f>F2/E2</f>
        <v>1</v>
      </c>
      <c r="C2" s="3">
        <f>G2/E2</f>
        <v>0</v>
      </c>
      <c r="D2" s="3" t="str">
        <f>_xlfn.XLOOKUP(A2,[1]!Table1[country],[1]!Table1[Country-Code])</f>
        <v>MCO</v>
      </c>
      <c r="E2" s="5">
        <f>F2+G2</f>
        <v>36.448</v>
      </c>
      <c r="F2" s="5">
        <f>I2+J2+O2+Q2+S2+T2+V2+W2+AA2+AD2+AE2+AF2+AJ2+AM2+AL2+AK2+AP2</f>
        <v>36.448</v>
      </c>
      <c r="G2" s="5">
        <f>H2+K2+L2+M2+N2+P2+R2+U2+X2+Y2+Z2+AB2+AC2+AG2+AH2+AI2+AK2+AN2+AO2</f>
        <v>0</v>
      </c>
      <c r="H2" s="4"/>
      <c r="I2" s="4">
        <v>35.94</v>
      </c>
      <c r="J2" s="4"/>
      <c r="K2" s="4"/>
      <c r="L2" s="4"/>
      <c r="M2" s="4"/>
      <c r="N2" s="4"/>
      <c r="O2" s="4"/>
      <c r="P2" s="4"/>
      <c r="Q2" s="4">
        <v>0.50800000000000001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 x14ac:dyDescent="0.35">
      <c r="A3" s="1" t="s">
        <v>39</v>
      </c>
      <c r="B3" s="3">
        <f>F3/E3</f>
        <v>0.99696386572589268</v>
      </c>
      <c r="C3" s="3">
        <f>G3/E3</f>
        <v>3.0361342741073334E-3</v>
      </c>
      <c r="D3" s="3" t="str">
        <f>_xlfn.XLOOKUP(A3,[1]!Table1[country],[1]!Table1[Country-Code])</f>
        <v>AND</v>
      </c>
      <c r="E3" s="5">
        <f>F3+G3</f>
        <v>350.77500000000003</v>
      </c>
      <c r="F3" s="5">
        <f>I3+J3+O3+Q3+S3+T3+V3+W3+AA3+AD3+AE3+AF3+AJ3+AM3+AL3+AK3+AP3</f>
        <v>349.71000000000004</v>
      </c>
      <c r="G3" s="5">
        <f>H3+K3+L3+M3+N3+P3+R3+U3+X3+Y3+Z3+AB3+AC3+AG3+AH3+AI3+AK3+AN3+AO3</f>
        <v>1.0649999999999999</v>
      </c>
      <c r="H3" s="4">
        <v>0.17699999999999999</v>
      </c>
      <c r="I3" s="4">
        <v>348.34300000000002</v>
      </c>
      <c r="J3" s="4">
        <v>0.42099999999999999</v>
      </c>
      <c r="K3" s="4">
        <v>0.18099999999999999</v>
      </c>
      <c r="L3" s="4"/>
      <c r="M3" s="4">
        <v>8.8999999999999996E-2</v>
      </c>
      <c r="N3" s="4">
        <v>0.52700000000000002</v>
      </c>
      <c r="O3" s="4">
        <v>7.3999999999999996E-2</v>
      </c>
      <c r="P3" s="4"/>
      <c r="Q3" s="4">
        <v>4.4999999999999998E-2</v>
      </c>
      <c r="R3" s="4">
        <v>9.0999999999999998E-2</v>
      </c>
      <c r="S3" s="4"/>
      <c r="T3" s="4">
        <v>0.42199999999999999</v>
      </c>
      <c r="U3" s="4"/>
      <c r="V3" s="4"/>
      <c r="W3" s="4">
        <v>0.123</v>
      </c>
      <c r="X3" s="4"/>
      <c r="Y3" s="4"/>
      <c r="Z3" s="4"/>
      <c r="AA3" s="4">
        <v>4.9000000000000002E-2</v>
      </c>
      <c r="AB3" s="4"/>
      <c r="AC3" s="4"/>
      <c r="AD3" s="4"/>
      <c r="AE3" s="4"/>
      <c r="AF3" s="4">
        <v>0.23300000000000001</v>
      </c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2" x14ac:dyDescent="0.35">
      <c r="A4" s="1" t="s">
        <v>127</v>
      </c>
      <c r="B4" s="3">
        <f>F4/E4</f>
        <v>0.99385953722708031</v>
      </c>
      <c r="C4" s="3">
        <f>G4/E4</f>
        <v>6.1404627729196859E-3</v>
      </c>
      <c r="D4" s="3" t="str">
        <f>_xlfn.XLOOKUP(A4,[1]!Table1[country],[1]!Table1[Country-Code])</f>
        <v>LUX</v>
      </c>
      <c r="E4" s="5">
        <f>F4+G4</f>
        <v>6788.9019999999991</v>
      </c>
      <c r="F4" s="5">
        <f>I4+J4+O4+Q4+S4+T4+V4+W4+AA4+AD4+AE4+AF4+AJ4+AM4+AL4+AK4+AP4</f>
        <v>6747.2149999999992</v>
      </c>
      <c r="G4" s="5">
        <f>H4+K4+L4+M4+N4+P4+R4+U4+X4+Y4+Z4+AB4+AC4+AG4+AH4+AI4+AK4+AN4+AO4</f>
        <v>41.686999999999998</v>
      </c>
      <c r="H4" s="4">
        <v>8.4870000000000001</v>
      </c>
      <c r="I4" s="4">
        <v>6621.473</v>
      </c>
      <c r="J4" s="4">
        <v>68.935999999999993</v>
      </c>
      <c r="K4" s="4">
        <v>7.7319999999999993</v>
      </c>
      <c r="L4" s="4">
        <v>0.71000000000000008</v>
      </c>
      <c r="M4" s="4">
        <v>0.9830000000000001</v>
      </c>
      <c r="N4" s="4">
        <v>5.657</v>
      </c>
      <c r="O4" s="4">
        <v>11.255000000000001</v>
      </c>
      <c r="P4" s="4">
        <v>0.27</v>
      </c>
      <c r="Q4" s="4">
        <v>29.041</v>
      </c>
      <c r="R4" s="4">
        <v>15.531000000000001</v>
      </c>
      <c r="S4" s="4">
        <v>10.305999999999999</v>
      </c>
      <c r="T4" s="4">
        <v>3.7210000000000001</v>
      </c>
      <c r="U4" s="4">
        <v>5.5E-2</v>
      </c>
      <c r="V4" s="4">
        <v>0.44600000000000001</v>
      </c>
      <c r="W4" s="4">
        <v>0.65700000000000003</v>
      </c>
      <c r="X4" s="4">
        <v>1.113</v>
      </c>
      <c r="Y4" s="4"/>
      <c r="Z4" s="4"/>
      <c r="AA4" s="4">
        <v>0.15</v>
      </c>
      <c r="AB4" s="4">
        <v>0.28199999999999997</v>
      </c>
      <c r="AC4" s="4"/>
      <c r="AD4" s="4"/>
      <c r="AE4" s="4">
        <v>0.11700000000000001</v>
      </c>
      <c r="AF4" s="4">
        <v>9.8000000000000004E-2</v>
      </c>
      <c r="AG4" s="4"/>
      <c r="AH4" s="4"/>
      <c r="AI4" s="4"/>
      <c r="AJ4" s="4"/>
      <c r="AK4" s="4">
        <v>0.86699999999999999</v>
      </c>
      <c r="AL4" s="4">
        <v>0.111</v>
      </c>
      <c r="AM4" s="4">
        <v>3.6999999999999998E-2</v>
      </c>
      <c r="AN4" s="4"/>
      <c r="AO4" s="4"/>
      <c r="AP4" s="4"/>
    </row>
    <row r="5" spans="1:42" x14ac:dyDescent="0.35">
      <c r="A5" s="1" t="s">
        <v>191</v>
      </c>
      <c r="B5" s="3">
        <f>F5/E5</f>
        <v>0.98814180760275228</v>
      </c>
      <c r="C5" s="3">
        <f>G5/E5</f>
        <v>1.1858192397247704E-2</v>
      </c>
      <c r="D5" s="3" t="s">
        <v>235</v>
      </c>
      <c r="E5" s="5">
        <f>F5+G5</f>
        <v>14917.282000000001</v>
      </c>
      <c r="F5" s="5">
        <f>I5+J5+O5+Q5+S5+T5+V5+W5+AA5+AD5+AE5+AF5+AJ5+AM5+AL5+AK5+AP5</f>
        <v>14740.390000000001</v>
      </c>
      <c r="G5" s="5">
        <f>H5+K5+L5+M5+N5+P5+R5+U5+X5+Y5+Z5+AB5+AC5+AG5+AH5+AI5+AK5+AN5+AO5</f>
        <v>176.89200000000002</v>
      </c>
      <c r="H5" s="4">
        <v>134.63300000000001</v>
      </c>
      <c r="I5" s="4">
        <v>13793.781000000001</v>
      </c>
      <c r="J5" s="4">
        <v>636.96199999999999</v>
      </c>
      <c r="K5" s="4">
        <v>8.2259999999999991</v>
      </c>
      <c r="L5" s="4">
        <v>15.025</v>
      </c>
      <c r="M5" s="4">
        <v>2.661</v>
      </c>
      <c r="N5" s="4">
        <v>0.28899999999999998</v>
      </c>
      <c r="O5" s="4">
        <v>258.04599999999999</v>
      </c>
      <c r="P5" s="4">
        <v>0.94699999999999995</v>
      </c>
      <c r="Q5" s="4">
        <v>42.058</v>
      </c>
      <c r="R5" s="4">
        <v>14.618</v>
      </c>
      <c r="S5" s="4">
        <v>1.643</v>
      </c>
      <c r="T5" s="4">
        <v>1.3720000000000001</v>
      </c>
      <c r="U5" s="4">
        <v>0.22900000000000001</v>
      </c>
      <c r="V5" s="4">
        <v>0.43300000000000011</v>
      </c>
      <c r="W5" s="4">
        <v>0.76200000000000001</v>
      </c>
      <c r="X5" s="4">
        <v>0.124</v>
      </c>
      <c r="Y5" s="4"/>
      <c r="Z5" s="4">
        <v>9.6000000000000002E-2</v>
      </c>
      <c r="AA5" s="4">
        <v>0.16500000000000001</v>
      </c>
      <c r="AB5" s="4"/>
      <c r="AC5" s="4"/>
      <c r="AD5" s="4"/>
      <c r="AE5" s="4"/>
      <c r="AF5" s="4"/>
      <c r="AG5" s="4"/>
      <c r="AH5" s="4"/>
      <c r="AI5" s="4"/>
      <c r="AJ5" s="4"/>
      <c r="AK5" s="4">
        <v>4.3999999999999997E-2</v>
      </c>
      <c r="AL5" s="4">
        <v>0.46899999999999997</v>
      </c>
      <c r="AM5" s="4">
        <v>3.9609999999999999</v>
      </c>
      <c r="AN5" s="4"/>
      <c r="AO5" s="4"/>
      <c r="AP5" s="4">
        <v>0.69399999999999995</v>
      </c>
    </row>
    <row r="6" spans="1:42" x14ac:dyDescent="0.35">
      <c r="A6" s="1" t="s">
        <v>150</v>
      </c>
      <c r="B6" s="3">
        <f>F6/E6</f>
        <v>0.98375869344319855</v>
      </c>
      <c r="C6" s="3">
        <f>G6/E6</f>
        <v>1.6241306556801494E-2</v>
      </c>
      <c r="D6" s="3" t="str">
        <f>_xlfn.XLOOKUP(A6,[1]!Table1[country],[1]!Table1[Country-Code])</f>
        <v>NLD</v>
      </c>
      <c r="E6" s="5">
        <f>F6+G6</f>
        <v>70377.896999999983</v>
      </c>
      <c r="F6" s="5">
        <f>I6+J6+O6+Q6+S6+T6+V6+W6+AA6+AD6+AE6+AF6+AJ6+AM6+AL6+AK6+AP6</f>
        <v>69234.867999999988</v>
      </c>
      <c r="G6" s="5">
        <f>H6+K6+L6+M6+N6+P6+R6+U6+X6+Y6+Z6+AB6+AC6+AG6+AH6+AI6+AK6+AN6+AO6</f>
        <v>1143.029</v>
      </c>
      <c r="H6" s="4">
        <v>243.92</v>
      </c>
      <c r="I6" s="4">
        <v>52312.039999999994</v>
      </c>
      <c r="J6" s="4">
        <v>1362.6769999999999</v>
      </c>
      <c r="K6" s="4">
        <v>357.92899999999997</v>
      </c>
      <c r="L6" s="4">
        <v>39.292999999999999</v>
      </c>
      <c r="M6" s="4">
        <v>43.042000000000002</v>
      </c>
      <c r="N6" s="4">
        <v>189.25800000000001</v>
      </c>
      <c r="O6" s="4">
        <v>827.43500000000006</v>
      </c>
      <c r="P6" s="4">
        <v>80.62700000000001</v>
      </c>
      <c r="Q6" s="4">
        <v>14151.295</v>
      </c>
      <c r="R6" s="4">
        <v>97.9</v>
      </c>
      <c r="S6" s="4">
        <v>75.870999999999995</v>
      </c>
      <c r="T6" s="4">
        <v>123.117</v>
      </c>
      <c r="U6" s="4">
        <v>1.714</v>
      </c>
      <c r="V6" s="4">
        <v>232.23599999999999</v>
      </c>
      <c r="W6" s="4">
        <v>44.412999999999997</v>
      </c>
      <c r="X6" s="4">
        <v>25.609000000000002</v>
      </c>
      <c r="Y6" s="4"/>
      <c r="Z6" s="4"/>
      <c r="AA6" s="4">
        <v>17.006</v>
      </c>
      <c r="AB6" s="4">
        <v>12.6</v>
      </c>
      <c r="AC6" s="4"/>
      <c r="AD6" s="4"/>
      <c r="AE6" s="4">
        <v>2.8000000000000001E-2</v>
      </c>
      <c r="AF6" s="4">
        <v>4.5289999999999999</v>
      </c>
      <c r="AG6" s="4"/>
      <c r="AH6" s="4">
        <v>0.22800000000000001</v>
      </c>
      <c r="AI6" s="4"/>
      <c r="AJ6" s="4"/>
      <c r="AK6" s="4">
        <v>50.909000000000013</v>
      </c>
      <c r="AL6" s="4">
        <v>4.0599999999999996</v>
      </c>
      <c r="AM6" s="4">
        <v>25.151</v>
      </c>
      <c r="AN6" s="4"/>
      <c r="AO6" s="4"/>
      <c r="AP6" s="4">
        <v>4.1010000000000009</v>
      </c>
    </row>
    <row r="7" spans="1:42" x14ac:dyDescent="0.35">
      <c r="A7" s="1" t="s">
        <v>181</v>
      </c>
      <c r="B7" s="3">
        <f>F7/E7</f>
        <v>0.9789501250783702</v>
      </c>
      <c r="C7" s="3">
        <f>G7/E7</f>
        <v>2.1049874921629859E-2</v>
      </c>
      <c r="D7" s="3" t="str">
        <f>_xlfn.XLOOKUP(A7,[1]!Table1[country],[1]!Table1[Country-Code])</f>
        <v>KOR</v>
      </c>
      <c r="E7" s="5">
        <f>F7+G7</f>
        <v>19913.514999999996</v>
      </c>
      <c r="F7" s="5">
        <f>I7+J7+O7+Q7+S7+T7+V7+W7+AA7+AD7+AE7+AF7+AJ7+AM7+AL7+AK7+AP7</f>
        <v>19494.337999999996</v>
      </c>
      <c r="G7" s="5">
        <f>H7+K7+L7+M7+N7+P7+R7+U7+X7+Y7+Z7+AB7+AC7+AG7+AH7+AI7+AK7+AN7+AO7</f>
        <v>419.17699999999996</v>
      </c>
      <c r="H7" s="4">
        <v>204.92099999999999</v>
      </c>
      <c r="I7" s="4">
        <v>16668.792000000001</v>
      </c>
      <c r="J7" s="4">
        <v>927.154</v>
      </c>
      <c r="K7" s="4">
        <v>54.113999999999997</v>
      </c>
      <c r="L7" s="4">
        <v>74.635999999999996</v>
      </c>
      <c r="M7" s="4">
        <v>30.23</v>
      </c>
      <c r="N7" s="4">
        <v>5.8819999999999997</v>
      </c>
      <c r="O7" s="4">
        <v>1810.1579999999999</v>
      </c>
      <c r="P7" s="4">
        <v>1.1679999999999999</v>
      </c>
      <c r="Q7" s="4">
        <v>75.381</v>
      </c>
      <c r="R7" s="4">
        <v>3.1789999999999998</v>
      </c>
      <c r="S7" s="4">
        <v>3.391</v>
      </c>
      <c r="T7" s="4">
        <v>0.89900000000000002</v>
      </c>
      <c r="U7" s="4">
        <v>42.817</v>
      </c>
      <c r="V7" s="4">
        <v>4.6710000000000003</v>
      </c>
      <c r="W7" s="4">
        <v>0.45800000000000002</v>
      </c>
      <c r="X7" s="4"/>
      <c r="Y7" s="4"/>
      <c r="Z7" s="4"/>
      <c r="AA7" s="4">
        <v>1.4239999999999999</v>
      </c>
      <c r="AB7" s="4">
        <v>1.012</v>
      </c>
      <c r="AC7" s="4"/>
      <c r="AD7" s="4"/>
      <c r="AE7" s="4"/>
      <c r="AF7" s="4"/>
      <c r="AG7" s="4"/>
      <c r="AH7" s="4"/>
      <c r="AI7" s="4"/>
      <c r="AJ7" s="4"/>
      <c r="AK7" s="4">
        <v>1.218</v>
      </c>
      <c r="AL7" s="4">
        <v>0.13800000000000001</v>
      </c>
      <c r="AM7" s="4">
        <v>0.48</v>
      </c>
      <c r="AN7" s="4"/>
      <c r="AO7" s="4"/>
      <c r="AP7" s="4">
        <v>0.17399999999999999</v>
      </c>
    </row>
    <row r="8" spans="1:42" x14ac:dyDescent="0.35">
      <c r="A8" s="1" t="s">
        <v>49</v>
      </c>
      <c r="B8" s="3">
        <f>F8/E8</f>
        <v>0.97611562966743226</v>
      </c>
      <c r="C8" s="3">
        <f>G8/E8</f>
        <v>2.3884370332567822E-2</v>
      </c>
      <c r="D8" s="3" t="str">
        <f>_xlfn.XLOOKUP(A8,[1]!Table1[country],[1]!Table1[Country-Code])</f>
        <v>BEL</v>
      </c>
      <c r="E8" s="5">
        <f>F8+G8</f>
        <v>39278.154999999984</v>
      </c>
      <c r="F8" s="5">
        <f>I8+J8+O8+Q8+S8+T8+V8+W8+AA8+AD8+AE8+AF8+AJ8+AM8+AL8+AK8+AP8</f>
        <v>38340.020999999986</v>
      </c>
      <c r="G8" s="5">
        <f>H8+K8+L8+M8+N8+P8+R8+U8+X8+Y8+Z8+AB8+AC8+AG8+AH8+AI8+AK8+AN8+AO8</f>
        <v>938.13400000000013</v>
      </c>
      <c r="H8" s="4">
        <v>195.05600000000001</v>
      </c>
      <c r="I8" s="4">
        <v>29468.507000000001</v>
      </c>
      <c r="J8" s="4">
        <v>1025.5429999999999</v>
      </c>
      <c r="K8" s="4">
        <v>372.65899999999999</v>
      </c>
      <c r="L8" s="4">
        <v>64.629000000000005</v>
      </c>
      <c r="M8" s="4">
        <v>45.233999999999988</v>
      </c>
      <c r="N8" s="4">
        <v>139.40899999999999</v>
      </c>
      <c r="O8" s="4">
        <v>4626.5280000000002</v>
      </c>
      <c r="P8" s="4">
        <v>15.085000000000001</v>
      </c>
      <c r="Q8" s="4">
        <v>1216.8969999999999</v>
      </c>
      <c r="R8" s="4">
        <v>76.004000000000005</v>
      </c>
      <c r="S8" s="4">
        <v>689.80799999999999</v>
      </c>
      <c r="T8" s="4">
        <v>603.5</v>
      </c>
      <c r="U8" s="4">
        <v>4.4470000000000001</v>
      </c>
      <c r="V8" s="4">
        <v>626.63400000000001</v>
      </c>
      <c r="W8" s="4">
        <v>12.553000000000001</v>
      </c>
      <c r="X8" s="4">
        <v>13.737</v>
      </c>
      <c r="Y8" s="4"/>
      <c r="Z8" s="4">
        <v>0.66300000000000003</v>
      </c>
      <c r="AA8" s="4">
        <v>36.590000000000003</v>
      </c>
      <c r="AB8" s="4"/>
      <c r="AC8" s="4"/>
      <c r="AD8" s="4"/>
      <c r="AE8" s="4">
        <v>0.53300000000000003</v>
      </c>
      <c r="AF8" s="4">
        <v>12.058999999999999</v>
      </c>
      <c r="AG8" s="4"/>
      <c r="AH8" s="4"/>
      <c r="AI8" s="4"/>
      <c r="AJ8" s="4"/>
      <c r="AK8" s="4">
        <v>11.166</v>
      </c>
      <c r="AL8" s="4">
        <v>1.367</v>
      </c>
      <c r="AM8" s="4">
        <v>7.6909999999999998</v>
      </c>
      <c r="AN8" s="4">
        <v>4.4999999999999998E-2</v>
      </c>
      <c r="AO8" s="4"/>
      <c r="AP8" s="4">
        <v>0.64500000000000002</v>
      </c>
    </row>
    <row r="9" spans="1:42" x14ac:dyDescent="0.35">
      <c r="A9" s="1" t="s">
        <v>107</v>
      </c>
      <c r="B9" s="3">
        <f>F9/E9</f>
        <v>0.97542458077242611</v>
      </c>
      <c r="C9" s="3">
        <f>G9/E9</f>
        <v>2.4575419227573964E-2</v>
      </c>
      <c r="D9" s="3" t="s">
        <v>231</v>
      </c>
      <c r="E9" s="5">
        <f>F9+G9</f>
        <v>47896.599000000002</v>
      </c>
      <c r="F9" s="5">
        <f>I9+J9+O9+Q9+S9+T9+V9+W9+AA9+AD9+AE9+AF9+AJ9+AM9+AL9+AK9+AP9</f>
        <v>46719.520000000004</v>
      </c>
      <c r="G9" s="5">
        <f>H9+K9+L9+M9+N9+P9+R9+U9+X9+Y9+Z9+AB9+AC9+AG9+AH9+AI9+AK9+AN9+AO9</f>
        <v>1177.079</v>
      </c>
      <c r="H9" s="4">
        <v>355.18400000000003</v>
      </c>
      <c r="I9" s="4">
        <v>44128.919000000002</v>
      </c>
      <c r="J9" s="4">
        <v>1333.5419999999999</v>
      </c>
      <c r="K9" s="4">
        <v>650.50900000000001</v>
      </c>
      <c r="L9" s="4">
        <v>34.680999999999997</v>
      </c>
      <c r="M9" s="4">
        <v>36.002000000000002</v>
      </c>
      <c r="N9" s="4">
        <v>67.597999999999999</v>
      </c>
      <c r="O9" s="4">
        <v>1178.521</v>
      </c>
      <c r="P9" s="4">
        <v>1.863</v>
      </c>
      <c r="Q9" s="4">
        <v>36.042999999999999</v>
      </c>
      <c r="R9" s="4">
        <v>10.638</v>
      </c>
      <c r="S9" s="4">
        <v>4.782</v>
      </c>
      <c r="T9" s="4">
        <v>20.573</v>
      </c>
      <c r="U9" s="4">
        <v>0.80600000000000005</v>
      </c>
      <c r="V9" s="4">
        <v>3.7490000000000001</v>
      </c>
      <c r="W9" s="4">
        <v>5.4189999999999996</v>
      </c>
      <c r="X9" s="4">
        <v>18.893000000000001</v>
      </c>
      <c r="Y9" s="4"/>
      <c r="Z9" s="4">
        <v>0.216</v>
      </c>
      <c r="AA9" s="4">
        <v>0.26300000000000001</v>
      </c>
      <c r="AB9" s="4">
        <v>0.55399999999999994</v>
      </c>
      <c r="AC9" s="4"/>
      <c r="AD9" s="4"/>
      <c r="AE9" s="4">
        <v>5.915</v>
      </c>
      <c r="AF9" s="4">
        <v>1.163</v>
      </c>
      <c r="AG9" s="4"/>
      <c r="AH9" s="4"/>
      <c r="AI9" s="4"/>
      <c r="AJ9" s="4"/>
      <c r="AK9" s="4">
        <v>0.13500000000000001</v>
      </c>
      <c r="AL9" s="4">
        <v>0.251</v>
      </c>
      <c r="AM9" s="4"/>
      <c r="AN9" s="4"/>
      <c r="AO9" s="4"/>
      <c r="AP9" s="4">
        <v>0.245</v>
      </c>
    </row>
    <row r="10" spans="1:42" x14ac:dyDescent="0.35">
      <c r="A10" s="1" t="s">
        <v>134</v>
      </c>
      <c r="B10" s="3">
        <f>F10/E10</f>
        <v>0.96770669342480042</v>
      </c>
      <c r="C10" s="3">
        <f>G10/E10</f>
        <v>3.2293306575199555E-2</v>
      </c>
      <c r="D10" s="3" t="str">
        <f>_xlfn.XLOOKUP(A10,[1]!Table1[country],[1]!Table1[Country-Code])</f>
        <v>MLT</v>
      </c>
      <c r="E10" s="5">
        <f>F10+G10</f>
        <v>1481.9170000000001</v>
      </c>
      <c r="F10" s="5">
        <f>I10+J10+O10+Q10+S10+T10+V10+W10+AA10+AD10+AE10+AF10+AJ10+AM10+AL10+AK10+AP10</f>
        <v>1434.0610000000001</v>
      </c>
      <c r="G10" s="5">
        <f>H10+K10+L10+M10+N10+P10+R10+U10+X10+Y10+Z10+AB10+AC10+AG10+AH10+AI10+AK10+AN10+AO10</f>
        <v>47.856000000000009</v>
      </c>
      <c r="H10" s="4">
        <v>20.727</v>
      </c>
      <c r="I10" s="4">
        <v>1391.6420000000001</v>
      </c>
      <c r="J10" s="4">
        <v>7.4</v>
      </c>
      <c r="K10" s="4">
        <v>2.6749999999999998</v>
      </c>
      <c r="L10" s="4">
        <v>6.0570000000000004</v>
      </c>
      <c r="M10" s="4">
        <v>3.7189999999999999</v>
      </c>
      <c r="N10" s="4">
        <v>13.548</v>
      </c>
      <c r="O10" s="4">
        <v>22.317</v>
      </c>
      <c r="P10" s="4">
        <v>7.9000000000000001E-2</v>
      </c>
      <c r="Q10" s="4">
        <v>11.237</v>
      </c>
      <c r="R10" s="4">
        <v>1.0209999999999999</v>
      </c>
      <c r="S10" s="4">
        <v>0.66700000000000004</v>
      </c>
      <c r="T10" s="4">
        <v>0.68200000000000005</v>
      </c>
      <c r="U10" s="4"/>
      <c r="V10" s="4">
        <v>0.11600000000000001</v>
      </c>
      <c r="W10" s="4"/>
      <c r="X10" s="4"/>
      <c r="Y10" s="4"/>
      <c r="Z10" s="4">
        <v>0.03</v>
      </c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</row>
    <row r="11" spans="1:42" x14ac:dyDescent="0.35">
      <c r="A11" s="1" t="s">
        <v>125</v>
      </c>
      <c r="B11" s="3">
        <f>F11/E11</f>
        <v>0.96762107568140387</v>
      </c>
      <c r="C11" s="3">
        <f>G11/E11</f>
        <v>3.237892431859616E-2</v>
      </c>
      <c r="D11" s="3" t="str">
        <f>_xlfn.XLOOKUP(A11,[1]!Table1[country],[1]!Table1[Country-Code])</f>
        <v>LIE</v>
      </c>
      <c r="E11" s="5">
        <f>F11+G11</f>
        <v>398.22199999999998</v>
      </c>
      <c r="F11" s="5">
        <f>I11+J11+O11+Q11+S11+T11+V11+W11+AA11+AD11+AE11+AF11+AJ11+AM11+AL11+AK11+AP11</f>
        <v>385.32799999999997</v>
      </c>
      <c r="G11" s="5">
        <f>H11+K11+L11+M11+N11+P11+R11+U11+X11+Y11+Z11+AB11+AC11+AG11+AH11+AI11+AK11+AN11+AO11</f>
        <v>12.893999999999998</v>
      </c>
      <c r="H11" s="4">
        <v>2.4049999999999998</v>
      </c>
      <c r="I11" s="4">
        <v>378.62599999999998</v>
      </c>
      <c r="J11" s="4">
        <v>2.6869999999999998</v>
      </c>
      <c r="K11" s="4">
        <v>7.2530000000000001</v>
      </c>
      <c r="L11" s="4">
        <v>0.23799999999999999</v>
      </c>
      <c r="M11" s="4">
        <v>6.6000000000000003E-2</v>
      </c>
      <c r="N11" s="4">
        <v>1.9790000000000001</v>
      </c>
      <c r="O11" s="4">
        <v>0.65</v>
      </c>
      <c r="P11" s="4"/>
      <c r="Q11" s="4">
        <v>0.53300000000000003</v>
      </c>
      <c r="R11" s="4">
        <v>0.54800000000000004</v>
      </c>
      <c r="S11" s="4">
        <v>0.22800000000000001</v>
      </c>
      <c r="T11" s="4">
        <v>2.097</v>
      </c>
      <c r="U11" s="4"/>
      <c r="V11" s="4"/>
      <c r="W11" s="4">
        <v>0.21</v>
      </c>
      <c r="X11" s="4">
        <v>0.35</v>
      </c>
      <c r="Y11" s="4"/>
      <c r="Z11" s="4"/>
      <c r="AA11" s="4"/>
      <c r="AB11" s="4"/>
      <c r="AC11" s="4"/>
      <c r="AD11" s="4"/>
      <c r="AE11" s="4">
        <v>0.24199999999999999</v>
      </c>
      <c r="AF11" s="4"/>
      <c r="AG11" s="4"/>
      <c r="AH11" s="4"/>
      <c r="AI11" s="4"/>
      <c r="AJ11" s="4"/>
      <c r="AK11" s="4">
        <v>5.5E-2</v>
      </c>
      <c r="AL11" s="4"/>
      <c r="AM11" s="4"/>
      <c r="AN11" s="4"/>
      <c r="AO11" s="4"/>
      <c r="AP11" s="4"/>
    </row>
    <row r="12" spans="1:42" x14ac:dyDescent="0.35">
      <c r="A12" s="1" t="s">
        <v>189</v>
      </c>
      <c r="B12" s="3">
        <f>F12/E12</f>
        <v>0.96436185845480293</v>
      </c>
      <c r="C12" s="3">
        <f>G12/E12</f>
        <v>3.5638141545197059E-2</v>
      </c>
      <c r="D12" s="3" t="str">
        <f>_xlfn.XLOOKUP(A12,[1]!Table1[country],[1]!Table1[Country-Code])</f>
        <v>CHE</v>
      </c>
      <c r="E12" s="5">
        <f>F12+G12</f>
        <v>40068.727999999988</v>
      </c>
      <c r="F12" s="5">
        <f>I12+J12+O12+Q12+S12+T12+V12+W12+AA12+AD12+AE12+AF12+AJ12+AM12+AL12+AK12+AP12</f>
        <v>38640.75299999999</v>
      </c>
      <c r="G12" s="5">
        <f>H12+K12+L12+M12+N12+P12+R12+U12+X12+Y12+Z12+AB12+AC12+AG12+AH12+AI12+AK12+AN12+AO12</f>
        <v>1427.9750000000004</v>
      </c>
      <c r="H12" s="4">
        <v>391.084</v>
      </c>
      <c r="I12" s="4">
        <v>35255.464</v>
      </c>
      <c r="J12" s="4">
        <v>2543.6979999999999</v>
      </c>
      <c r="K12" s="4">
        <v>552.69000000000005</v>
      </c>
      <c r="L12" s="4">
        <v>49.853999999999999</v>
      </c>
      <c r="M12" s="4">
        <v>28.826000000000001</v>
      </c>
      <c r="N12" s="4">
        <v>254.43799999999999</v>
      </c>
      <c r="O12" s="4">
        <v>423.36700000000002</v>
      </c>
      <c r="P12" s="4">
        <v>1.361</v>
      </c>
      <c r="Q12" s="4">
        <v>112.539</v>
      </c>
      <c r="R12" s="4">
        <v>131.97</v>
      </c>
      <c r="S12" s="4">
        <v>42.137</v>
      </c>
      <c r="T12" s="4">
        <v>120.468</v>
      </c>
      <c r="U12" s="4">
        <v>0.82800000000000007</v>
      </c>
      <c r="V12" s="4">
        <v>31.338000000000001</v>
      </c>
      <c r="W12" s="4">
        <v>86.093000000000004</v>
      </c>
      <c r="X12" s="4">
        <v>11.787000000000001</v>
      </c>
      <c r="Y12" s="4"/>
      <c r="Z12" s="4"/>
      <c r="AA12" s="4">
        <v>13.32</v>
      </c>
      <c r="AB12" s="4">
        <v>0.39900000000000002</v>
      </c>
      <c r="AC12" s="4"/>
      <c r="AD12" s="4"/>
      <c r="AE12" s="4">
        <v>1.0900000000000001</v>
      </c>
      <c r="AF12" s="4">
        <v>4.4260000000000002</v>
      </c>
      <c r="AG12" s="4"/>
      <c r="AH12" s="4"/>
      <c r="AI12" s="4"/>
      <c r="AJ12" s="4"/>
      <c r="AK12" s="4">
        <v>4.7380000000000004</v>
      </c>
      <c r="AL12" s="4">
        <v>2.0750000000000002</v>
      </c>
      <c r="AM12" s="4"/>
      <c r="AN12" s="4"/>
      <c r="AO12" s="4"/>
      <c r="AP12" s="4"/>
    </row>
    <row r="13" spans="1:42" x14ac:dyDescent="0.35">
      <c r="A13" s="1" t="s">
        <v>112</v>
      </c>
      <c r="B13" s="3">
        <f>F13/E13</f>
        <v>0.96159644486633966</v>
      </c>
      <c r="C13" s="3">
        <f>G13/E13</f>
        <v>3.8403555133660304E-2</v>
      </c>
      <c r="D13" s="3" t="str">
        <f>_xlfn.XLOOKUP(A13,[1]!Table1[country],[1]!Table1[Country-Code])</f>
        <v>JPN</v>
      </c>
      <c r="E13" s="5">
        <f>F13+G13</f>
        <v>134217.62600000002</v>
      </c>
      <c r="F13" s="5">
        <f>I13+J13+O13+Q13+S13+T13+V13+W13+AA13+AD13+AE13+AF13+AJ13+AM13+AL13+AK13+AP13</f>
        <v>129063.19200000001</v>
      </c>
      <c r="G13" s="5">
        <f>H13+K13+L13+M13+N13+P13+R13+U13+X13+Y13+Z13+AB13+AC13+AG13+AH13+AI13+AK13+AN13+AO13</f>
        <v>5154.4339999999993</v>
      </c>
      <c r="H13" s="4">
        <v>1391.548</v>
      </c>
      <c r="I13" s="4">
        <v>35654.381000000001</v>
      </c>
      <c r="J13" s="4">
        <v>92937.088999999993</v>
      </c>
      <c r="K13" s="4">
        <v>1248.415</v>
      </c>
      <c r="L13" s="4">
        <v>140.78399999999999</v>
      </c>
      <c r="M13" s="4">
        <v>263.40699999999998</v>
      </c>
      <c r="N13" s="4">
        <v>1944.8219999999999</v>
      </c>
      <c r="O13" s="4">
        <v>312.142</v>
      </c>
      <c r="P13" s="4">
        <v>10.321999999999999</v>
      </c>
      <c r="Q13" s="4">
        <v>91.688999999999993</v>
      </c>
      <c r="R13" s="4">
        <v>114.654</v>
      </c>
      <c r="S13" s="4">
        <v>9.7519999999999989</v>
      </c>
      <c r="T13" s="4">
        <v>9.2240000000000002</v>
      </c>
      <c r="U13" s="4">
        <v>4.3710000000000004</v>
      </c>
      <c r="V13" s="4">
        <v>9.6539999999999981</v>
      </c>
      <c r="W13" s="4">
        <v>36.344999999999999</v>
      </c>
      <c r="X13" s="4">
        <v>27.923999999999999</v>
      </c>
      <c r="Y13" s="4"/>
      <c r="Z13" s="4">
        <v>0.25700000000000001</v>
      </c>
      <c r="AA13" s="4">
        <v>0.14899999999999999</v>
      </c>
      <c r="AB13" s="4">
        <v>7.8440000000000012</v>
      </c>
      <c r="AC13" s="4"/>
      <c r="AD13" s="4"/>
      <c r="AE13" s="4"/>
      <c r="AF13" s="4">
        <v>1.865</v>
      </c>
      <c r="AG13" s="4"/>
      <c r="AH13" s="4"/>
      <c r="AI13" s="4"/>
      <c r="AJ13" s="4"/>
      <c r="AK13" s="4">
        <v>8.5999999999999993E-2</v>
      </c>
      <c r="AL13" s="4">
        <v>0.79900000000000004</v>
      </c>
      <c r="AM13" s="4"/>
      <c r="AN13" s="4"/>
      <c r="AO13" s="4"/>
      <c r="AP13" s="4">
        <v>1.7000000000000001E-2</v>
      </c>
    </row>
    <row r="14" spans="1:42" x14ac:dyDescent="0.35">
      <c r="A14" s="1" t="s">
        <v>92</v>
      </c>
      <c r="B14" s="3">
        <f>F14/E14</f>
        <v>0.95892121469256786</v>
      </c>
      <c r="C14" s="3">
        <f>G14/E14</f>
        <v>4.1078785307432114E-2</v>
      </c>
      <c r="D14" s="3" t="str">
        <f>_xlfn.XLOOKUP(A14,[1]!Table1[country],[1]!Table1[Country-Code])</f>
        <v>DEU</v>
      </c>
      <c r="E14" s="5">
        <f>F14+G14</f>
        <v>570179.10399999982</v>
      </c>
      <c r="F14" s="5">
        <f>I14+J14+O14+Q14+S14+T14+V14+W14+AA14+AD14+AE14+AF14+AJ14+AM14+AL14+AK14+AP14</f>
        <v>546756.8389999998</v>
      </c>
      <c r="G14" s="5">
        <f>H14+K14+L14+M14+N14+P14+R14+U14+X14+Y14+Z14+AB14+AC14+AG14+AH14+AI14+AK14+AN14+AO14</f>
        <v>23422.264999999999</v>
      </c>
      <c r="H14" s="4">
        <v>4579.9920000000002</v>
      </c>
      <c r="I14" s="4">
        <v>461613.35</v>
      </c>
      <c r="J14" s="4">
        <v>32187.376</v>
      </c>
      <c r="K14" s="4">
        <v>7213.5930000000008</v>
      </c>
      <c r="L14" s="4">
        <v>1676.3150000000001</v>
      </c>
      <c r="M14" s="4">
        <v>1116.098</v>
      </c>
      <c r="N14" s="4">
        <v>4683.982</v>
      </c>
      <c r="O14" s="4">
        <v>10648.861000000001</v>
      </c>
      <c r="P14" s="4">
        <v>1173.008</v>
      </c>
      <c r="Q14" s="4">
        <v>25693.715</v>
      </c>
      <c r="R14" s="4">
        <v>2018.7270000000001</v>
      </c>
      <c r="S14" s="4">
        <v>6025.2359999999999</v>
      </c>
      <c r="T14" s="4">
        <v>6425.2879999999996</v>
      </c>
      <c r="U14" s="4">
        <v>67.962000000000003</v>
      </c>
      <c r="V14" s="4">
        <v>1700.828</v>
      </c>
      <c r="W14" s="4">
        <v>644.73699999999997</v>
      </c>
      <c r="X14" s="4">
        <v>584.31499999999994</v>
      </c>
      <c r="Y14" s="4"/>
      <c r="Z14" s="4">
        <v>6.1849999999999996</v>
      </c>
      <c r="AA14" s="4">
        <v>929.19399999999996</v>
      </c>
      <c r="AB14" s="4">
        <v>4.2619999999999996</v>
      </c>
      <c r="AC14" s="4"/>
      <c r="AD14" s="4"/>
      <c r="AE14" s="4">
        <v>4.835</v>
      </c>
      <c r="AF14" s="4">
        <v>553.11</v>
      </c>
      <c r="AG14" s="4"/>
      <c r="AH14" s="4">
        <v>0.29499999999999998</v>
      </c>
      <c r="AI14" s="4"/>
      <c r="AJ14" s="4">
        <v>0.85599999999999998</v>
      </c>
      <c r="AK14" s="4">
        <v>296.30399999999997</v>
      </c>
      <c r="AL14" s="4">
        <v>14.519</v>
      </c>
      <c r="AM14" s="4">
        <v>18.132000000000001</v>
      </c>
      <c r="AN14" s="4">
        <v>1.2270000000000001</v>
      </c>
      <c r="AO14" s="4"/>
      <c r="AP14" s="4">
        <v>0.498</v>
      </c>
    </row>
    <row r="15" spans="1:42" x14ac:dyDescent="0.35">
      <c r="A15" s="1" t="s">
        <v>88</v>
      </c>
      <c r="B15" s="3">
        <f>F15/E15</f>
        <v>0.95817333328830545</v>
      </c>
      <c r="C15" s="3">
        <f>G15/E15</f>
        <v>4.1826666711694556E-2</v>
      </c>
      <c r="D15" s="3" t="str">
        <f>_xlfn.XLOOKUP(A15,[1]!Table1[country],[1]!Table1[Country-Code])</f>
        <v>FRA</v>
      </c>
      <c r="E15" s="5">
        <f>F15+G15</f>
        <v>320098.08699999988</v>
      </c>
      <c r="F15" s="5">
        <f>I15+J15+O15+Q15+S15+T15+V15+W15+AA15+AD15+AE15+AF15+AJ15+AM15+AL15+AK15+AP15</f>
        <v>306709.45099999988</v>
      </c>
      <c r="G15" s="5">
        <f>H15+K15+L15+M15+N15+P15+R15+U15+X15+Y15+Z15+AB15+AC15+AG15+AH15+AI15+AK15+AN15+AO15</f>
        <v>13388.636000000002</v>
      </c>
      <c r="H15" s="4">
        <v>4954.0879999999997</v>
      </c>
      <c r="I15" s="4">
        <v>296858.18699999998</v>
      </c>
      <c r="J15" s="4">
        <v>7036.6270000000004</v>
      </c>
      <c r="K15" s="4">
        <v>3588.85</v>
      </c>
      <c r="L15" s="4">
        <v>1427.579</v>
      </c>
      <c r="M15" s="4">
        <v>681.22799999999995</v>
      </c>
      <c r="N15" s="4">
        <v>1769.0740000000001</v>
      </c>
      <c r="O15" s="4">
        <v>1438.7919999999999</v>
      </c>
      <c r="P15" s="4">
        <v>113.901</v>
      </c>
      <c r="Q15" s="4">
        <v>359.71</v>
      </c>
      <c r="R15" s="4">
        <v>655.71600000000001</v>
      </c>
      <c r="S15" s="4">
        <v>276.76700000000011</v>
      </c>
      <c r="T15" s="4">
        <v>513.5</v>
      </c>
      <c r="U15" s="4">
        <v>60.904000000000003</v>
      </c>
      <c r="V15" s="4">
        <v>28.510999999999999</v>
      </c>
      <c r="W15" s="4">
        <v>112.941</v>
      </c>
      <c r="X15" s="4">
        <v>106.557</v>
      </c>
      <c r="Y15" s="4"/>
      <c r="Z15" s="4">
        <v>0.14299999999999999</v>
      </c>
      <c r="AA15" s="4">
        <v>21.565000000000001</v>
      </c>
      <c r="AB15" s="4">
        <v>6.4909999999999997</v>
      </c>
      <c r="AC15" s="4"/>
      <c r="AD15" s="4"/>
      <c r="AE15" s="4">
        <v>23.97</v>
      </c>
      <c r="AF15" s="4">
        <v>24.74</v>
      </c>
      <c r="AG15" s="4"/>
      <c r="AH15" s="4">
        <v>14.731999999999999</v>
      </c>
      <c r="AI15" s="4"/>
      <c r="AJ15" s="4"/>
      <c r="AK15" s="4">
        <v>8.8600000000000012</v>
      </c>
      <c r="AL15" s="4">
        <v>5.2579999999999991</v>
      </c>
      <c r="AM15" s="4">
        <v>2.3E-2</v>
      </c>
      <c r="AN15" s="4">
        <v>0.51300000000000001</v>
      </c>
      <c r="AO15" s="4"/>
      <c r="AP15" s="4"/>
    </row>
    <row r="16" spans="1:42" x14ac:dyDescent="0.35">
      <c r="A16" s="1" t="s">
        <v>76</v>
      </c>
      <c r="B16" s="3">
        <f>F16/E16</f>
        <v>0.95705585400011484</v>
      </c>
      <c r="C16" s="3">
        <f>G16/E16</f>
        <v>4.294414599988524E-2</v>
      </c>
      <c r="D16" s="3" t="str">
        <f>_xlfn.XLOOKUP(A16,[1]!Table1[country],[1]!Table1[Country-Code])</f>
        <v>CZE</v>
      </c>
      <c r="E16" s="5">
        <f>F16+G16</f>
        <v>34922.547999999995</v>
      </c>
      <c r="F16" s="5">
        <f>I16+J16+O16+Q16+S16+T16+V16+W16+AA16+AD16+AE16+AF16+AJ16+AM16+AL16+AK16+AP16</f>
        <v>33422.828999999998</v>
      </c>
      <c r="G16" s="5">
        <f>H16+K16+L16+M16+N16+P16+R16+U16+X16+Y16+Z16+AB16+AC16+AG16+AH16+AI16+AK16+AN16+AO16</f>
        <v>1499.7190000000001</v>
      </c>
      <c r="H16" s="4">
        <v>358.74599999999998</v>
      </c>
      <c r="I16" s="4">
        <v>31002.674999999999</v>
      </c>
      <c r="J16" s="4">
        <v>643.06899999999996</v>
      </c>
      <c r="K16" s="4">
        <v>508.66399999999999</v>
      </c>
      <c r="L16" s="4">
        <v>130.38999999999999</v>
      </c>
      <c r="M16" s="4">
        <v>81.144999999999996</v>
      </c>
      <c r="N16" s="4">
        <v>207.886</v>
      </c>
      <c r="O16" s="4">
        <v>416.39</v>
      </c>
      <c r="P16" s="4">
        <v>10.23</v>
      </c>
      <c r="Q16" s="4">
        <v>582.63599999999997</v>
      </c>
      <c r="R16" s="4">
        <v>137.33000000000001</v>
      </c>
      <c r="S16" s="4">
        <v>140.64599999999999</v>
      </c>
      <c r="T16" s="4">
        <v>435.86399999999998</v>
      </c>
      <c r="U16" s="4">
        <v>6.4859999999999998</v>
      </c>
      <c r="V16" s="4">
        <v>161.108</v>
      </c>
      <c r="W16" s="4">
        <v>14.39</v>
      </c>
      <c r="X16" s="4">
        <v>43.43</v>
      </c>
      <c r="Y16" s="4"/>
      <c r="Z16" s="4"/>
      <c r="AA16" s="4">
        <v>6.3630000000000004</v>
      </c>
      <c r="AB16" s="4">
        <v>1.0860000000000001</v>
      </c>
      <c r="AC16" s="4"/>
      <c r="AD16" s="4"/>
      <c r="AE16" s="4"/>
      <c r="AF16" s="4">
        <v>3.2149999999999999</v>
      </c>
      <c r="AG16" s="4"/>
      <c r="AH16" s="4"/>
      <c r="AI16" s="4"/>
      <c r="AJ16" s="4"/>
      <c r="AK16" s="4">
        <v>14.326000000000001</v>
      </c>
      <c r="AL16" s="4">
        <v>2.08</v>
      </c>
      <c r="AM16" s="4">
        <v>6.7000000000000004E-2</v>
      </c>
      <c r="AN16" s="4"/>
      <c r="AO16" s="4"/>
      <c r="AP16" s="4"/>
    </row>
    <row r="17" spans="1:42" x14ac:dyDescent="0.35">
      <c r="A17" s="1" t="s">
        <v>137</v>
      </c>
      <c r="B17" s="3">
        <f>F17/E17</f>
        <v>0.95325803777545903</v>
      </c>
      <c r="C17" s="3">
        <f>G17/E17</f>
        <v>4.6741962224541099E-2</v>
      </c>
      <c r="D17" s="3" t="str">
        <f>_xlfn.XLOOKUP(A17,[1]!Table1[country],[1]!Table1[Country-Code])</f>
        <v>MUS</v>
      </c>
      <c r="E17" s="5">
        <f>F17+G17</f>
        <v>2433.1669999999999</v>
      </c>
      <c r="F17" s="5">
        <f>I17+J17+O17+Q17+S17+T17+V17+W17+AA17+AD17+AE17+AF17+AJ17+AM17+AL17+AK17+AP17</f>
        <v>2319.4360000000001</v>
      </c>
      <c r="G17" s="5">
        <f>H17+K17+L17+M17+N17+P17+R17+U17+X17+Y17+Z17+AB17+AC17+AG17+AH17+AI17+AK17+AN17+AO17</f>
        <v>113.73099999999998</v>
      </c>
      <c r="H17" s="4">
        <v>88.091999999999999</v>
      </c>
      <c r="I17" s="4">
        <v>2293.8809999999999</v>
      </c>
      <c r="J17" s="4">
        <v>15.878</v>
      </c>
      <c r="K17" s="4">
        <v>8.782</v>
      </c>
      <c r="L17" s="4">
        <v>8.7279999999999998</v>
      </c>
      <c r="M17" s="4">
        <v>6.1289999999999996</v>
      </c>
      <c r="N17" s="4">
        <v>0.52</v>
      </c>
      <c r="O17" s="4">
        <v>3.504</v>
      </c>
      <c r="P17" s="4">
        <v>0.63100000000000001</v>
      </c>
      <c r="Q17" s="4">
        <v>5.9649999999999999</v>
      </c>
      <c r="R17" s="4"/>
      <c r="S17" s="4"/>
      <c r="T17" s="4">
        <v>8.2000000000000003E-2</v>
      </c>
      <c r="U17" s="4">
        <v>0.56399999999999995</v>
      </c>
      <c r="V17" s="4"/>
      <c r="W17" s="4">
        <v>0.126</v>
      </c>
      <c r="X17" s="4">
        <v>0.28499999999999998</v>
      </c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 x14ac:dyDescent="0.35">
      <c r="A18" s="1" t="s">
        <v>94</v>
      </c>
      <c r="B18" s="3">
        <f>F18/E18</f>
        <v>0.95144211547886159</v>
      </c>
      <c r="C18" s="3">
        <f>G18/E18</f>
        <v>4.8557884521138378E-2</v>
      </c>
      <c r="D18" s="3" t="s">
        <v>228</v>
      </c>
      <c r="E18" s="5">
        <f>F18+G18</f>
        <v>240660.44299999994</v>
      </c>
      <c r="F18" s="5">
        <f>I18+J18+O18+Q18+S18+T18+V18+W18+AA18+AD18+AE18+AF18+AJ18+AM18+AL18+AK18+AP18</f>
        <v>228974.48099999994</v>
      </c>
      <c r="G18" s="5">
        <f>H18+K18+L18+M18+N18+P18+R18+U18+X18+Y18+Z18+AB18+AC18+AG18+AH18+AI18+AK18+AN18+AO18</f>
        <v>11685.962000000001</v>
      </c>
      <c r="H18" s="4">
        <v>4000.5309999999999</v>
      </c>
      <c r="I18" s="4">
        <v>205180.75599999999</v>
      </c>
      <c r="J18" s="4">
        <v>17500.935000000001</v>
      </c>
      <c r="K18" s="4">
        <v>4778.1130000000003</v>
      </c>
      <c r="L18" s="4">
        <v>529.54999999999995</v>
      </c>
      <c r="M18" s="4">
        <v>757.32500000000005</v>
      </c>
      <c r="N18" s="4">
        <v>1200.933</v>
      </c>
      <c r="O18" s="4">
        <v>3162.145</v>
      </c>
      <c r="P18" s="4">
        <v>17.071999999999999</v>
      </c>
      <c r="Q18" s="4">
        <v>1755.595</v>
      </c>
      <c r="R18" s="4">
        <v>210.06899999999999</v>
      </c>
      <c r="S18" s="4">
        <v>307.96600000000001</v>
      </c>
      <c r="T18" s="4">
        <v>597.572</v>
      </c>
      <c r="U18" s="4">
        <v>11.789</v>
      </c>
      <c r="V18" s="4">
        <v>249.90799999999999</v>
      </c>
      <c r="W18" s="4">
        <v>101.73099999999999</v>
      </c>
      <c r="X18" s="4">
        <v>146.19800000000001</v>
      </c>
      <c r="Y18" s="4"/>
      <c r="Z18" s="4">
        <v>0.88300000000000001</v>
      </c>
      <c r="AA18" s="4">
        <v>24.91</v>
      </c>
      <c r="AB18" s="4">
        <v>9.0410000000000004</v>
      </c>
      <c r="AC18" s="4"/>
      <c r="AD18" s="4"/>
      <c r="AE18" s="4">
        <v>8.5400000000000009</v>
      </c>
      <c r="AF18" s="4">
        <v>20.236999999999998</v>
      </c>
      <c r="AG18" s="4"/>
      <c r="AH18" s="4"/>
      <c r="AI18" s="4"/>
      <c r="AJ18" s="4"/>
      <c r="AK18" s="4">
        <v>18.420999999999999</v>
      </c>
      <c r="AL18" s="4">
        <v>5.4870000000000001</v>
      </c>
      <c r="AM18" s="4">
        <v>11.489000000000001</v>
      </c>
      <c r="AN18" s="4">
        <v>6.0369999999999999</v>
      </c>
      <c r="AO18" s="4"/>
      <c r="AP18" s="4">
        <v>28.789000000000001</v>
      </c>
    </row>
    <row r="19" spans="1:42" x14ac:dyDescent="0.35">
      <c r="A19" s="1" t="s">
        <v>44</v>
      </c>
      <c r="B19" s="3">
        <f>F19/E19</f>
        <v>0.93519179064367164</v>
      </c>
      <c r="C19" s="3">
        <f>G19/E19</f>
        <v>6.4808209356328333E-2</v>
      </c>
      <c r="D19" s="3" t="str">
        <f>_xlfn.XLOOKUP(A19,[1]!Table1[country],[1]!Table1[Country-Code])</f>
        <v>AUT</v>
      </c>
      <c r="E19" s="5">
        <f>F19+G19</f>
        <v>62247.900999999998</v>
      </c>
      <c r="F19" s="5">
        <f>I19+J19+O19+Q19+S19+T19+V19+W19+AA19+AD19+AE19+AF19+AJ19+AM19+AL19+AK19+AP19</f>
        <v>58213.725999999995</v>
      </c>
      <c r="G19" s="5">
        <f>H19+K19+L19+M19+N19+P19+R19+U19+X19+Y19+Z19+AB19+AC19+AG19+AH19+AI19+AK19+AN19+AO19</f>
        <v>4034.1749999999997</v>
      </c>
      <c r="H19" s="4">
        <v>1116.7670000000001</v>
      </c>
      <c r="I19" s="4">
        <v>55505.472000000002</v>
      </c>
      <c r="J19" s="4">
        <v>1973.893</v>
      </c>
      <c r="K19" s="4">
        <v>1565.777</v>
      </c>
      <c r="L19" s="4">
        <v>78.391000000000005</v>
      </c>
      <c r="M19" s="4">
        <v>42.920999999999999</v>
      </c>
      <c r="N19" s="4">
        <v>797.52499999999998</v>
      </c>
      <c r="O19" s="4">
        <v>317.88</v>
      </c>
      <c r="P19" s="4">
        <v>27.382999999999999</v>
      </c>
      <c r="Q19" s="4">
        <v>82.263000000000005</v>
      </c>
      <c r="R19" s="4">
        <v>369.14499999999998</v>
      </c>
      <c r="S19" s="4">
        <v>54.631999999999998</v>
      </c>
      <c r="T19" s="4">
        <v>97.89</v>
      </c>
      <c r="U19" s="4">
        <v>3.6509999999999998</v>
      </c>
      <c r="V19" s="4">
        <v>35.530999999999999</v>
      </c>
      <c r="W19" s="4">
        <v>119.846</v>
      </c>
      <c r="X19" s="4">
        <v>28.137</v>
      </c>
      <c r="Y19" s="4"/>
      <c r="Z19" s="4"/>
      <c r="AA19" s="4">
        <v>11.141999999999999</v>
      </c>
      <c r="AB19" s="4">
        <v>0.28299999999999997</v>
      </c>
      <c r="AC19" s="4"/>
      <c r="AD19" s="4"/>
      <c r="AE19" s="4">
        <v>2.0449999999999999</v>
      </c>
      <c r="AF19" s="4">
        <v>1.988</v>
      </c>
      <c r="AG19" s="4"/>
      <c r="AH19" s="4"/>
      <c r="AI19" s="4"/>
      <c r="AJ19" s="4">
        <v>9.1999999999999998E-2</v>
      </c>
      <c r="AK19" s="4">
        <v>4.1950000000000003</v>
      </c>
      <c r="AL19" s="4">
        <v>6.8570000000000002</v>
      </c>
      <c r="AM19" s="4"/>
      <c r="AN19" s="4"/>
      <c r="AO19" s="4"/>
      <c r="AP19" s="4"/>
    </row>
    <row r="20" spans="1:42" x14ac:dyDescent="0.35">
      <c r="A20" s="1" t="s">
        <v>176</v>
      </c>
      <c r="B20" s="3">
        <f>F20/E20</f>
        <v>0.93497919082146796</v>
      </c>
      <c r="C20" s="3">
        <f>G20/E20</f>
        <v>6.5020809178532091E-2</v>
      </c>
      <c r="D20" s="3" t="str">
        <f>_xlfn.XLOOKUP(A20,[1]!Table1[country],[1]!Table1[Country-Code])</f>
        <v>SVK</v>
      </c>
      <c r="E20" s="5">
        <f>F20+G20</f>
        <v>14875.406999999996</v>
      </c>
      <c r="F20" s="5">
        <f>I20+J20+O20+Q20+S20+T20+V20+W20+AA20+AD20+AE20+AF20+AJ20+AM20+AL20+AK20+AP20</f>
        <v>13908.195999999996</v>
      </c>
      <c r="G20" s="5">
        <f>H20+K20+L20+M20+N20+P20+R20+U20+X20+Y20+Z20+AB20+AC20+AG20+AH20+AI20+AK20+AN20+AO20</f>
        <v>967.21100000000013</v>
      </c>
      <c r="H20" s="4">
        <v>175.74700000000001</v>
      </c>
      <c r="I20" s="4">
        <v>12707.995999999999</v>
      </c>
      <c r="J20" s="4">
        <v>419.64100000000002</v>
      </c>
      <c r="K20" s="4">
        <v>480.40300000000002</v>
      </c>
      <c r="L20" s="4">
        <v>47.103999999999999</v>
      </c>
      <c r="M20" s="4">
        <v>37.299999999999997</v>
      </c>
      <c r="N20" s="4">
        <v>98.518000000000001</v>
      </c>
      <c r="O20" s="4">
        <v>376.98899999999998</v>
      </c>
      <c r="P20" s="4">
        <v>4.6059999999999999</v>
      </c>
      <c r="Q20" s="4">
        <v>108.508</v>
      </c>
      <c r="R20" s="4">
        <v>72.60499999999999</v>
      </c>
      <c r="S20" s="4">
        <v>8.979000000000001</v>
      </c>
      <c r="T20" s="4">
        <v>28.312999999999999</v>
      </c>
      <c r="U20" s="4">
        <v>0.84000000000000008</v>
      </c>
      <c r="V20" s="4">
        <v>237.70500000000001</v>
      </c>
      <c r="W20" s="4">
        <v>9.4619999999999997</v>
      </c>
      <c r="X20" s="4">
        <v>45.063000000000002</v>
      </c>
      <c r="Y20" s="4"/>
      <c r="Z20" s="4"/>
      <c r="AA20" s="4">
        <v>4.524</v>
      </c>
      <c r="AB20" s="4">
        <v>0.60699999999999998</v>
      </c>
      <c r="AC20" s="4"/>
      <c r="AD20" s="4"/>
      <c r="AE20" s="4"/>
      <c r="AF20" s="4">
        <v>0.57299999999999995</v>
      </c>
      <c r="AG20" s="4"/>
      <c r="AH20" s="4"/>
      <c r="AI20" s="4"/>
      <c r="AJ20" s="4"/>
      <c r="AK20" s="4">
        <v>4.4180000000000001</v>
      </c>
      <c r="AL20" s="4">
        <v>1.0880000000000001</v>
      </c>
      <c r="AM20" s="4"/>
      <c r="AN20" s="4"/>
      <c r="AO20" s="4"/>
      <c r="AP20" s="4"/>
    </row>
    <row r="21" spans="1:42" x14ac:dyDescent="0.35">
      <c r="A21" s="1" t="s">
        <v>169</v>
      </c>
      <c r="B21" s="3">
        <f>F21/E21</f>
        <v>0.93236002601185197</v>
      </c>
      <c r="C21" s="3">
        <f>G21/E21</f>
        <v>6.7639973988148097E-2</v>
      </c>
      <c r="D21" s="3"/>
      <c r="E21" s="5">
        <f>F21+G21</f>
        <v>109.181</v>
      </c>
      <c r="F21" s="5">
        <f>I21+J21+O21+Q21+S21+T21+V21+W21+AA21+AD21+AE21+AF21+AJ21+AM21+AL21+AK21+AP21</f>
        <v>101.79600000000001</v>
      </c>
      <c r="G21" s="5">
        <f>H21+K21+L21+M21+N21+P21+R21+U21+X21+Y21+Z21+AB21+AC21+AG21+AH21+AI21+AK21+AN21+AO21</f>
        <v>7.3849999999999971</v>
      </c>
      <c r="H21" s="4">
        <v>6.4129999999999976</v>
      </c>
      <c r="I21" s="4">
        <v>12.365</v>
      </c>
      <c r="J21" s="4">
        <v>89.016000000000005</v>
      </c>
      <c r="K21" s="4">
        <v>0.60299999999999998</v>
      </c>
      <c r="L21" s="4"/>
      <c r="M21" s="4">
        <v>0.36899999999999999</v>
      </c>
      <c r="N21" s="4"/>
      <c r="O21" s="4">
        <v>0.24399999999999999</v>
      </c>
      <c r="P21" s="4"/>
      <c r="Q21" s="4"/>
      <c r="R21" s="4"/>
      <c r="S21" s="4"/>
      <c r="T21" s="4"/>
      <c r="U21" s="4"/>
      <c r="V21" s="4"/>
      <c r="W21" s="4">
        <v>0.17100000000000001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 x14ac:dyDescent="0.35">
      <c r="A22" s="1" t="s">
        <v>85</v>
      </c>
      <c r="B22" s="3">
        <f>F22/E22</f>
        <v>0.92835792446781784</v>
      </c>
      <c r="C22" s="3">
        <f>G22/E22</f>
        <v>7.1642075532182173E-2</v>
      </c>
      <c r="D22" s="3" t="str">
        <f>_xlfn.XLOOKUP(A22,[1]!Table1[country],[1]!Table1[Country-Code])</f>
        <v>FRO</v>
      </c>
      <c r="E22" s="5">
        <f>F22+G22</f>
        <v>230.84199999999998</v>
      </c>
      <c r="F22" s="5">
        <f>I22+J22+O22+Q22+S22+T22+V22+W22+AA22+AD22+AE22+AF22+AJ22+AM22+AL22+AK22+AP22</f>
        <v>214.304</v>
      </c>
      <c r="G22" s="5">
        <f>H22+K22+L22+M22+N22+P22+R22+U22+X22+Y22+Z22+AB22+AC22+AG22+AH22+AI22+AK22+AN22+AO22</f>
        <v>16.537999999999997</v>
      </c>
      <c r="H22" s="4">
        <v>3.5649999999999999</v>
      </c>
      <c r="I22" s="4">
        <v>181.07300000000001</v>
      </c>
      <c r="J22" s="4">
        <v>33.173000000000002</v>
      </c>
      <c r="K22" s="4">
        <v>11.224</v>
      </c>
      <c r="L22" s="4">
        <v>1.631</v>
      </c>
      <c r="M22" s="4"/>
      <c r="N22" s="4"/>
      <c r="O22" s="4"/>
      <c r="P22" s="4"/>
      <c r="Q22" s="4"/>
      <c r="R22" s="4">
        <v>0.11799999999999999</v>
      </c>
      <c r="S22" s="4"/>
      <c r="T22" s="4">
        <v>5.8000000000000003E-2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spans="1:42" x14ac:dyDescent="0.35">
      <c r="A23" s="1" t="s">
        <v>183</v>
      </c>
      <c r="B23" s="3">
        <f>F23/E23</f>
        <v>0.91017476070236181</v>
      </c>
      <c r="C23" s="3">
        <f>G23/E23</f>
        <v>8.9825239297638165E-2</v>
      </c>
      <c r="D23" s="3" t="str">
        <f>_xlfn.XLOOKUP(A23,[1]!Table1[country],[1]!Table1[Country-Code])</f>
        <v>ESP</v>
      </c>
      <c r="E23" s="5">
        <f>F23+G23</f>
        <v>173183.38499999998</v>
      </c>
      <c r="F23" s="5">
        <f>I23+J23+O23+Q23+S23+T23+V23+W23+AA23+AD23+AE23+AF23+AJ23+AM23+AL23+AK23+AP23</f>
        <v>157627.14599999998</v>
      </c>
      <c r="G23" s="5">
        <f>H23+K23+L23+M23+N23+P23+R23+U23+X23+Y23+Z23+AB23+AC23+AG23+AH23+AI23+AK23+AN23+AO23</f>
        <v>15556.238999999998</v>
      </c>
      <c r="H23" s="4">
        <v>6344.5110000000004</v>
      </c>
      <c r="I23" s="4">
        <v>142983.82</v>
      </c>
      <c r="J23" s="4">
        <v>10090.587</v>
      </c>
      <c r="K23" s="4">
        <v>4575.6319999999996</v>
      </c>
      <c r="L23" s="4">
        <v>1018.8339999999999</v>
      </c>
      <c r="M23" s="4">
        <v>1472.0709999999999</v>
      </c>
      <c r="N23" s="4">
        <v>1652.712</v>
      </c>
      <c r="O23" s="4">
        <v>2837.9609999999998</v>
      </c>
      <c r="P23" s="4">
        <v>193.023</v>
      </c>
      <c r="Q23" s="4">
        <v>941.35900000000004</v>
      </c>
      <c r="R23" s="4">
        <v>147.596</v>
      </c>
      <c r="S23" s="4">
        <v>237.62799999999999</v>
      </c>
      <c r="T23" s="4">
        <v>388.65699999999998</v>
      </c>
      <c r="U23" s="4">
        <v>89.918999999999983</v>
      </c>
      <c r="V23" s="4">
        <v>19.649999999999999</v>
      </c>
      <c r="W23" s="4">
        <v>30.734999999999999</v>
      </c>
      <c r="X23" s="4">
        <v>13.163</v>
      </c>
      <c r="Y23" s="4"/>
      <c r="Z23" s="4">
        <v>0.20799999999999999</v>
      </c>
      <c r="AA23" s="4">
        <v>14.225</v>
      </c>
      <c r="AB23" s="4">
        <v>4.2019999999999991</v>
      </c>
      <c r="AC23" s="4"/>
      <c r="AD23" s="4"/>
      <c r="AE23" s="4">
        <v>15.093</v>
      </c>
      <c r="AF23" s="4">
        <v>61.881</v>
      </c>
      <c r="AG23" s="4"/>
      <c r="AH23" s="4">
        <v>39.329000000000001</v>
      </c>
      <c r="AI23" s="4"/>
      <c r="AJ23" s="4"/>
      <c r="AK23" s="4">
        <v>4.7909999999999986</v>
      </c>
      <c r="AL23" s="4">
        <v>0.75900000000000001</v>
      </c>
      <c r="AM23" s="4"/>
      <c r="AN23" s="4">
        <v>0.248</v>
      </c>
      <c r="AO23" s="4"/>
      <c r="AP23" s="4"/>
    </row>
    <row r="24" spans="1:42" x14ac:dyDescent="0.35">
      <c r="A24" s="1" t="s">
        <v>121</v>
      </c>
      <c r="B24" s="3">
        <f>F24/E24</f>
        <v>0.90886479743187132</v>
      </c>
      <c r="C24" s="3">
        <f>G24/E24</f>
        <v>9.1135202568128681E-2</v>
      </c>
      <c r="D24" s="3" t="str">
        <f>_xlfn.XLOOKUP(A24,[1]!Table1[country],[1]!Table1[Country-Code])</f>
        <v>LBN</v>
      </c>
      <c r="E24" s="5">
        <f>F24+G24</f>
        <v>5646.4460000000008</v>
      </c>
      <c r="F24" s="5">
        <f>I24+J24+O24+Q24+S24+T24+V24+W24+AA24+AD24+AE24+AF24+AJ24+AM24+AL24+AK24+AP24</f>
        <v>5131.8560000000007</v>
      </c>
      <c r="G24" s="5">
        <f>H24+K24+L24+M24+N24+P24+R24+U24+X24+Y24+Z24+AB24+AC24+AG24+AH24+AI24+AK24+AN24+AO24</f>
        <v>514.59</v>
      </c>
      <c r="H24" s="4">
        <v>349.34699999999998</v>
      </c>
      <c r="I24" s="4">
        <v>5022.2330000000002</v>
      </c>
      <c r="J24" s="4">
        <v>95.52600000000001</v>
      </c>
      <c r="K24" s="4">
        <v>58.37</v>
      </c>
      <c r="L24" s="4">
        <v>15.619</v>
      </c>
      <c r="M24" s="4">
        <v>6.0940000000000003</v>
      </c>
      <c r="N24" s="4">
        <v>1.6870000000000001</v>
      </c>
      <c r="O24" s="4">
        <v>5.3860000000000001</v>
      </c>
      <c r="P24" s="4">
        <v>83.171999999999997</v>
      </c>
      <c r="Q24" s="4">
        <v>8.1890000000000001</v>
      </c>
      <c r="R24" s="4"/>
      <c r="S24" s="4">
        <v>0.123</v>
      </c>
      <c r="T24" s="4">
        <v>0.39900000000000002</v>
      </c>
      <c r="U24" s="4">
        <v>0.30099999999999999</v>
      </c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 x14ac:dyDescent="0.35">
      <c r="A25" s="1" t="s">
        <v>57</v>
      </c>
      <c r="B25" s="3">
        <f>F25/E25</f>
        <v>0.90315084480658625</v>
      </c>
      <c r="C25" s="3">
        <f>G25/E25</f>
        <v>9.6849155193413736E-2</v>
      </c>
      <c r="D25" s="3" t="str">
        <f>_xlfn.XLOOKUP(A25,[1]!Table1[country],[1]!Table1[Country-Code])</f>
        <v>BGR</v>
      </c>
      <c r="E25" s="5">
        <f>F25+G25</f>
        <v>27302.995000000006</v>
      </c>
      <c r="F25" s="5">
        <f>I25+J25+O25+Q25+S25+T25+V25+W25+AA25+AD25+AE25+AF25+AJ25+AM25+AL25+AK25+AP25</f>
        <v>24658.723000000005</v>
      </c>
      <c r="G25" s="5">
        <f>H25+K25+L25+M25+N25+P25+R25+U25+X25+Y25+Z25+AB25+AC25+AG25+AH25+AI25+AK25+AN25+AO25</f>
        <v>2644.2719999999999</v>
      </c>
      <c r="H25" s="4">
        <v>779.923</v>
      </c>
      <c r="I25" s="4">
        <v>22718.521000000001</v>
      </c>
      <c r="J25" s="4">
        <v>1507.6089999999999</v>
      </c>
      <c r="K25" s="4">
        <v>707.98500000000001</v>
      </c>
      <c r="L25" s="4">
        <v>670.85599999999999</v>
      </c>
      <c r="M25" s="4">
        <v>262.04899999999998</v>
      </c>
      <c r="N25" s="4">
        <v>114.815</v>
      </c>
      <c r="O25" s="4">
        <v>81.793999999999997</v>
      </c>
      <c r="P25" s="4">
        <v>23.762</v>
      </c>
      <c r="Q25" s="4">
        <v>52.760000000000012</v>
      </c>
      <c r="R25" s="4">
        <v>14.624000000000001</v>
      </c>
      <c r="S25" s="4">
        <v>98.831000000000003</v>
      </c>
      <c r="T25" s="4">
        <v>167.81200000000001</v>
      </c>
      <c r="U25" s="4">
        <v>14.209</v>
      </c>
      <c r="V25" s="4">
        <v>5.7750000000000004</v>
      </c>
      <c r="W25" s="4">
        <v>14.27</v>
      </c>
      <c r="X25" s="4">
        <v>51.829000000000001</v>
      </c>
      <c r="Y25" s="4"/>
      <c r="Z25" s="4"/>
      <c r="AA25" s="4">
        <v>0.14000000000000001</v>
      </c>
      <c r="AB25" s="4">
        <v>0.38600000000000001</v>
      </c>
      <c r="AC25" s="4"/>
      <c r="AD25" s="4"/>
      <c r="AE25" s="4"/>
      <c r="AF25" s="4">
        <v>5.2029999999999994</v>
      </c>
      <c r="AG25" s="4"/>
      <c r="AH25" s="4"/>
      <c r="AI25" s="4"/>
      <c r="AJ25" s="4"/>
      <c r="AK25" s="4">
        <v>3.8340000000000001</v>
      </c>
      <c r="AL25" s="4">
        <v>0.74</v>
      </c>
      <c r="AM25" s="4">
        <v>1.4339999999999999</v>
      </c>
      <c r="AN25" s="4"/>
      <c r="AO25" s="4"/>
      <c r="AP25" s="4"/>
    </row>
    <row r="26" spans="1:42" x14ac:dyDescent="0.35">
      <c r="A26" s="1" t="s">
        <v>165</v>
      </c>
      <c r="B26" s="3">
        <f>F26/E26</f>
        <v>0.9023099826139247</v>
      </c>
      <c r="C26" s="3">
        <f>G26/E26</f>
        <v>9.7690017386075301E-2</v>
      </c>
      <c r="D26" s="3" t="str">
        <f>_xlfn.XLOOKUP(A26,[1]!Table1[country],[1]!Table1[Country-Code])</f>
        <v>PRT</v>
      </c>
      <c r="E26" s="5">
        <f>F26+G26</f>
        <v>57711.127</v>
      </c>
      <c r="F26" s="5">
        <f>I26+J26+O26+Q26+S26+T26+V26+W26+AA26+AD26+AE26+AF26+AJ26+AM26+AL26+AK26+AP26</f>
        <v>52073.326000000001</v>
      </c>
      <c r="G26" s="5">
        <f>H26+K26+L26+M26+N26+P26+R26+U26+X26+Y26+Z26+AB26+AC26+AG26+AH26+AI26+AK26+AN26+AO26</f>
        <v>5637.8009999999995</v>
      </c>
      <c r="H26" s="4">
        <v>2745.096</v>
      </c>
      <c r="I26" s="4">
        <v>46978.642999999996</v>
      </c>
      <c r="J26" s="4">
        <v>2019.739</v>
      </c>
      <c r="K26" s="4">
        <v>689.75400000000002</v>
      </c>
      <c r="L26" s="4">
        <v>448.96100000000001</v>
      </c>
      <c r="M26" s="4">
        <v>425.375</v>
      </c>
      <c r="N26" s="4">
        <v>1200.1890000000001</v>
      </c>
      <c r="O26" s="4">
        <v>166.68299999999999</v>
      </c>
      <c r="P26" s="4">
        <v>37.456999999999987</v>
      </c>
      <c r="Q26" s="4">
        <v>399.11700000000002</v>
      </c>
      <c r="R26" s="4">
        <v>48.448999999999998</v>
      </c>
      <c r="S26" s="4">
        <v>887.13499999999999</v>
      </c>
      <c r="T26" s="4">
        <v>1577.0160000000001</v>
      </c>
      <c r="U26" s="4">
        <v>23.277000000000001</v>
      </c>
      <c r="V26" s="4">
        <v>2.2040000000000002</v>
      </c>
      <c r="W26" s="4">
        <v>10.582000000000001</v>
      </c>
      <c r="X26" s="4">
        <v>3.3959999999999999</v>
      </c>
      <c r="Y26" s="4"/>
      <c r="Z26" s="4">
        <v>6.67</v>
      </c>
      <c r="AA26" s="4">
        <v>0.21299999999999999</v>
      </c>
      <c r="AB26" s="4">
        <v>3.0390000000000001</v>
      </c>
      <c r="AC26" s="4"/>
      <c r="AD26" s="4"/>
      <c r="AE26" s="4">
        <v>5.8209999999999997</v>
      </c>
      <c r="AF26" s="4">
        <v>20.965</v>
      </c>
      <c r="AG26" s="4"/>
      <c r="AH26" s="4"/>
      <c r="AI26" s="4"/>
      <c r="AJ26" s="4"/>
      <c r="AK26" s="4">
        <v>4.5890000000000004</v>
      </c>
      <c r="AL26" s="4">
        <v>0.61899999999999999</v>
      </c>
      <c r="AM26" s="4"/>
      <c r="AN26" s="4">
        <v>1.5489999999999999</v>
      </c>
      <c r="AO26" s="4"/>
      <c r="AP26" s="4"/>
    </row>
    <row r="27" spans="1:42" x14ac:dyDescent="0.35">
      <c r="A27" s="1" t="s">
        <v>103</v>
      </c>
      <c r="B27" s="3">
        <f>F27/E27</f>
        <v>0.89465148400365813</v>
      </c>
      <c r="C27" s="3">
        <f>G27/E27</f>
        <v>0.10534851599634189</v>
      </c>
      <c r="D27" s="3" t="str">
        <f>_xlfn.XLOOKUP(A27,[1]!Table1[country],[1]!Table1[Country-Code])</f>
        <v>IND</v>
      </c>
      <c r="E27" s="5">
        <f>F27+G27</f>
        <v>238872.89500000002</v>
      </c>
      <c r="F27" s="5">
        <f>I27+J27+O27+Q27+S27+T27+V27+W27+AA27+AD27+AE27+AF27+AJ27+AM27+AL27+AK27+AP27</f>
        <v>213707.99000000002</v>
      </c>
      <c r="G27" s="5">
        <f>H27+K27+L27+M27+N27+P27+R27+U27+X27+Y27+Z27+AB27+AC27+AG27+AH27+AI27+AK27+AN27+AO27</f>
        <v>25164.904999999999</v>
      </c>
      <c r="H27" s="4">
        <v>19483.687000000002</v>
      </c>
      <c r="I27" s="4">
        <v>112693.84</v>
      </c>
      <c r="J27" s="4">
        <v>98284.991999999998</v>
      </c>
      <c r="K27" s="4">
        <v>1033.6210000000001</v>
      </c>
      <c r="L27" s="4">
        <v>1996.643</v>
      </c>
      <c r="M27" s="4">
        <v>2292.6080000000002</v>
      </c>
      <c r="N27" s="4">
        <v>96.521999999999991</v>
      </c>
      <c r="O27" s="4">
        <v>2334.3809999999999</v>
      </c>
      <c r="P27" s="4">
        <v>112.122</v>
      </c>
      <c r="Q27" s="4">
        <v>174.434</v>
      </c>
      <c r="R27" s="4">
        <v>7.51</v>
      </c>
      <c r="S27" s="4">
        <v>103.81399999999999</v>
      </c>
      <c r="T27" s="4">
        <v>4.2610000000000001</v>
      </c>
      <c r="U27" s="4">
        <v>56.44</v>
      </c>
      <c r="V27" s="4">
        <v>70.846000000000004</v>
      </c>
      <c r="W27" s="4">
        <v>7.5979999999999999</v>
      </c>
      <c r="X27" s="4">
        <v>6.9240000000000004</v>
      </c>
      <c r="Y27" s="4"/>
      <c r="Z27" s="4">
        <v>57.948</v>
      </c>
      <c r="AA27" s="4">
        <v>25.411999999999999</v>
      </c>
      <c r="AB27" s="4">
        <v>17.256</v>
      </c>
      <c r="AC27" s="4"/>
      <c r="AD27" s="4"/>
      <c r="AE27" s="4"/>
      <c r="AF27" s="4">
        <v>1.853</v>
      </c>
      <c r="AG27" s="4"/>
      <c r="AH27" s="4"/>
      <c r="AI27" s="4"/>
      <c r="AJ27" s="4"/>
      <c r="AK27" s="4">
        <v>0.16700000000000001</v>
      </c>
      <c r="AL27" s="4">
        <v>0.6160000000000001</v>
      </c>
      <c r="AM27" s="4">
        <v>5.1929999999999996</v>
      </c>
      <c r="AN27" s="4">
        <v>3.456999999999999</v>
      </c>
      <c r="AO27" s="4"/>
      <c r="AP27" s="4">
        <v>0.58299999999999996</v>
      </c>
    </row>
    <row r="28" spans="1:42" x14ac:dyDescent="0.35">
      <c r="A28" s="1" t="s">
        <v>101</v>
      </c>
      <c r="B28" s="3">
        <f>F28/E28</f>
        <v>0.88519817880454343</v>
      </c>
      <c r="C28" s="3">
        <f>G28/E28</f>
        <v>0.11480182119545659</v>
      </c>
      <c r="D28" s="3" t="str">
        <f>_xlfn.XLOOKUP(A28,[1]!Table1[country],[1]!Table1[Country-Code])</f>
        <v>HUN</v>
      </c>
      <c r="E28" s="5">
        <f>F28+G28</f>
        <v>38768.600999999995</v>
      </c>
      <c r="F28" s="5">
        <f>I28+J28+O28+Q28+S28+T28+V28+W28+AA28+AD28+AE28+AF28+AJ28+AM28+AL28+AK28+AP28</f>
        <v>34317.894999999997</v>
      </c>
      <c r="G28" s="5">
        <f>H28+K28+L28+M28+N28+P28+R28+U28+X28+Y28+Z28+AB28+AC28+AG28+AH28+AI28+AK28+AN28+AO28</f>
        <v>4450.7059999999992</v>
      </c>
      <c r="H28" s="4">
        <v>1624.6379999999999</v>
      </c>
      <c r="I28" s="4">
        <v>32148.73</v>
      </c>
      <c r="J28" s="4">
        <v>956.98599999999988</v>
      </c>
      <c r="K28" s="4">
        <v>774.36500000000001</v>
      </c>
      <c r="L28" s="4">
        <v>648.33400000000006</v>
      </c>
      <c r="M28" s="4">
        <v>213.63300000000001</v>
      </c>
      <c r="N28" s="4">
        <v>712.649</v>
      </c>
      <c r="O28" s="4">
        <v>624.11699999999996</v>
      </c>
      <c r="P28" s="4">
        <v>140.80199999999999</v>
      </c>
      <c r="Q28" s="4">
        <v>237.07300000000001</v>
      </c>
      <c r="R28" s="4">
        <v>267.62200000000001</v>
      </c>
      <c r="S28" s="4">
        <v>58.820999999999998</v>
      </c>
      <c r="T28" s="4">
        <v>61.337000000000003</v>
      </c>
      <c r="U28" s="4">
        <v>18.295999999999999</v>
      </c>
      <c r="V28" s="4">
        <v>130.70099999999999</v>
      </c>
      <c r="W28" s="4">
        <v>62.161999999999999</v>
      </c>
      <c r="X28" s="4">
        <v>42.622999999999998</v>
      </c>
      <c r="Y28" s="4"/>
      <c r="Z28" s="4">
        <v>3.1E-2</v>
      </c>
      <c r="AA28" s="4">
        <v>22.968</v>
      </c>
      <c r="AB28" s="4">
        <v>0.38200000000000001</v>
      </c>
      <c r="AC28" s="4"/>
      <c r="AD28" s="4"/>
      <c r="AE28" s="4">
        <v>2.2839999999999998</v>
      </c>
      <c r="AF28" s="4">
        <v>4.4829999999999997</v>
      </c>
      <c r="AG28" s="4"/>
      <c r="AH28" s="4"/>
      <c r="AI28" s="4"/>
      <c r="AJ28" s="4"/>
      <c r="AK28" s="4">
        <v>7.3310000000000004</v>
      </c>
      <c r="AL28" s="4">
        <v>0.60499999999999998</v>
      </c>
      <c r="AM28" s="4"/>
      <c r="AN28" s="4"/>
      <c r="AO28" s="4"/>
      <c r="AP28" s="4">
        <v>0.29699999999999999</v>
      </c>
    </row>
    <row r="29" spans="1:42" x14ac:dyDescent="0.35">
      <c r="A29" s="1" t="s">
        <v>109</v>
      </c>
      <c r="B29" s="3">
        <f>F29/E29</f>
        <v>0.88262643387108997</v>
      </c>
      <c r="C29" s="3">
        <f>G29/E29</f>
        <v>0.11737356612891009</v>
      </c>
      <c r="D29" s="3" t="str">
        <f>_xlfn.XLOOKUP(A29,[1]!Table1[country],[1]!Table1[Country-Code])</f>
        <v>ITA</v>
      </c>
      <c r="E29" s="5">
        <f>F29+G29</f>
        <v>314384.78200000006</v>
      </c>
      <c r="F29" s="5">
        <f>I29+J29+O29+Q29+S29+T29+V29+W29+AA29+AD29+AE29+AF29+AJ29+AM29+AL29+AK29+AP29</f>
        <v>277484.31900000008</v>
      </c>
      <c r="G29" s="5">
        <f>H29+K29+L29+M29+N29+P29+R29+U29+X29+Y29+Z29+AB29+AC29+AG29+AH29+AI29+AK29+AN29+AO29</f>
        <v>36900.462999999989</v>
      </c>
      <c r="H29" s="4">
        <v>10452.352000000001</v>
      </c>
      <c r="I29" s="4">
        <v>266700.77500000002</v>
      </c>
      <c r="J29" s="4">
        <v>5787.9749999999995</v>
      </c>
      <c r="K29" s="4">
        <v>8329.0040000000008</v>
      </c>
      <c r="L29" s="4">
        <v>5127.7620000000006</v>
      </c>
      <c r="M29" s="4">
        <v>809.76499999999987</v>
      </c>
      <c r="N29" s="4">
        <v>10203.972</v>
      </c>
      <c r="O29" s="4">
        <v>1126.7260000000001</v>
      </c>
      <c r="P29" s="4">
        <v>76.591999999999999</v>
      </c>
      <c r="Q29" s="4">
        <v>1347.1130000000001</v>
      </c>
      <c r="R29" s="4">
        <v>1654.0550000000001</v>
      </c>
      <c r="S29" s="4">
        <v>592.76900000000001</v>
      </c>
      <c r="T29" s="4">
        <v>1226.0630000000001</v>
      </c>
      <c r="U29" s="4">
        <v>66.777999999999992</v>
      </c>
      <c r="V29" s="4">
        <v>126.06100000000001</v>
      </c>
      <c r="W29" s="4">
        <v>405.44499999999999</v>
      </c>
      <c r="X29" s="4">
        <v>129.715</v>
      </c>
      <c r="Y29" s="4"/>
      <c r="Z29" s="4">
        <v>2.581</v>
      </c>
      <c r="AA29" s="4">
        <v>13.016999999999999</v>
      </c>
      <c r="AB29" s="4">
        <v>4.1829999999999998</v>
      </c>
      <c r="AC29" s="4"/>
      <c r="AD29" s="4"/>
      <c r="AE29" s="4">
        <v>0.505</v>
      </c>
      <c r="AF29" s="4">
        <v>100.107</v>
      </c>
      <c r="AG29" s="4"/>
      <c r="AH29" s="4"/>
      <c r="AI29" s="4"/>
      <c r="AJ29" s="4"/>
      <c r="AK29" s="4">
        <v>43.292000000000002</v>
      </c>
      <c r="AL29" s="4">
        <v>12.577</v>
      </c>
      <c r="AM29" s="4">
        <v>0.84699999999999998</v>
      </c>
      <c r="AN29" s="4">
        <v>0.41199999999999998</v>
      </c>
      <c r="AO29" s="4"/>
      <c r="AP29" s="4">
        <v>1.0469999999999999</v>
      </c>
    </row>
    <row r="30" spans="1:42" x14ac:dyDescent="0.35">
      <c r="A30" s="1" t="s">
        <v>75</v>
      </c>
      <c r="B30" s="3">
        <f>F30/E30</f>
        <v>0.87857740255358252</v>
      </c>
      <c r="C30" s="3">
        <f>G30/E30</f>
        <v>0.12142259744641748</v>
      </c>
      <c r="D30" s="3" t="str">
        <f>_xlfn.XLOOKUP(A30,[1]!Table1[country],[1]!Table1[Country-Code])</f>
        <v>CYP</v>
      </c>
      <c r="E30" s="5">
        <f>F30+G30</f>
        <v>12815.093999999999</v>
      </c>
      <c r="F30" s="5">
        <f>I30+J30+O30+Q30+S30+T30+V30+W30+AA30+AD30+AE30+AF30+AJ30+AM30+AL30+AK30+AP30</f>
        <v>11259.052</v>
      </c>
      <c r="G30" s="5">
        <f>H30+K30+L30+M30+N30+P30+R30+U30+X30+Y30+Z30+AB30+AC30+AG30+AH30+AI30+AK30+AN30+AO30</f>
        <v>1556.0419999999999</v>
      </c>
      <c r="H30" s="4">
        <v>1243.2170000000001</v>
      </c>
      <c r="I30" s="4">
        <v>10763.657999999999</v>
      </c>
      <c r="J30" s="4">
        <v>401.464</v>
      </c>
      <c r="K30" s="4">
        <v>128.989</v>
      </c>
      <c r="L30" s="4">
        <v>100.35899999999999</v>
      </c>
      <c r="M30" s="4">
        <v>32.616999999999997</v>
      </c>
      <c r="N30" s="4">
        <v>22.968</v>
      </c>
      <c r="O30" s="4">
        <v>41.945</v>
      </c>
      <c r="P30" s="4">
        <v>4.3019999999999996</v>
      </c>
      <c r="Q30" s="4">
        <v>41.22</v>
      </c>
      <c r="R30" s="4">
        <v>23.206</v>
      </c>
      <c r="S30" s="4">
        <v>2.5019999999999998</v>
      </c>
      <c r="T30" s="4">
        <v>3.5750000000000002</v>
      </c>
      <c r="U30" s="4">
        <v>0.25600000000000001</v>
      </c>
      <c r="V30" s="4">
        <v>0.34699999999999998</v>
      </c>
      <c r="W30" s="4">
        <v>3.8039999999999998</v>
      </c>
      <c r="X30" s="4"/>
      <c r="Y30" s="4"/>
      <c r="Z30" s="4">
        <v>0.128</v>
      </c>
      <c r="AA30" s="4"/>
      <c r="AB30" s="4"/>
      <c r="AC30" s="4"/>
      <c r="AD30" s="4"/>
      <c r="AE30" s="4"/>
      <c r="AF30" s="4">
        <v>0.42899999999999999</v>
      </c>
      <c r="AG30" s="4"/>
      <c r="AH30" s="4"/>
      <c r="AI30" s="4"/>
      <c r="AJ30" s="4"/>
      <c r="AK30" s="4"/>
      <c r="AL30" s="4">
        <v>4.4999999999999998E-2</v>
      </c>
      <c r="AM30" s="4">
        <v>6.3E-2</v>
      </c>
      <c r="AN30" s="4"/>
      <c r="AO30" s="4"/>
      <c r="AP30" s="4"/>
    </row>
    <row r="31" spans="1:42" x14ac:dyDescent="0.35">
      <c r="A31" s="1" t="s">
        <v>113</v>
      </c>
      <c r="B31" s="3">
        <f>F31/E31</f>
        <v>0.8748494741217786</v>
      </c>
      <c r="C31" s="3">
        <f>G31/E31</f>
        <v>0.12515052587822145</v>
      </c>
      <c r="D31" s="3" t="str">
        <f>_xlfn.XLOOKUP(A31,[1]!Table1[country],[1]!Table1[Country-Code])</f>
        <v>JOR</v>
      </c>
      <c r="E31" s="5">
        <f>F31+G31</f>
        <v>8585.7330000000002</v>
      </c>
      <c r="F31" s="5">
        <f>I31+J31+O31+Q31+S31+T31+V31+W31+AA31+AD31+AE31+AF31+AJ31+AM31+AL31+AK31+AP31</f>
        <v>7511.2240000000011</v>
      </c>
      <c r="G31" s="5">
        <f>H31+K31+L31+M31+N31+P31+R31+U31+X31+Y31+Z31+AB31+AC31+AG31+AH31+AI31+AK31+AN31+AO31</f>
        <v>1074.509</v>
      </c>
      <c r="H31" s="4">
        <v>900.42900000000009</v>
      </c>
      <c r="I31" s="4">
        <v>7364.8010000000004</v>
      </c>
      <c r="J31" s="4">
        <v>133.61600000000001</v>
      </c>
      <c r="K31" s="4">
        <v>50.402999999999999</v>
      </c>
      <c r="L31" s="4">
        <v>57.122999999999998</v>
      </c>
      <c r="M31" s="4">
        <v>39.799999999999997</v>
      </c>
      <c r="N31" s="4">
        <v>20.119</v>
      </c>
      <c r="O31" s="4">
        <v>2.6440000000000001</v>
      </c>
      <c r="P31" s="4">
        <v>6.6020000000000003</v>
      </c>
      <c r="Q31" s="4">
        <v>9.5410000000000004</v>
      </c>
      <c r="R31" s="4">
        <v>3.3000000000000002E-2</v>
      </c>
      <c r="S31" s="4"/>
      <c r="T31" s="4">
        <v>0.54100000000000004</v>
      </c>
      <c r="U31" s="4"/>
      <c r="V31" s="4"/>
      <c r="W31" s="4">
        <v>8.1000000000000003E-2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 x14ac:dyDescent="0.35">
      <c r="A32" s="1" t="s">
        <v>90</v>
      </c>
      <c r="B32" s="3">
        <f>F32/E32</f>
        <v>0.86584092106616428</v>
      </c>
      <c r="C32" s="3">
        <f>G32/E32</f>
        <v>0.13415907893383566</v>
      </c>
      <c r="D32" s="3" t="s">
        <v>229</v>
      </c>
      <c r="E32" s="5">
        <f>F32+G32</f>
        <v>135937.50900000002</v>
      </c>
      <c r="F32" s="5">
        <f>I32+J32+O32+Q32+S32+T32+V32+W32+AA32+AD32+AE32+AF32+AJ32+AM32+AL32+AK32+AP32</f>
        <v>117700.25800000002</v>
      </c>
      <c r="G32" s="5">
        <f>H32+K32+L32+M32+N32+P32+R32+U32+X32+Y32+Z32+AB32+AC32+AG32+AH32+AI32+AK32+AN32+AO32</f>
        <v>18237.251</v>
      </c>
      <c r="H32" s="4">
        <v>11448.31</v>
      </c>
      <c r="I32" s="4">
        <v>113857.439</v>
      </c>
      <c r="J32" s="4">
        <v>3250.3760000000002</v>
      </c>
      <c r="K32" s="4">
        <v>1623.259</v>
      </c>
      <c r="L32" s="4">
        <v>1306.8969999999999</v>
      </c>
      <c r="M32" s="4">
        <v>1501.568</v>
      </c>
      <c r="N32" s="4">
        <v>1126.9100000000001</v>
      </c>
      <c r="O32" s="4">
        <v>17.420000000000002</v>
      </c>
      <c r="P32" s="4">
        <v>1035.1300000000001</v>
      </c>
      <c r="Q32" s="4">
        <v>548.53200000000004</v>
      </c>
      <c r="R32" s="4">
        <v>0.20699999999999999</v>
      </c>
      <c r="S32" s="4">
        <v>8.1490000000000009</v>
      </c>
      <c r="T32" s="4">
        <v>12.917999999999999</v>
      </c>
      <c r="U32" s="4">
        <v>80.908999999999992</v>
      </c>
      <c r="V32" s="4">
        <v>6.0999999999999999E-2</v>
      </c>
      <c r="W32" s="4">
        <v>0.97499999999999998</v>
      </c>
      <c r="X32" s="4"/>
      <c r="Y32" s="4"/>
      <c r="Z32" s="4">
        <v>1.4490000000000001</v>
      </c>
      <c r="AA32" s="4"/>
      <c r="AB32" s="4">
        <v>13.632999999999999</v>
      </c>
      <c r="AC32" s="4"/>
      <c r="AD32" s="4"/>
      <c r="AE32" s="4"/>
      <c r="AF32" s="4">
        <v>0.64500000000000002</v>
      </c>
      <c r="AG32" s="4"/>
      <c r="AH32" s="4">
        <v>98.35499999999999</v>
      </c>
      <c r="AI32" s="4"/>
      <c r="AJ32" s="4"/>
      <c r="AK32" s="4">
        <v>0.624</v>
      </c>
      <c r="AL32" s="4"/>
      <c r="AM32" s="4">
        <v>2.9079999999999999</v>
      </c>
      <c r="AN32" s="4"/>
      <c r="AO32" s="4"/>
      <c r="AP32" s="4">
        <v>0.21099999999999999</v>
      </c>
    </row>
    <row r="33" spans="1:42" x14ac:dyDescent="0.35">
      <c r="A33" s="1" t="s">
        <v>77</v>
      </c>
      <c r="B33" s="3">
        <f>F33/E33</f>
        <v>0.86541178960753862</v>
      </c>
      <c r="C33" s="3">
        <f>G33/E33</f>
        <v>0.13458821039246135</v>
      </c>
      <c r="D33" s="3" t="str">
        <f>_xlfn.XLOOKUP(A33,[1]!Table1[country],[1]!Table1[Country-Code])</f>
        <v>DNK</v>
      </c>
      <c r="E33" s="5">
        <f>F33+G33</f>
        <v>88177.456000000006</v>
      </c>
      <c r="F33" s="5">
        <f>I33+J33+O33+Q33+S33+T33+V33+W33+AA33+AD33+AE33+AF33+AJ33+AM33+AL33+AK33+AP33</f>
        <v>76309.81</v>
      </c>
      <c r="G33" s="5">
        <f>H33+K33+L33+M33+N33+P33+R33+U33+X33+Y33+Z33+AB33+AC33+AG33+AH33+AI33+AK33+AN33+AO33</f>
        <v>11867.646000000004</v>
      </c>
      <c r="H33" s="4">
        <v>1844.5840000000001</v>
      </c>
      <c r="I33" s="4">
        <v>74557.323000000004</v>
      </c>
      <c r="J33" s="4">
        <v>812.82600000000002</v>
      </c>
      <c r="K33" s="4">
        <v>8028.8639999999996</v>
      </c>
      <c r="L33" s="4">
        <v>119.949</v>
      </c>
      <c r="M33" s="4">
        <v>130.79900000000001</v>
      </c>
      <c r="N33" s="4">
        <v>1139.4829999999999</v>
      </c>
      <c r="O33" s="4">
        <v>49.850999999999999</v>
      </c>
      <c r="P33" s="4">
        <v>71.170999999999992</v>
      </c>
      <c r="Q33" s="4">
        <v>487.58100000000002</v>
      </c>
      <c r="R33" s="4">
        <v>340.298</v>
      </c>
      <c r="S33" s="4">
        <v>19.117999999999999</v>
      </c>
      <c r="T33" s="4">
        <v>115.152</v>
      </c>
      <c r="U33" s="4">
        <v>90.674000000000007</v>
      </c>
      <c r="V33" s="4">
        <v>6.3360000000000003</v>
      </c>
      <c r="W33" s="4">
        <v>247.61</v>
      </c>
      <c r="X33" s="4">
        <v>92.713999999999999</v>
      </c>
      <c r="Y33" s="4"/>
      <c r="Z33" s="4"/>
      <c r="AA33" s="4">
        <v>0.53400000000000003</v>
      </c>
      <c r="AB33" s="4"/>
      <c r="AC33" s="4"/>
      <c r="AD33" s="4"/>
      <c r="AE33" s="4"/>
      <c r="AF33" s="4">
        <v>1.7549999999999999</v>
      </c>
      <c r="AG33" s="4"/>
      <c r="AH33" s="4"/>
      <c r="AI33" s="4"/>
      <c r="AJ33" s="4"/>
      <c r="AK33" s="4">
        <v>9.0400000000000009</v>
      </c>
      <c r="AL33" s="4">
        <v>2.6840000000000002</v>
      </c>
      <c r="AM33" s="4"/>
      <c r="AN33" s="4">
        <v>7.0000000000000007E-2</v>
      </c>
      <c r="AO33" s="4"/>
      <c r="AP33" s="4"/>
    </row>
    <row r="34" spans="1:42" x14ac:dyDescent="0.35">
      <c r="A34" s="1" t="s">
        <v>174</v>
      </c>
      <c r="B34" s="3">
        <f>F34/E34</f>
        <v>0.85052326119840715</v>
      </c>
      <c r="C34" s="3">
        <f>G34/E34</f>
        <v>0.14947673880159293</v>
      </c>
      <c r="D34" s="3" t="str">
        <f>_xlfn.XLOOKUP(A34,[1]!Table1[country],[1]!Table1[Country-Code])</f>
        <v>SYC</v>
      </c>
      <c r="E34" s="5">
        <f>F34+G34</f>
        <v>97.179000000000002</v>
      </c>
      <c r="F34" s="5">
        <f>I34+J34+O34+Q34+S34+T34+V34+W34+AA34+AD34+AE34+AF34+AJ34+AM34+AL34+AK34+AP34</f>
        <v>82.653000000000006</v>
      </c>
      <c r="G34" s="5">
        <f>H34+K34+L34+M34+N34+P34+R34+U34+X34+Y34+Z34+AB34+AC34+AG34+AH34+AI34+AK34+AN34+AO34</f>
        <v>14.526</v>
      </c>
      <c r="H34" s="4">
        <v>11.696999999999999</v>
      </c>
      <c r="I34" s="4">
        <v>59.655000000000001</v>
      </c>
      <c r="J34" s="4">
        <v>6.5859999999999994</v>
      </c>
      <c r="K34" s="4">
        <v>0.183</v>
      </c>
      <c r="L34" s="4">
        <v>0.17199999999999999</v>
      </c>
      <c r="M34" s="4">
        <v>0.81299999999999994</v>
      </c>
      <c r="N34" s="4">
        <v>0.67100000000000004</v>
      </c>
      <c r="O34" s="4">
        <v>16.058</v>
      </c>
      <c r="P34" s="4">
        <v>0.99</v>
      </c>
      <c r="Q34" s="4">
        <v>0.25900000000000001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>
        <v>9.5000000000000001E-2</v>
      </c>
      <c r="AM34" s="4"/>
      <c r="AN34" s="4"/>
      <c r="AO34" s="4"/>
      <c r="AP34" s="4"/>
    </row>
    <row r="35" spans="1:42" x14ac:dyDescent="0.35">
      <c r="A35" s="1" t="s">
        <v>73</v>
      </c>
      <c r="B35" s="3">
        <f>F35/E35</f>
        <v>0.85030438263913788</v>
      </c>
      <c r="C35" s="3">
        <f>G35/E35</f>
        <v>0.14969561736086204</v>
      </c>
      <c r="D35" s="3" t="str">
        <f>_xlfn.XLOOKUP(A35,[1]!Table1[country],[1]!Table1[Country-Code])</f>
        <v>HRV</v>
      </c>
      <c r="E35" s="5">
        <f>F35+G35</f>
        <v>34999.367999999995</v>
      </c>
      <c r="F35" s="5">
        <f>I35+J35+O35+Q35+S35+T35+V35+W35+AA35+AD35+AE35+AF35+AJ35+AM35+AL35+AK35+AP35</f>
        <v>29760.115999999995</v>
      </c>
      <c r="G35" s="5">
        <f>H35+K35+L35+M35+N35+P35+R35+U35+X35+Y35+Z35+AB35+AC35+AG35+AH35+AI35+AK35+AN35+AO35</f>
        <v>5239.2519999999986</v>
      </c>
      <c r="H35" s="4">
        <v>2730.7089999999998</v>
      </c>
      <c r="I35" s="4">
        <v>28914.405999999999</v>
      </c>
      <c r="J35" s="4">
        <v>613.17600000000004</v>
      </c>
      <c r="K35" s="4">
        <v>1543.7439999999999</v>
      </c>
      <c r="L35" s="4">
        <v>186.483</v>
      </c>
      <c r="M35" s="4">
        <v>85.009</v>
      </c>
      <c r="N35" s="4">
        <v>619.923</v>
      </c>
      <c r="O35" s="4">
        <v>163.65899999999999</v>
      </c>
      <c r="P35" s="4">
        <v>10.423</v>
      </c>
      <c r="Q35" s="4">
        <v>20.277000000000001</v>
      </c>
      <c r="R35" s="4">
        <v>50.401000000000003</v>
      </c>
      <c r="S35" s="4">
        <v>14.015000000000001</v>
      </c>
      <c r="T35" s="4">
        <v>11.685</v>
      </c>
      <c r="U35" s="4">
        <v>0.72799999999999998</v>
      </c>
      <c r="V35" s="4">
        <v>4.6559999999999997</v>
      </c>
      <c r="W35" s="4">
        <v>11.634</v>
      </c>
      <c r="X35" s="4">
        <v>6.91</v>
      </c>
      <c r="Y35" s="4"/>
      <c r="Z35" s="4">
        <v>1.2749999999999999</v>
      </c>
      <c r="AA35" s="4">
        <v>1.0860000000000001</v>
      </c>
      <c r="AB35" s="4"/>
      <c r="AC35" s="4"/>
      <c r="AD35" s="4"/>
      <c r="AE35" s="4"/>
      <c r="AF35" s="4">
        <v>0.56999999999999995</v>
      </c>
      <c r="AG35" s="4"/>
      <c r="AH35" s="4"/>
      <c r="AI35" s="4"/>
      <c r="AJ35" s="4"/>
      <c r="AK35" s="4">
        <v>3.6469999999999998</v>
      </c>
      <c r="AL35" s="4">
        <v>1.155</v>
      </c>
      <c r="AM35" s="4">
        <v>0.15</v>
      </c>
      <c r="AN35" s="4"/>
      <c r="AO35" s="4"/>
      <c r="AP35" s="4"/>
    </row>
    <row r="36" spans="1:42" x14ac:dyDescent="0.35">
      <c r="A36" s="1" t="s">
        <v>67</v>
      </c>
      <c r="B36" s="3">
        <f>F36/E36</f>
        <v>0.84792443978012233</v>
      </c>
      <c r="C36" s="3">
        <f>G36/E36</f>
        <v>0.15207556021987773</v>
      </c>
      <c r="D36" s="3" t="str">
        <f>_xlfn.XLOOKUP(A36,[1]!Table1[country],[1]!Table1[Country-Code])</f>
        <v>CHN</v>
      </c>
      <c r="E36" s="5">
        <f>F36+G36</f>
        <v>329129.16399999999</v>
      </c>
      <c r="F36" s="5">
        <f>I36+J36+O36+Q36+S36+T36+V36+W36+AA36+AD36+AE36+AF36+AJ36+AM36+AL36+AK36+AP36</f>
        <v>279076.66200000001</v>
      </c>
      <c r="G36" s="5">
        <f>H36+K36+L36+M36+N36+P36+R36+U36+X36+Y36+Z36+AB36+AC36+AG36+AH36+AI36+AK36+AN36+AO36</f>
        <v>50052.502000000008</v>
      </c>
      <c r="H36" s="4">
        <v>35841.58</v>
      </c>
      <c r="I36" s="4">
        <v>237007.677</v>
      </c>
      <c r="J36" s="4">
        <v>28679.723000000002</v>
      </c>
      <c r="K36" s="4">
        <v>3702.9290000000001</v>
      </c>
      <c r="L36" s="4">
        <v>3221.7739999999999</v>
      </c>
      <c r="M36" s="4">
        <v>1295.8869999999999</v>
      </c>
      <c r="N36" s="4">
        <v>4830.3009999999986</v>
      </c>
      <c r="O36" s="4">
        <v>12786.823</v>
      </c>
      <c r="P36" s="4">
        <v>216.93</v>
      </c>
      <c r="Q36" s="4">
        <v>211.797</v>
      </c>
      <c r="R36" s="4">
        <v>905.12300000000005</v>
      </c>
      <c r="S36" s="4">
        <v>239.494</v>
      </c>
      <c r="T36" s="4">
        <v>29.975000000000001</v>
      </c>
      <c r="U36" s="4">
        <v>19.93</v>
      </c>
      <c r="V36" s="4">
        <v>29.701000000000001</v>
      </c>
      <c r="W36" s="4">
        <v>56.578000000000003</v>
      </c>
      <c r="X36" s="4">
        <v>3.516</v>
      </c>
      <c r="Y36" s="4">
        <v>0.56999999999999995</v>
      </c>
      <c r="Z36" s="4">
        <v>3.891</v>
      </c>
      <c r="AA36" s="4">
        <v>22.018000000000001</v>
      </c>
      <c r="AB36" s="4">
        <v>7.1929999999999996</v>
      </c>
      <c r="AC36" s="4"/>
      <c r="AD36" s="4"/>
      <c r="AE36" s="4"/>
      <c r="AF36" s="4">
        <v>7.923</v>
      </c>
      <c r="AG36" s="4">
        <v>0.49199999999999999</v>
      </c>
      <c r="AH36" s="4"/>
      <c r="AI36" s="4"/>
      <c r="AJ36" s="4"/>
      <c r="AK36" s="4">
        <v>2.3860000000000001</v>
      </c>
      <c r="AL36" s="4">
        <v>0.52600000000000002</v>
      </c>
      <c r="AM36" s="4">
        <v>1.873</v>
      </c>
      <c r="AN36" s="4"/>
      <c r="AO36" s="4"/>
      <c r="AP36" s="4">
        <v>0.16800000000000001</v>
      </c>
    </row>
    <row r="37" spans="1:42" x14ac:dyDescent="0.35">
      <c r="A37" s="1" t="s">
        <v>46</v>
      </c>
      <c r="B37" s="3">
        <f>F37/E37</f>
        <v>0.83881533213420734</v>
      </c>
      <c r="C37" s="3">
        <f>G37/E37</f>
        <v>0.16118466786579264</v>
      </c>
      <c r="D37" s="3" t="str">
        <f>_xlfn.XLOOKUP(A37,[1]!Table1[country],[1]!Table1[Country-Code])</f>
        <v>BHS</v>
      </c>
      <c r="E37" s="5">
        <f>F37+G37</f>
        <v>2294.4490000000001</v>
      </c>
      <c r="F37" s="5">
        <f>I37+J37+O37+Q37+S37+T37+V37+W37+AA37+AD37+AE37+AF37+AJ37+AM37+AL37+AK37+AP37</f>
        <v>1924.6189999999999</v>
      </c>
      <c r="G37" s="5">
        <f>H37+K37+L37+M37+N37+P37+R37+U37+X37+Y37+Z37+AB37+AC37+AG37+AH37+AI37+AK37+AN37+AO37</f>
        <v>369.83000000000004</v>
      </c>
      <c r="H37" s="4">
        <v>279.22199999999998</v>
      </c>
      <c r="I37" s="4">
        <v>1900.425</v>
      </c>
      <c r="J37" s="4">
        <v>21.239000000000001</v>
      </c>
      <c r="K37" s="4">
        <v>4.0609999999999999</v>
      </c>
      <c r="L37" s="4">
        <v>16.475999999999999</v>
      </c>
      <c r="M37" s="4">
        <v>47.814</v>
      </c>
      <c r="N37" s="4">
        <v>10.388999999999999</v>
      </c>
      <c r="O37" s="4">
        <v>2.0779999999999998</v>
      </c>
      <c r="P37" s="4">
        <v>11.023</v>
      </c>
      <c r="Q37" s="4">
        <v>0.21299999999999999</v>
      </c>
      <c r="R37" s="4">
        <v>0.50900000000000001</v>
      </c>
      <c r="S37" s="4">
        <v>0.60799999999999998</v>
      </c>
      <c r="T37" s="4"/>
      <c r="U37" s="4"/>
      <c r="V37" s="4"/>
      <c r="W37" s="4"/>
      <c r="X37" s="4">
        <v>0.33600000000000002</v>
      </c>
      <c r="Y37" s="4"/>
      <c r="Z37" s="4"/>
      <c r="AA37" s="4">
        <v>4.4999999999999998E-2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>
        <v>1.0999999999999999E-2</v>
      </c>
      <c r="AM37" s="4"/>
      <c r="AN37" s="4"/>
      <c r="AO37" s="4"/>
      <c r="AP37" s="4"/>
    </row>
    <row r="38" spans="1:42" x14ac:dyDescent="0.35">
      <c r="A38" s="1" t="s">
        <v>111</v>
      </c>
      <c r="B38" s="3">
        <f>F38/E38</f>
        <v>0.83673421413669191</v>
      </c>
      <c r="C38" s="3">
        <f>G38/E38</f>
        <v>0.16326578586330801</v>
      </c>
      <c r="D38" s="3" t="str">
        <f>_xlfn.XLOOKUP(A38,[1]!Table1[country],[1]!Table1[Country-Code])</f>
        <v>JAM</v>
      </c>
      <c r="E38" s="5">
        <f>F38+G38</f>
        <v>6338.4560000000001</v>
      </c>
      <c r="F38" s="5">
        <f>I38+J38+O38+Q38+S38+T38+V38+W38+AA38+AD38+AE38+AF38+AJ38+AM38+AL38+AK38+AP38</f>
        <v>5303.6030000000001</v>
      </c>
      <c r="G38" s="5">
        <f>H38+K38+L38+M38+N38+P38+R38+U38+X38+Y38+Z38+AB38+AC38+AG38+AH38+AI38+AK38+AN38+AO38</f>
        <v>1034.8529999999998</v>
      </c>
      <c r="H38" s="4">
        <v>991.351</v>
      </c>
      <c r="I38" s="4">
        <v>4993.2520000000004</v>
      </c>
      <c r="J38" s="4">
        <v>303.80799999999999</v>
      </c>
      <c r="K38" s="4">
        <v>13.391</v>
      </c>
      <c r="L38" s="4">
        <v>5.0289999999999999</v>
      </c>
      <c r="M38" s="4">
        <v>23.605</v>
      </c>
      <c r="N38" s="4">
        <v>0.245</v>
      </c>
      <c r="O38" s="4">
        <v>3.2170000000000001</v>
      </c>
      <c r="P38" s="4">
        <v>1.232</v>
      </c>
      <c r="Q38" s="4">
        <v>2.6269999999999998</v>
      </c>
      <c r="R38" s="4"/>
      <c r="S38" s="4"/>
      <c r="T38" s="4"/>
      <c r="U38" s="4"/>
      <c r="V38" s="4"/>
      <c r="W38" s="4"/>
      <c r="X38" s="4"/>
      <c r="Y38" s="4"/>
      <c r="Z38" s="4"/>
      <c r="AA38" s="4">
        <v>0.67199999999999993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>
        <v>2.7E-2</v>
      </c>
      <c r="AM38" s="4"/>
      <c r="AN38" s="4"/>
      <c r="AO38" s="4"/>
      <c r="AP38" s="4"/>
    </row>
    <row r="39" spans="1:42" x14ac:dyDescent="0.35">
      <c r="A39" s="1" t="s">
        <v>95</v>
      </c>
      <c r="B39" s="3">
        <f>F39/E39</f>
        <v>0.80891417050623293</v>
      </c>
      <c r="C39" s="3">
        <f>G39/E39</f>
        <v>0.19108582949376707</v>
      </c>
      <c r="D39" s="3" t="str">
        <f>_xlfn.XLOOKUP(A39,[1]!Table1[country],[1]!Table1[Country-Code])</f>
        <v>GRC</v>
      </c>
      <c r="E39" s="5">
        <f>F39+G39</f>
        <v>84777.803999999989</v>
      </c>
      <c r="F39" s="5">
        <f>I39+J39+O39+Q39+S39+T39+V39+W39+AA39+AD39+AE39+AF39+AJ39+AM39+AL39+AK39+AP39</f>
        <v>68577.96699999999</v>
      </c>
      <c r="G39" s="5">
        <f>H39+K39+L39+M39+N39+P39+R39+U39+X39+Y39+Z39+AB39+AC39+AG39+AH39+AI39+AK39+AN39+AO39</f>
        <v>16199.837000000001</v>
      </c>
      <c r="H39" s="4">
        <v>5328.0619999999999</v>
      </c>
      <c r="I39" s="4">
        <v>64926.137000000002</v>
      </c>
      <c r="J39" s="4">
        <v>2271.4650000000001</v>
      </c>
      <c r="K39" s="4">
        <v>3984.9670000000001</v>
      </c>
      <c r="L39" s="4">
        <v>4187.57</v>
      </c>
      <c r="M39" s="4">
        <v>1487.1969999999999</v>
      </c>
      <c r="N39" s="4">
        <v>862.71600000000001</v>
      </c>
      <c r="O39" s="4">
        <v>738.11199999999997</v>
      </c>
      <c r="P39" s="4">
        <v>106.518</v>
      </c>
      <c r="Q39" s="4">
        <v>351.25099999999998</v>
      </c>
      <c r="R39" s="4">
        <v>98.99499999999999</v>
      </c>
      <c r="S39" s="4">
        <v>64.248000000000005</v>
      </c>
      <c r="T39" s="4">
        <v>81.779000000000011</v>
      </c>
      <c r="U39" s="4">
        <v>105.63500000000001</v>
      </c>
      <c r="V39" s="4">
        <v>9.772000000000002</v>
      </c>
      <c r="W39" s="4">
        <v>122.44199999999999</v>
      </c>
      <c r="X39" s="4">
        <v>31.45</v>
      </c>
      <c r="Y39" s="4"/>
      <c r="Z39" s="4">
        <v>4.327</v>
      </c>
      <c r="AA39" s="4">
        <v>0.83800000000000008</v>
      </c>
      <c r="AB39" s="4">
        <v>2.1859999999999999</v>
      </c>
      <c r="AC39" s="4"/>
      <c r="AD39" s="4"/>
      <c r="AE39" s="4">
        <v>1.008</v>
      </c>
      <c r="AF39" s="4">
        <v>9.9989999999999988</v>
      </c>
      <c r="AG39" s="4"/>
      <c r="AH39" s="4"/>
      <c r="AI39" s="4"/>
      <c r="AJ39" s="4"/>
      <c r="AK39" s="4">
        <v>0.214</v>
      </c>
      <c r="AL39" s="4">
        <v>0.66900000000000004</v>
      </c>
      <c r="AM39" s="4"/>
      <c r="AN39" s="4"/>
      <c r="AO39" s="4"/>
      <c r="AP39" s="4">
        <v>3.3000000000000002E-2</v>
      </c>
    </row>
    <row r="40" spans="1:42" x14ac:dyDescent="0.35">
      <c r="A40" s="1" t="s">
        <v>164</v>
      </c>
      <c r="B40" s="3">
        <f>F40/E40</f>
        <v>0.80831597413409251</v>
      </c>
      <c r="C40" s="3">
        <f>G40/E40</f>
        <v>0.19168402586590763</v>
      </c>
      <c r="D40" s="3" t="str">
        <f>_xlfn.XLOOKUP(A40,[1]!Table1[country],[1]!Table1[Country-Code])</f>
        <v>POL</v>
      </c>
      <c r="E40" s="5">
        <f>F40+G40</f>
        <v>273174.56299999997</v>
      </c>
      <c r="F40" s="5">
        <f>I40+J40+O40+Q40+S40+T40+V40+W40+AA40+AD40+AE40+AF40+AJ40+AM40+AL40+AK40+AP40</f>
        <v>220811.36299999998</v>
      </c>
      <c r="G40" s="5">
        <f>H40+K40+L40+M40+N40+P40+R40+U40+X40+Y40+Z40+AB40+AC40+AG40+AH40+AI40+AK40+AN40+AO40</f>
        <v>52363.200000000004</v>
      </c>
      <c r="H40" s="4">
        <v>26669.425999999999</v>
      </c>
      <c r="I40" s="4">
        <v>200835.163</v>
      </c>
      <c r="J40" s="4">
        <v>5660.2380000000003</v>
      </c>
      <c r="K40" s="4">
        <v>7389.5509999999986</v>
      </c>
      <c r="L40" s="4">
        <v>7371.4720000000007</v>
      </c>
      <c r="M40" s="4">
        <v>1305.6410000000001</v>
      </c>
      <c r="N40" s="4">
        <v>6007.0509999999986</v>
      </c>
      <c r="O40" s="4">
        <v>3017.57</v>
      </c>
      <c r="P40" s="4">
        <v>1981.885</v>
      </c>
      <c r="Q40" s="4">
        <v>6018.0010000000002</v>
      </c>
      <c r="R40" s="4">
        <v>1149.692</v>
      </c>
      <c r="S40" s="4">
        <v>1929.6859999999999</v>
      </c>
      <c r="T40" s="4">
        <v>983.91899999999998</v>
      </c>
      <c r="U40" s="4">
        <v>65.581000000000003</v>
      </c>
      <c r="V40" s="4">
        <v>1445.8309999999999</v>
      </c>
      <c r="W40" s="4">
        <v>332.642</v>
      </c>
      <c r="X40" s="4">
        <v>256.51900000000001</v>
      </c>
      <c r="Y40" s="4"/>
      <c r="Z40" s="4">
        <v>27.218</v>
      </c>
      <c r="AA40" s="4">
        <v>324.43299999999999</v>
      </c>
      <c r="AB40" s="4">
        <v>9.3369999999999997</v>
      </c>
      <c r="AC40" s="4"/>
      <c r="AD40" s="4"/>
      <c r="AE40" s="4">
        <v>6.5259999999999998</v>
      </c>
      <c r="AF40" s="4">
        <v>111.91800000000001</v>
      </c>
      <c r="AG40" s="4"/>
      <c r="AH40" s="4"/>
      <c r="AI40" s="4"/>
      <c r="AJ40" s="4"/>
      <c r="AK40" s="4">
        <v>129.43899999999999</v>
      </c>
      <c r="AL40" s="4">
        <v>10.003</v>
      </c>
      <c r="AM40" s="4">
        <v>4.3679999999999994</v>
      </c>
      <c r="AN40" s="4">
        <v>0.38800000000000001</v>
      </c>
      <c r="AO40" s="4"/>
      <c r="AP40" s="4">
        <v>1.6259999999999999</v>
      </c>
    </row>
    <row r="41" spans="1:42" x14ac:dyDescent="0.35">
      <c r="A41" s="1" t="s">
        <v>106</v>
      </c>
      <c r="B41" s="3">
        <f>F41/E41</f>
        <v>0.79509256288677321</v>
      </c>
      <c r="C41" s="3">
        <f>G41/E41</f>
        <v>0.2049074371132269</v>
      </c>
      <c r="D41" s="3" t="str">
        <f>_xlfn.XLOOKUP(A41,[1]!Table1[country],[1]!Table1[Country-Code])</f>
        <v>IRQ</v>
      </c>
      <c r="E41" s="5">
        <f>F41+G41</f>
        <v>18655.154999999999</v>
      </c>
      <c r="F41" s="5">
        <f>I41+J41+O41+Q41+S41+T41+V41+W41+AA41+AD41+AE41+AF41+AJ41+AM41+AL41+AK41+AP41</f>
        <v>14832.575000000001</v>
      </c>
      <c r="G41" s="5">
        <f>H41+K41+L41+M41+N41+P41+R41+U41+X41+Y41+Z41+AB41+AC41+AG41+AH41+AI41+AK41+AN41+AO41</f>
        <v>3822.58</v>
      </c>
      <c r="H41" s="4">
        <v>2751.77</v>
      </c>
      <c r="I41" s="4">
        <v>13410.749</v>
      </c>
      <c r="J41" s="4">
        <v>1310.856</v>
      </c>
      <c r="K41" s="4">
        <v>130.18299999999999</v>
      </c>
      <c r="L41" s="4">
        <v>315.23599999999999</v>
      </c>
      <c r="M41" s="4">
        <v>260.59199999999998</v>
      </c>
      <c r="N41" s="4">
        <v>57.847999999999999</v>
      </c>
      <c r="O41" s="4">
        <v>74.679000000000002</v>
      </c>
      <c r="P41" s="4">
        <v>244.517</v>
      </c>
      <c r="Q41" s="4">
        <v>25.024000000000001</v>
      </c>
      <c r="R41" s="4"/>
      <c r="S41" s="4">
        <v>6.5910000000000002</v>
      </c>
      <c r="T41" s="4"/>
      <c r="U41" s="4">
        <v>37.701999999999998</v>
      </c>
      <c r="V41" s="4">
        <v>1.0129999999999999</v>
      </c>
      <c r="W41" s="4"/>
      <c r="X41" s="4">
        <v>6.0140000000000002</v>
      </c>
      <c r="Y41" s="4"/>
      <c r="Z41" s="4">
        <v>3.085</v>
      </c>
      <c r="AA41" s="4">
        <v>0.56100000000000005</v>
      </c>
      <c r="AB41" s="4">
        <v>15.448</v>
      </c>
      <c r="AC41" s="4"/>
      <c r="AD41" s="4"/>
      <c r="AE41" s="4"/>
      <c r="AF41" s="4"/>
      <c r="AG41" s="4"/>
      <c r="AH41" s="4"/>
      <c r="AI41" s="4"/>
      <c r="AJ41" s="4"/>
      <c r="AK41" s="4"/>
      <c r="AL41" s="4">
        <v>3.1019999999999999</v>
      </c>
      <c r="AM41" s="4"/>
      <c r="AN41" s="4">
        <v>0.185</v>
      </c>
      <c r="AO41" s="4"/>
      <c r="AP41" s="4"/>
    </row>
    <row r="42" spans="1:42" x14ac:dyDescent="0.35">
      <c r="A42" s="1" t="s">
        <v>131</v>
      </c>
      <c r="B42" s="3">
        <f>F42/E42</f>
        <v>0.7925289054020771</v>
      </c>
      <c r="C42" s="3">
        <f>G42/E42</f>
        <v>0.20747109459792284</v>
      </c>
      <c r="D42" s="3" t="s">
        <v>233</v>
      </c>
      <c r="E42" s="5">
        <f>F42+G42</f>
        <v>66384.650000000009</v>
      </c>
      <c r="F42" s="5">
        <f>I42+J42+O42+Q42+S42+T42+V42+W42+AA42+AD42+AE42+AF42+AJ42+AM42+AL42+AK42+AP42</f>
        <v>52611.754000000008</v>
      </c>
      <c r="G42" s="5">
        <f>H42+K42+L42+M42+N42+P42+R42+U42+X42+Y42+Z42+AB42+AC42+AG42+AH42+AI42+AK42+AN42+AO42</f>
        <v>13772.896000000001</v>
      </c>
      <c r="H42" s="4">
        <v>12857.838</v>
      </c>
      <c r="I42" s="4">
        <v>49999.063999999998</v>
      </c>
      <c r="J42" s="4">
        <v>1670.499</v>
      </c>
      <c r="K42" s="4">
        <v>314.31400000000002</v>
      </c>
      <c r="L42" s="4">
        <v>237.57499999999999</v>
      </c>
      <c r="M42" s="4">
        <v>121.01900000000001</v>
      </c>
      <c r="N42" s="4">
        <v>70.863</v>
      </c>
      <c r="O42" s="4">
        <v>757.34500000000003</v>
      </c>
      <c r="P42" s="4">
        <v>25.248999999999999</v>
      </c>
      <c r="Q42" s="4">
        <v>170.42</v>
      </c>
      <c r="R42" s="4">
        <v>52.536999999999999</v>
      </c>
      <c r="S42" s="4">
        <v>5.2140000000000004</v>
      </c>
      <c r="T42" s="4">
        <v>3.6240000000000001</v>
      </c>
      <c r="U42" s="4">
        <v>1.373</v>
      </c>
      <c r="V42" s="4">
        <v>0.3</v>
      </c>
      <c r="W42" s="4">
        <v>1.7709999999999999</v>
      </c>
      <c r="X42" s="4">
        <v>8.3930000000000007</v>
      </c>
      <c r="Y42" s="4"/>
      <c r="Z42" s="4">
        <v>1.157</v>
      </c>
      <c r="AA42" s="4">
        <v>0.81799999999999984</v>
      </c>
      <c r="AB42" s="4">
        <v>82.277000000000015</v>
      </c>
      <c r="AC42" s="4"/>
      <c r="AD42" s="4"/>
      <c r="AE42" s="4"/>
      <c r="AF42" s="4"/>
      <c r="AG42" s="4"/>
      <c r="AH42" s="4"/>
      <c r="AI42" s="4"/>
      <c r="AJ42" s="4"/>
      <c r="AK42" s="4">
        <v>0.218</v>
      </c>
      <c r="AL42" s="4">
        <v>1.206</v>
      </c>
      <c r="AM42" s="4">
        <v>1.2749999999999999</v>
      </c>
      <c r="AN42" s="4">
        <v>8.3000000000000004E-2</v>
      </c>
      <c r="AO42" s="4"/>
      <c r="AP42" s="4"/>
    </row>
    <row r="43" spans="1:42" x14ac:dyDescent="0.35">
      <c r="A43" s="1" t="s">
        <v>144</v>
      </c>
      <c r="B43" s="3">
        <f>F43/E43</f>
        <v>0.78669885627420144</v>
      </c>
      <c r="C43" s="3">
        <f>G43/E43</f>
        <v>0.21330114372579853</v>
      </c>
      <c r="D43" s="3" t="str">
        <f>_xlfn.XLOOKUP(A43,[1]!Table1[country],[1]!Table1[Country-Code])</f>
        <v>MAR</v>
      </c>
      <c r="E43" s="5">
        <f>F43+G43</f>
        <v>93686.965999999986</v>
      </c>
      <c r="F43" s="5">
        <f>I43+J43+O43+Q43+S43+T43+V43+W43+AA43+AD43+AE43+AF43+AJ43+AM43+AL43+AK43+AP43</f>
        <v>73703.428999999989</v>
      </c>
      <c r="G43" s="5">
        <f>H43+K43+L43+M43+N43+P43+R43+U43+X43+Y43+Z43+AB43+AC43+AG43+AH43+AI43+AK43+AN43+AO43</f>
        <v>19983.536999999997</v>
      </c>
      <c r="H43" s="4">
        <v>15109.074000000001</v>
      </c>
      <c r="I43" s="4">
        <v>71226.957999999999</v>
      </c>
      <c r="J43" s="4">
        <v>1511.107</v>
      </c>
      <c r="K43" s="4">
        <v>862.20699999999999</v>
      </c>
      <c r="L43" s="4">
        <v>2218.308</v>
      </c>
      <c r="M43" s="4">
        <v>465.60300000000001</v>
      </c>
      <c r="N43" s="4">
        <v>338.209</v>
      </c>
      <c r="O43" s="4">
        <v>532.51300000000003</v>
      </c>
      <c r="P43" s="4">
        <v>755.90100000000007</v>
      </c>
      <c r="Q43" s="4">
        <v>253.78800000000001</v>
      </c>
      <c r="R43" s="4">
        <v>0.371</v>
      </c>
      <c r="S43" s="4">
        <v>3.2370000000000001</v>
      </c>
      <c r="T43" s="4">
        <v>173.34399999999999</v>
      </c>
      <c r="U43" s="4">
        <v>226.91</v>
      </c>
      <c r="V43" s="4">
        <v>0.51400000000000001</v>
      </c>
      <c r="W43" s="4">
        <v>1.0549999999999999</v>
      </c>
      <c r="X43" s="4"/>
      <c r="Y43" s="4"/>
      <c r="Z43" s="4">
        <v>2.121</v>
      </c>
      <c r="AA43" s="4"/>
      <c r="AB43" s="4">
        <v>4.8330000000000002</v>
      </c>
      <c r="AC43" s="4"/>
      <c r="AD43" s="4"/>
      <c r="AE43" s="4"/>
      <c r="AF43" s="4"/>
      <c r="AG43" s="4"/>
      <c r="AH43" s="4"/>
      <c r="AI43" s="4"/>
      <c r="AJ43" s="4"/>
      <c r="AK43" s="4"/>
      <c r="AL43" s="4">
        <v>0.91300000000000003</v>
      </c>
      <c r="AM43" s="4"/>
      <c r="AN43" s="4"/>
      <c r="AO43" s="4"/>
      <c r="AP43" s="4"/>
    </row>
    <row r="44" spans="1:42" x14ac:dyDescent="0.35">
      <c r="A44" s="1" t="s">
        <v>108</v>
      </c>
      <c r="B44" s="3">
        <f>F44/E44</f>
        <v>0.78368078740581315</v>
      </c>
      <c r="C44" s="3">
        <f>G44/E44</f>
        <v>0.21631921259418688</v>
      </c>
      <c r="D44" s="3" t="s">
        <v>232</v>
      </c>
      <c r="E44" s="5">
        <f>F44+G44</f>
        <v>14899.763000000003</v>
      </c>
      <c r="F44" s="5">
        <f>I44+J44+O44+Q44+S44+T44+V44+W44+AA44+AD44+AE44+AF44+AJ44+AM44+AL44+AK44+AP44</f>
        <v>11676.658000000003</v>
      </c>
      <c r="G44" s="5">
        <f>H44+K44+L44+M44+N44+P44+R44+U44+X44+Y44+Z44+AB44+AC44+AG44+AH44+AI44+AK44+AN44+AO44</f>
        <v>3223.105</v>
      </c>
      <c r="H44" s="4">
        <v>2820.261</v>
      </c>
      <c r="I44" s="4">
        <v>7511.7719999999999</v>
      </c>
      <c r="J44" s="4">
        <v>3984.7539999999999</v>
      </c>
      <c r="K44" s="4">
        <v>130.273</v>
      </c>
      <c r="L44" s="4">
        <v>22.050999999999998</v>
      </c>
      <c r="M44" s="4">
        <v>14.932</v>
      </c>
      <c r="N44" s="4">
        <v>197.74299999999999</v>
      </c>
      <c r="O44" s="4">
        <v>35.286999999999999</v>
      </c>
      <c r="P44" s="4">
        <v>34.579000000000001</v>
      </c>
      <c r="Q44" s="4">
        <v>131.126</v>
      </c>
      <c r="R44" s="4">
        <v>0.79299999999999993</v>
      </c>
      <c r="S44" s="4">
        <v>6.43</v>
      </c>
      <c r="T44" s="4">
        <v>5.5129999999999999</v>
      </c>
      <c r="U44" s="4"/>
      <c r="V44" s="4">
        <v>0.10199999999999999</v>
      </c>
      <c r="W44" s="4">
        <v>0.52700000000000002</v>
      </c>
      <c r="X44" s="4"/>
      <c r="Y44" s="4"/>
      <c r="Z44" s="4">
        <v>2.4729999999999999</v>
      </c>
      <c r="AA44" s="4"/>
      <c r="AB44" s="4"/>
      <c r="AC44" s="4"/>
      <c r="AD44" s="4"/>
      <c r="AE44" s="4"/>
      <c r="AF44" s="4">
        <v>1.1379999999999999</v>
      </c>
      <c r="AG44" s="4"/>
      <c r="AH44" s="4"/>
      <c r="AI44" s="4"/>
      <c r="AJ44" s="4"/>
      <c r="AK44" s="4"/>
      <c r="AL44" s="4"/>
      <c r="AM44" s="4">
        <v>8.9999999999999993E-3</v>
      </c>
      <c r="AN44" s="4"/>
      <c r="AO44" s="4"/>
      <c r="AP44" s="4"/>
    </row>
    <row r="45" spans="1:42" x14ac:dyDescent="0.35">
      <c r="A45" s="1" t="s">
        <v>80</v>
      </c>
      <c r="B45" s="3">
        <f>F45/E45</f>
        <v>0.78062495709818713</v>
      </c>
      <c r="C45" s="3">
        <f>G45/E45</f>
        <v>0.21937504290181289</v>
      </c>
      <c r="D45" s="3" t="str">
        <f>_xlfn.XLOOKUP(A45,[1]!Table1[country],[1]!Table1[Country-Code])</f>
        <v>EGY</v>
      </c>
      <c r="E45" s="5">
        <f>F45+G45</f>
        <v>30126.932000000001</v>
      </c>
      <c r="F45" s="5">
        <f>I45+J45+O45+Q45+S45+T45+V45+W45+AA45+AD45+AE45+AF45+AJ45+AM45+AL45+AK45+AP45</f>
        <v>23517.835000000003</v>
      </c>
      <c r="G45" s="5">
        <f>H45+K45+L45+M45+N45+P45+R45+U45+X45+Y45+Z45+AB45+AC45+AG45+AH45+AI45+AK45+AN45+AO45</f>
        <v>6609.0969999999998</v>
      </c>
      <c r="H45" s="4">
        <v>2282.7159999999999</v>
      </c>
      <c r="I45" s="4">
        <v>20350.667000000001</v>
      </c>
      <c r="J45" s="4">
        <v>3140.32</v>
      </c>
      <c r="K45" s="4">
        <v>151.751</v>
      </c>
      <c r="L45" s="4">
        <v>2618.6840000000002</v>
      </c>
      <c r="M45" s="4">
        <v>216.137</v>
      </c>
      <c r="N45" s="4">
        <v>675.30899999999997</v>
      </c>
      <c r="O45" s="4">
        <v>11.787000000000001</v>
      </c>
      <c r="P45" s="4">
        <v>655.71399999999994</v>
      </c>
      <c r="Q45" s="4">
        <v>9.3130000000000006</v>
      </c>
      <c r="R45" s="4">
        <v>0.27200000000000002</v>
      </c>
      <c r="S45" s="4">
        <v>0.90300000000000002</v>
      </c>
      <c r="T45" s="4">
        <v>1.365</v>
      </c>
      <c r="U45" s="4">
        <v>0.109</v>
      </c>
      <c r="V45" s="4">
        <v>0.56200000000000006</v>
      </c>
      <c r="W45" s="4">
        <v>2.9180000000000001</v>
      </c>
      <c r="X45" s="4">
        <v>7.94</v>
      </c>
      <c r="Y45" s="4"/>
      <c r="Z45" s="4"/>
      <c r="AA45" s="4"/>
      <c r="AB45" s="4"/>
      <c r="AC45" s="4"/>
      <c r="AD45" s="4"/>
      <c r="AE45" s="4"/>
      <c r="AF45" s="4"/>
      <c r="AG45" s="4"/>
      <c r="AH45" s="4">
        <v>0.46500000000000002</v>
      </c>
      <c r="AI45" s="4"/>
      <c r="AJ45" s="4"/>
      <c r="AK45" s="4"/>
      <c r="AL45" s="4"/>
      <c r="AM45" s="4"/>
      <c r="AN45" s="4"/>
      <c r="AO45" s="4"/>
      <c r="AP45" s="4"/>
    </row>
    <row r="46" spans="1:42" x14ac:dyDescent="0.35">
      <c r="A46" s="1" t="s">
        <v>38</v>
      </c>
      <c r="B46" s="3">
        <f>F46/E46</f>
        <v>0.76222542549336014</v>
      </c>
      <c r="C46" s="3">
        <f>G46/E46</f>
        <v>0.23777457450663983</v>
      </c>
      <c r="D46" s="3" t="str">
        <f>_xlfn.XLOOKUP(A46,[1]!Table1[country],[1]!Table1[Country-Code])</f>
        <v>DZA</v>
      </c>
      <c r="E46" s="5">
        <f>F46+G46</f>
        <v>71705.172999999995</v>
      </c>
      <c r="F46" s="5">
        <f>I46+J46+O46+Q46+S46+T46+V46+W46+AA46+AD46+AE46+AF46+AJ46+AM46+AL46+AK46+AP46</f>
        <v>54655.505999999994</v>
      </c>
      <c r="G46" s="5">
        <f>H46+K46+L46+M46+N46+P46+R46+U46+X46+Y46+Z46+AB46+AC46+AG46+AH46+AI46+AK46+AN46+AO46</f>
        <v>17049.666999999998</v>
      </c>
      <c r="H46" s="4">
        <v>3826.5970000000002</v>
      </c>
      <c r="I46" s="4">
        <v>50243.620999999999</v>
      </c>
      <c r="J46" s="4">
        <v>2590.913</v>
      </c>
      <c r="K46" s="4">
        <v>848.16100000000006</v>
      </c>
      <c r="L46" s="4">
        <v>6465.0210000000006</v>
      </c>
      <c r="M46" s="4">
        <v>1121.607</v>
      </c>
      <c r="N46" s="4">
        <v>2583.665</v>
      </c>
      <c r="O46" s="4">
        <v>93.456000000000003</v>
      </c>
      <c r="P46" s="4">
        <v>1868.4369999999999</v>
      </c>
      <c r="Q46" s="4">
        <v>2.2669999999999999</v>
      </c>
      <c r="R46" s="4">
        <v>45.756999999999991</v>
      </c>
      <c r="S46" s="4">
        <v>0.34899999999999998</v>
      </c>
      <c r="T46" s="4">
        <v>0.755</v>
      </c>
      <c r="U46" s="4">
        <v>289.815</v>
      </c>
      <c r="V46" s="4">
        <v>1.639</v>
      </c>
      <c r="W46" s="4">
        <v>0.92400000000000004</v>
      </c>
      <c r="X46" s="4">
        <v>0.155</v>
      </c>
      <c r="Y46" s="4"/>
      <c r="Z46" s="4"/>
      <c r="AA46" s="4">
        <v>8.06</v>
      </c>
      <c r="AB46" s="4">
        <v>0.45200000000000001</v>
      </c>
      <c r="AC46" s="4"/>
      <c r="AD46" s="4">
        <v>1675.7149999999999</v>
      </c>
      <c r="AE46" s="4">
        <v>37.807000000000002</v>
      </c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</row>
    <row r="47" spans="1:42" x14ac:dyDescent="0.35">
      <c r="A47" s="1" t="s">
        <v>54</v>
      </c>
      <c r="B47" s="3">
        <f>F47/E47</f>
        <v>0.75504675302185209</v>
      </c>
      <c r="C47" s="3">
        <f>G47/E47</f>
        <v>0.24495324697814805</v>
      </c>
      <c r="D47" s="3" t="str">
        <f>_xlfn.XLOOKUP(A47,[1]!Table1[country],[1]!Table1[Country-Code])</f>
        <v>BIH</v>
      </c>
      <c r="E47" s="5">
        <f>F47+G47</f>
        <v>18952.036999999997</v>
      </c>
      <c r="F47" s="5">
        <f>I47+J47+O47+Q47+S47+T47+V47+W47+AA47+AD47+AE47+AF47+AJ47+AM47+AL47+AK47+AP47</f>
        <v>14309.673999999999</v>
      </c>
      <c r="G47" s="5">
        <f>H47+K47+L47+M47+N47+P47+R47+U47+X47+Y47+Z47+AB47+AC47+AG47+AH47+AI47+AK47+AN47+AO47</f>
        <v>4642.3629999999994</v>
      </c>
      <c r="H47" s="4">
        <v>1647.1949999999999</v>
      </c>
      <c r="I47" s="4">
        <v>13205.662</v>
      </c>
      <c r="J47" s="4">
        <v>978.14300000000003</v>
      </c>
      <c r="K47" s="4">
        <v>1837.3969999999999</v>
      </c>
      <c r="L47" s="4">
        <v>411.07799999999997</v>
      </c>
      <c r="M47" s="4">
        <v>66.835000000000008</v>
      </c>
      <c r="N47" s="4">
        <v>543.76499999999999</v>
      </c>
      <c r="O47" s="4">
        <v>39.900000000000013</v>
      </c>
      <c r="P47" s="4">
        <v>69.358000000000004</v>
      </c>
      <c r="Q47" s="4">
        <v>8.2420000000000009</v>
      </c>
      <c r="R47" s="4">
        <v>39.524000000000001</v>
      </c>
      <c r="S47" s="4">
        <v>17.536999999999999</v>
      </c>
      <c r="T47" s="4">
        <v>1.157</v>
      </c>
      <c r="U47" s="4">
        <v>18.841999999999999</v>
      </c>
      <c r="V47" s="4">
        <v>9.9000000000000005E-2</v>
      </c>
      <c r="W47" s="4">
        <v>57.220999999999997</v>
      </c>
      <c r="X47" s="4">
        <v>8.0030000000000001</v>
      </c>
      <c r="Y47" s="4"/>
      <c r="Z47" s="4"/>
      <c r="AA47" s="4">
        <v>0.21099999999999999</v>
      </c>
      <c r="AB47" s="4">
        <v>0.36599999999999999</v>
      </c>
      <c r="AC47" s="4"/>
      <c r="AD47" s="4"/>
      <c r="AE47" s="4"/>
      <c r="AF47" s="4">
        <v>0.24099999999999999</v>
      </c>
      <c r="AG47" s="4"/>
      <c r="AH47" s="4"/>
      <c r="AI47" s="4"/>
      <c r="AJ47" s="4"/>
      <c r="AK47" s="4"/>
      <c r="AL47" s="4">
        <v>1.2609999999999999</v>
      </c>
      <c r="AM47" s="4"/>
      <c r="AN47" s="4"/>
      <c r="AO47" s="4"/>
      <c r="AP47" s="4"/>
    </row>
    <row r="48" spans="1:42" x14ac:dyDescent="0.35">
      <c r="A48" s="1" t="s">
        <v>148</v>
      </c>
      <c r="B48" s="3">
        <f>F48/E48</f>
        <v>0.7241391808626314</v>
      </c>
      <c r="C48" s="3">
        <f>G48/E48</f>
        <v>0.2758608191373686</v>
      </c>
      <c r="D48" s="3" t="str">
        <f>_xlfn.XLOOKUP(A48,[1]!Table1[country],[1]!Table1[Country-Code])</f>
        <v>NRU</v>
      </c>
      <c r="E48" s="5">
        <f>F48+G48</f>
        <v>27.59</v>
      </c>
      <c r="F48" s="5">
        <f>I48+J48+O48+Q48+S48+T48+V48+W48+AA48+AD48+AE48+AF48+AJ48+AM48+AL48+AK48+AP48</f>
        <v>19.978999999999999</v>
      </c>
      <c r="G48" s="5">
        <f>H48+K48+L48+M48+N48+P48+R48+U48+X48+Y48+Z48+AB48+AC48+AG48+AH48+AI48+AK48+AN48+AO48</f>
        <v>7.6109999999999998</v>
      </c>
      <c r="H48" s="4">
        <v>0.127</v>
      </c>
      <c r="I48" s="4">
        <v>19.491</v>
      </c>
      <c r="J48" s="4">
        <v>0.48799999999999999</v>
      </c>
      <c r="K48" s="4">
        <v>3.105</v>
      </c>
      <c r="L48" s="4"/>
      <c r="M48" s="4">
        <v>4.3789999999999996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</row>
    <row r="49" spans="1:42" x14ac:dyDescent="0.35">
      <c r="A49" s="1" t="s">
        <v>177</v>
      </c>
      <c r="B49" s="3">
        <f>F49/E49</f>
        <v>0.71840141060359086</v>
      </c>
      <c r="C49" s="3">
        <f>G49/E49</f>
        <v>0.28159858939640919</v>
      </c>
      <c r="D49" s="3" t="str">
        <f>_xlfn.XLOOKUP(A49,[1]!Table1[country],[1]!Table1[Country-Code])</f>
        <v>SVN</v>
      </c>
      <c r="E49" s="5">
        <f>F49+G49</f>
        <v>20561.977999999999</v>
      </c>
      <c r="F49" s="5">
        <f>I49+J49+O49+Q49+S49+T49+V49+W49+AA49+AD49+AE49+AF49+AJ49+AM49+AL49+AK49+AP49</f>
        <v>14771.754000000001</v>
      </c>
      <c r="G49" s="5">
        <f>H49+K49+L49+M49+N49+P49+R49+U49+X49+Y49+Z49+AB49+AC49+AG49+AH49+AI49+AK49+AN49+AO49</f>
        <v>5790.2239999999993</v>
      </c>
      <c r="H49" s="4">
        <v>1647.67</v>
      </c>
      <c r="I49" s="4">
        <v>14051</v>
      </c>
      <c r="J49" s="4">
        <v>658.10199999999998</v>
      </c>
      <c r="K49" s="4">
        <v>2887.8220000000001</v>
      </c>
      <c r="L49" s="4">
        <v>30.074999999999999</v>
      </c>
      <c r="M49" s="4">
        <v>26.507000000000001</v>
      </c>
      <c r="N49" s="4">
        <v>966.85200000000009</v>
      </c>
      <c r="O49" s="4">
        <v>12.566000000000001</v>
      </c>
      <c r="P49" s="4">
        <v>31.05</v>
      </c>
      <c r="Q49" s="4">
        <v>7.6859999999999999</v>
      </c>
      <c r="R49" s="4">
        <v>189.137</v>
      </c>
      <c r="S49" s="4">
        <v>2.339</v>
      </c>
      <c r="T49" s="4">
        <v>7.0680000000000014</v>
      </c>
      <c r="U49" s="4">
        <v>2.6829999999999998</v>
      </c>
      <c r="V49" s="4">
        <v>5.7610000000000001</v>
      </c>
      <c r="W49" s="4">
        <v>22.725000000000001</v>
      </c>
      <c r="X49" s="4">
        <v>7.8550000000000004</v>
      </c>
      <c r="Y49" s="4"/>
      <c r="Z49" s="4"/>
      <c r="AA49" s="4">
        <v>1.419</v>
      </c>
      <c r="AB49" s="4"/>
      <c r="AC49" s="4"/>
      <c r="AD49" s="4"/>
      <c r="AE49" s="4"/>
      <c r="AF49" s="4">
        <v>0.14399999999999999</v>
      </c>
      <c r="AG49" s="4"/>
      <c r="AH49" s="4"/>
      <c r="AI49" s="4"/>
      <c r="AJ49" s="4"/>
      <c r="AK49" s="4">
        <v>0.57299999999999995</v>
      </c>
      <c r="AL49" s="4">
        <v>2.371</v>
      </c>
      <c r="AM49" s="4"/>
      <c r="AN49" s="4"/>
      <c r="AO49" s="4"/>
      <c r="AP49" s="4"/>
    </row>
    <row r="50" spans="1:42" x14ac:dyDescent="0.35">
      <c r="A50" s="1" t="s">
        <v>105</v>
      </c>
      <c r="B50" s="3">
        <f>F50/E50</f>
        <v>0.70974609231128727</v>
      </c>
      <c r="C50" s="3">
        <f>G50/E50</f>
        <v>0.29025390768871279</v>
      </c>
      <c r="D50" s="3" t="str">
        <f>_xlfn.XLOOKUP(A50,[1]!Table1[country],[1]!Table1[Country-Code])</f>
        <v>IRN</v>
      </c>
      <c r="E50" s="5">
        <f>F50+G50</f>
        <v>128899.40499999998</v>
      </c>
      <c r="F50" s="5">
        <f>I50+J50+O50+Q50+S50+T50+V50+W50+AA50+AD50+AE50+AF50+AJ50+AM50+AL50+AK50+AP50</f>
        <v>91485.848999999987</v>
      </c>
      <c r="G50" s="5">
        <f>H50+K50+L50+M50+N50+P50+R50+U50+X50+Y50+Z50+AB50+AC50+AG50+AH50+AI50+AK50+AN50+AO50</f>
        <v>37413.555999999997</v>
      </c>
      <c r="H50" s="4">
        <v>14433.898999999999</v>
      </c>
      <c r="I50" s="4">
        <v>89831.27</v>
      </c>
      <c r="J50" s="4">
        <v>1267.107</v>
      </c>
      <c r="K50" s="4">
        <v>1302.3820000000001</v>
      </c>
      <c r="L50" s="4">
        <v>4869.6309999999994</v>
      </c>
      <c r="M50" s="4">
        <v>14321.281999999999</v>
      </c>
      <c r="N50" s="4">
        <v>1054.345</v>
      </c>
      <c r="O50" s="4">
        <v>79.893000000000001</v>
      </c>
      <c r="P50" s="4">
        <v>629.63699999999994</v>
      </c>
      <c r="Q50" s="4">
        <v>230.352</v>
      </c>
      <c r="R50" s="4">
        <v>152.31200000000001</v>
      </c>
      <c r="S50" s="4">
        <v>12.4</v>
      </c>
      <c r="T50" s="4">
        <v>7.8769999999999998</v>
      </c>
      <c r="U50" s="4">
        <v>469.84300000000002</v>
      </c>
      <c r="V50" s="4">
        <v>1.492</v>
      </c>
      <c r="W50" s="4">
        <v>51.488999999999997</v>
      </c>
      <c r="X50" s="4">
        <v>9.5000000000000001E-2</v>
      </c>
      <c r="Y50" s="4"/>
      <c r="Z50" s="4">
        <v>126.372</v>
      </c>
      <c r="AA50" s="4">
        <v>0.90900000000000003</v>
      </c>
      <c r="AB50" s="4">
        <v>1.0620000000000001</v>
      </c>
      <c r="AC50" s="4"/>
      <c r="AD50" s="4"/>
      <c r="AE50" s="4"/>
      <c r="AF50" s="4">
        <v>6.0000000000000001E-3</v>
      </c>
      <c r="AG50" s="4"/>
      <c r="AH50" s="4">
        <v>49.478000000000002</v>
      </c>
      <c r="AI50" s="4"/>
      <c r="AJ50" s="4"/>
      <c r="AK50" s="4">
        <v>2.95</v>
      </c>
      <c r="AL50" s="4">
        <v>0.104</v>
      </c>
      <c r="AM50" s="4"/>
      <c r="AN50" s="4">
        <v>0.26800000000000002</v>
      </c>
      <c r="AO50" s="4"/>
      <c r="AP50" s="4"/>
    </row>
    <row r="51" spans="1:42" x14ac:dyDescent="0.35">
      <c r="A51" s="1" t="s">
        <v>143</v>
      </c>
      <c r="B51" s="3">
        <f>F51/E51</f>
        <v>0.70517819651070524</v>
      </c>
      <c r="C51" s="3">
        <f>G51/E51</f>
        <v>0.29482180348929476</v>
      </c>
      <c r="D51" s="3" t="str">
        <f>_xlfn.XLOOKUP(A51,[1]!Table1[country],[1]!Table1[Country-Code])</f>
        <v>MNE</v>
      </c>
      <c r="E51" s="5">
        <f>F51+G51</f>
        <v>6278.518</v>
      </c>
      <c r="F51" s="5">
        <f>I51+J51+O51+Q51+S51+T51+V51+W51+AA51+AD51+AE51+AF51+AJ51+AM51+AL51+AK51+AP51</f>
        <v>4427.4740000000002</v>
      </c>
      <c r="G51" s="5">
        <f>H51+K51+L51+M51+N51+P51+R51+U51+X51+Y51+Z51+AB51+AC51+AG51+AH51+AI51+AK51+AN51+AO51</f>
        <v>1851.0439999999999</v>
      </c>
      <c r="H51" s="4">
        <v>672.96799999999996</v>
      </c>
      <c r="I51" s="4">
        <v>4148.2710000000006</v>
      </c>
      <c r="J51" s="4">
        <v>255.834</v>
      </c>
      <c r="K51" s="4">
        <v>871.68100000000004</v>
      </c>
      <c r="L51" s="4">
        <v>143.07300000000001</v>
      </c>
      <c r="M51" s="4">
        <v>43.798999999999999</v>
      </c>
      <c r="N51" s="4">
        <v>43.616</v>
      </c>
      <c r="O51" s="4">
        <v>19.803999999999998</v>
      </c>
      <c r="P51" s="4">
        <v>2.1779999999999999</v>
      </c>
      <c r="Q51" s="4">
        <v>1.0549999999999999</v>
      </c>
      <c r="R51" s="4">
        <v>12.243</v>
      </c>
      <c r="S51" s="4">
        <v>5.8000000000000003E-2</v>
      </c>
      <c r="T51" s="4">
        <v>0.64600000000000002</v>
      </c>
      <c r="U51" s="4">
        <v>1.84</v>
      </c>
      <c r="V51" s="4">
        <v>0.38200000000000001</v>
      </c>
      <c r="W51" s="4">
        <v>0.154</v>
      </c>
      <c r="X51" s="4">
        <v>59.646000000000001</v>
      </c>
      <c r="Y51" s="4"/>
      <c r="Z51" s="4"/>
      <c r="AA51" s="4">
        <v>1.115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>
        <v>0.155</v>
      </c>
      <c r="AM51" s="4"/>
      <c r="AN51" s="4"/>
      <c r="AO51" s="4"/>
      <c r="AP51" s="4"/>
    </row>
    <row r="52" spans="1:42" x14ac:dyDescent="0.35">
      <c r="A52" s="1" t="s">
        <v>208</v>
      </c>
      <c r="B52" s="3">
        <f>F52/E52</f>
        <v>0.69186923411395362</v>
      </c>
      <c r="C52" s="3">
        <f>G52/E52</f>
        <v>0.30813076588604638</v>
      </c>
      <c r="D52" s="3" t="str">
        <f>_xlfn.XLOOKUP(A52,[1]!Table1[country],[1]!Table1[Country-Code])</f>
        <v>VNM</v>
      </c>
      <c r="E52" s="5">
        <f>F52+G52</f>
        <v>28200.566000000003</v>
      </c>
      <c r="F52" s="5">
        <f>I52+J52+O52+Q52+S52+T52+V52+W52+AA52+AD52+AE52+AF52+AJ52+AM52+AL52+AK52+AP52</f>
        <v>19511.104000000003</v>
      </c>
      <c r="G52" s="5">
        <f>H52+K52+L52+M52+N52+P52+R52+U52+X52+Y52+Z52+AB52+AC52+AG52+AH52+AI52+AK52+AN52+AO52</f>
        <v>8689.4619999999995</v>
      </c>
      <c r="H52" s="4">
        <v>7963.6239999999998</v>
      </c>
      <c r="I52" s="4">
        <v>16728.887999999999</v>
      </c>
      <c r="J52" s="4">
        <v>701.22900000000004</v>
      </c>
      <c r="K52" s="4">
        <v>131.691</v>
      </c>
      <c r="L52" s="4">
        <v>210.8</v>
      </c>
      <c r="M52" s="4">
        <v>207.215</v>
      </c>
      <c r="N52" s="4">
        <v>52.673000000000002</v>
      </c>
      <c r="O52" s="4">
        <v>1907.08</v>
      </c>
      <c r="P52" s="4">
        <v>2.347</v>
      </c>
      <c r="Q52" s="4">
        <v>52.110999999999997</v>
      </c>
      <c r="R52" s="4">
        <v>10.843999999999999</v>
      </c>
      <c r="S52" s="4">
        <v>21.552</v>
      </c>
      <c r="T52" s="4">
        <v>0.50600000000000001</v>
      </c>
      <c r="U52" s="4">
        <v>72.447999999999993</v>
      </c>
      <c r="V52" s="4">
        <v>97.841000000000008</v>
      </c>
      <c r="W52" s="4">
        <v>2.9000000000000001E-2</v>
      </c>
      <c r="X52" s="4">
        <v>2.7610000000000001</v>
      </c>
      <c r="Y52" s="4"/>
      <c r="Z52" s="4">
        <v>0.14899999999999999</v>
      </c>
      <c r="AA52" s="4">
        <v>0.878</v>
      </c>
      <c r="AB52" s="4">
        <v>1.204</v>
      </c>
      <c r="AC52" s="4"/>
      <c r="AD52" s="4"/>
      <c r="AE52" s="4"/>
      <c r="AF52" s="4"/>
      <c r="AG52" s="4"/>
      <c r="AH52" s="4">
        <v>29.51</v>
      </c>
      <c r="AI52" s="4"/>
      <c r="AJ52" s="4"/>
      <c r="AK52" s="4"/>
      <c r="AL52" s="4">
        <v>0.99</v>
      </c>
      <c r="AM52" s="4"/>
      <c r="AN52" s="4">
        <v>4.1959999999999997</v>
      </c>
      <c r="AO52" s="4"/>
      <c r="AP52" s="4"/>
    </row>
    <row r="53" spans="1:42" x14ac:dyDescent="0.35">
      <c r="A53" s="1" t="s">
        <v>117</v>
      </c>
      <c r="B53" s="3">
        <f>F53/E53</f>
        <v>0.6725036440876061</v>
      </c>
      <c r="C53" s="3">
        <f>G53/E53</f>
        <v>0.32749635591239379</v>
      </c>
      <c r="D53" s="3" t="str">
        <f>_xlfn.XLOOKUP(A53,[1]!Table1[country],[1]!Table1[Country-Code])</f>
        <v>XKX</v>
      </c>
      <c r="E53" s="5">
        <f>F53+G53</f>
        <v>4971.0660000000007</v>
      </c>
      <c r="F53" s="5">
        <f>I53+J53+O53+Q53+S53+T53+V53+W53+AA53+AD53+AE53+AF53+AJ53+AM53+AL53+AK53+AP53</f>
        <v>3343.0600000000004</v>
      </c>
      <c r="G53" s="5">
        <f>H53+K53+L53+M53+N53+P53+R53+U53+X53+Y53+Z53+AB53+AC53+AG53+AH53+AI53+AK53+AN53+AO53</f>
        <v>1628.0060000000001</v>
      </c>
      <c r="H53" s="4">
        <v>1378.8969999999999</v>
      </c>
      <c r="I53" s="4">
        <v>3056.009</v>
      </c>
      <c r="J53" s="4">
        <v>103.041</v>
      </c>
      <c r="K53" s="4">
        <v>145.04599999999999</v>
      </c>
      <c r="L53" s="4">
        <v>65.576999999999998</v>
      </c>
      <c r="M53" s="4">
        <v>17.567</v>
      </c>
      <c r="N53" s="4">
        <v>17.216999999999999</v>
      </c>
      <c r="O53" s="4">
        <v>5.9489999999999998</v>
      </c>
      <c r="P53" s="4"/>
      <c r="Q53" s="4">
        <v>165.994</v>
      </c>
      <c r="R53" s="4">
        <v>3.702</v>
      </c>
      <c r="S53" s="4">
        <v>4.3310000000000004</v>
      </c>
      <c r="T53" s="4">
        <v>5.13</v>
      </c>
      <c r="U53" s="4"/>
      <c r="V53" s="4">
        <v>0.55299999999999994</v>
      </c>
      <c r="W53" s="4">
        <v>1.149</v>
      </c>
      <c r="X53" s="4"/>
      <c r="Y53" s="4"/>
      <c r="Z53" s="4"/>
      <c r="AA53" s="4">
        <v>0.48899999999999999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>
        <v>0.122</v>
      </c>
      <c r="AM53" s="4">
        <v>0.29299999999999998</v>
      </c>
      <c r="AN53" s="4"/>
      <c r="AO53" s="4"/>
      <c r="AP53" s="4"/>
    </row>
    <row r="54" spans="1:42" x14ac:dyDescent="0.35">
      <c r="A54" s="1" t="s">
        <v>157</v>
      </c>
      <c r="B54" s="3">
        <f>F54/E54</f>
        <v>0.66099407245501063</v>
      </c>
      <c r="C54" s="3">
        <f>G54/E54</f>
        <v>0.33900592754498932</v>
      </c>
      <c r="D54" s="3" t="str">
        <f>_xlfn.XLOOKUP(A54,[1]!Table1[country],[1]!Table1[Country-Code])</f>
        <v>NOR</v>
      </c>
      <c r="E54" s="5">
        <f>F54+G54</f>
        <v>61890.378000000012</v>
      </c>
      <c r="F54" s="5">
        <f>I54+J54+O54+Q54+S54+T54+V54+W54+AA54+AD54+AE54+AF54+AJ54+AM54+AL54+AK54+AP54</f>
        <v>40909.173000000003</v>
      </c>
      <c r="G54" s="5">
        <f>H54+K54+L54+M54+N54+P54+R54+U54+X54+Y54+Z54+AB54+AC54+AG54+AH54+AI54+AK54+AN54+AO54</f>
        <v>20981.205000000005</v>
      </c>
      <c r="H54" s="4">
        <v>6670.2120000000004</v>
      </c>
      <c r="I54" s="4">
        <v>39085.347000000002</v>
      </c>
      <c r="J54" s="4">
        <v>1504.1320000000001</v>
      </c>
      <c r="K54" s="4">
        <v>8717.6670000000013</v>
      </c>
      <c r="L54" s="4">
        <v>279.03500000000003</v>
      </c>
      <c r="M54" s="4">
        <v>229.815</v>
      </c>
      <c r="N54" s="4">
        <v>4142.8519999999999</v>
      </c>
      <c r="O54" s="4">
        <v>63.56</v>
      </c>
      <c r="P54" s="4">
        <v>92.699999999999989</v>
      </c>
      <c r="Q54" s="4">
        <v>20.902000000000001</v>
      </c>
      <c r="R54" s="4">
        <v>797.79199999999992</v>
      </c>
      <c r="S54" s="4">
        <v>2.7410000000000001</v>
      </c>
      <c r="T54" s="4">
        <v>39.424999999999997</v>
      </c>
      <c r="U54" s="4">
        <v>8.3819999999999997</v>
      </c>
      <c r="V54" s="4">
        <v>0.64500000000000002</v>
      </c>
      <c r="W54" s="4">
        <v>171.738</v>
      </c>
      <c r="X54" s="4">
        <v>36.273000000000003</v>
      </c>
      <c r="Y54" s="4"/>
      <c r="Z54" s="4">
        <v>3.2210000000000001</v>
      </c>
      <c r="AA54" s="4">
        <v>1.2E-2</v>
      </c>
      <c r="AB54" s="4">
        <v>3.1909999999999998</v>
      </c>
      <c r="AC54" s="4"/>
      <c r="AD54" s="4"/>
      <c r="AE54" s="4">
        <v>14.025</v>
      </c>
      <c r="AF54" s="4">
        <v>0.38600000000000001</v>
      </c>
      <c r="AG54" s="4"/>
      <c r="AH54" s="4"/>
      <c r="AI54" s="4"/>
      <c r="AJ54" s="4"/>
      <c r="AK54" s="4">
        <v>6.5000000000000002E-2</v>
      </c>
      <c r="AL54" s="4">
        <v>6.1950000000000003</v>
      </c>
      <c r="AM54" s="4"/>
      <c r="AN54" s="4"/>
      <c r="AO54" s="4"/>
      <c r="AP54" s="4"/>
    </row>
    <row r="55" spans="1:42" x14ac:dyDescent="0.35">
      <c r="A55" s="1" t="s">
        <v>202</v>
      </c>
      <c r="B55" s="3">
        <f>F55/E55</f>
        <v>0.65974077897178596</v>
      </c>
      <c r="C55" s="3">
        <f>G55/E55</f>
        <v>0.34025922102821399</v>
      </c>
      <c r="D55" s="3" t="str">
        <f>_xlfn.XLOOKUP(A55,[1]!Table1[country],[1]!Table1[Country-Code])</f>
        <v>UKR</v>
      </c>
      <c r="E55" s="5">
        <f>F55+G55</f>
        <v>152823.25</v>
      </c>
      <c r="F55" s="5">
        <f>I55+J55+O55+Q55+S55+T55+V55+W55+AA55+AD55+AE55+AF55+AJ55+AM55+AL55+AK55+AP55</f>
        <v>100823.72999999998</v>
      </c>
      <c r="G55" s="5">
        <f>H55+K55+L55+M55+N55+P55+R55+U55+X55+Y55+Z55+AB55+AC55+AG55+AH55+AI55+AK55+AN55+AO55</f>
        <v>51999.520000000004</v>
      </c>
      <c r="H55" s="4">
        <v>17152.488000000001</v>
      </c>
      <c r="I55" s="4">
        <v>92731.982000000004</v>
      </c>
      <c r="J55" s="4">
        <v>3100.8969999999999</v>
      </c>
      <c r="K55" s="4">
        <v>10418.125</v>
      </c>
      <c r="L55" s="4">
        <v>17369.530999999999</v>
      </c>
      <c r="M55" s="4">
        <v>1507.671</v>
      </c>
      <c r="N55" s="4">
        <v>3537.0039999999999</v>
      </c>
      <c r="O55" s="4">
        <v>1247.5550000000001</v>
      </c>
      <c r="P55" s="4">
        <v>1195.6690000000001</v>
      </c>
      <c r="Q55" s="4">
        <v>714.46</v>
      </c>
      <c r="R55" s="4">
        <v>412.02699999999999</v>
      </c>
      <c r="S55" s="4">
        <v>1065.0450000000001</v>
      </c>
      <c r="T55" s="4">
        <v>800.06000000000006</v>
      </c>
      <c r="U55" s="4">
        <v>81.95</v>
      </c>
      <c r="V55" s="4">
        <v>840.76</v>
      </c>
      <c r="W55" s="4">
        <v>153.68</v>
      </c>
      <c r="X55" s="4">
        <v>169.846</v>
      </c>
      <c r="Y55" s="4"/>
      <c r="Z55" s="4">
        <v>15.175000000000001</v>
      </c>
      <c r="AA55" s="4">
        <v>29.376999999999999</v>
      </c>
      <c r="AB55" s="4">
        <v>69.829000000000008</v>
      </c>
      <c r="AC55" s="4"/>
      <c r="AD55" s="4"/>
      <c r="AE55" s="4"/>
      <c r="AF55" s="4">
        <v>129.32599999999999</v>
      </c>
      <c r="AG55" s="4"/>
      <c r="AH55" s="4"/>
      <c r="AI55" s="4"/>
      <c r="AJ55" s="4"/>
      <c r="AK55" s="4">
        <v>7.3879999999999999</v>
      </c>
      <c r="AL55" s="4">
        <v>2.3239999999999998</v>
      </c>
      <c r="AM55" s="4">
        <v>0.876</v>
      </c>
      <c r="AN55" s="4">
        <v>62.817</v>
      </c>
      <c r="AO55" s="4"/>
      <c r="AP55" s="4"/>
    </row>
    <row r="56" spans="1:42" x14ac:dyDescent="0.35">
      <c r="A56" s="1" t="s">
        <v>42</v>
      </c>
      <c r="B56" s="3">
        <f>F56/E56</f>
        <v>0.65865425021064816</v>
      </c>
      <c r="C56" s="3">
        <f>G56/E56</f>
        <v>0.34134574978935173</v>
      </c>
      <c r="D56" s="3" t="str">
        <f>_xlfn.XLOOKUP(A56,[1]!Table1[country],[1]!Table1[Country-Code])</f>
        <v>ARM</v>
      </c>
      <c r="E56" s="5">
        <f>F56+G56</f>
        <v>9744.9169999999995</v>
      </c>
      <c r="F56" s="5">
        <f>I56+J56+O56+Q56+S56+T56+V56+W56+AA56+AD56+AE56+AF56+AJ56+AM56+AL56+AK56+AP56</f>
        <v>6418.530999999999</v>
      </c>
      <c r="G56" s="5">
        <f>H56+K56+L56+M56+N56+P56+R56+U56+X56+Y56+Z56+AB56+AC56+AG56+AH56+AI56+AK56+AN56+AO56</f>
        <v>3326.386</v>
      </c>
      <c r="H56" s="4">
        <v>2761.212</v>
      </c>
      <c r="I56" s="4">
        <v>5773.5389999999998</v>
      </c>
      <c r="J56" s="4">
        <v>44.712999999999987</v>
      </c>
      <c r="K56" s="4">
        <v>117.892</v>
      </c>
      <c r="L56" s="4">
        <v>193.06399999999999</v>
      </c>
      <c r="M56" s="4">
        <v>48.695999999999998</v>
      </c>
      <c r="N56" s="4">
        <v>196.50700000000001</v>
      </c>
      <c r="O56" s="4">
        <v>68.331999999999994</v>
      </c>
      <c r="P56" s="4">
        <v>1.472</v>
      </c>
      <c r="Q56" s="4">
        <v>2.8610000000000002</v>
      </c>
      <c r="R56" s="4">
        <v>0.38200000000000001</v>
      </c>
      <c r="S56" s="4">
        <v>6.3879999999999999</v>
      </c>
      <c r="T56" s="4">
        <v>1.0249999999999999</v>
      </c>
      <c r="U56" s="4">
        <v>2.8769999999999998</v>
      </c>
      <c r="V56" s="4">
        <v>4.1059999999999999</v>
      </c>
      <c r="W56" s="4">
        <v>517.56700000000001</v>
      </c>
      <c r="X56" s="4"/>
      <c r="Y56" s="4"/>
      <c r="Z56" s="4"/>
      <c r="AA56" s="4"/>
      <c r="AB56" s="4">
        <v>0.371</v>
      </c>
      <c r="AC56" s="4"/>
      <c r="AD56" s="4"/>
      <c r="AE56" s="4"/>
      <c r="AF56" s="4"/>
      <c r="AG56" s="4"/>
      <c r="AH56" s="4">
        <v>3.9129999999999998</v>
      </c>
      <c r="AI56" s="4"/>
      <c r="AJ56" s="4"/>
      <c r="AK56" s="4"/>
      <c r="AL56" s="4"/>
      <c r="AM56" s="4"/>
      <c r="AN56" s="4"/>
      <c r="AO56" s="4"/>
      <c r="AP56" s="4"/>
    </row>
    <row r="57" spans="1:42" x14ac:dyDescent="0.35">
      <c r="A57" s="1" t="s">
        <v>83</v>
      </c>
      <c r="B57" s="3">
        <f>F57/E57</f>
        <v>0.65721927191019813</v>
      </c>
      <c r="C57" s="3">
        <f>G57/E57</f>
        <v>0.34278072808980181</v>
      </c>
      <c r="D57" s="3" t="str">
        <f>_xlfn.XLOOKUP(A57,[1]!Table1[country],[1]!Table1[Country-Code])</f>
        <v>EST</v>
      </c>
      <c r="E57" s="5">
        <f>F57+G57</f>
        <v>24719.231</v>
      </c>
      <c r="F57" s="5">
        <f>I57+J57+O57+Q57+S57+T57+V57+W57+AA57+AD57+AE57+AF57+AJ57+AM57+AL57+AK57+AP57</f>
        <v>16245.955</v>
      </c>
      <c r="G57" s="5">
        <f>H57+K57+L57+M57+N57+P57+R57+U57+X57+Y57+Z57+AB57+AC57+AG57+AH57+AI57+AK57+AN57+AO57</f>
        <v>8473.2759999999998</v>
      </c>
      <c r="H57" s="4">
        <v>3104.4360000000001</v>
      </c>
      <c r="I57" s="4">
        <v>15487.637000000001</v>
      </c>
      <c r="J57" s="4">
        <v>648.36300000000006</v>
      </c>
      <c r="K57" s="4">
        <v>3202.1410000000001</v>
      </c>
      <c r="L57" s="4">
        <v>119.253</v>
      </c>
      <c r="M57" s="4">
        <v>22.483000000000001</v>
      </c>
      <c r="N57" s="4">
        <v>1778.2049999999999</v>
      </c>
      <c r="O57" s="4">
        <v>21.913</v>
      </c>
      <c r="P57" s="4">
        <v>171.28200000000001</v>
      </c>
      <c r="Q57" s="4">
        <v>14.76</v>
      </c>
      <c r="R57" s="4">
        <v>35.999000000000002</v>
      </c>
      <c r="S57" s="4">
        <v>22.994</v>
      </c>
      <c r="T57" s="4">
        <v>7.2140000000000004</v>
      </c>
      <c r="U57" s="4">
        <v>5.3330000000000002</v>
      </c>
      <c r="V57" s="4">
        <v>0.83899999999999997</v>
      </c>
      <c r="W57" s="4">
        <v>35.28</v>
      </c>
      <c r="X57" s="4">
        <v>18.486000000000001</v>
      </c>
      <c r="Y57" s="4"/>
      <c r="Z57" s="4">
        <v>0.13100000000000001</v>
      </c>
      <c r="AA57" s="4"/>
      <c r="AB57" s="4">
        <v>8.5999999999999993E-2</v>
      </c>
      <c r="AC57" s="4"/>
      <c r="AD57" s="4"/>
      <c r="AE57" s="4">
        <v>0.496</v>
      </c>
      <c r="AF57" s="4">
        <v>6.0530000000000008</v>
      </c>
      <c r="AG57" s="4">
        <v>15.397</v>
      </c>
      <c r="AH57" s="4"/>
      <c r="AI57" s="4"/>
      <c r="AJ57" s="4"/>
      <c r="AK57" s="4">
        <v>4.3999999999999997E-2</v>
      </c>
      <c r="AL57" s="4">
        <v>0.36199999999999999</v>
      </c>
      <c r="AM57" s="4"/>
      <c r="AN57" s="4"/>
      <c r="AO57" s="4"/>
      <c r="AP57" s="4"/>
    </row>
    <row r="58" spans="1:42" x14ac:dyDescent="0.35">
      <c r="A58" s="1" t="s">
        <v>163</v>
      </c>
      <c r="B58" s="3">
        <f>F58/E58</f>
        <v>0.64000362653892251</v>
      </c>
      <c r="C58" s="3">
        <f>G58/E58</f>
        <v>0.35999637346107749</v>
      </c>
      <c r="D58" s="3" t="str">
        <f>_xlfn.XLOOKUP(A58,[1]!Table1[country],[1]!Table1[Country-Code])</f>
        <v>PHL</v>
      </c>
      <c r="E58" s="5">
        <f>F58+G58</f>
        <v>72565.055999999997</v>
      </c>
      <c r="F58" s="5">
        <f>I58+J58+O58+Q58+S58+T58+V58+W58+AA58+AD58+AE58+AF58+AJ58+AM58+AL58+AK58+AP58</f>
        <v>46441.898999999998</v>
      </c>
      <c r="G58" s="5">
        <f>H58+K58+L58+M58+N58+P58+R58+U58+X58+Y58+Z58+AB58+AC58+AG58+AH58+AI58+AK58+AN58+AO58</f>
        <v>26123.156999999999</v>
      </c>
      <c r="H58" s="4">
        <v>22665.514999999999</v>
      </c>
      <c r="I58" s="4">
        <v>9093.9380000000001</v>
      </c>
      <c r="J58" s="4">
        <v>5461.1210000000001</v>
      </c>
      <c r="K58" s="4">
        <v>1185.395</v>
      </c>
      <c r="L58" s="4">
        <v>1179.5350000000001</v>
      </c>
      <c r="M58" s="4">
        <v>807.24199999999996</v>
      </c>
      <c r="N58" s="4">
        <v>41.720999999999997</v>
      </c>
      <c r="O58" s="4">
        <v>31796.694</v>
      </c>
      <c r="P58" s="4">
        <v>47.348999999999997</v>
      </c>
      <c r="Q58" s="4">
        <v>12.631</v>
      </c>
      <c r="R58" s="4">
        <v>11.579000000000001</v>
      </c>
      <c r="S58" s="4">
        <v>9.0689999999999991</v>
      </c>
      <c r="T58" s="4">
        <v>0.42499999999999999</v>
      </c>
      <c r="U58" s="4">
        <v>63.72</v>
      </c>
      <c r="V58" s="4">
        <v>26.082999999999998</v>
      </c>
      <c r="W58" s="4">
        <v>3.9180000000000001</v>
      </c>
      <c r="X58" s="4">
        <v>97.144000000000005</v>
      </c>
      <c r="Y58" s="4"/>
      <c r="Z58" s="4">
        <v>1.64</v>
      </c>
      <c r="AA58" s="4">
        <v>37.097000000000001</v>
      </c>
      <c r="AB58" s="4">
        <v>21.722000000000001</v>
      </c>
      <c r="AC58" s="4"/>
      <c r="AD58" s="4"/>
      <c r="AE58" s="4"/>
      <c r="AF58" s="4"/>
      <c r="AG58" s="4"/>
      <c r="AH58" s="4"/>
      <c r="AI58" s="4"/>
      <c r="AJ58" s="4"/>
      <c r="AK58" s="4">
        <v>2.8000000000000001E-2</v>
      </c>
      <c r="AL58" s="4">
        <v>0.89500000000000002</v>
      </c>
      <c r="AM58" s="4"/>
      <c r="AN58" s="4">
        <v>0.56699999999999995</v>
      </c>
      <c r="AO58" s="4"/>
      <c r="AP58" s="4"/>
    </row>
    <row r="59" spans="1:42" x14ac:dyDescent="0.35">
      <c r="A59" s="1" t="s">
        <v>72</v>
      </c>
      <c r="B59" s="3">
        <f>F59/E59</f>
        <v>0.63305543922102392</v>
      </c>
      <c r="C59" s="3">
        <f>G59/E59</f>
        <v>0.36694456077897603</v>
      </c>
      <c r="D59" s="3"/>
      <c r="E59" s="5">
        <f>F59+G59</f>
        <v>152.816</v>
      </c>
      <c r="F59" s="5">
        <f>I59+J59+O59+Q59+S59+T59+V59+W59+AA59+AD59+AE59+AF59+AJ59+AM59+AL59+AK59+AP59</f>
        <v>96.741</v>
      </c>
      <c r="G59" s="5">
        <f>H59+K59+L59+M59+N59+P59+R59+U59+X59+Y59+Z59+AB59+AC59+AG59+AH59+AI59+AK59+AN59+AO59</f>
        <v>56.075000000000003</v>
      </c>
      <c r="H59" s="4">
        <v>15.763</v>
      </c>
      <c r="I59" s="4">
        <v>29.956</v>
      </c>
      <c r="J59" s="4">
        <v>66.774000000000001</v>
      </c>
      <c r="K59" s="4">
        <v>35.520000000000003</v>
      </c>
      <c r="L59" s="4">
        <v>2.9169999999999998</v>
      </c>
      <c r="M59" s="4">
        <v>1.7889999999999999</v>
      </c>
      <c r="N59" s="4"/>
      <c r="O59" s="4">
        <v>1.0999999999999999E-2</v>
      </c>
      <c r="P59" s="4">
        <v>8.5999999999999993E-2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</row>
    <row r="60" spans="1:42" x14ac:dyDescent="0.35">
      <c r="A60" s="1" t="s">
        <v>197</v>
      </c>
      <c r="B60" s="3">
        <f>F60/E60</f>
        <v>0.63222167404796015</v>
      </c>
      <c r="C60" s="3">
        <f>G60/E60</f>
        <v>0.36777832595203974</v>
      </c>
      <c r="D60" s="3" t="str">
        <f>_xlfn.XLOOKUP(A60,[1]!Table1[country],[1]!Table1[Country-Code])</f>
        <v>TUN</v>
      </c>
      <c r="E60" s="5">
        <f>F60+G60</f>
        <v>14691.192000000003</v>
      </c>
      <c r="F60" s="5">
        <f>I60+J60+O60+Q60+S60+T60+V60+W60+AA60+AD60+AE60+AF60+AJ60+AM60+AL60+AK60+AP60</f>
        <v>9288.090000000002</v>
      </c>
      <c r="G60" s="5">
        <f>H60+K60+L60+M60+N60+P60+R60+U60+X60+Y60+Z60+AB60+AC60+AG60+AH60+AI60+AK60+AN60+AO60</f>
        <v>5403.1019999999999</v>
      </c>
      <c r="H60" s="4">
        <v>1894.885</v>
      </c>
      <c r="I60" s="4">
        <v>6964.09</v>
      </c>
      <c r="J60" s="4">
        <v>2277.5039999999999</v>
      </c>
      <c r="K60" s="4">
        <v>894.99699999999996</v>
      </c>
      <c r="L60" s="4">
        <v>1791.4659999999999</v>
      </c>
      <c r="M60" s="4">
        <v>43.959000000000003</v>
      </c>
      <c r="N60" s="4">
        <v>64.731999999999999</v>
      </c>
      <c r="O60" s="4">
        <v>28.3</v>
      </c>
      <c r="P60" s="4">
        <v>695.755</v>
      </c>
      <c r="Q60" s="4">
        <v>0.92899999999999994</v>
      </c>
      <c r="R60" s="4">
        <v>0.61</v>
      </c>
      <c r="S60" s="4">
        <v>14.003</v>
      </c>
      <c r="T60" s="4">
        <v>3.2349999999999999</v>
      </c>
      <c r="U60" s="4">
        <v>12.21</v>
      </c>
      <c r="V60" s="4">
        <v>2.5999999999999999E-2</v>
      </c>
      <c r="W60" s="4"/>
      <c r="X60" s="4">
        <v>2.6440000000000001</v>
      </c>
      <c r="Y60" s="4"/>
      <c r="Z60" s="4">
        <v>1.8440000000000001</v>
      </c>
      <c r="AA60" s="4">
        <v>3.0000000000000001E-3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</row>
    <row r="61" spans="1:42" x14ac:dyDescent="0.35">
      <c r="A61" s="1" t="s">
        <v>166</v>
      </c>
      <c r="B61" s="3">
        <f>F61/E61</f>
        <v>0.62981641872136096</v>
      </c>
      <c r="C61" s="3">
        <f>G61/E61</f>
        <v>0.37018358127863898</v>
      </c>
      <c r="D61" s="3" t="str">
        <f>_xlfn.XLOOKUP(A61,[1]!Table1[country],[1]!Table1[Country-Code])</f>
        <v>ROU</v>
      </c>
      <c r="E61" s="5">
        <f>F61+G61</f>
        <v>136229.30499999999</v>
      </c>
      <c r="F61" s="5">
        <f>I61+J61+O61+Q61+S61+T61+V61+W61+AA61+AD61+AE61+AF61+AJ61+AM61+AL61+AK61+AP61</f>
        <v>85799.452999999994</v>
      </c>
      <c r="G61" s="5">
        <f>H61+K61+L61+M61+N61+P61+R61+U61+X61+Y61+Z61+AB61+AC61+AG61+AH61+AI61+AK61+AN61+AO61</f>
        <v>50429.851999999999</v>
      </c>
      <c r="H61" s="4">
        <v>4865.7550000000001</v>
      </c>
      <c r="I61" s="4">
        <v>81592.629000000001</v>
      </c>
      <c r="J61" s="4">
        <v>1662.1</v>
      </c>
      <c r="K61" s="4">
        <v>34564.648000000001</v>
      </c>
      <c r="L61" s="4">
        <v>1695.54</v>
      </c>
      <c r="M61" s="4">
        <v>6462.9759999999997</v>
      </c>
      <c r="N61" s="4">
        <v>2184.8870000000002</v>
      </c>
      <c r="O61" s="4">
        <v>1415.5039999999999</v>
      </c>
      <c r="P61" s="4">
        <v>29.128</v>
      </c>
      <c r="Q61" s="4">
        <v>138.239</v>
      </c>
      <c r="R61" s="4">
        <v>495.93700000000001</v>
      </c>
      <c r="S61" s="4">
        <v>416.55200000000002</v>
      </c>
      <c r="T61" s="4">
        <v>37.042000000000002</v>
      </c>
      <c r="U61" s="4">
        <v>60.526000000000003</v>
      </c>
      <c r="V61" s="4">
        <v>442.51</v>
      </c>
      <c r="W61" s="4">
        <v>83.38000000000001</v>
      </c>
      <c r="X61" s="4">
        <v>31.824000000000002</v>
      </c>
      <c r="Y61" s="4"/>
      <c r="Z61" s="4">
        <v>8.4369999999999994</v>
      </c>
      <c r="AA61" s="4">
        <v>6.3869999999999996</v>
      </c>
      <c r="AB61" s="4">
        <v>28.027000000000001</v>
      </c>
      <c r="AC61" s="4"/>
      <c r="AD61" s="4"/>
      <c r="AE61" s="4"/>
      <c r="AF61" s="4">
        <v>2.2989999999999999</v>
      </c>
      <c r="AG61" s="4"/>
      <c r="AH61" s="4"/>
      <c r="AI61" s="4">
        <v>0.66500000000000004</v>
      </c>
      <c r="AJ61" s="4"/>
      <c r="AK61" s="4">
        <v>1.502</v>
      </c>
      <c r="AL61" s="4">
        <v>1.3089999999999999</v>
      </c>
      <c r="AM61" s="4"/>
      <c r="AN61" s="4"/>
      <c r="AO61" s="4"/>
      <c r="AP61" s="4"/>
    </row>
    <row r="62" spans="1:42" x14ac:dyDescent="0.35">
      <c r="A62" s="1" t="s">
        <v>128</v>
      </c>
      <c r="B62" s="3">
        <f>F62/E62</f>
        <v>0.62314015335693929</v>
      </c>
      <c r="C62" s="3">
        <f>G62/E62</f>
        <v>0.3768598466430606</v>
      </c>
      <c r="D62" s="3" t="str">
        <f>_xlfn.XLOOKUP(A62,[1]!Table1[country],[1]!Table1[Country-Code])</f>
        <v>MKD</v>
      </c>
      <c r="E62" s="5">
        <f>F62+G62</f>
        <v>5390.4310000000005</v>
      </c>
      <c r="F62" s="5">
        <f>I62+J62+O62+Q62+S62+T62+V62+W62+AA62+AD62+AE62+AF62+AJ62+AM62+AL62+AK62+AP62</f>
        <v>3358.9940000000001</v>
      </c>
      <c r="G62" s="5">
        <f>H62+K62+L62+M62+N62+P62+R62+U62+X62+Y62+Z62+AB62+AC62+AG62+AH62+AI62+AK62+AN62+AO62</f>
        <v>2031.4370000000001</v>
      </c>
      <c r="H62" s="4">
        <v>1573.683</v>
      </c>
      <c r="I62" s="4">
        <v>3196.2150000000001</v>
      </c>
      <c r="J62" s="4">
        <v>71.412000000000006</v>
      </c>
      <c r="K62" s="4">
        <v>118.869</v>
      </c>
      <c r="L62" s="4">
        <v>75.23</v>
      </c>
      <c r="M62" s="4">
        <v>210.024</v>
      </c>
      <c r="N62" s="4">
        <v>36.520000000000003</v>
      </c>
      <c r="O62" s="4">
        <v>4.4060000000000006</v>
      </c>
      <c r="P62" s="4">
        <v>5.5529999999999999</v>
      </c>
      <c r="Q62" s="4">
        <v>52.731999999999999</v>
      </c>
      <c r="R62" s="4"/>
      <c r="S62" s="4">
        <v>18.004999999999999</v>
      </c>
      <c r="T62" s="4">
        <v>15.481999999999999</v>
      </c>
      <c r="U62" s="4">
        <v>6.1859999999999999</v>
      </c>
      <c r="V62" s="4">
        <v>0.315</v>
      </c>
      <c r="W62" s="4"/>
      <c r="X62" s="4">
        <v>2.1779999999999999</v>
      </c>
      <c r="Y62" s="4"/>
      <c r="Z62" s="4">
        <v>2.9710000000000001</v>
      </c>
      <c r="AA62" s="4">
        <v>0.252</v>
      </c>
      <c r="AB62" s="4">
        <v>4.8000000000000001E-2</v>
      </c>
      <c r="AC62" s="4"/>
      <c r="AD62" s="4"/>
      <c r="AE62" s="4"/>
      <c r="AF62" s="4"/>
      <c r="AG62" s="4"/>
      <c r="AH62" s="4"/>
      <c r="AI62" s="4"/>
      <c r="AJ62" s="4"/>
      <c r="AK62" s="4">
        <v>0.17499999999999999</v>
      </c>
      <c r="AL62" s="4"/>
      <c r="AM62" s="4"/>
      <c r="AN62" s="4"/>
      <c r="AO62" s="4"/>
      <c r="AP62" s="4"/>
    </row>
    <row r="63" spans="1:42" x14ac:dyDescent="0.35">
      <c r="A63" s="1" t="s">
        <v>151</v>
      </c>
      <c r="B63" s="3">
        <f>F63/E63</f>
        <v>0.61614596259083276</v>
      </c>
      <c r="C63" s="3">
        <f>G63/E63</f>
        <v>0.38385403740916735</v>
      </c>
      <c r="D63" s="3" t="str">
        <f>_xlfn.XLOOKUP(A63,[1]!Table1[country],[1]!Table1[Country-Code])</f>
        <v>NZL</v>
      </c>
      <c r="E63" s="5">
        <f>F63+G63</f>
        <v>120628.88099999999</v>
      </c>
      <c r="F63" s="5">
        <f>I63+J63+O63+Q63+S63+T63+V63+W63+AA63+AD63+AE63+AF63+AJ63+AM63+AL63+AK63+AP63</f>
        <v>74324.998000000007</v>
      </c>
      <c r="G63" s="5">
        <f>H63+K63+L63+M63+N63+P63+R63+U63+X63+Y63+Z63+AB63+AC63+AG63+AH63+AI63+AK63+AN63+AO63</f>
        <v>46303.882999999994</v>
      </c>
      <c r="H63" s="4">
        <v>19743.069</v>
      </c>
      <c r="I63" s="4">
        <v>14024.637000000001</v>
      </c>
      <c r="J63" s="4">
        <v>59645.857000000004</v>
      </c>
      <c r="K63" s="4">
        <v>25881.257000000001</v>
      </c>
      <c r="L63" s="4">
        <v>82.550999999999988</v>
      </c>
      <c r="M63" s="4">
        <v>99.518000000000001</v>
      </c>
      <c r="N63" s="4">
        <v>327.846</v>
      </c>
      <c r="O63" s="4">
        <v>112.517</v>
      </c>
      <c r="P63" s="4">
        <v>42.829000000000001</v>
      </c>
      <c r="Q63" s="4">
        <v>12.506</v>
      </c>
      <c r="R63" s="4">
        <v>84.331000000000003</v>
      </c>
      <c r="S63" s="4">
        <v>1.3149999999999999</v>
      </c>
      <c r="T63" s="4">
        <v>0.50800000000000001</v>
      </c>
      <c r="U63" s="4">
        <v>1.6419999999999999</v>
      </c>
      <c r="V63" s="4">
        <v>0.313</v>
      </c>
      <c r="W63" s="4">
        <v>18.114999999999998</v>
      </c>
      <c r="X63" s="4">
        <v>26.417000000000002</v>
      </c>
      <c r="Y63" s="4">
        <v>13.762</v>
      </c>
      <c r="Z63" s="4">
        <v>0.56699999999999995</v>
      </c>
      <c r="AA63" s="4">
        <v>0.54100000000000004</v>
      </c>
      <c r="AB63" s="4">
        <v>5.0999999999999997E-2</v>
      </c>
      <c r="AC63" s="4"/>
      <c r="AD63" s="4"/>
      <c r="AE63" s="4">
        <v>507.86099999999999</v>
      </c>
      <c r="AF63" s="4">
        <v>0.10100000000000001</v>
      </c>
      <c r="AG63" s="4"/>
      <c r="AH63" s="4"/>
      <c r="AI63" s="4"/>
      <c r="AJ63" s="4"/>
      <c r="AK63" s="4"/>
      <c r="AL63" s="4">
        <v>0.72699999999999998</v>
      </c>
      <c r="AM63" s="4"/>
      <c r="AN63" s="4">
        <v>4.2999999999999997E-2</v>
      </c>
      <c r="AO63" s="4"/>
      <c r="AP63" s="4"/>
    </row>
    <row r="64" spans="1:42" x14ac:dyDescent="0.35">
      <c r="A64" s="1" t="s">
        <v>81</v>
      </c>
      <c r="B64" s="3">
        <f>F64/E64</f>
        <v>0.61317116903036262</v>
      </c>
      <c r="C64" s="3">
        <f>G64/E64</f>
        <v>0.38682883096963738</v>
      </c>
      <c r="D64" s="3" t="str">
        <f>_xlfn.XLOOKUP(A64,[1]!Table1[country],[1]!Table1[Country-Code])</f>
        <v>GNQ</v>
      </c>
      <c r="E64" s="5">
        <f>F64+G64</f>
        <v>3610.6589999999997</v>
      </c>
      <c r="F64" s="5">
        <f>I64+J64+O64+Q64+S64+T64+V64+W64+AA64+AD64+AE64+AF64+AJ64+AM64+AL64+AK64+AP64</f>
        <v>2213.9519999999998</v>
      </c>
      <c r="G64" s="5">
        <f>H64+K64+L64+M64+N64+P64+R64+U64+X64+Y64+Z64+AB64+AC64+AG64+AH64+AI64+AK64+AN64+AO64</f>
        <v>1396.7069999999999</v>
      </c>
      <c r="H64" s="4">
        <v>1360.7329999999999</v>
      </c>
      <c r="I64" s="4">
        <v>1986.587</v>
      </c>
      <c r="J64" s="4">
        <v>222.453</v>
      </c>
      <c r="K64" s="4">
        <v>12.752000000000001</v>
      </c>
      <c r="L64" s="4">
        <v>19.645</v>
      </c>
      <c r="M64" s="4">
        <v>2.028</v>
      </c>
      <c r="N64" s="4"/>
      <c r="O64" s="4">
        <v>4.9119999999999999</v>
      </c>
      <c r="P64" s="4"/>
      <c r="Q64" s="4"/>
      <c r="R64" s="4"/>
      <c r="S64" s="4"/>
      <c r="T64" s="4"/>
      <c r="U64" s="4">
        <v>1.5489999999999999</v>
      </c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</row>
    <row r="65" spans="1:42" x14ac:dyDescent="0.35">
      <c r="A65" s="1" t="s">
        <v>158</v>
      </c>
      <c r="B65" s="3">
        <f>F65/E65</f>
        <v>0.59849465641260213</v>
      </c>
      <c r="C65" s="3">
        <f>G65/E65</f>
        <v>0.40150534358739781</v>
      </c>
      <c r="D65" s="3" t="str">
        <f>_xlfn.XLOOKUP(A65,[1]!Table1[country],[1]!Table1[Country-Code])</f>
        <v>PAK</v>
      </c>
      <c r="E65" s="5">
        <f>F65+G65</f>
        <v>64890.301999999996</v>
      </c>
      <c r="F65" s="5">
        <f>I65+J65+O65+Q65+S65+T65+V65+W65+AA65+AD65+AE65+AF65+AJ65+AM65+AL65+AK65+AP65</f>
        <v>38836.498999999989</v>
      </c>
      <c r="G65" s="5">
        <f>H65+K65+L65+M65+N65+P65+R65+U65+X65+Y65+Z65+AB65+AC65+AG65+AH65+AI65+AK65+AN65+AO65</f>
        <v>26053.803000000007</v>
      </c>
      <c r="H65" s="4">
        <v>15828.108</v>
      </c>
      <c r="I65" s="4">
        <v>34546.303</v>
      </c>
      <c r="J65" s="4">
        <v>3995.002</v>
      </c>
      <c r="K65" s="4">
        <v>491.96699999999998</v>
      </c>
      <c r="L65" s="4">
        <v>3214.8229999999999</v>
      </c>
      <c r="M65" s="4">
        <v>4435.0370000000003</v>
      </c>
      <c r="N65" s="4">
        <v>1894.0260000000001</v>
      </c>
      <c r="O65" s="4">
        <v>262.99200000000002</v>
      </c>
      <c r="P65" s="4">
        <v>126.38</v>
      </c>
      <c r="Q65" s="4">
        <v>24.114000000000001</v>
      </c>
      <c r="R65" s="4">
        <v>50.220000000000013</v>
      </c>
      <c r="S65" s="4">
        <v>0.78700000000000003</v>
      </c>
      <c r="T65" s="4">
        <v>1.218</v>
      </c>
      <c r="U65" s="4">
        <v>9.468</v>
      </c>
      <c r="V65" s="4">
        <v>2.4169999999999998</v>
      </c>
      <c r="W65" s="4">
        <v>1.5580000000000001</v>
      </c>
      <c r="X65" s="4">
        <v>0.33700000000000002</v>
      </c>
      <c r="Y65" s="4"/>
      <c r="Z65" s="4">
        <v>0.66600000000000004</v>
      </c>
      <c r="AA65" s="4">
        <v>2.1999999999999999E-2</v>
      </c>
      <c r="AB65" s="4">
        <v>2.5529999999999999</v>
      </c>
      <c r="AC65" s="4"/>
      <c r="AD65" s="4"/>
      <c r="AE65" s="4"/>
      <c r="AF65" s="4"/>
      <c r="AG65" s="4"/>
      <c r="AH65" s="4"/>
      <c r="AI65" s="4"/>
      <c r="AJ65" s="4"/>
      <c r="AK65" s="4"/>
      <c r="AL65" s="4">
        <v>0.40500000000000003</v>
      </c>
      <c r="AM65" s="4">
        <v>1.681</v>
      </c>
      <c r="AN65" s="4">
        <v>0.218</v>
      </c>
      <c r="AO65" s="4"/>
      <c r="AP65" s="4"/>
    </row>
    <row r="66" spans="1:42" x14ac:dyDescent="0.35">
      <c r="A66" s="1" t="s">
        <v>104</v>
      </c>
      <c r="B66" s="3">
        <f>F66/E66</f>
        <v>0.58095030509669365</v>
      </c>
      <c r="C66" s="3">
        <f>G66/E66</f>
        <v>0.41904969490330629</v>
      </c>
      <c r="D66" s="3" t="str">
        <f>_xlfn.XLOOKUP(A66,[1]!Table1[country],[1]!Table1[Country-Code])</f>
        <v>IDN</v>
      </c>
      <c r="E66" s="5">
        <f>F66+G66</f>
        <v>109072.63399999998</v>
      </c>
      <c r="F66" s="5">
        <f>I66+J66+O66+Q66+S66+T66+V66+W66+AA66+AD66+AE66+AF66+AJ66+AM66+AL66+AK66+AP66</f>
        <v>63365.779999999992</v>
      </c>
      <c r="G66" s="5">
        <f>H66+K66+L66+M66+N66+P66+R66+U66+X66+Y66+Z66+AB66+AC66+AG66+AH66+AI66+AK66+AN66+AO66</f>
        <v>45706.853999999985</v>
      </c>
      <c r="H66" s="4">
        <v>34840.370000000003</v>
      </c>
      <c r="I66" s="4">
        <v>46483.821000000004</v>
      </c>
      <c r="J66" s="4">
        <v>3984.61</v>
      </c>
      <c r="K66" s="4">
        <v>1587.829</v>
      </c>
      <c r="L66" s="4">
        <v>6549.9330000000009</v>
      </c>
      <c r="M66" s="4">
        <v>1454.7429999999999</v>
      </c>
      <c r="N66" s="4">
        <v>566.00099999999998</v>
      </c>
      <c r="O66" s="4">
        <v>6203.2610000000004</v>
      </c>
      <c r="P66" s="4">
        <v>342.339</v>
      </c>
      <c r="Q66" s="4">
        <v>6177.3950000000004</v>
      </c>
      <c r="R66" s="4">
        <v>182.59100000000001</v>
      </c>
      <c r="S66" s="4">
        <v>78.513999999999996</v>
      </c>
      <c r="T66" s="4">
        <v>13.346</v>
      </c>
      <c r="U66" s="4">
        <v>37.185000000000002</v>
      </c>
      <c r="V66" s="4">
        <v>44.515000000000001</v>
      </c>
      <c r="W66" s="4">
        <v>134.477</v>
      </c>
      <c r="X66" s="4">
        <v>68.046999999999997</v>
      </c>
      <c r="Y66" s="4"/>
      <c r="Z66" s="4">
        <v>13.529</v>
      </c>
      <c r="AA66" s="4">
        <v>144.94499999999999</v>
      </c>
      <c r="AB66" s="4">
        <v>48.042999999999999</v>
      </c>
      <c r="AC66" s="4"/>
      <c r="AD66" s="4"/>
      <c r="AE66" s="4"/>
      <c r="AF66" s="4">
        <v>0.876</v>
      </c>
      <c r="AG66" s="4"/>
      <c r="AH66" s="4">
        <v>0.44800000000000001</v>
      </c>
      <c r="AI66" s="4"/>
      <c r="AJ66" s="4"/>
      <c r="AK66" s="4">
        <v>6.5940000000000003</v>
      </c>
      <c r="AL66" s="4">
        <v>93.425999999999988</v>
      </c>
      <c r="AM66" s="4"/>
      <c r="AN66" s="4">
        <v>9.202</v>
      </c>
      <c r="AO66" s="4"/>
      <c r="AP66" s="4"/>
    </row>
    <row r="67" spans="1:42" x14ac:dyDescent="0.35">
      <c r="A67" s="1" t="s">
        <v>198</v>
      </c>
      <c r="B67" s="3">
        <f>F67/E67</f>
        <v>0.58059734494645698</v>
      </c>
      <c r="C67" s="3">
        <f>G67/E67</f>
        <v>0.41940265505354302</v>
      </c>
      <c r="D67" s="3" t="str">
        <f>_xlfn.XLOOKUP(A67,[1]!Table1[country],[1]!Table1[Country-Code])</f>
        <v>TUR</v>
      </c>
      <c r="E67" s="5">
        <f>F67+G67</f>
        <v>99523.266000000003</v>
      </c>
      <c r="F67" s="5">
        <f>I67+J67+O67+Q67+S67+T67+V67+W67+AA67+AD67+AE67+AF67+AJ67+AM67+AL67+AK67+AP67</f>
        <v>57782.943999999996</v>
      </c>
      <c r="G67" s="5">
        <f>H67+K67+L67+M67+N67+P67+R67+U67+X67+Y67+Z67+AB67+AC67+AG67+AH67+AI67+AK67+AN67+AO67</f>
        <v>41740.322000000007</v>
      </c>
      <c r="H67" s="4">
        <v>37462.491999999998</v>
      </c>
      <c r="I67" s="4">
        <v>53997.62</v>
      </c>
      <c r="J67" s="4">
        <v>2164.741</v>
      </c>
      <c r="K67" s="4">
        <v>1039.76</v>
      </c>
      <c r="L67" s="4">
        <v>1834.8689999999999</v>
      </c>
      <c r="M67" s="4">
        <v>517.57000000000005</v>
      </c>
      <c r="N67" s="4">
        <v>474.613</v>
      </c>
      <c r="O67" s="4">
        <v>394.471</v>
      </c>
      <c r="P67" s="4">
        <v>80.465000000000003</v>
      </c>
      <c r="Q67" s="4">
        <v>697.98199999999997</v>
      </c>
      <c r="R67" s="4">
        <v>118.02800000000001</v>
      </c>
      <c r="S67" s="4">
        <v>146.744</v>
      </c>
      <c r="T67" s="4">
        <v>52.398000000000003</v>
      </c>
      <c r="U67" s="4">
        <v>144.851</v>
      </c>
      <c r="V67" s="4">
        <v>2.5920000000000001</v>
      </c>
      <c r="W67" s="4">
        <v>320.07499999999999</v>
      </c>
      <c r="X67" s="4">
        <v>9.23</v>
      </c>
      <c r="Y67" s="4"/>
      <c r="Z67" s="4">
        <v>10.526999999999999</v>
      </c>
      <c r="AA67" s="4">
        <v>0.7390000000000001</v>
      </c>
      <c r="AB67" s="4">
        <v>15.457000000000001</v>
      </c>
      <c r="AC67" s="4"/>
      <c r="AD67" s="4"/>
      <c r="AE67" s="4">
        <v>3.657</v>
      </c>
      <c r="AF67" s="4">
        <v>0.28999999999999998</v>
      </c>
      <c r="AG67" s="4"/>
      <c r="AH67" s="4">
        <v>31.882999999999999</v>
      </c>
      <c r="AI67" s="4"/>
      <c r="AJ67" s="4"/>
      <c r="AK67" s="4">
        <v>0.54400000000000004</v>
      </c>
      <c r="AL67" s="4">
        <v>0.23699999999999999</v>
      </c>
      <c r="AM67" s="4">
        <v>0.315</v>
      </c>
      <c r="AN67" s="4">
        <v>3.3000000000000002E-2</v>
      </c>
      <c r="AO67" s="4"/>
      <c r="AP67" s="4">
        <v>0.53900000000000003</v>
      </c>
    </row>
    <row r="68" spans="1:42" x14ac:dyDescent="0.35">
      <c r="A68" s="1" t="s">
        <v>138</v>
      </c>
      <c r="B68" s="3">
        <f>F68/E68</f>
        <v>0.57955564473855692</v>
      </c>
      <c r="C68" s="3">
        <f>G68/E68</f>
        <v>0.42044435526144308</v>
      </c>
      <c r="D68" s="3" t="str">
        <f>_xlfn.XLOOKUP(A68,[1]!Table1[country],[1]!Table1[Country-Code])</f>
        <v>MEX</v>
      </c>
      <c r="E68" s="5">
        <f>F68+G68</f>
        <v>283292.65100000001</v>
      </c>
      <c r="F68" s="5">
        <f>I68+J68+O68+Q68+S68+T68+V68+W68+AA68+AD68+AE68+AF68+AJ68+AM68+AL68+AK68+AP68</f>
        <v>164183.85500000001</v>
      </c>
      <c r="G68" s="5">
        <f>H68+K68+L68+M68+N68+P68+R68+U68+X68+Y68+Z68+AB68+AC68+AG68+AH68+AI68+AK68+AN68+AO68</f>
        <v>119108.79600000002</v>
      </c>
      <c r="H68" s="4">
        <v>63948.063000000002</v>
      </c>
      <c r="I68" s="4">
        <v>128375.65700000001</v>
      </c>
      <c r="J68" s="4">
        <v>16971.490000000002</v>
      </c>
      <c r="K68" s="4">
        <v>3440.82</v>
      </c>
      <c r="L68" s="4">
        <v>36496.315000000002</v>
      </c>
      <c r="M68" s="4">
        <v>7886.2020000000011</v>
      </c>
      <c r="N68" s="4">
        <v>5100.4480000000003</v>
      </c>
      <c r="O68" s="4">
        <v>14995.933000000001</v>
      </c>
      <c r="P68" s="4">
        <v>1178.5119999999999</v>
      </c>
      <c r="Q68" s="4">
        <v>1905.923</v>
      </c>
      <c r="R68" s="4">
        <v>81.661999999999992</v>
      </c>
      <c r="S68" s="4">
        <v>1327.2280000000001</v>
      </c>
      <c r="T68" s="4">
        <v>100.816</v>
      </c>
      <c r="U68" s="4">
        <v>354.13</v>
      </c>
      <c r="V68" s="4">
        <v>110.673</v>
      </c>
      <c r="W68" s="4">
        <v>202.62299999999999</v>
      </c>
      <c r="X68" s="4">
        <v>205.666</v>
      </c>
      <c r="Y68" s="4"/>
      <c r="Z68" s="4">
        <v>259.68700000000001</v>
      </c>
      <c r="AA68" s="4">
        <v>77.891999999999996</v>
      </c>
      <c r="AB68" s="4">
        <v>33.923000000000002</v>
      </c>
      <c r="AC68" s="4"/>
      <c r="AD68" s="4"/>
      <c r="AE68" s="4">
        <v>8.5640000000000001</v>
      </c>
      <c r="AF68" s="4">
        <v>88.681999999999988</v>
      </c>
      <c r="AG68" s="4"/>
      <c r="AH68" s="4">
        <v>121.583</v>
      </c>
      <c r="AI68" s="4"/>
      <c r="AJ68" s="4"/>
      <c r="AK68" s="4">
        <v>1.6479999999999999</v>
      </c>
      <c r="AL68" s="4">
        <v>0.79</v>
      </c>
      <c r="AM68" s="4">
        <v>1.097</v>
      </c>
      <c r="AN68" s="4">
        <v>0.13700000000000001</v>
      </c>
      <c r="AO68" s="4"/>
      <c r="AP68" s="4">
        <v>14.839</v>
      </c>
    </row>
    <row r="69" spans="1:42" x14ac:dyDescent="0.35">
      <c r="A69" s="1" t="s">
        <v>170</v>
      </c>
      <c r="B69" s="3">
        <f>F69/E69</f>
        <v>0.57851864610420989</v>
      </c>
      <c r="C69" s="3">
        <f>G69/E69</f>
        <v>0.42148135389579017</v>
      </c>
      <c r="D69" s="3" t="str">
        <f>_xlfn.XLOOKUP(A69,[1]!Table1[country],[1]!Table1[Country-Code])</f>
        <v>WSM</v>
      </c>
      <c r="E69" s="5">
        <f>F69+G69</f>
        <v>238.03899999999999</v>
      </c>
      <c r="F69" s="5">
        <f>I69+J69+O69+Q69+S69+T69+V69+W69+AA69+AD69+AE69+AF69+AJ69+AM69+AL69+AK69+AP69</f>
        <v>137.71</v>
      </c>
      <c r="G69" s="5">
        <f>H69+K69+L69+M69+N69+P69+R69+U69+X69+Y69+Z69+AB69+AC69+AG69+AH69+AI69+AK69+AN69+AO69</f>
        <v>100.32899999999999</v>
      </c>
      <c r="H69" s="4">
        <v>46.228999999999999</v>
      </c>
      <c r="I69" s="4">
        <v>134.334</v>
      </c>
      <c r="J69" s="4">
        <v>3.08</v>
      </c>
      <c r="K69" s="4">
        <v>24.63</v>
      </c>
      <c r="L69" s="4">
        <v>1.1890000000000001</v>
      </c>
      <c r="M69" s="4">
        <v>10.106</v>
      </c>
      <c r="N69" s="4">
        <v>12.318</v>
      </c>
      <c r="O69" s="4">
        <v>0.29599999999999999</v>
      </c>
      <c r="P69" s="4">
        <v>5.8570000000000002</v>
      </c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</row>
    <row r="70" spans="1:42" x14ac:dyDescent="0.35">
      <c r="A70" s="1" t="s">
        <v>69</v>
      </c>
      <c r="B70" s="3">
        <f>F70/E70</f>
        <v>0.57025976788465826</v>
      </c>
      <c r="C70" s="3">
        <f>G70/E70</f>
        <v>0.42974023211534168</v>
      </c>
      <c r="D70" s="3" t="str">
        <f>_xlfn.XLOOKUP(A70,[1]!Table1[country],[1]!Table1[Country-Code])</f>
        <v>COM</v>
      </c>
      <c r="E70" s="5">
        <f>F70+G70</f>
        <v>192.749</v>
      </c>
      <c r="F70" s="5">
        <f>I70+J70+O70+Q70+S70+T70+V70+W70+AA70+AD70+AE70+AF70+AJ70+AM70+AL70+AK70+AP70</f>
        <v>109.917</v>
      </c>
      <c r="G70" s="5">
        <f>H70+K70+L70+M70+N70+P70+R70+U70+X70+Y70+Z70+AB70+AC70+AG70+AH70+AI70+AK70+AN70+AO70</f>
        <v>82.831999999999994</v>
      </c>
      <c r="H70" s="4">
        <v>58.326999999999998</v>
      </c>
      <c r="I70" s="4">
        <v>101.907</v>
      </c>
      <c r="J70" s="4">
        <v>0.47299999999999998</v>
      </c>
      <c r="K70" s="4">
        <v>2.383</v>
      </c>
      <c r="L70" s="4">
        <v>3.8780000000000001</v>
      </c>
      <c r="M70" s="4">
        <v>12.744999999999999</v>
      </c>
      <c r="N70" s="4"/>
      <c r="O70" s="4">
        <v>7.4139999999999997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>
        <v>0.123</v>
      </c>
      <c r="AG70" s="4"/>
      <c r="AH70" s="4">
        <v>5.4989999999999997</v>
      </c>
      <c r="AI70" s="4"/>
      <c r="AJ70" s="4"/>
      <c r="AK70" s="4"/>
      <c r="AL70" s="4"/>
      <c r="AM70" s="4"/>
      <c r="AN70" s="4"/>
      <c r="AO70" s="4"/>
      <c r="AP70" s="4"/>
    </row>
    <row r="71" spans="1:42" x14ac:dyDescent="0.35">
      <c r="A71" s="1" t="s">
        <v>63</v>
      </c>
      <c r="B71" s="3">
        <f>F71/E71</f>
        <v>0.56754322556374981</v>
      </c>
      <c r="C71" s="3">
        <f>G71/E71</f>
        <v>0.43245677443625025</v>
      </c>
      <c r="D71" s="3"/>
      <c r="E71" s="5">
        <f>F71+G71</f>
        <v>1456.7190000000001</v>
      </c>
      <c r="F71" s="5">
        <f>I71+J71+O71+Q71+S71+T71+V71+W71+AA71+AD71+AE71+AF71+AJ71+AM71+AL71+AK71+AP71</f>
        <v>826.75100000000009</v>
      </c>
      <c r="G71" s="5">
        <f>H71+K71+L71+M71+N71+P71+R71+U71+X71+Y71+Z71+AB71+AC71+AG71+AH71+AI71+AK71+AN71+AO71</f>
        <v>629.96800000000007</v>
      </c>
      <c r="H71" s="4">
        <v>503.524</v>
      </c>
      <c r="I71" s="4">
        <v>455.851</v>
      </c>
      <c r="J71" s="4">
        <v>15.291</v>
      </c>
      <c r="K71" s="4">
        <v>12.942</v>
      </c>
      <c r="L71" s="4">
        <v>67.87</v>
      </c>
      <c r="M71" s="4">
        <v>17.288</v>
      </c>
      <c r="N71" s="4">
        <v>13.743</v>
      </c>
      <c r="O71" s="4">
        <v>0.58799999999999997</v>
      </c>
      <c r="P71" s="4">
        <v>4.1479999999999997</v>
      </c>
      <c r="Q71" s="4">
        <v>19.988</v>
      </c>
      <c r="R71" s="4">
        <v>4.3999999999999997E-2</v>
      </c>
      <c r="S71" s="4">
        <v>221.42</v>
      </c>
      <c r="T71" s="4">
        <v>113.42700000000001</v>
      </c>
      <c r="U71" s="4">
        <v>3.7709999999999999</v>
      </c>
      <c r="V71" s="4"/>
      <c r="W71" s="4">
        <v>9.9000000000000005E-2</v>
      </c>
      <c r="X71" s="4"/>
      <c r="Y71" s="4"/>
      <c r="Z71" s="4"/>
      <c r="AA71" s="4"/>
      <c r="AB71" s="4"/>
      <c r="AC71" s="4"/>
      <c r="AD71" s="4"/>
      <c r="AE71" s="4"/>
      <c r="AF71" s="4">
        <v>8.7000000000000008E-2</v>
      </c>
      <c r="AG71" s="4"/>
      <c r="AH71" s="4">
        <v>6.637999999999999</v>
      </c>
      <c r="AI71" s="4"/>
      <c r="AJ71" s="4"/>
      <c r="AK71" s="4"/>
      <c r="AL71" s="4"/>
      <c r="AM71" s="4"/>
      <c r="AN71" s="4"/>
      <c r="AO71" s="4"/>
      <c r="AP71" s="4"/>
    </row>
    <row r="72" spans="1:42" x14ac:dyDescent="0.35">
      <c r="A72" s="1" t="s">
        <v>47</v>
      </c>
      <c r="B72" s="3">
        <f>F72/E72</f>
        <v>0.56563114989236229</v>
      </c>
      <c r="C72" s="3">
        <f>G72/E72</f>
        <v>0.43436885010763765</v>
      </c>
      <c r="D72" s="3" t="str">
        <f>_xlfn.XLOOKUP(A72,[1]!Table1[country],[1]!Table1[Country-Code])</f>
        <v>BGD</v>
      </c>
      <c r="E72" s="5">
        <f>F72+G72</f>
        <v>23334.758000000002</v>
      </c>
      <c r="F72" s="5">
        <f>I72+J72+O72+Q72+S72+T72+V72+W72+AA72+AD72+AE72+AF72+AJ72+AM72+AL72+AK72+AP72</f>
        <v>13198.866000000002</v>
      </c>
      <c r="G72" s="5">
        <f>H72+K72+L72+M72+N72+P72+R72+U72+X72+Y72+Z72+AB72+AC72+AG72+AH72+AI72+AK72+AN72+AO72</f>
        <v>10135.892</v>
      </c>
      <c r="H72" s="4">
        <v>9657.1059999999998</v>
      </c>
      <c r="I72" s="4">
        <v>11875.749</v>
      </c>
      <c r="J72" s="4">
        <v>817.13900000000001</v>
      </c>
      <c r="K72" s="4">
        <v>35.905999999999999</v>
      </c>
      <c r="L72" s="4">
        <v>239.13</v>
      </c>
      <c r="M72" s="4">
        <v>41.82</v>
      </c>
      <c r="N72" s="4">
        <v>9.4960000000000004</v>
      </c>
      <c r="O72" s="4">
        <v>411.07600000000002</v>
      </c>
      <c r="P72" s="4">
        <v>9.152000000000001</v>
      </c>
      <c r="Q72" s="4">
        <v>29.798999999999999</v>
      </c>
      <c r="R72" s="4">
        <v>0.53899999999999992</v>
      </c>
      <c r="S72" s="4">
        <v>5.9209999999999994</v>
      </c>
      <c r="T72" s="4">
        <v>7.5129999999999999</v>
      </c>
      <c r="U72" s="4">
        <v>7.5760000000000014</v>
      </c>
      <c r="V72" s="4">
        <v>10.294</v>
      </c>
      <c r="W72" s="4">
        <v>1.8109999999999999</v>
      </c>
      <c r="X72" s="4">
        <v>2.8220000000000001</v>
      </c>
      <c r="Y72" s="4"/>
      <c r="Z72" s="4">
        <v>0.23100000000000001</v>
      </c>
      <c r="AA72" s="4">
        <v>14.079000000000001</v>
      </c>
      <c r="AB72" s="4">
        <v>130.79900000000001</v>
      </c>
      <c r="AC72" s="4"/>
      <c r="AD72" s="4"/>
      <c r="AE72" s="4"/>
      <c r="AF72" s="4">
        <v>3.0310000000000001</v>
      </c>
      <c r="AG72" s="4"/>
      <c r="AH72" s="4">
        <v>1.3149999999999999</v>
      </c>
      <c r="AI72" s="4"/>
      <c r="AJ72" s="4"/>
      <c r="AK72" s="4"/>
      <c r="AL72" s="4">
        <v>0.63700000000000001</v>
      </c>
      <c r="AM72" s="4">
        <v>20.989000000000001</v>
      </c>
      <c r="AN72" s="4"/>
      <c r="AO72" s="4"/>
      <c r="AP72" s="4">
        <v>0.82799999999999996</v>
      </c>
    </row>
    <row r="73" spans="1:42" x14ac:dyDescent="0.35">
      <c r="A73" s="1" t="s">
        <v>124</v>
      </c>
      <c r="B73" s="3">
        <f>F73/E73</f>
        <v>0.55215201480396714</v>
      </c>
      <c r="C73" s="3">
        <f>G73/E73</f>
        <v>0.44784798519603281</v>
      </c>
      <c r="D73" s="3" t="str">
        <f>_xlfn.XLOOKUP(A73,[1]!Table1[country],[1]!Table1[Country-Code])</f>
        <v>LBY</v>
      </c>
      <c r="E73" s="5">
        <f>F73+G73</f>
        <v>49719.105000000003</v>
      </c>
      <c r="F73" s="5">
        <f>I73+J73+O73+Q73+S73+T73+V73+W73+AA73+AD73+AE73+AF73+AJ73+AM73+AL73+AK73+AP73</f>
        <v>27452.504000000001</v>
      </c>
      <c r="G73" s="5">
        <f>H73+K73+L73+M73+N73+P73+R73+U73+X73+Y73+Z73+AB73+AC73+AG73+AH73+AI73+AK73+AN73+AO73</f>
        <v>22266.601000000002</v>
      </c>
      <c r="H73" s="4">
        <v>9885.5560000000005</v>
      </c>
      <c r="I73" s="4">
        <v>24033.421999999999</v>
      </c>
      <c r="J73" s="4">
        <v>3408.645</v>
      </c>
      <c r="K73" s="4">
        <v>4247.7820000000002</v>
      </c>
      <c r="L73" s="4">
        <v>3029.21</v>
      </c>
      <c r="M73" s="4">
        <v>358.67700000000002</v>
      </c>
      <c r="N73" s="4">
        <v>524.16300000000001</v>
      </c>
      <c r="O73" s="4">
        <v>2.9540000000000002</v>
      </c>
      <c r="P73" s="4">
        <v>4220.3490000000002</v>
      </c>
      <c r="Q73" s="4">
        <v>0.31</v>
      </c>
      <c r="R73" s="4">
        <v>0.623</v>
      </c>
      <c r="S73" s="4"/>
      <c r="T73" s="4"/>
      <c r="U73" s="4"/>
      <c r="V73" s="4">
        <v>1.2689999999999999</v>
      </c>
      <c r="W73" s="4"/>
      <c r="X73" s="4">
        <v>0.24099999999999999</v>
      </c>
      <c r="Y73" s="4"/>
      <c r="Z73" s="4"/>
      <c r="AA73" s="4"/>
      <c r="AB73" s="4"/>
      <c r="AC73" s="4"/>
      <c r="AD73" s="4">
        <v>5.4790000000000001</v>
      </c>
      <c r="AE73" s="4"/>
      <c r="AF73" s="4">
        <v>0.42499999999999999</v>
      </c>
      <c r="AG73" s="4"/>
      <c r="AH73" s="4"/>
      <c r="AI73" s="4"/>
      <c r="AJ73" s="4"/>
      <c r="AK73" s="4"/>
      <c r="AL73" s="4"/>
      <c r="AM73" s="4"/>
      <c r="AN73" s="4"/>
      <c r="AO73" s="4"/>
      <c r="AP73" s="4"/>
    </row>
    <row r="74" spans="1:42" x14ac:dyDescent="0.35">
      <c r="A74" s="1" t="s">
        <v>184</v>
      </c>
      <c r="B74" s="3">
        <f>F74/E74</f>
        <v>0.54999392326703977</v>
      </c>
      <c r="C74" s="3">
        <f>G74/E74</f>
        <v>0.45000607673296017</v>
      </c>
      <c r="D74" s="3" t="str">
        <f>_xlfn.XLOOKUP(A74,[1]!Table1[country],[1]!Table1[Country-Code])</f>
        <v>LKA</v>
      </c>
      <c r="E74" s="5">
        <f>F74+G74</f>
        <v>33998.531999999999</v>
      </c>
      <c r="F74" s="5">
        <f>I74+J74+O74+Q74+S74+T74+V74+W74+AA74+AD74+AE74+AF74+AJ74+AM74+AL74+AK74+AP74</f>
        <v>18698.985999999997</v>
      </c>
      <c r="G74" s="5">
        <f>H74+K74+L74+M74+N74+P74+R74+U74+X74+Y74+Z74+AB74+AC74+AG74+AH74+AI74+AK74+AN74+AO74</f>
        <v>15299.546000000002</v>
      </c>
      <c r="H74" s="4">
        <v>6423.5840000000007</v>
      </c>
      <c r="I74" s="4">
        <v>15876.968000000001</v>
      </c>
      <c r="J74" s="4">
        <v>1423.4390000000001</v>
      </c>
      <c r="K74" s="4">
        <v>2171.3049999999998</v>
      </c>
      <c r="L74" s="4">
        <v>2702.4760000000001</v>
      </c>
      <c r="M74" s="4">
        <v>123.837</v>
      </c>
      <c r="N74" s="4">
        <v>3082.0160000000001</v>
      </c>
      <c r="O74" s="4">
        <v>1321.34</v>
      </c>
      <c r="P74" s="4">
        <v>582.05200000000002</v>
      </c>
      <c r="Q74" s="4">
        <v>48.692999999999998</v>
      </c>
      <c r="R74" s="4">
        <v>141.464</v>
      </c>
      <c r="S74" s="4">
        <v>19.273</v>
      </c>
      <c r="T74" s="4">
        <v>1.2350000000000001</v>
      </c>
      <c r="U74" s="4">
        <v>12.369</v>
      </c>
      <c r="V74" s="4">
        <v>0.78600000000000003</v>
      </c>
      <c r="W74" s="4">
        <v>0.158</v>
      </c>
      <c r="X74" s="4">
        <v>9.6449999999999996</v>
      </c>
      <c r="Y74" s="4"/>
      <c r="Z74" s="4">
        <v>3.0000000000000001E-3</v>
      </c>
      <c r="AA74" s="4">
        <v>4.2430000000000003</v>
      </c>
      <c r="AB74" s="4">
        <v>46.667000000000002</v>
      </c>
      <c r="AC74" s="4"/>
      <c r="AD74" s="4"/>
      <c r="AE74" s="4"/>
      <c r="AF74" s="4"/>
      <c r="AG74" s="4"/>
      <c r="AH74" s="4"/>
      <c r="AI74" s="4"/>
      <c r="AJ74" s="4"/>
      <c r="AK74" s="4">
        <v>2.851</v>
      </c>
      <c r="AL74" s="4"/>
      <c r="AM74" s="4"/>
      <c r="AN74" s="4">
        <v>1.2769999999999999</v>
      </c>
      <c r="AO74" s="4"/>
      <c r="AP74" s="4"/>
    </row>
    <row r="75" spans="1:42" x14ac:dyDescent="0.35">
      <c r="A75" s="1" t="s">
        <v>196</v>
      </c>
      <c r="B75" s="3">
        <f>F75/E75</f>
        <v>0.54478306638942786</v>
      </c>
      <c r="C75" s="3">
        <f>G75/E75</f>
        <v>0.45521693361057225</v>
      </c>
      <c r="D75" s="3" t="str">
        <f>_xlfn.XLOOKUP(A75,[1]!Table1[country],[1]!Table1[Country-Code])</f>
        <v>TON</v>
      </c>
      <c r="E75" s="5">
        <f>F75+G75</f>
        <v>114.94299999999998</v>
      </c>
      <c r="F75" s="5">
        <f>I75+J75+O75+Q75+S75+T75+V75+W75+AA75+AD75+AE75+AF75+AJ75+AM75+AL75+AK75+AP75</f>
        <v>62.618999999999993</v>
      </c>
      <c r="G75" s="5">
        <f>H75+K75+L75+M75+N75+P75+R75+U75+X75+Y75+Z75+AB75+AC75+AG75+AH75+AI75+AK75+AN75+AO75</f>
        <v>52.323999999999998</v>
      </c>
      <c r="H75" s="4">
        <v>18.004999999999999</v>
      </c>
      <c r="I75" s="4">
        <v>62.156999999999996</v>
      </c>
      <c r="J75" s="4"/>
      <c r="K75" s="4">
        <v>1.2310000000000001</v>
      </c>
      <c r="L75" s="4">
        <v>0.14699999999999999</v>
      </c>
      <c r="M75" s="4">
        <v>12.502000000000001</v>
      </c>
      <c r="N75" s="4">
        <v>15.869</v>
      </c>
      <c r="O75" s="4">
        <v>0.38200000000000001</v>
      </c>
      <c r="P75" s="4"/>
      <c r="Q75" s="4"/>
      <c r="R75" s="4"/>
      <c r="S75" s="4"/>
      <c r="T75" s="4">
        <v>0.08</v>
      </c>
      <c r="U75" s="4"/>
      <c r="V75" s="4"/>
      <c r="W75" s="4"/>
      <c r="X75" s="4">
        <v>0.82600000000000007</v>
      </c>
      <c r="Y75" s="4"/>
      <c r="Z75" s="4"/>
      <c r="AA75" s="4"/>
      <c r="AB75" s="4"/>
      <c r="AC75" s="4"/>
      <c r="AD75" s="4"/>
      <c r="AE75" s="4"/>
      <c r="AF75" s="4"/>
      <c r="AG75" s="4"/>
      <c r="AH75" s="4">
        <v>3.7440000000000002</v>
      </c>
      <c r="AI75" s="4"/>
      <c r="AJ75" s="4"/>
      <c r="AK75" s="4"/>
      <c r="AL75" s="4"/>
      <c r="AM75" s="4"/>
      <c r="AN75" s="4"/>
      <c r="AO75" s="4"/>
      <c r="AP75" s="4"/>
    </row>
    <row r="76" spans="1:42" x14ac:dyDescent="0.35">
      <c r="A76" s="1" t="s">
        <v>204</v>
      </c>
      <c r="B76" s="3">
        <f>F76/E76</f>
        <v>0.54419501840355167</v>
      </c>
      <c r="C76" s="3">
        <f>G76/E76</f>
        <v>0.45580498159644828</v>
      </c>
      <c r="D76" s="3" t="str">
        <f>_xlfn.XLOOKUP(A76,[1]!Table1[country],[1]!Table1[Country-Code])</f>
        <v>USA</v>
      </c>
      <c r="E76" s="5">
        <f>F76+G76</f>
        <v>2478990.2450000001</v>
      </c>
      <c r="F76" s="5">
        <f>I76+J76+O76+Q76+S76+T76+V76+W76+AA76+AD76+AE76+AF76+AJ76+AM76+AL76+AK76+AP76</f>
        <v>1349054.142</v>
      </c>
      <c r="G76" s="5">
        <f>H76+K76+L76+M76+N76+P76+R76+U76+X76+Y76+Z76+AB76+AC76+AG76+AH76+AI76+AK76+AN76+AO76</f>
        <v>1129936.1029999999</v>
      </c>
      <c r="H76" s="4">
        <v>748815.29099999997</v>
      </c>
      <c r="I76" s="4">
        <v>1053485.574</v>
      </c>
      <c r="J76" s="4">
        <v>234238.318</v>
      </c>
      <c r="K76" s="4">
        <v>287501.54700000002</v>
      </c>
      <c r="L76" s="4">
        <v>8723.83</v>
      </c>
      <c r="M76" s="4">
        <v>64820.03</v>
      </c>
      <c r="N76" s="4">
        <v>15784.035</v>
      </c>
      <c r="O76" s="4">
        <v>55323.196000000004</v>
      </c>
      <c r="P76" s="4">
        <v>1292.53</v>
      </c>
      <c r="Q76" s="4">
        <v>657.37400000000002</v>
      </c>
      <c r="R76" s="4">
        <v>2071.7170000000001</v>
      </c>
      <c r="S76" s="4">
        <v>112.19799999999999</v>
      </c>
      <c r="T76" s="4">
        <v>87.406999999999996</v>
      </c>
      <c r="U76" s="4">
        <v>265.74599999999998</v>
      </c>
      <c r="V76" s="4">
        <v>3965.5259999999998</v>
      </c>
      <c r="W76" s="4">
        <v>176.32599999999999</v>
      </c>
      <c r="X76" s="4">
        <v>397.714</v>
      </c>
      <c r="Y76" s="4">
        <v>7.1210000000000004</v>
      </c>
      <c r="Z76" s="4">
        <v>147.30599999999899</v>
      </c>
      <c r="AA76" s="4">
        <v>72.316000000000003</v>
      </c>
      <c r="AB76" s="4">
        <v>17.52</v>
      </c>
      <c r="AC76" s="4"/>
      <c r="AD76" s="4"/>
      <c r="AE76" s="4">
        <v>330.31700000000001</v>
      </c>
      <c r="AF76" s="4">
        <v>5.9539999999999997</v>
      </c>
      <c r="AG76" s="4"/>
      <c r="AH76" s="4">
        <v>61.406999999999996</v>
      </c>
      <c r="AI76" s="4">
        <v>3.9E-2</v>
      </c>
      <c r="AJ76" s="4"/>
      <c r="AK76" s="4">
        <v>5.5289999999999999</v>
      </c>
      <c r="AL76" s="4">
        <v>41.524000000000001</v>
      </c>
      <c r="AM76" s="4">
        <v>295.92700000000002</v>
      </c>
      <c r="AN76" s="4">
        <v>24.741</v>
      </c>
      <c r="AO76" s="4"/>
      <c r="AP76" s="4">
        <v>256.65600000000001</v>
      </c>
    </row>
    <row r="77" spans="1:42" x14ac:dyDescent="0.35">
      <c r="A77" s="1" t="s">
        <v>194</v>
      </c>
      <c r="B77" s="3">
        <f>F77/E77</f>
        <v>0.54275793885069779</v>
      </c>
      <c r="C77" s="3">
        <f>G77/E77</f>
        <v>0.45724206114930221</v>
      </c>
      <c r="D77" s="3" t="str">
        <f>_xlfn.XLOOKUP(A77,[1]!Table1[country],[1]!Table1[Country-Code])</f>
        <v>THA</v>
      </c>
      <c r="E77" s="5">
        <f>F77+G77</f>
        <v>188947.43799999997</v>
      </c>
      <c r="F77" s="5">
        <f>I77+J77+O77+Q77+S77+T77+V77+W77+AA77+AD77+AE77+AF77+AJ77+AM77+AL77+AK77+AP77</f>
        <v>102552.72199999999</v>
      </c>
      <c r="G77" s="5">
        <f>H77+K77+L77+M77+N77+P77+R77+U77+X77+Y77+Z77+AB77+AC77+AG77+AH77+AI77+AK77+AN77+AO77</f>
        <v>86394.715999999971</v>
      </c>
      <c r="H77" s="4">
        <v>80710.315000000002</v>
      </c>
      <c r="I77" s="4">
        <v>52871.237999999998</v>
      </c>
      <c r="J77" s="4">
        <v>37679.425000000003</v>
      </c>
      <c r="K77" s="4">
        <v>2525.1619999999998</v>
      </c>
      <c r="L77" s="4">
        <v>443.98099999999999</v>
      </c>
      <c r="M77" s="4">
        <v>1761.5060000000001</v>
      </c>
      <c r="N77" s="4">
        <v>759.06000000000006</v>
      </c>
      <c r="O77" s="4">
        <v>11817.017</v>
      </c>
      <c r="P77" s="4">
        <v>131.47999999999999</v>
      </c>
      <c r="Q77" s="4">
        <v>52.881999999999998</v>
      </c>
      <c r="R77" s="4">
        <v>35.075000000000003</v>
      </c>
      <c r="S77" s="4">
        <v>21.582999999999998</v>
      </c>
      <c r="T77" s="4">
        <v>1.5429999999999999</v>
      </c>
      <c r="U77" s="4">
        <v>9.1560000000000006</v>
      </c>
      <c r="V77" s="4">
        <v>58.875999999999998</v>
      </c>
      <c r="W77" s="4">
        <v>24.768999999999998</v>
      </c>
      <c r="X77" s="4">
        <v>3.806</v>
      </c>
      <c r="Y77" s="4"/>
      <c r="Z77" s="4">
        <v>12.749000000000001</v>
      </c>
      <c r="AA77" s="4">
        <v>19.899000000000001</v>
      </c>
      <c r="AB77" s="4">
        <v>1.8759999999999999</v>
      </c>
      <c r="AC77" s="4"/>
      <c r="AD77" s="4"/>
      <c r="AE77" s="4"/>
      <c r="AF77" s="4">
        <v>1.6E-2</v>
      </c>
      <c r="AG77" s="4"/>
      <c r="AH77" s="4"/>
      <c r="AI77" s="4"/>
      <c r="AJ77" s="4"/>
      <c r="AK77" s="4">
        <v>0.161</v>
      </c>
      <c r="AL77" s="4">
        <v>4.7460000000000004</v>
      </c>
      <c r="AM77" s="4">
        <v>0.56699999999999995</v>
      </c>
      <c r="AN77" s="4">
        <v>0.38900000000000001</v>
      </c>
      <c r="AO77" s="4"/>
      <c r="AP77" s="4"/>
    </row>
    <row r="78" spans="1:42" x14ac:dyDescent="0.35">
      <c r="A78" s="1" t="s">
        <v>171</v>
      </c>
      <c r="B78" s="3">
        <f>F78/E78</f>
        <v>0.53623954429525289</v>
      </c>
      <c r="C78" s="3">
        <f>G78/E78</f>
        <v>0.46376045570474705</v>
      </c>
      <c r="D78" s="3" t="str">
        <f>_xlfn.XLOOKUP(A78,[1]!Table1[country],[1]!Table1[Country-Code])</f>
        <v>STP</v>
      </c>
      <c r="E78" s="5">
        <f>F78+G78</f>
        <v>314.06299999999999</v>
      </c>
      <c r="F78" s="5">
        <f>I78+J78+O78+Q78+S78+T78+V78+W78+AA78+AD78+AE78+AF78+AJ78+AM78+AL78+AK78+AP78</f>
        <v>168.41300000000001</v>
      </c>
      <c r="G78" s="5">
        <f>H78+K78+L78+M78+N78+P78+R78+U78+X78+Y78+Z78+AB78+AC78+AG78+AH78+AI78+AK78+AN78+AO78</f>
        <v>145.64999999999998</v>
      </c>
      <c r="H78" s="4">
        <v>51.100999999999999</v>
      </c>
      <c r="I78" s="4">
        <v>133.08000000000001</v>
      </c>
      <c r="J78" s="4">
        <v>27.709</v>
      </c>
      <c r="K78" s="4">
        <v>5.5999999999999987E-2</v>
      </c>
      <c r="L78" s="4">
        <v>91.730999999999995</v>
      </c>
      <c r="M78" s="4">
        <v>2.6219999999999999</v>
      </c>
      <c r="N78" s="4">
        <v>0.14000000000000001</v>
      </c>
      <c r="O78" s="4">
        <v>4.6419999999999986</v>
      </c>
      <c r="P78" s="4"/>
      <c r="Q78" s="4">
        <v>0.127</v>
      </c>
      <c r="R78" s="4"/>
      <c r="S78" s="4">
        <v>2.855</v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</row>
    <row r="79" spans="1:42" x14ac:dyDescent="0.35">
      <c r="A79" s="1" t="s">
        <v>167</v>
      </c>
      <c r="B79" s="3">
        <f>F79/E79</f>
        <v>0.53481118274908257</v>
      </c>
      <c r="C79" s="3">
        <f>G79/E79</f>
        <v>0.46518881725091749</v>
      </c>
      <c r="D79" s="3" t="str">
        <f>_xlfn.XLOOKUP(A79,[1]!Table1[country],[1]!Table1[Country-Code])</f>
        <v>RUS</v>
      </c>
      <c r="E79" s="5">
        <f>F79+G79</f>
        <v>822454.11499999999</v>
      </c>
      <c r="F79" s="5">
        <f>I79+J79+O79+Q79+S79+T79+V79+W79+AA79+AD79+AE79+AF79+AJ79+AM79+AL79+AK79+AP79</f>
        <v>439857.658</v>
      </c>
      <c r="G79" s="5">
        <f>H79+K79+L79+M79+N79+P79+R79+U79+X79+Y79+Z79+AB79+AC79+AG79+AH79+AI79+AK79+AN79+AO79</f>
        <v>382596.45700000005</v>
      </c>
      <c r="H79" s="4">
        <v>166368.96900000001</v>
      </c>
      <c r="I79" s="4">
        <v>413239.64399999997</v>
      </c>
      <c r="J79" s="4">
        <v>15423.800999999999</v>
      </c>
      <c r="K79" s="4">
        <v>72971.612999999998</v>
      </c>
      <c r="L79" s="4">
        <v>83982.042000000016</v>
      </c>
      <c r="M79" s="4">
        <v>7765.1399999999994</v>
      </c>
      <c r="N79" s="4">
        <v>34296.036</v>
      </c>
      <c r="O79" s="4">
        <v>6630.8320000000003</v>
      </c>
      <c r="P79" s="4">
        <v>9693.027</v>
      </c>
      <c r="Q79" s="4">
        <v>539.84</v>
      </c>
      <c r="R79" s="4">
        <v>2266.0360000000001</v>
      </c>
      <c r="S79" s="4">
        <v>845.02200000000005</v>
      </c>
      <c r="T79" s="4">
        <v>263.14600000000002</v>
      </c>
      <c r="U79" s="4">
        <v>609.42900000000009</v>
      </c>
      <c r="V79" s="4">
        <v>1593.664</v>
      </c>
      <c r="W79" s="4">
        <v>888.43900000000008</v>
      </c>
      <c r="X79" s="4">
        <v>1444.2619999999999</v>
      </c>
      <c r="Y79" s="4">
        <v>971.80600000000004</v>
      </c>
      <c r="Z79" s="4">
        <v>20.834</v>
      </c>
      <c r="AA79" s="4">
        <v>269.91199999999998</v>
      </c>
      <c r="AB79" s="4">
        <v>828.81999999999994</v>
      </c>
      <c r="AC79" s="4"/>
      <c r="AD79" s="4"/>
      <c r="AE79" s="4">
        <v>6.0229999999999997</v>
      </c>
      <c r="AF79" s="4">
        <v>23.835999999999999</v>
      </c>
      <c r="AG79" s="4">
        <v>1349.7750000000001</v>
      </c>
      <c r="AH79" s="4"/>
      <c r="AI79" s="4"/>
      <c r="AJ79" s="4"/>
      <c r="AK79" s="4">
        <v>24.847000000000001</v>
      </c>
      <c r="AL79" s="4">
        <v>108.515</v>
      </c>
      <c r="AM79" s="4">
        <v>0.11799999999999999</v>
      </c>
      <c r="AN79" s="4">
        <v>3.8210000000000002</v>
      </c>
      <c r="AO79" s="4"/>
      <c r="AP79" s="4">
        <v>1.9E-2</v>
      </c>
    </row>
    <row r="80" spans="1:42" x14ac:dyDescent="0.35">
      <c r="A80" s="1" t="s">
        <v>140</v>
      </c>
      <c r="B80" s="3">
        <f>F80/E80</f>
        <v>0.53030916034154474</v>
      </c>
      <c r="C80" s="3">
        <f>G80/E80</f>
        <v>0.46969083965845532</v>
      </c>
      <c r="D80" s="3" t="str">
        <f>_xlfn.XLOOKUP(A80,[1]!Table1[country],[1]!Table1[Country-Code])</f>
        <v>MDA</v>
      </c>
      <c r="E80" s="5">
        <f>F80+G80</f>
        <v>6747.6959999999999</v>
      </c>
      <c r="F80" s="5">
        <f>I80+J80+O80+Q80+S80+T80+V80+W80+AA80+AD80+AE80+AF80+AJ80+AM80+AL80+AK80+AP80</f>
        <v>3578.3650000000002</v>
      </c>
      <c r="G80" s="5">
        <f>H80+K80+L80+M80+N80+P80+R80+U80+X80+Y80+Z80+AB80+AC80+AG80+AH80+AI80+AK80+AN80+AO80</f>
        <v>3169.3310000000001</v>
      </c>
      <c r="H80" s="4">
        <v>823.34399999999994</v>
      </c>
      <c r="I80" s="4">
        <v>3281.9960000000001</v>
      </c>
      <c r="J80" s="4">
        <v>72.272000000000006</v>
      </c>
      <c r="K80" s="4">
        <v>882.57899999999995</v>
      </c>
      <c r="L80" s="4">
        <v>866.58299999999997</v>
      </c>
      <c r="M80" s="4">
        <v>164.47800000000001</v>
      </c>
      <c r="N80" s="4">
        <v>386.673</v>
      </c>
      <c r="O80" s="4">
        <v>119.547</v>
      </c>
      <c r="P80" s="4">
        <v>4.0779999999999994</v>
      </c>
      <c r="Q80" s="4">
        <v>22.908999999999999</v>
      </c>
      <c r="R80" s="4">
        <v>20.337</v>
      </c>
      <c r="S80" s="4">
        <v>22.356000000000002</v>
      </c>
      <c r="T80" s="4">
        <v>0.63200000000000001</v>
      </c>
      <c r="U80" s="4">
        <v>18.314</v>
      </c>
      <c r="V80" s="4">
        <v>48.85</v>
      </c>
      <c r="W80" s="4">
        <v>9.0949999999999989</v>
      </c>
      <c r="X80" s="4">
        <v>1.6859999999999999</v>
      </c>
      <c r="Y80" s="4"/>
      <c r="Z80" s="4">
        <v>0.157</v>
      </c>
      <c r="AA80" s="4">
        <v>0.41099999999999998</v>
      </c>
      <c r="AB80" s="4">
        <v>0.80499999999999994</v>
      </c>
      <c r="AC80" s="4"/>
      <c r="AD80" s="4"/>
      <c r="AE80" s="4"/>
      <c r="AF80" s="4"/>
      <c r="AG80" s="4"/>
      <c r="AH80" s="4"/>
      <c r="AI80" s="4"/>
      <c r="AJ80" s="4"/>
      <c r="AK80" s="4">
        <v>0.29699999999999999</v>
      </c>
      <c r="AL80" s="4"/>
      <c r="AM80" s="4"/>
      <c r="AN80" s="4"/>
      <c r="AO80" s="4"/>
      <c r="AP80" s="4"/>
    </row>
    <row r="81" spans="1:42" x14ac:dyDescent="0.35">
      <c r="A81" s="1" t="s">
        <v>186</v>
      </c>
      <c r="B81" s="3">
        <f>F81/E81</f>
        <v>0.52280048744320207</v>
      </c>
      <c r="C81" s="3">
        <f>G81/E81</f>
        <v>0.47719951255679788</v>
      </c>
      <c r="D81" s="3" t="str">
        <f>_xlfn.XLOOKUP(A81,[1]!Table1[country],[1]!Table1[Country-Code])</f>
        <v>SUR</v>
      </c>
      <c r="E81" s="5">
        <f>F81+G81</f>
        <v>3738.692</v>
      </c>
      <c r="F81" s="5">
        <f>I81+J81+O81+Q81+S81+T81+V81+W81+AA81+AD81+AE81+AF81+AJ81+AM81+AL81+AK81+AP81</f>
        <v>1954.5900000000001</v>
      </c>
      <c r="G81" s="5">
        <f>H81+K81+L81+M81+N81+P81+R81+U81+X81+Y81+Z81+AB81+AC81+AG81+AH81+AI81+AK81+AN81+AO81</f>
        <v>1784.1019999999999</v>
      </c>
      <c r="H81" s="4">
        <v>1514.8989999999999</v>
      </c>
      <c r="I81" s="4">
        <v>1632.624</v>
      </c>
      <c r="J81" s="4">
        <v>94.792000000000002</v>
      </c>
      <c r="K81" s="4">
        <v>30.79</v>
      </c>
      <c r="L81" s="4">
        <v>10.695</v>
      </c>
      <c r="M81" s="4">
        <v>50.064999999999998</v>
      </c>
      <c r="N81" s="4">
        <v>2.911</v>
      </c>
      <c r="O81" s="4">
        <v>5.5940000000000003</v>
      </c>
      <c r="P81" s="4">
        <v>170.136</v>
      </c>
      <c r="Q81" s="4">
        <v>212.518</v>
      </c>
      <c r="R81" s="4">
        <v>2.5169999999999999</v>
      </c>
      <c r="S81" s="4">
        <v>4.7589999999999986</v>
      </c>
      <c r="T81" s="4"/>
      <c r="U81" s="4">
        <v>1.1060000000000001</v>
      </c>
      <c r="V81" s="4"/>
      <c r="W81" s="4"/>
      <c r="X81" s="4">
        <v>0.9830000000000001</v>
      </c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>
        <v>0.38200000000000001</v>
      </c>
      <c r="AM81" s="4">
        <v>3.9209999999999998</v>
      </c>
      <c r="AN81" s="4"/>
      <c r="AO81" s="4"/>
      <c r="AP81" s="4"/>
    </row>
    <row r="82" spans="1:42" x14ac:dyDescent="0.35">
      <c r="A82" s="1" t="s">
        <v>135</v>
      </c>
      <c r="B82" s="3">
        <f>F82/E82</f>
        <v>0.51319758083420586</v>
      </c>
      <c r="C82" s="3">
        <f>G82/E82</f>
        <v>0.48680241916579414</v>
      </c>
      <c r="D82" s="3" t="str">
        <f>_xlfn.XLOOKUP(A82,[1]!Table1[country],[1]!Table1[Country-Code])</f>
        <v>MHL</v>
      </c>
      <c r="E82" s="5">
        <f>F82+G82</f>
        <v>63.988999999999997</v>
      </c>
      <c r="F82" s="5">
        <f>I82+J82+O82+Q82+S82+T82+V82+W82+AA82+AD82+AE82+AF82+AJ82+AM82+AL82+AK82+AP82</f>
        <v>32.838999999999999</v>
      </c>
      <c r="G82" s="5">
        <f>H82+K82+L82+M82+N82+P82+R82+U82+X82+Y82+Z82+AB82+AC82+AG82+AH82+AI82+AK82+AN82+AO82</f>
        <v>31.15</v>
      </c>
      <c r="H82" s="4">
        <v>28.853000000000002</v>
      </c>
      <c r="I82" s="4">
        <v>1.8919999999999999</v>
      </c>
      <c r="J82" s="4">
        <v>30.946999999999999</v>
      </c>
      <c r="K82" s="4">
        <v>0.52900000000000003</v>
      </c>
      <c r="L82" s="4">
        <v>0.53099999999999992</v>
      </c>
      <c r="M82" s="4">
        <v>0.38600000000000001</v>
      </c>
      <c r="N82" s="4"/>
      <c r="O82" s="4"/>
      <c r="P82" s="4">
        <v>0.85099999999999998</v>
      </c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</row>
    <row r="83" spans="1:42" x14ac:dyDescent="0.35">
      <c r="A83" s="1" t="s">
        <v>205</v>
      </c>
      <c r="B83" s="3">
        <f>F83/E83</f>
        <v>0.51283401731000455</v>
      </c>
      <c r="C83" s="3">
        <f>G83/E83</f>
        <v>0.48716598268999528</v>
      </c>
      <c r="D83" s="3" t="str">
        <f>_xlfn.XLOOKUP(A83,[1]!Table1[country],[1]!Table1[Country-Code])</f>
        <v>UZB</v>
      </c>
      <c r="E83" s="5">
        <f>F83+G83</f>
        <v>18641.474000000002</v>
      </c>
      <c r="F83" s="5">
        <f>I83+J83+O83+Q83+S83+T83+V83+W83+AA83+AD83+AE83+AF83+AJ83+AM83+AL83+AK83+AP83</f>
        <v>9559.9820000000018</v>
      </c>
      <c r="G83" s="5">
        <f>H83+K83+L83+M83+N83+P83+R83+U83+X83+Y83+Z83+AB83+AC83+AG83+AH83+AI83+AK83+AN83+AO83</f>
        <v>9081.4919999999984</v>
      </c>
      <c r="H83" s="4">
        <v>4078.855</v>
      </c>
      <c r="I83" s="4">
        <v>8569.5349999999999</v>
      </c>
      <c r="J83" s="4">
        <v>322.36700000000002</v>
      </c>
      <c r="K83" s="4">
        <v>519.822</v>
      </c>
      <c r="L83" s="4">
        <v>3929.8359999999998</v>
      </c>
      <c r="M83" s="4">
        <v>373.63900000000001</v>
      </c>
      <c r="N83" s="4">
        <v>73.756999999999991</v>
      </c>
      <c r="O83" s="4">
        <v>135.28100000000001</v>
      </c>
      <c r="P83" s="4">
        <v>25.431000000000001</v>
      </c>
      <c r="Q83" s="4">
        <v>1.208</v>
      </c>
      <c r="R83" s="4">
        <v>39.229999999999997</v>
      </c>
      <c r="S83" s="4"/>
      <c r="T83" s="4"/>
      <c r="U83" s="4">
        <v>11.497999999999999</v>
      </c>
      <c r="V83" s="4">
        <v>520.76700000000005</v>
      </c>
      <c r="W83" s="4">
        <v>10.59</v>
      </c>
      <c r="X83" s="4">
        <v>0.49</v>
      </c>
      <c r="Y83" s="4"/>
      <c r="Z83" s="4">
        <v>0.44700000000000001</v>
      </c>
      <c r="AA83" s="4">
        <v>0.05</v>
      </c>
      <c r="AB83" s="4">
        <v>21.788</v>
      </c>
      <c r="AC83" s="4"/>
      <c r="AD83" s="4"/>
      <c r="AE83" s="4"/>
      <c r="AF83" s="4">
        <v>0.153</v>
      </c>
      <c r="AG83" s="4"/>
      <c r="AH83" s="4"/>
      <c r="AI83" s="4"/>
      <c r="AJ83" s="4"/>
      <c r="AK83" s="4"/>
      <c r="AL83" s="4">
        <v>3.1E-2</v>
      </c>
      <c r="AM83" s="4"/>
      <c r="AN83" s="4">
        <v>6.6989999999999998</v>
      </c>
      <c r="AO83" s="4"/>
      <c r="AP83" s="4"/>
    </row>
    <row r="84" spans="1:42" x14ac:dyDescent="0.35">
      <c r="A84" s="1" t="s">
        <v>173</v>
      </c>
      <c r="B84" s="3">
        <f>F84/E84</f>
        <v>0.51077508105963554</v>
      </c>
      <c r="C84" s="3">
        <f>G84/E84</f>
        <v>0.48922491894036452</v>
      </c>
      <c r="D84" s="3" t="str">
        <f>_xlfn.XLOOKUP(A84,[1]!Table1[country],[1]!Table1[Country-Code])</f>
        <v>SRB</v>
      </c>
      <c r="E84" s="5">
        <f>F84+G84</f>
        <v>54841.721999999994</v>
      </c>
      <c r="F84" s="5">
        <f>I84+J84+O84+Q84+S84+T84+V84+W84+AA84+AD84+AE84+AF84+AJ84+AM84+AL84+AK84+AP84</f>
        <v>28011.784999999996</v>
      </c>
      <c r="G84" s="5">
        <f>H84+K84+L84+M84+N84+P84+R84+U84+X84+Y84+Z84+AB84+AC84+AG84+AH84+AI84+AK84+AN84+AO84</f>
        <v>26829.937000000002</v>
      </c>
      <c r="H84" s="4">
        <v>21786.204000000002</v>
      </c>
      <c r="I84" s="4">
        <v>25324.317999999999</v>
      </c>
      <c r="J84" s="4">
        <v>2396.8159999999998</v>
      </c>
      <c r="K84" s="4">
        <v>3579.199000000001</v>
      </c>
      <c r="L84" s="4">
        <v>420.68999999999988</v>
      </c>
      <c r="M84" s="4">
        <v>590.32500000000005</v>
      </c>
      <c r="N84" s="4">
        <v>308.25799999999998</v>
      </c>
      <c r="O84" s="4">
        <v>93.600999999999999</v>
      </c>
      <c r="P84" s="4">
        <v>26.475000000000001</v>
      </c>
      <c r="Q84" s="4">
        <v>33.808999999999997</v>
      </c>
      <c r="R84" s="4">
        <v>70.313999999999993</v>
      </c>
      <c r="S84" s="4">
        <v>72.032999999999987</v>
      </c>
      <c r="T84" s="4">
        <v>19.132000000000001</v>
      </c>
      <c r="U84" s="4">
        <v>15.488</v>
      </c>
      <c r="V84" s="4">
        <v>7.6580000000000004</v>
      </c>
      <c r="W84" s="4">
        <v>55.96</v>
      </c>
      <c r="X84" s="4">
        <v>28.286999999999999</v>
      </c>
      <c r="Y84" s="4"/>
      <c r="Z84" s="4"/>
      <c r="AA84" s="4">
        <v>4.3620000000000001</v>
      </c>
      <c r="AB84" s="4">
        <v>4.2469999999999999</v>
      </c>
      <c r="AC84" s="4"/>
      <c r="AD84" s="4"/>
      <c r="AE84" s="4"/>
      <c r="AF84" s="4">
        <v>2.512</v>
      </c>
      <c r="AG84" s="4"/>
      <c r="AH84" s="4"/>
      <c r="AI84" s="4"/>
      <c r="AJ84" s="4"/>
      <c r="AK84" s="4">
        <v>0.45</v>
      </c>
      <c r="AL84" s="4">
        <v>0.69500000000000006</v>
      </c>
      <c r="AM84" s="4">
        <v>0.439</v>
      </c>
      <c r="AN84" s="4"/>
      <c r="AO84" s="4"/>
      <c r="AP84" s="4"/>
    </row>
    <row r="85" spans="1:42" x14ac:dyDescent="0.35">
      <c r="A85" s="1" t="s">
        <v>48</v>
      </c>
      <c r="B85" s="3">
        <f>F85/E85</f>
        <v>0.49544389988933857</v>
      </c>
      <c r="C85" s="3">
        <f>G85/E85</f>
        <v>0.50455610011066143</v>
      </c>
      <c r="D85" s="3" t="str">
        <f>_xlfn.XLOOKUP(A85,[1]!Table1[country],[1]!Table1[Country-Code])</f>
        <v>BLR</v>
      </c>
      <c r="E85" s="5">
        <f>F85+G85</f>
        <v>125237.81</v>
      </c>
      <c r="F85" s="5">
        <f>I85+J85+O85+Q85+S85+T85+V85+W85+AA85+AD85+AE85+AF85+AJ85+AM85+AL85+AK85+AP85</f>
        <v>62048.309000000001</v>
      </c>
      <c r="G85" s="5">
        <f>H85+K85+L85+M85+N85+P85+R85+U85+X85+Y85+Z85+AB85+AC85+AG85+AH85+AI85+AK85+AN85+AO85</f>
        <v>63189.500999999989</v>
      </c>
      <c r="H85" s="4">
        <v>31603.581999999999</v>
      </c>
      <c r="I85" s="4">
        <v>60692.09</v>
      </c>
      <c r="J85" s="4">
        <v>269.41300000000001</v>
      </c>
      <c r="K85" s="4">
        <v>3360.8870000000002</v>
      </c>
      <c r="L85" s="4">
        <v>5344.4560000000001</v>
      </c>
      <c r="M85" s="4">
        <v>104.482</v>
      </c>
      <c r="N85" s="4">
        <v>21969.924999999999</v>
      </c>
      <c r="O85" s="4">
        <v>754.14800000000002</v>
      </c>
      <c r="P85" s="4">
        <v>537.75</v>
      </c>
      <c r="Q85" s="4">
        <v>99.111000000000004</v>
      </c>
      <c r="R85" s="4">
        <v>121.04300000000001</v>
      </c>
      <c r="S85" s="4">
        <v>60.856999999999999</v>
      </c>
      <c r="T85" s="4">
        <v>18.347000000000001</v>
      </c>
      <c r="U85" s="4">
        <v>12.53</v>
      </c>
      <c r="V85" s="4">
        <v>144.06899999999999</v>
      </c>
      <c r="W85" s="4">
        <v>3.3849999999999998</v>
      </c>
      <c r="X85" s="4">
        <v>98.063999999999993</v>
      </c>
      <c r="Y85" s="4"/>
      <c r="Z85" s="4">
        <v>12.874000000000001</v>
      </c>
      <c r="AA85" s="4">
        <v>1.0429999999999999</v>
      </c>
      <c r="AB85" s="4">
        <v>22.884</v>
      </c>
      <c r="AC85" s="4"/>
      <c r="AD85" s="4"/>
      <c r="AE85" s="4"/>
      <c r="AF85" s="4">
        <v>4.383</v>
      </c>
      <c r="AG85" s="4"/>
      <c r="AH85" s="4"/>
      <c r="AI85" s="4">
        <v>0.35399999999999998</v>
      </c>
      <c r="AJ85" s="4"/>
      <c r="AK85" s="4">
        <v>7.2999999999999995E-2</v>
      </c>
      <c r="AL85" s="4">
        <v>1.35</v>
      </c>
      <c r="AM85" s="4">
        <v>0.04</v>
      </c>
      <c r="AN85" s="4">
        <v>0.59699999999999998</v>
      </c>
      <c r="AO85" s="4"/>
      <c r="AP85" s="4"/>
    </row>
    <row r="86" spans="1:42" x14ac:dyDescent="0.35">
      <c r="A86" s="1" t="s">
        <v>114</v>
      </c>
      <c r="B86" s="3">
        <f>F86/E86</f>
        <v>0.48757528176067155</v>
      </c>
      <c r="C86" s="3">
        <f>G86/E86</f>
        <v>0.51242471823932834</v>
      </c>
      <c r="D86" s="3" t="str">
        <f>_xlfn.XLOOKUP(A86,[1]!Table1[country],[1]!Table1[Country-Code])</f>
        <v>KAZ</v>
      </c>
      <c r="E86" s="5">
        <f>F86+G86</f>
        <v>88936.383000000002</v>
      </c>
      <c r="F86" s="5">
        <f>I86+J86+O86+Q86+S86+T86+V86+W86+AA86+AD86+AE86+AF86+AJ86+AM86+AL86+AK86+AP86</f>
        <v>43363.182000000001</v>
      </c>
      <c r="G86" s="5">
        <f>H86+K86+L86+M86+N86+P86+R86+U86+X86+Y86+Z86+AB86+AC86+AG86+AH86+AI86+AK86+AN86+AO86</f>
        <v>45573.200999999994</v>
      </c>
      <c r="H86" s="4">
        <v>15476.120999999999</v>
      </c>
      <c r="I86" s="4">
        <v>40753.887000000002</v>
      </c>
      <c r="J86" s="4">
        <v>275.036</v>
      </c>
      <c r="K86" s="4">
        <v>7701.6940000000004</v>
      </c>
      <c r="L86" s="4">
        <v>11568.76</v>
      </c>
      <c r="M86" s="4">
        <v>852.84099999999989</v>
      </c>
      <c r="N86" s="4">
        <v>8849.1720000000005</v>
      </c>
      <c r="O86" s="4">
        <v>2253.6959999999999</v>
      </c>
      <c r="P86" s="4">
        <v>921.83900000000006</v>
      </c>
      <c r="Q86" s="4">
        <v>1.177</v>
      </c>
      <c r="R86" s="4">
        <v>112.223</v>
      </c>
      <c r="S86" s="4">
        <v>0.34</v>
      </c>
      <c r="T86" s="4">
        <v>5.8000000000000003E-2</v>
      </c>
      <c r="U86" s="4">
        <v>31.059000000000001</v>
      </c>
      <c r="V86" s="4">
        <v>70.722000000000008</v>
      </c>
      <c r="W86" s="4">
        <v>7.242</v>
      </c>
      <c r="X86" s="4">
        <v>10.532</v>
      </c>
      <c r="Y86" s="4"/>
      <c r="Z86" s="4">
        <v>0.47599999999999998</v>
      </c>
      <c r="AA86" s="4"/>
      <c r="AB86" s="4">
        <v>47.646999999999998</v>
      </c>
      <c r="AC86" s="4"/>
      <c r="AD86" s="4"/>
      <c r="AE86" s="4"/>
      <c r="AF86" s="4"/>
      <c r="AG86" s="4"/>
      <c r="AH86" s="4"/>
      <c r="AI86" s="4"/>
      <c r="AJ86" s="4"/>
      <c r="AK86" s="4">
        <v>0.83699999999999997</v>
      </c>
      <c r="AL86" s="4">
        <v>0.187</v>
      </c>
      <c r="AM86" s="4"/>
      <c r="AN86" s="4"/>
      <c r="AO86" s="4"/>
      <c r="AP86" s="4"/>
    </row>
    <row r="87" spans="1:42" x14ac:dyDescent="0.35">
      <c r="A87" s="1" t="s">
        <v>190</v>
      </c>
      <c r="B87" s="3">
        <f>F87/E87</f>
        <v>0.47835911114027291</v>
      </c>
      <c r="C87" s="3">
        <f>G87/E87</f>
        <v>0.52164088885972704</v>
      </c>
      <c r="D87" s="3" t="str">
        <f>_xlfn.XLOOKUP(A87,[1]!Table1[country],[1]!Table1[Country-Code])</f>
        <v>SYR</v>
      </c>
      <c r="E87" s="5">
        <f>F87+G87</f>
        <v>8717.6409999999996</v>
      </c>
      <c r="F87" s="5">
        <f>I87+J87+O87+Q87+S87+T87+V87+W87+AA87+AD87+AE87+AF87+AJ87+AM87+AL87+AK87+AP87</f>
        <v>4170.1629999999996</v>
      </c>
      <c r="G87" s="5">
        <f>H87+K87+L87+M87+N87+P87+R87+U87+X87+Y87+Z87+AB87+AC87+AG87+AH87+AI87+AK87+AN87+AO87</f>
        <v>4547.4779999999992</v>
      </c>
      <c r="H87" s="4">
        <v>3874.72</v>
      </c>
      <c r="I87" s="4">
        <v>3384.1579999999999</v>
      </c>
      <c r="J87" s="4">
        <v>780.50599999999997</v>
      </c>
      <c r="K87" s="4">
        <v>42.225999999999999</v>
      </c>
      <c r="L87" s="4">
        <v>373.76299999999998</v>
      </c>
      <c r="M87" s="4">
        <v>162.02099999999999</v>
      </c>
      <c r="N87" s="4">
        <v>32.917999999999999</v>
      </c>
      <c r="O87" s="4">
        <v>1.329</v>
      </c>
      <c r="P87" s="4">
        <v>60.253999999999998</v>
      </c>
      <c r="Q87" s="4">
        <v>3.2069999999999999</v>
      </c>
      <c r="R87" s="4"/>
      <c r="S87" s="4"/>
      <c r="T87" s="4">
        <v>0.81499999999999995</v>
      </c>
      <c r="U87" s="4">
        <v>1.488</v>
      </c>
      <c r="V87" s="4"/>
      <c r="W87" s="4"/>
      <c r="X87" s="4"/>
      <c r="Y87" s="4"/>
      <c r="Z87" s="4">
        <v>8.7999999999999995E-2</v>
      </c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>
        <v>0.14799999999999999</v>
      </c>
      <c r="AM87" s="4"/>
      <c r="AN87" s="4"/>
      <c r="AO87" s="4"/>
      <c r="AP87" s="4"/>
    </row>
    <row r="88" spans="1:42" x14ac:dyDescent="0.35">
      <c r="A88" s="1" t="s">
        <v>188</v>
      </c>
      <c r="B88" s="3">
        <f>F88/E88</f>
        <v>0.47831491434448675</v>
      </c>
      <c r="C88" s="3">
        <f>G88/E88</f>
        <v>0.52168508565551319</v>
      </c>
      <c r="D88" s="3" t="str">
        <f>_xlfn.XLOOKUP(A88,[1]!Table1[country],[1]!Table1[Country-Code])</f>
        <v>SWE</v>
      </c>
      <c r="E88" s="5">
        <f>F88+G88</f>
        <v>204259.76500000001</v>
      </c>
      <c r="F88" s="5">
        <f>I88+J88+O88+Q88+S88+T88+V88+W88+AA88+AD88+AE88+AF88+AJ88+AM88+AL88+AK88+AP88</f>
        <v>97700.491999999998</v>
      </c>
      <c r="G88" s="5">
        <f>H88+K88+L88+M88+N88+P88+R88+U88+X88+Y88+Z88+AB88+AC88+AG88+AH88+AI88+AK88+AN88+AO88</f>
        <v>106559.273</v>
      </c>
      <c r="H88" s="4">
        <v>59074.581999999988</v>
      </c>
      <c r="I88" s="4">
        <v>84651.581999999995</v>
      </c>
      <c r="J88" s="4">
        <v>11892.558999999999</v>
      </c>
      <c r="K88" s="4">
        <v>27640.089</v>
      </c>
      <c r="L88" s="4">
        <v>333.59399999999999</v>
      </c>
      <c r="M88" s="4">
        <v>720.21299999999997</v>
      </c>
      <c r="N88" s="4">
        <v>7480.7120000000004</v>
      </c>
      <c r="O88" s="4">
        <v>138.173</v>
      </c>
      <c r="P88" s="4">
        <v>142.74100000000001</v>
      </c>
      <c r="Q88" s="4">
        <v>54.69</v>
      </c>
      <c r="R88" s="4">
        <v>11086.061</v>
      </c>
      <c r="S88" s="4">
        <v>62.317999999999998</v>
      </c>
      <c r="T88" s="4">
        <v>119.053</v>
      </c>
      <c r="U88" s="4">
        <v>6.8339999999999996</v>
      </c>
      <c r="V88" s="4">
        <v>0.75600000000000001</v>
      </c>
      <c r="W88" s="4">
        <v>144.626</v>
      </c>
      <c r="X88" s="4">
        <v>69.236000000000004</v>
      </c>
      <c r="Y88" s="4">
        <v>0.376</v>
      </c>
      <c r="Z88" s="4">
        <v>0.60699999999999998</v>
      </c>
      <c r="AA88" s="4">
        <v>0.11799999999999999</v>
      </c>
      <c r="AB88" s="4">
        <v>1.954</v>
      </c>
      <c r="AC88" s="4"/>
      <c r="AD88" s="4"/>
      <c r="AE88" s="4">
        <v>625.47899999999993</v>
      </c>
      <c r="AF88" s="4">
        <v>4.47</v>
      </c>
      <c r="AG88" s="4"/>
      <c r="AH88" s="4"/>
      <c r="AI88" s="4"/>
      <c r="AJ88" s="4"/>
      <c r="AK88" s="4">
        <v>2.274</v>
      </c>
      <c r="AL88" s="4">
        <v>3.448</v>
      </c>
      <c r="AM88" s="4">
        <v>0.94599999999999995</v>
      </c>
      <c r="AN88" s="4"/>
      <c r="AO88" s="4"/>
      <c r="AP88" s="4"/>
    </row>
    <row r="89" spans="1:42" x14ac:dyDescent="0.35">
      <c r="A89" s="1" t="s">
        <v>37</v>
      </c>
      <c r="B89" s="3">
        <f>F89/E89</f>
        <v>0.47729038683776159</v>
      </c>
      <c r="C89" s="3">
        <f>G89/E89</f>
        <v>0.52270961316223841</v>
      </c>
      <c r="D89" s="3" t="str">
        <f>_xlfn.XLOOKUP(A89,[1]!Table1[country],[1]!Table1[Country-Code])</f>
        <v>ALB</v>
      </c>
      <c r="E89" s="5">
        <f>F89+G89</f>
        <v>17331.580999999998</v>
      </c>
      <c r="F89" s="5">
        <f>I89+J89+O89+Q89+S89+T89+V89+W89+AA89+AD89+AE89+AF89+AJ89+AM89+AL89+AK89+AP89</f>
        <v>8272.1969999999983</v>
      </c>
      <c r="G89" s="5">
        <f>H89+K89+L89+M89+N89+P89+R89+U89+X89+Y89+Z89+AB89+AC89+AG89+AH89+AI89+AK89+AN89+AO89</f>
        <v>9059.384</v>
      </c>
      <c r="H89" s="4">
        <v>5807.2719999999999</v>
      </c>
      <c r="I89" s="4">
        <v>7485.6319999999996</v>
      </c>
      <c r="J89" s="4">
        <v>570.88</v>
      </c>
      <c r="K89" s="4">
        <v>1576.0219999999999</v>
      </c>
      <c r="L89" s="4">
        <v>1430.1110000000001</v>
      </c>
      <c r="M89" s="4">
        <v>136.71600000000001</v>
      </c>
      <c r="N89" s="4">
        <v>73.524000000000001</v>
      </c>
      <c r="O89" s="4">
        <v>104.785</v>
      </c>
      <c r="P89" s="4">
        <v>19.849</v>
      </c>
      <c r="Q89" s="4">
        <v>50.095999999999997</v>
      </c>
      <c r="R89" s="4">
        <v>2.4359999999999999</v>
      </c>
      <c r="S89" s="4">
        <v>11.942</v>
      </c>
      <c r="T89" s="4">
        <v>33.81</v>
      </c>
      <c r="U89" s="4">
        <v>2.8740000000000001</v>
      </c>
      <c r="V89" s="4">
        <v>0.47799999999999998</v>
      </c>
      <c r="W89" s="4">
        <v>5.2939999999999996</v>
      </c>
      <c r="X89" s="4">
        <v>3.23</v>
      </c>
      <c r="Y89" s="4"/>
      <c r="Z89" s="4"/>
      <c r="AA89" s="4">
        <v>5.5E-2</v>
      </c>
      <c r="AB89" s="4"/>
      <c r="AC89" s="4"/>
      <c r="AD89" s="4"/>
      <c r="AE89" s="4"/>
      <c r="AF89" s="4">
        <v>1.2549999999999999</v>
      </c>
      <c r="AG89" s="4"/>
      <c r="AH89" s="4"/>
      <c r="AI89" s="4"/>
      <c r="AJ89" s="4"/>
      <c r="AK89" s="4">
        <v>7.35</v>
      </c>
      <c r="AL89" s="4">
        <v>0.62</v>
      </c>
      <c r="AM89" s="4"/>
      <c r="AN89" s="4"/>
      <c r="AO89" s="4"/>
      <c r="AP89" s="4"/>
    </row>
    <row r="90" spans="1:42" x14ac:dyDescent="0.35">
      <c r="A90" s="1" t="s">
        <v>52</v>
      </c>
      <c r="B90" s="3">
        <f>F90/E90</f>
        <v>0.46883099055833161</v>
      </c>
      <c r="C90" s="3">
        <f>G90/E90</f>
        <v>0.53116900944166845</v>
      </c>
      <c r="D90" s="3" t="str">
        <f>_xlfn.XLOOKUP(A90,[1]!Table1[country],[1]!Table1[Country-Code])</f>
        <v>BTN</v>
      </c>
      <c r="E90" s="5">
        <f>F90+G90</f>
        <v>2068.9139999999998</v>
      </c>
      <c r="F90" s="5">
        <f>I90+J90+O90+Q90+S90+T90+V90+W90+AA90+AD90+AE90+AF90+AJ90+AM90+AL90+AK90+AP90</f>
        <v>969.971</v>
      </c>
      <c r="G90" s="5">
        <f>H90+K90+L90+M90+N90+P90+R90+U90+X90+Y90+Z90+AB90+AC90+AG90+AH90+AI90+AK90+AN90+AO90</f>
        <v>1098.943</v>
      </c>
      <c r="H90" s="4">
        <v>859.60899999999992</v>
      </c>
      <c r="I90" s="4">
        <v>412.86500000000001</v>
      </c>
      <c r="J90" s="4">
        <v>549.73</v>
      </c>
      <c r="K90" s="4">
        <v>42.197999999999993</v>
      </c>
      <c r="L90" s="4">
        <v>91.129000000000005</v>
      </c>
      <c r="M90" s="4">
        <v>18.975000000000001</v>
      </c>
      <c r="N90" s="4">
        <v>83.736000000000004</v>
      </c>
      <c r="O90" s="4">
        <v>4.8230000000000004</v>
      </c>
      <c r="P90" s="4"/>
      <c r="Q90" s="4">
        <v>2.5529999999999999</v>
      </c>
      <c r="R90" s="4">
        <v>2.3029999999999999</v>
      </c>
      <c r="S90" s="4"/>
      <c r="T90" s="4"/>
      <c r="U90" s="4"/>
      <c r="V90" s="4"/>
      <c r="W90" s="4"/>
      <c r="X90" s="4"/>
      <c r="Y90" s="4"/>
      <c r="Z90" s="4"/>
      <c r="AA90" s="4"/>
      <c r="AB90" s="4">
        <v>0.99299999999999999</v>
      </c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</row>
    <row r="91" spans="1:42" x14ac:dyDescent="0.35">
      <c r="A91" s="1" t="s">
        <v>100</v>
      </c>
      <c r="B91" s="3">
        <f>F91/E91</f>
        <v>0.46075540591552083</v>
      </c>
      <c r="C91" s="3">
        <f>G91/E91</f>
        <v>0.53924459408447922</v>
      </c>
      <c r="D91" s="3" t="s">
        <v>230</v>
      </c>
      <c r="E91" s="5">
        <f>F91+G91</f>
        <v>17198.012000000002</v>
      </c>
      <c r="F91" s="5">
        <f>I91+J91+O91+Q91+S91+T91+V91+W91+AA91+AD91+AE91+AF91+AJ91+AM91+AL91+AK91+AP91</f>
        <v>7924.0769999999993</v>
      </c>
      <c r="G91" s="5">
        <f>H91+K91+L91+M91+N91+P91+R91+U91+X91+Y91+Z91+AB91+AC91+AG91+AH91+AI91+AK91+AN91+AO91</f>
        <v>9273.9350000000031</v>
      </c>
      <c r="H91" s="4">
        <v>4531.3240000000014</v>
      </c>
      <c r="I91" s="4">
        <v>6344.3779999999997</v>
      </c>
      <c r="J91" s="4">
        <v>1391.932</v>
      </c>
      <c r="K91" s="4">
        <v>956.28499999999997</v>
      </c>
      <c r="L91" s="4">
        <v>948.846</v>
      </c>
      <c r="M91" s="4">
        <v>2371.2429999999999</v>
      </c>
      <c r="N91" s="4">
        <v>140.11000000000001</v>
      </c>
      <c r="O91" s="4">
        <v>115.16500000000001</v>
      </c>
      <c r="P91" s="4">
        <v>66.135999999999996</v>
      </c>
      <c r="Q91" s="4">
        <v>37.896999999999998</v>
      </c>
      <c r="R91" s="4">
        <v>7.5230000000000006</v>
      </c>
      <c r="S91" s="4">
        <v>12.944000000000001</v>
      </c>
      <c r="T91" s="4">
        <v>0.23100000000000001</v>
      </c>
      <c r="U91" s="4">
        <v>16.86</v>
      </c>
      <c r="V91" s="4">
        <v>14.044</v>
      </c>
      <c r="W91" s="4">
        <v>0.159</v>
      </c>
      <c r="X91" s="4">
        <v>0.86</v>
      </c>
      <c r="Y91" s="4"/>
      <c r="Z91" s="4">
        <v>19.515999999999998</v>
      </c>
      <c r="AA91" s="4">
        <v>7.327</v>
      </c>
      <c r="AB91" s="4">
        <v>215.232</v>
      </c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</row>
    <row r="92" spans="1:42" x14ac:dyDescent="0.35">
      <c r="A92" s="1" t="s">
        <v>102</v>
      </c>
      <c r="B92" s="3">
        <f>F92/E92</f>
        <v>0.43666812041138436</v>
      </c>
      <c r="C92" s="3">
        <f>G92/E92</f>
        <v>0.56333187958861564</v>
      </c>
      <c r="D92" s="3" t="str">
        <f>_xlfn.XLOOKUP(A92,[1]!Table1[country],[1]!Table1[Country-Code])</f>
        <v>ISL</v>
      </c>
      <c r="E92" s="5">
        <f>F92+G92</f>
        <v>17811.471999999998</v>
      </c>
      <c r="F92" s="5">
        <f>I92+J92+O92+Q92+S92+T92+V92+W92+AA92+AD92+AE92+AF92+AJ92+AM92+AL92+AK92+AP92</f>
        <v>7777.7020000000002</v>
      </c>
      <c r="G92" s="5">
        <f>H92+K92+L92+M92+N92+P92+R92+U92+X92+Y92+Z92+AB92+AC92+AG92+AH92+AI92+AK92+AN92+AO92</f>
        <v>10033.769999999999</v>
      </c>
      <c r="H92" s="4">
        <v>1203.0809999999999</v>
      </c>
      <c r="I92" s="4">
        <v>7592.2589999999991</v>
      </c>
      <c r="J92" s="4">
        <v>140.721</v>
      </c>
      <c r="K92" s="4">
        <v>7798.4560000000001</v>
      </c>
      <c r="L92" s="4">
        <v>72.415999999999997</v>
      </c>
      <c r="M92" s="4">
        <v>41.16</v>
      </c>
      <c r="N92" s="4">
        <v>666.1339999999999</v>
      </c>
      <c r="O92" s="4">
        <v>15.872999999999999</v>
      </c>
      <c r="P92" s="4">
        <v>128.19399999999999</v>
      </c>
      <c r="Q92" s="4">
        <v>7.9610000000000003</v>
      </c>
      <c r="R92" s="4">
        <v>84.781999999999996</v>
      </c>
      <c r="S92" s="4">
        <v>1.0409999999999999</v>
      </c>
      <c r="T92" s="4">
        <v>0.28999999999999998</v>
      </c>
      <c r="U92" s="4"/>
      <c r="V92" s="4">
        <v>5.3120000000000003</v>
      </c>
      <c r="W92" s="4">
        <v>13.095000000000001</v>
      </c>
      <c r="X92" s="4">
        <v>6.7110000000000003</v>
      </c>
      <c r="Y92" s="4"/>
      <c r="Z92" s="4"/>
      <c r="AA92" s="4">
        <v>1.7000000000000001E-2</v>
      </c>
      <c r="AB92" s="4">
        <v>32.191000000000003</v>
      </c>
      <c r="AC92" s="4"/>
      <c r="AD92" s="4"/>
      <c r="AE92" s="4"/>
      <c r="AF92" s="4"/>
      <c r="AG92" s="4"/>
      <c r="AH92" s="4"/>
      <c r="AI92" s="4"/>
      <c r="AJ92" s="4"/>
      <c r="AK92" s="4">
        <v>0.64500000000000002</v>
      </c>
      <c r="AL92" s="4">
        <v>0.48799999999999999</v>
      </c>
      <c r="AM92" s="4"/>
      <c r="AN92" s="4"/>
      <c r="AO92" s="4"/>
      <c r="AP92" s="4"/>
    </row>
    <row r="93" spans="1:42" x14ac:dyDescent="0.35">
      <c r="A93" s="1" t="s">
        <v>43</v>
      </c>
      <c r="B93" s="3">
        <f>F93/E93</f>
        <v>0.4335446091225047</v>
      </c>
      <c r="C93" s="3">
        <f>G93/E93</f>
        <v>0.5664553908774953</v>
      </c>
      <c r="D93" s="3" t="str">
        <f>_xlfn.XLOOKUP(A93,[1]!Table1[country],[1]!Table1[Country-Code])</f>
        <v>AUS</v>
      </c>
      <c r="E93" s="5">
        <f>F93+G93</f>
        <v>892470.77200000023</v>
      </c>
      <c r="F93" s="5">
        <f>I93+J93+O93+Q93+S93+T93+V93+W93+AA93+AD93+AE93+AF93+AJ93+AM93+AL93+AK93+AP93</f>
        <v>386925.89200000011</v>
      </c>
      <c r="G93" s="5">
        <f>H93+K93+L93+M93+N93+P93+R93+U93+X93+Y93+Z93+AB93+AC93+AG93+AH93+AI93+AK93+AN93+AO93</f>
        <v>505544.88000000012</v>
      </c>
      <c r="H93" s="4">
        <v>443263.64600000012</v>
      </c>
      <c r="I93" s="4">
        <v>290104.44300000003</v>
      </c>
      <c r="J93" s="4">
        <v>93605.917000000001</v>
      </c>
      <c r="K93" s="4">
        <v>39597.050000000003</v>
      </c>
      <c r="L93" s="4">
        <v>2580.2420000000002</v>
      </c>
      <c r="M93" s="4">
        <v>14716.986999999999</v>
      </c>
      <c r="N93" s="4">
        <v>3461.194</v>
      </c>
      <c r="O93" s="4">
        <v>2976.2429999999999</v>
      </c>
      <c r="P93" s="4">
        <v>1487.4179999999999</v>
      </c>
      <c r="Q93" s="4">
        <v>83.415999999999997</v>
      </c>
      <c r="R93" s="4">
        <v>264.92099999999999</v>
      </c>
      <c r="S93" s="4">
        <v>69.798000000000002</v>
      </c>
      <c r="T93" s="4">
        <v>41.500999999999998</v>
      </c>
      <c r="U93" s="4">
        <v>25.655000000000001</v>
      </c>
      <c r="V93" s="4">
        <v>3.3</v>
      </c>
      <c r="W93" s="4">
        <v>17.834</v>
      </c>
      <c r="X93" s="4">
        <v>82.316000000000003</v>
      </c>
      <c r="Y93" s="4"/>
      <c r="Z93" s="4">
        <v>56.256999999999998</v>
      </c>
      <c r="AA93" s="4">
        <v>5.5529999999999999</v>
      </c>
      <c r="AB93" s="4">
        <v>7.7519999999999998</v>
      </c>
      <c r="AC93" s="4"/>
      <c r="AD93" s="4"/>
      <c r="AE93" s="4">
        <v>2.5419999999999998</v>
      </c>
      <c r="AF93" s="4">
        <v>4.8680000000000003</v>
      </c>
      <c r="AG93" s="4"/>
      <c r="AH93" s="4"/>
      <c r="AI93" s="4"/>
      <c r="AJ93" s="4"/>
      <c r="AK93" s="4">
        <v>1.0509999999999999</v>
      </c>
      <c r="AL93" s="4">
        <v>7.0519999999999996</v>
      </c>
      <c r="AM93" s="4"/>
      <c r="AN93" s="4">
        <v>0.39100000000000001</v>
      </c>
      <c r="AO93" s="4"/>
      <c r="AP93" s="4">
        <v>2.3740000000000001</v>
      </c>
    </row>
    <row r="94" spans="1:42" x14ac:dyDescent="0.35">
      <c r="A94" s="1" t="s">
        <v>118</v>
      </c>
      <c r="B94" s="3">
        <f>F94/E94</f>
        <v>0.43201892679556386</v>
      </c>
      <c r="C94" s="3">
        <f>G94/E94</f>
        <v>0.56798107320443614</v>
      </c>
      <c r="D94" s="3" t="str">
        <f>_xlfn.XLOOKUP(A94,[1]!Table1[country],[1]!Table1[Country-Code])</f>
        <v>KGZ</v>
      </c>
      <c r="E94" s="5">
        <f>F94+G94</f>
        <v>14090.921999999999</v>
      </c>
      <c r="F94" s="5">
        <f>I94+J94+O94+Q94+S94+T94+V94+W94+AA94+AD94+AE94+AF94+AJ94+AM94+AL94+AK94+AP94</f>
        <v>6087.5450000000001</v>
      </c>
      <c r="G94" s="5">
        <f>H94+K94+L94+M94+N94+P94+R94+U94+X94+Y94+Z94+AB94+AC94+AG94+AH94+AI94+AK94+AN94+AO94</f>
        <v>8003.3769999999995</v>
      </c>
      <c r="H94" s="4">
        <v>2475.6579999999999</v>
      </c>
      <c r="I94" s="4">
        <v>5517.7</v>
      </c>
      <c r="J94" s="4">
        <v>400.995</v>
      </c>
      <c r="K94" s="4">
        <v>2563.3829999999998</v>
      </c>
      <c r="L94" s="4">
        <v>2033.42</v>
      </c>
      <c r="M94" s="4">
        <v>408.59899999999999</v>
      </c>
      <c r="N94" s="4">
        <v>461.4</v>
      </c>
      <c r="O94" s="4">
        <v>165.42099999999999</v>
      </c>
      <c r="P94" s="4">
        <v>2.5779999999999998</v>
      </c>
      <c r="Q94" s="4">
        <v>2.4420000000000002</v>
      </c>
      <c r="R94" s="4">
        <v>1.411</v>
      </c>
      <c r="S94" s="4">
        <v>9.8000000000000004E-2</v>
      </c>
      <c r="T94" s="4"/>
      <c r="U94" s="4">
        <v>50.5</v>
      </c>
      <c r="V94" s="4"/>
      <c r="W94" s="4">
        <v>0.84899999999999998</v>
      </c>
      <c r="X94" s="4"/>
      <c r="Y94" s="4"/>
      <c r="Z94" s="4">
        <v>4.4859999999999998</v>
      </c>
      <c r="AA94" s="4"/>
      <c r="AB94" s="4">
        <v>1.9019999999999999</v>
      </c>
      <c r="AC94" s="4"/>
      <c r="AD94" s="4"/>
      <c r="AE94" s="4"/>
      <c r="AF94" s="4"/>
      <c r="AG94" s="4"/>
      <c r="AH94" s="4"/>
      <c r="AI94" s="4"/>
      <c r="AJ94" s="4"/>
      <c r="AK94" s="4">
        <v>0.04</v>
      </c>
      <c r="AL94" s="4"/>
      <c r="AM94" s="4"/>
      <c r="AN94" s="4"/>
      <c r="AO94" s="4"/>
      <c r="AP94" s="4"/>
    </row>
    <row r="95" spans="1:42" x14ac:dyDescent="0.35">
      <c r="A95" s="1" t="s">
        <v>180</v>
      </c>
      <c r="B95" s="3">
        <f>F95/E95</f>
        <v>0.42692477088690833</v>
      </c>
      <c r="C95" s="3">
        <f>G95/E95</f>
        <v>0.57307522911309172</v>
      </c>
      <c r="D95" s="3" t="str">
        <f>_xlfn.XLOOKUP(A95,[1]!Table1[country],[1]!Table1[Country-Code])</f>
        <v>ZAF</v>
      </c>
      <c r="E95" s="5">
        <f>F95+G95</f>
        <v>353435.93600000005</v>
      </c>
      <c r="F95" s="5">
        <f>I95+J95+O95+Q95+S95+T95+V95+W95+AA95+AD95+AE95+AF95+AJ95+AM95+AL95+AK95+AP95</f>
        <v>150890.55600000001</v>
      </c>
      <c r="G95" s="5">
        <f>H95+K95+L95+M95+N95+P95+R95+U95+X95+Y95+Z95+AB95+AC95+AG95+AH95+AI95+AK95+AN95+AO95</f>
        <v>202545.38000000003</v>
      </c>
      <c r="H95" s="4">
        <v>124458.492</v>
      </c>
      <c r="I95" s="4">
        <v>136500.106</v>
      </c>
      <c r="J95" s="4">
        <v>12886.513999999999</v>
      </c>
      <c r="K95" s="4">
        <v>56276.936000000002</v>
      </c>
      <c r="L95" s="4">
        <v>3323.1509999999998</v>
      </c>
      <c r="M95" s="4">
        <v>10408.663</v>
      </c>
      <c r="N95" s="4">
        <v>2242.9279999999999</v>
      </c>
      <c r="O95" s="4">
        <v>531.74299999999994</v>
      </c>
      <c r="P95" s="4">
        <v>4104.7280000000001</v>
      </c>
      <c r="Q95" s="4">
        <v>878.47800000000007</v>
      </c>
      <c r="R95" s="4">
        <v>1516.607</v>
      </c>
      <c r="S95" s="4">
        <v>8.1869999999999994</v>
      </c>
      <c r="T95" s="4">
        <v>34.999000000000002</v>
      </c>
      <c r="U95" s="4">
        <v>34.435000000000002</v>
      </c>
      <c r="V95" s="4">
        <v>34.698999999999998</v>
      </c>
      <c r="W95" s="4">
        <v>0.71899999999999997</v>
      </c>
      <c r="X95" s="4">
        <v>21.581</v>
      </c>
      <c r="Y95" s="4"/>
      <c r="Z95" s="4">
        <v>71.370999999999995</v>
      </c>
      <c r="AA95" s="4">
        <v>7.0350000000000001</v>
      </c>
      <c r="AB95" s="4">
        <v>2.1150000000000002</v>
      </c>
      <c r="AC95" s="4"/>
      <c r="AD95" s="4"/>
      <c r="AE95" s="4">
        <v>0.64400000000000002</v>
      </c>
      <c r="AF95" s="4">
        <v>5.3999999999999999E-2</v>
      </c>
      <c r="AG95" s="4"/>
      <c r="AH95" s="4">
        <v>82.981999999999999</v>
      </c>
      <c r="AI95" s="4"/>
      <c r="AJ95" s="4"/>
      <c r="AK95" s="4">
        <v>1.0820000000000001</v>
      </c>
      <c r="AL95" s="4"/>
      <c r="AM95" s="4">
        <v>2.1829999999999998</v>
      </c>
      <c r="AN95" s="4">
        <v>0.309</v>
      </c>
      <c r="AO95" s="4"/>
      <c r="AP95" s="4">
        <v>4.1130000000000004</v>
      </c>
    </row>
    <row r="96" spans="1:42" x14ac:dyDescent="0.35">
      <c r="A96" s="1" t="s">
        <v>199</v>
      </c>
      <c r="B96" s="3">
        <f>F96/E96</f>
        <v>0.42188811952264887</v>
      </c>
      <c r="C96" s="3">
        <f>G96/E96</f>
        <v>0.57811188047735118</v>
      </c>
      <c r="D96" s="3" t="str">
        <f>_xlfn.XLOOKUP(A96,[1]!Table1[country],[1]!Table1[Country-Code])</f>
        <v>TKM</v>
      </c>
      <c r="E96" s="5">
        <f>F96+G96</f>
        <v>11825.173000000001</v>
      </c>
      <c r="F96" s="5">
        <f>I96+J96+O96+Q96+S96+T96+V96+W96+AA96+AD96+AE96+AF96+AJ96+AM96+AL96+AK96+AP96</f>
        <v>4988.9000000000005</v>
      </c>
      <c r="G96" s="5">
        <f>H96+K96+L96+M96+N96+P96+R96+U96+X96+Y96+Z96+AB96+AC96+AG96+AH96+AI96+AK96+AN96+AO96</f>
        <v>6836.2730000000001</v>
      </c>
      <c r="H96" s="4">
        <v>4161.5329999999994</v>
      </c>
      <c r="I96" s="4">
        <v>3116.0219999999999</v>
      </c>
      <c r="J96" s="4">
        <v>1709.5160000000001</v>
      </c>
      <c r="K96" s="4">
        <v>672.21</v>
      </c>
      <c r="L96" s="4">
        <v>971.88</v>
      </c>
      <c r="M96" s="4">
        <v>896.12599999999998</v>
      </c>
      <c r="N96" s="4">
        <v>1.494</v>
      </c>
      <c r="O96" s="4">
        <v>0.80800000000000005</v>
      </c>
      <c r="P96" s="4">
        <v>132.55000000000001</v>
      </c>
      <c r="Q96" s="4">
        <v>2.0609999999999999</v>
      </c>
      <c r="R96" s="4"/>
      <c r="S96" s="4"/>
      <c r="T96" s="4"/>
      <c r="U96" s="4">
        <v>0.14799999999999999</v>
      </c>
      <c r="V96" s="4">
        <v>160.49299999999999</v>
      </c>
      <c r="W96" s="4"/>
      <c r="X96" s="4"/>
      <c r="Y96" s="4"/>
      <c r="Z96" s="4">
        <v>0.33200000000000002</v>
      </c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</row>
    <row r="97" spans="1:42" x14ac:dyDescent="0.35">
      <c r="A97" s="1" t="s">
        <v>91</v>
      </c>
      <c r="B97" s="3">
        <f>F97/E97</f>
        <v>0.41249570742274994</v>
      </c>
      <c r="C97" s="3">
        <f>G97/E97</f>
        <v>0.58750429257725001</v>
      </c>
      <c r="D97" s="3" t="str">
        <f>_xlfn.XLOOKUP(A97,[1]!Table1[country],[1]!Table1[Country-Code])</f>
        <v>GEO</v>
      </c>
      <c r="E97" s="5">
        <f>F97+G97</f>
        <v>24920.925999999989</v>
      </c>
      <c r="F97" s="5">
        <f>I97+J97+O97+Q97+S97+T97+V97+W97+AA97+AD97+AE97+AF97+AJ97+AM97+AL97+AK97+AP97</f>
        <v>10279.774999999998</v>
      </c>
      <c r="G97" s="5">
        <f>H97+K97+L97+M97+N97+P97+R97+U97+X97+Y97+Z97+AB97+AC97+AG97+AH97+AI97+AK97+AN97+AO97</f>
        <v>14641.150999999991</v>
      </c>
      <c r="H97" s="4">
        <v>9202.5249999999996</v>
      </c>
      <c r="I97" s="4">
        <v>6676.8869999999997</v>
      </c>
      <c r="J97" s="4">
        <v>2960.471</v>
      </c>
      <c r="K97" s="4">
        <v>3542.37</v>
      </c>
      <c r="L97" s="4">
        <v>1594.13299999999</v>
      </c>
      <c r="M97" s="4">
        <v>143.86199999999999</v>
      </c>
      <c r="N97" s="4">
        <v>133.119</v>
      </c>
      <c r="O97" s="4">
        <v>530.18999999999903</v>
      </c>
      <c r="P97" s="4">
        <v>2.4449999999999998</v>
      </c>
      <c r="Q97" s="4">
        <v>22.675000000000001</v>
      </c>
      <c r="R97" s="4">
        <v>0.65100000000000002</v>
      </c>
      <c r="S97" s="4">
        <v>18.044999999999899</v>
      </c>
      <c r="T97" s="4">
        <v>35.497999999999998</v>
      </c>
      <c r="U97" s="4">
        <v>9.8930000000000007</v>
      </c>
      <c r="V97" s="4">
        <v>21.876999999999999</v>
      </c>
      <c r="W97" s="4">
        <v>13.3</v>
      </c>
      <c r="X97" s="4">
        <v>11.179</v>
      </c>
      <c r="Y97" s="4"/>
      <c r="Z97" s="4"/>
      <c r="AA97" s="4"/>
      <c r="AB97" s="4">
        <v>0.97399999999999998</v>
      </c>
      <c r="AC97" s="4"/>
      <c r="AD97" s="4"/>
      <c r="AE97" s="4"/>
      <c r="AF97" s="4">
        <v>0.55099999999999905</v>
      </c>
      <c r="AG97" s="4"/>
      <c r="AH97" s="4"/>
      <c r="AI97" s="4"/>
      <c r="AJ97" s="4"/>
      <c r="AK97" s="4"/>
      <c r="AL97" s="4">
        <v>0.28099999999999897</v>
      </c>
      <c r="AM97" s="4"/>
      <c r="AN97" s="4"/>
      <c r="AO97" s="4"/>
      <c r="AP97" s="4"/>
    </row>
    <row r="98" spans="1:42" x14ac:dyDescent="0.35">
      <c r="A98" s="1" t="s">
        <v>126</v>
      </c>
      <c r="B98" s="3">
        <f>F98/E98</f>
        <v>0.41185862200006235</v>
      </c>
      <c r="C98" s="3">
        <f>G98/E98</f>
        <v>0.58814137799993771</v>
      </c>
      <c r="D98" s="3" t="str">
        <f>_xlfn.XLOOKUP(A98,[1]!Table1[country],[1]!Table1[Country-Code])</f>
        <v>LTU</v>
      </c>
      <c r="E98" s="5">
        <f>F98+G98</f>
        <v>63841.701000000001</v>
      </c>
      <c r="F98" s="5">
        <f>I98+J98+O98+Q98+S98+T98+V98+W98+AA98+AD98+AE98+AF98+AJ98+AM98+AL98+AK98+AP98</f>
        <v>26293.755000000001</v>
      </c>
      <c r="G98" s="5">
        <f>H98+K98+L98+M98+N98+P98+R98+U98+X98+Y98+Z98+AB98+AC98+AG98+AH98+AI98+AK98+AN98+AO98</f>
        <v>37547.946000000004</v>
      </c>
      <c r="H98" s="4">
        <v>33520.396999999997</v>
      </c>
      <c r="I98" s="4">
        <v>25434.796999999999</v>
      </c>
      <c r="J98" s="4">
        <v>728.09199999999998</v>
      </c>
      <c r="K98" s="4">
        <v>2213.4560000000001</v>
      </c>
      <c r="L98" s="4">
        <v>496.322</v>
      </c>
      <c r="M98" s="4">
        <v>136.36099999999999</v>
      </c>
      <c r="N98" s="4">
        <v>908.38499999999999</v>
      </c>
      <c r="O98" s="4">
        <v>46.703000000000003</v>
      </c>
      <c r="P98" s="4">
        <v>73.710999999999999</v>
      </c>
      <c r="Q98" s="4">
        <v>40.645000000000003</v>
      </c>
      <c r="R98" s="4">
        <v>32.125</v>
      </c>
      <c r="S98" s="4">
        <v>11.452999999999999</v>
      </c>
      <c r="T98" s="4">
        <v>8.7189999999999994</v>
      </c>
      <c r="U98" s="4">
        <v>1.1160000000000001</v>
      </c>
      <c r="V98" s="4">
        <v>6.57</v>
      </c>
      <c r="W98" s="4">
        <v>4.6139999999999999</v>
      </c>
      <c r="X98" s="4">
        <v>160.35599999999999</v>
      </c>
      <c r="Y98" s="4"/>
      <c r="Z98" s="4">
        <v>1.696</v>
      </c>
      <c r="AA98" s="4">
        <v>2.9000000000000001E-2</v>
      </c>
      <c r="AB98" s="4">
        <v>1.0980000000000001</v>
      </c>
      <c r="AC98" s="4"/>
      <c r="AD98" s="4"/>
      <c r="AE98" s="4"/>
      <c r="AF98" s="4">
        <v>9.0329999999999995</v>
      </c>
      <c r="AG98" s="4"/>
      <c r="AH98" s="4"/>
      <c r="AI98" s="4"/>
      <c r="AJ98" s="4"/>
      <c r="AK98" s="4">
        <v>2.923</v>
      </c>
      <c r="AL98" s="4">
        <v>0.17699999999999999</v>
      </c>
      <c r="AM98" s="4"/>
      <c r="AN98" s="4"/>
      <c r="AO98" s="4"/>
      <c r="AP98" s="4"/>
    </row>
    <row r="99" spans="1:42" x14ac:dyDescent="0.35">
      <c r="A99" s="7"/>
      <c r="B99" s="3">
        <f>F99/E99</f>
        <v>0.65552131000333747</v>
      </c>
      <c r="C99" s="3">
        <f>G99/E99</f>
        <v>0.34447868999666242</v>
      </c>
      <c r="D99" s="3"/>
      <c r="E99" s="2">
        <f>SUM(E10:E98)</f>
        <v>10442636.233999999</v>
      </c>
      <c r="F99" s="2">
        <f>SUM(F10:F98)</f>
        <v>6845370.5839999979</v>
      </c>
      <c r="G99" s="2">
        <f>SUM(G10:G98)</f>
        <v>3597265.65</v>
      </c>
      <c r="H99" s="2">
        <f>SUM(H10:H98)</f>
        <v>2237719.9699999993</v>
      </c>
      <c r="I99" s="2">
        <f>SUM(I10:I98)</f>
        <v>5689362.8409999991</v>
      </c>
      <c r="J99" s="2">
        <f>SUM(J10:J98)</f>
        <v>860398.77100000007</v>
      </c>
      <c r="K99" s="2">
        <f>SUM(K10:K98)</f>
        <v>692422.50400000031</v>
      </c>
      <c r="L99" s="2">
        <f>SUM(L10:L98)</f>
        <v>254783.79200000007</v>
      </c>
      <c r="M99" s="2">
        <f>SUM(M10:M98)</f>
        <v>162291.51999999993</v>
      </c>
      <c r="N99" s="2">
        <f>SUM(N10:N98)</f>
        <v>168317.23999999993</v>
      </c>
      <c r="O99" s="2">
        <f>SUM(O10:O98)</f>
        <v>184843.18599999996</v>
      </c>
      <c r="P99" s="2">
        <f>SUM(P10:P98)</f>
        <v>37645.974000000002</v>
      </c>
      <c r="Q99" s="2">
        <f>SUM(Q10:Q98)</f>
        <v>53394.411999999989</v>
      </c>
      <c r="R99" s="2">
        <f>SUM(R10:R98)</f>
        <v>29078.855</v>
      </c>
      <c r="S99" s="2">
        <f>SUM(S10:S98)</f>
        <v>15898.72</v>
      </c>
      <c r="T99" s="2">
        <f>SUM(T10:T98)</f>
        <v>14962.741999999993</v>
      </c>
      <c r="U99" s="2">
        <f>SUM(U10:U98)</f>
        <v>3849.7470000000008</v>
      </c>
      <c r="V99" s="2">
        <f>SUM(V10:V98)</f>
        <v>12562.701999999999</v>
      </c>
      <c r="W99" s="2">
        <f>SUM(W10:W98)</f>
        <v>5593.3470000000007</v>
      </c>
      <c r="X99" s="2">
        <f>SUM(X10:X98)</f>
        <v>4756.9219999999996</v>
      </c>
      <c r="Y99" s="2">
        <f>SUM(Y10:Y98)</f>
        <v>993.63499999999999</v>
      </c>
      <c r="Z99" s="2">
        <f>SUM(Z10:Z98)</f>
        <v>916.40599999999893</v>
      </c>
      <c r="AA99" s="2">
        <f>SUM(AA10:AA98)</f>
        <v>2154.944</v>
      </c>
      <c r="AB99" s="2">
        <f>SUM(AB10:AB98)</f>
        <v>1808.0169999999998</v>
      </c>
      <c r="AC99" s="2">
        <f>SUM(AC10:AC98)</f>
        <v>0</v>
      </c>
      <c r="AD99" s="2">
        <f>SUM(AD10:AD98)</f>
        <v>1681.194</v>
      </c>
      <c r="AE99" s="2">
        <f>SUM(AE10:AE98)</f>
        <v>1609.374</v>
      </c>
      <c r="AF99" s="2">
        <f>SUM(AF10:AF98)</f>
        <v>1228.1780000000001</v>
      </c>
      <c r="AG99" s="2">
        <f>SUM(AG10:AG98)</f>
        <v>1365.664</v>
      </c>
      <c r="AH99" s="2">
        <f>SUM(AH10:AH98)</f>
        <v>551.57600000000002</v>
      </c>
      <c r="AI99" s="2">
        <f>SUM(AI10:AI98)</f>
        <v>1.0580000000000001</v>
      </c>
      <c r="AJ99" s="2">
        <f>SUM(AJ10:AJ98)</f>
        <v>0.94799999999999995</v>
      </c>
      <c r="AK99" s="2">
        <f>SUM(AK10:AK98)</f>
        <v>632.89600000000007</v>
      </c>
      <c r="AL99" s="2">
        <f>SUM(AL10:AL98)</f>
        <v>356.46900000000005</v>
      </c>
      <c r="AM99" s="2">
        <f>SUM(AM10:AM98)</f>
        <v>377.22300000000007</v>
      </c>
      <c r="AN99" s="2">
        <f>SUM(AN10:AN98)</f>
        <v>129.874</v>
      </c>
      <c r="AO99" s="2">
        <f>SUM(AO10:AO98)</f>
        <v>0</v>
      </c>
      <c r="AP99" s="2">
        <f>SUM(AP10:AP98)</f>
        <v>312.63700000000006</v>
      </c>
    </row>
    <row r="100" spans="1:42" x14ac:dyDescent="0.35">
      <c r="A100" s="1" t="s">
        <v>66</v>
      </c>
      <c r="B100" s="3">
        <f>F100/E100</f>
        <v>0.37754205787318779</v>
      </c>
      <c r="C100" s="3">
        <f>G100/E100</f>
        <v>0.62245794212681216</v>
      </c>
      <c r="D100" s="3" t="str">
        <f>_xlfn.XLOOKUP(A100,[1]!Table1[country],[1]!Table1[Country-Code])</f>
        <v>CHL</v>
      </c>
      <c r="E100" s="5">
        <f>F100+G100</f>
        <v>201557.86200000002</v>
      </c>
      <c r="F100" s="5">
        <f>I100+J100+O100+Q100+S100+T100+V100+W100+AA100+AD100+AE100+AF100+AJ100+AM100+AL100+AK100+AP100</f>
        <v>76096.570000000007</v>
      </c>
      <c r="G100" s="5">
        <f>H100+K100+L100+M100+N100+P100+R100+U100+X100+Y100+Z100+AB100+AC100+AG100+AH100+AI100+AK100+AN100+AO100</f>
        <v>125461.292</v>
      </c>
      <c r="H100" s="4">
        <v>102289.13499999999</v>
      </c>
      <c r="I100" s="4">
        <v>43784.27</v>
      </c>
      <c r="J100" s="4">
        <v>18499.223000000002</v>
      </c>
      <c r="K100" s="4">
        <v>6361.3059999999996</v>
      </c>
      <c r="L100" s="4">
        <v>2714.895</v>
      </c>
      <c r="M100" s="4">
        <v>8740.5030000000006</v>
      </c>
      <c r="N100" s="4">
        <v>4897.3389999999999</v>
      </c>
      <c r="O100" s="4">
        <v>13510.121999999999</v>
      </c>
      <c r="P100" s="4">
        <v>195.642</v>
      </c>
      <c r="Q100" s="4">
        <v>172.18700000000001</v>
      </c>
      <c r="R100" s="4">
        <v>145.96199999999999</v>
      </c>
      <c r="S100" s="4">
        <v>42.216000000000001</v>
      </c>
      <c r="T100" s="4">
        <v>16.539000000000001</v>
      </c>
      <c r="U100" s="4">
        <v>66.585000000000008</v>
      </c>
      <c r="V100" s="4">
        <v>9.2839999999999989</v>
      </c>
      <c r="W100" s="4">
        <v>51.545999999999999</v>
      </c>
      <c r="X100" s="4">
        <v>24.666</v>
      </c>
      <c r="Y100" s="4"/>
      <c r="Z100" s="4">
        <v>9.7540000000000013</v>
      </c>
      <c r="AA100" s="4">
        <v>3.476</v>
      </c>
      <c r="AB100" s="4">
        <v>0.44800000000000001</v>
      </c>
      <c r="AC100" s="4"/>
      <c r="AD100" s="4"/>
      <c r="AE100" s="4"/>
      <c r="AF100" s="4">
        <v>0.98899999999999999</v>
      </c>
      <c r="AG100" s="4"/>
      <c r="AH100" s="4"/>
      <c r="AI100" s="4">
        <v>14.016999999999999</v>
      </c>
      <c r="AJ100" s="4"/>
      <c r="AK100" s="4">
        <v>5.5E-2</v>
      </c>
      <c r="AL100" s="4">
        <v>6.173</v>
      </c>
      <c r="AM100" s="4">
        <v>0.49</v>
      </c>
      <c r="AN100" s="4">
        <v>0.98499999999999999</v>
      </c>
      <c r="AO100" s="4"/>
      <c r="AP100" s="4"/>
    </row>
    <row r="101" spans="1:42" x14ac:dyDescent="0.35">
      <c r="A101" s="1" t="s">
        <v>146</v>
      </c>
      <c r="B101" s="3">
        <f>F101/E101</f>
        <v>0.37282178646544167</v>
      </c>
      <c r="C101" s="3">
        <f>G101/E101</f>
        <v>0.62717821353455838</v>
      </c>
      <c r="D101" s="3" t="str">
        <f>_xlfn.XLOOKUP(A101,[1]!Table1[country],[1]!Table1[Country-Code])</f>
        <v>MMR</v>
      </c>
      <c r="E101" s="5">
        <f>F101+G101</f>
        <v>21258.188999999998</v>
      </c>
      <c r="F101" s="5">
        <f>I101+J101+O101+Q101+S101+T101+V101+W101+AA101+AD101+AE101+AF101+AJ101+AM101+AL101+AK101+AP101</f>
        <v>7925.5160000000005</v>
      </c>
      <c r="G101" s="5">
        <f>H101+K101+L101+M101+N101+P101+R101+U101+X101+Y101+Z101+AB101+AC101+AG101+AH101+AI101+AK101+AN101+AO101</f>
        <v>13332.672999999999</v>
      </c>
      <c r="H101" s="4">
        <v>9960.1039999999994</v>
      </c>
      <c r="I101" s="4">
        <v>5603.7960000000003</v>
      </c>
      <c r="J101" s="4">
        <v>1238.836</v>
      </c>
      <c r="K101" s="4">
        <v>439.39499999999998</v>
      </c>
      <c r="L101" s="4">
        <v>818.45100000000002</v>
      </c>
      <c r="M101" s="4">
        <v>997.09100000000001</v>
      </c>
      <c r="N101" s="4">
        <v>376.07799999999997</v>
      </c>
      <c r="O101" s="4">
        <v>966.19299999999998</v>
      </c>
      <c r="P101" s="4">
        <v>126.355</v>
      </c>
      <c r="Q101" s="4">
        <v>20.155999999999999</v>
      </c>
      <c r="R101" s="4">
        <v>9.8060000000000009</v>
      </c>
      <c r="S101" s="4">
        <v>84.141999999999996</v>
      </c>
      <c r="T101" s="4">
        <v>1.3859999999999999</v>
      </c>
      <c r="U101" s="4">
        <v>556.005</v>
      </c>
      <c r="V101" s="4">
        <v>0.7390000000000001</v>
      </c>
      <c r="W101" s="4">
        <v>4.3719999999999999</v>
      </c>
      <c r="X101" s="4">
        <v>39.960999999999999</v>
      </c>
      <c r="Y101" s="4"/>
      <c r="Z101" s="4">
        <v>4.444</v>
      </c>
      <c r="AA101" s="4">
        <v>5.0830000000000002</v>
      </c>
      <c r="AB101" s="4">
        <v>4.9830000000000014</v>
      </c>
      <c r="AC101" s="4"/>
      <c r="AD101" s="4"/>
      <c r="AE101" s="4"/>
      <c r="AF101" s="4"/>
      <c r="AG101" s="4"/>
      <c r="AH101" s="4"/>
      <c r="AI101" s="4"/>
      <c r="AJ101" s="4"/>
      <c r="AK101" s="4"/>
      <c r="AL101" s="4">
        <v>0.81299999999999994</v>
      </c>
      <c r="AM101" s="4"/>
      <c r="AN101" s="4"/>
      <c r="AO101" s="4"/>
      <c r="AP101" s="4"/>
    </row>
    <row r="102" spans="1:42" x14ac:dyDescent="0.35">
      <c r="A102" s="1" t="s">
        <v>78</v>
      </c>
      <c r="B102" s="3">
        <f>F102/E102</f>
        <v>0.36816051847343795</v>
      </c>
      <c r="C102" s="3">
        <f>G102/E102</f>
        <v>0.63183948152656211</v>
      </c>
      <c r="D102" s="3" t="str">
        <f>_xlfn.XLOOKUP(A102,[1]!Table1[country],[1]!Table1[Country-Code])</f>
        <v>DJI</v>
      </c>
      <c r="E102" s="5">
        <f>F102+G102</f>
        <v>1559.347</v>
      </c>
      <c r="F102" s="5">
        <f>I102+J102+O102+Q102+S102+T102+V102+W102+AA102+AD102+AE102+AF102+AJ102+AM102+AL102+AK102+AP102</f>
        <v>574.09</v>
      </c>
      <c r="G102" s="5">
        <f>H102+K102+L102+M102+N102+P102+R102+U102+X102+Y102+Z102+AB102+AC102+AG102+AH102+AI102+AK102+AN102+AO102</f>
        <v>985.25699999999995</v>
      </c>
      <c r="H102" s="4">
        <v>594.07500000000005</v>
      </c>
      <c r="I102" s="4">
        <v>439.346</v>
      </c>
      <c r="J102" s="4">
        <v>132.53899999999999</v>
      </c>
      <c r="K102" s="4">
        <v>61.198000000000008</v>
      </c>
      <c r="L102" s="4">
        <v>178.059</v>
      </c>
      <c r="M102" s="4">
        <v>5.7230000000000008</v>
      </c>
      <c r="N102" s="4">
        <v>33.295000000000002</v>
      </c>
      <c r="O102" s="4">
        <v>2.2050000000000001</v>
      </c>
      <c r="P102" s="4">
        <v>1.125</v>
      </c>
      <c r="Q102" s="4"/>
      <c r="R102" s="4"/>
      <c r="S102" s="4"/>
      <c r="T102" s="4"/>
      <c r="U102" s="4">
        <v>6.1239999999999997</v>
      </c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>
        <v>105.658</v>
      </c>
      <c r="AI102" s="4"/>
      <c r="AJ102" s="4"/>
      <c r="AK102" s="4"/>
      <c r="AL102" s="4"/>
      <c r="AM102" s="4"/>
      <c r="AN102" s="4"/>
      <c r="AO102" s="4"/>
      <c r="AP102" s="4"/>
    </row>
    <row r="103" spans="1:42" x14ac:dyDescent="0.35">
      <c r="A103" s="1" t="s">
        <v>211</v>
      </c>
      <c r="B103" s="3">
        <f>F103/E103</f>
        <v>0.35691166877232616</v>
      </c>
      <c r="C103" s="3">
        <f>G103/E103</f>
        <v>0.64308833122767384</v>
      </c>
      <c r="D103" s="3" t="str">
        <f>_xlfn.XLOOKUP(A103,[1]!Table1[country],[1]!Table1[Country-Code])</f>
        <v>ZWE</v>
      </c>
      <c r="E103" s="5">
        <f>F103+G103</f>
        <v>31549.102999999996</v>
      </c>
      <c r="F103" s="5">
        <f>I103+J103+O103+Q103+S103+T103+V103+W103+AA103+AD103+AE103+AF103+AJ103+AM103+AL103+AK103+AP103</f>
        <v>11260.243</v>
      </c>
      <c r="G103" s="5">
        <f>H103+K103+L103+M103+N103+P103+R103+U103+X103+Y103+Z103+AB103+AC103+AG103+AH103+AI103+AK103+AN103+AO103</f>
        <v>20288.859999999997</v>
      </c>
      <c r="H103" s="4">
        <v>13210.264999999999</v>
      </c>
      <c r="I103" s="4">
        <v>9457.6149999999998</v>
      </c>
      <c r="J103" s="4">
        <v>1760.5650000000001</v>
      </c>
      <c r="K103" s="4">
        <v>3230.4079999999999</v>
      </c>
      <c r="L103" s="4">
        <v>1971.174</v>
      </c>
      <c r="M103" s="4">
        <v>757.61900000000003</v>
      </c>
      <c r="N103" s="4">
        <v>757.11200000000008</v>
      </c>
      <c r="O103" s="4">
        <v>42.040999999999997</v>
      </c>
      <c r="P103" s="4">
        <v>355.59399999999999</v>
      </c>
      <c r="Q103" s="4">
        <v>2.1999999999999999E-2</v>
      </c>
      <c r="R103" s="4">
        <v>0.495</v>
      </c>
      <c r="S103" s="4"/>
      <c r="T103" s="4"/>
      <c r="U103" s="4">
        <v>2.7</v>
      </c>
      <c r="V103" s="4"/>
      <c r="W103" s="4"/>
      <c r="X103" s="4">
        <v>0.48099999999999998</v>
      </c>
      <c r="Y103" s="4"/>
      <c r="Z103" s="4">
        <v>3.012</v>
      </c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</row>
    <row r="104" spans="1:42" x14ac:dyDescent="0.35">
      <c r="A104" s="1" t="s">
        <v>203</v>
      </c>
      <c r="B104" s="3">
        <f>F104/E104</f>
        <v>0.35557410384463217</v>
      </c>
      <c r="C104" s="3">
        <f>G104/E104</f>
        <v>0.64442589615536783</v>
      </c>
      <c r="D104" s="3" t="str">
        <f>_xlfn.XLOOKUP(A104,[1]!Table1[country],[1]!Table1[Country-Code])</f>
        <v>URY</v>
      </c>
      <c r="E104" s="5">
        <f>F104+G104</f>
        <v>30274.131000000001</v>
      </c>
      <c r="F104" s="5">
        <f>I104+J104+O104+Q104+S104+T104+V104+W104+AA104+AD104+AE104+AF104+AJ104+AM104+AL104+AK104+AP104</f>
        <v>10764.696999999998</v>
      </c>
      <c r="G104" s="5">
        <f>H104+K104+L104+M104+N104+P104+R104+U104+X104+Y104+Z104+AB104+AC104+AG104+AH104+AI104+AK104+AN104+AO104</f>
        <v>19509.434000000001</v>
      </c>
      <c r="H104" s="4">
        <v>14380.07</v>
      </c>
      <c r="I104" s="4">
        <v>8305.137999999999</v>
      </c>
      <c r="J104" s="4">
        <v>545.72400000000005</v>
      </c>
      <c r="K104" s="4">
        <v>1735.2460000000001</v>
      </c>
      <c r="L104" s="4">
        <v>380.22199999999998</v>
      </c>
      <c r="M104" s="4">
        <v>258.67099999999999</v>
      </c>
      <c r="N104" s="4">
        <v>2638.114</v>
      </c>
      <c r="O104" s="4">
        <v>1856.635</v>
      </c>
      <c r="P104" s="4">
        <v>22.306000000000001</v>
      </c>
      <c r="Q104" s="4">
        <v>25.337</v>
      </c>
      <c r="R104" s="4">
        <v>59.825000000000003</v>
      </c>
      <c r="S104" s="4">
        <v>10.281000000000001</v>
      </c>
      <c r="T104" s="4">
        <v>21.355</v>
      </c>
      <c r="U104" s="4">
        <v>4.5469999999999997</v>
      </c>
      <c r="V104" s="4"/>
      <c r="W104" s="4">
        <v>9.6000000000000002E-2</v>
      </c>
      <c r="X104" s="4">
        <v>30.433</v>
      </c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>
        <v>0.13100000000000001</v>
      </c>
      <c r="AM104" s="4"/>
      <c r="AN104" s="4"/>
      <c r="AO104" s="4"/>
      <c r="AP104" s="4"/>
    </row>
    <row r="105" spans="1:42" x14ac:dyDescent="0.35">
      <c r="A105" s="1" t="s">
        <v>207</v>
      </c>
      <c r="B105" s="3">
        <f>F105/E105</f>
        <v>0.34649052086090809</v>
      </c>
      <c r="C105" s="3">
        <f>G105/E105</f>
        <v>0.65350947913909196</v>
      </c>
      <c r="D105" s="3" t="str">
        <f>_xlfn.XLOOKUP(A105,[1]!Table1[country],[1]!Table1[Country-Code])</f>
        <v>VEN</v>
      </c>
      <c r="E105" s="5">
        <f>F105+G105</f>
        <v>91501.241999999998</v>
      </c>
      <c r="F105" s="5">
        <f>I105+J105+O105+Q105+S105+T105+V105+W105+AA105+AD105+AE105+AF105+AJ105+AM105+AL105+AK105+AP105</f>
        <v>31704.312999999998</v>
      </c>
      <c r="G105" s="5">
        <f>H105+K105+L105+M105+N105+P105+R105+U105+X105+Y105+Z105+AB105+AC105+AG105+AH105+AI105+AK105+AN105+AO105</f>
        <v>59796.929000000004</v>
      </c>
      <c r="H105" s="4">
        <v>35452.618000000002</v>
      </c>
      <c r="I105" s="4">
        <v>26938.277999999998</v>
      </c>
      <c r="J105" s="4">
        <v>4594.9429999999993</v>
      </c>
      <c r="K105" s="4">
        <v>590.79</v>
      </c>
      <c r="L105" s="4">
        <v>22529.703000000001</v>
      </c>
      <c r="M105" s="4">
        <v>665.84</v>
      </c>
      <c r="N105" s="4">
        <v>430.78399999999999</v>
      </c>
      <c r="O105" s="4">
        <v>110.003</v>
      </c>
      <c r="P105" s="4">
        <v>60.302999999999997</v>
      </c>
      <c r="Q105" s="4">
        <v>32.99</v>
      </c>
      <c r="R105" s="4">
        <v>37.694000000000003</v>
      </c>
      <c r="S105" s="4">
        <v>4.0670000000000002</v>
      </c>
      <c r="T105" s="4">
        <v>3.5000000000000003E-2</v>
      </c>
      <c r="U105" s="4">
        <v>23.231000000000002</v>
      </c>
      <c r="V105" s="4">
        <v>3.4159999999999999</v>
      </c>
      <c r="W105" s="4">
        <v>19.814</v>
      </c>
      <c r="X105" s="4">
        <v>4.306</v>
      </c>
      <c r="Y105" s="4"/>
      <c r="Z105" s="4"/>
      <c r="AA105" s="4">
        <v>0.106</v>
      </c>
      <c r="AB105" s="4">
        <v>1.66</v>
      </c>
      <c r="AC105" s="4"/>
      <c r="AD105" s="4"/>
      <c r="AE105" s="4"/>
      <c r="AF105" s="4"/>
      <c r="AG105" s="4"/>
      <c r="AH105" s="4"/>
      <c r="AI105" s="4"/>
      <c r="AJ105" s="4"/>
      <c r="AK105" s="4"/>
      <c r="AL105" s="4">
        <v>0.66100000000000003</v>
      </c>
      <c r="AM105" s="4"/>
      <c r="AN105" s="4"/>
      <c r="AO105" s="4"/>
      <c r="AP105" s="4"/>
    </row>
    <row r="106" spans="1:42" x14ac:dyDescent="0.35">
      <c r="A106" s="1" t="s">
        <v>87</v>
      </c>
      <c r="B106" s="3">
        <f>F106/E106</f>
        <v>0.34420583076295003</v>
      </c>
      <c r="C106" s="3">
        <f>G106/E106</f>
        <v>0.65579416923705003</v>
      </c>
      <c r="D106" s="3" t="str">
        <f>_xlfn.XLOOKUP(A106,[1]!Table1[country],[1]!Table1[Country-Code])</f>
        <v>FIN</v>
      </c>
      <c r="E106" s="5">
        <f>F106+G106</f>
        <v>176500.264</v>
      </c>
      <c r="F106" s="5">
        <f>I106+J106+O106+Q106+S106+T106+V106+W106+AA106+AD106+AE106+AF106+AJ106+AM106+AL106+AK106+AP106</f>
        <v>60752.42</v>
      </c>
      <c r="G106" s="5">
        <f>H106+K106+L106+M106+N106+P106+R106+U106+X106+Y106+Z106+AB106+AC106+AG106+AH106+AI106+AK106+AN106+AO106</f>
        <v>115747.844</v>
      </c>
      <c r="H106" s="4">
        <v>87679.581999999995</v>
      </c>
      <c r="I106" s="4">
        <v>43298.381999999998</v>
      </c>
      <c r="J106" s="4">
        <v>17296.928</v>
      </c>
      <c r="K106" s="4">
        <v>15904.094999999999</v>
      </c>
      <c r="L106" s="4">
        <v>891.61500000000001</v>
      </c>
      <c r="M106" s="4">
        <v>326.16000000000003</v>
      </c>
      <c r="N106" s="4">
        <v>8501.2439999999988</v>
      </c>
      <c r="O106" s="4">
        <v>28.981000000000002</v>
      </c>
      <c r="P106" s="4">
        <v>1772.8230000000001</v>
      </c>
      <c r="Q106" s="4">
        <v>36.479999999999997</v>
      </c>
      <c r="R106" s="4">
        <v>576.44299999999998</v>
      </c>
      <c r="S106" s="4">
        <v>20.827999999999999</v>
      </c>
      <c r="T106" s="4">
        <v>37.429000000000002</v>
      </c>
      <c r="U106" s="4">
        <v>9.2509999999999994</v>
      </c>
      <c r="V106" s="4">
        <v>0.34599999999999997</v>
      </c>
      <c r="W106" s="4">
        <v>16.602</v>
      </c>
      <c r="X106" s="4">
        <v>12.022</v>
      </c>
      <c r="Y106" s="4">
        <v>14.513999999999999</v>
      </c>
      <c r="Z106" s="4">
        <v>52.421999999999997</v>
      </c>
      <c r="AA106" s="4">
        <v>8.3999999999999991E-2</v>
      </c>
      <c r="AB106" s="4">
        <v>4.7959999999999994</v>
      </c>
      <c r="AC106" s="4"/>
      <c r="AD106" s="4"/>
      <c r="AE106" s="4"/>
      <c r="AF106" s="4">
        <v>9.0860000000000003</v>
      </c>
      <c r="AG106" s="4">
        <v>1.302</v>
      </c>
      <c r="AH106" s="4"/>
      <c r="AI106" s="4"/>
      <c r="AJ106" s="4"/>
      <c r="AK106" s="4">
        <v>1.575</v>
      </c>
      <c r="AL106" s="4">
        <v>5.6989999999999998</v>
      </c>
      <c r="AM106" s="4"/>
      <c r="AN106" s="4"/>
      <c r="AO106" s="4"/>
      <c r="AP106" s="4"/>
    </row>
    <row r="107" spans="1:42" x14ac:dyDescent="0.35">
      <c r="A107" s="1" t="s">
        <v>209</v>
      </c>
      <c r="B107" s="3">
        <f>F107/E107</f>
        <v>0.3404378370420541</v>
      </c>
      <c r="C107" s="3">
        <f>G107/E107</f>
        <v>0.6595621629579459</v>
      </c>
      <c r="D107" s="3" t="str">
        <f>_xlfn.XLOOKUP(A107,[1]!Table1[country],[1]!Table1[Country-Code])</f>
        <v>YEM</v>
      </c>
      <c r="E107" s="5">
        <f>F107+G107</f>
        <v>42888.193999999996</v>
      </c>
      <c r="F107" s="5">
        <f>I107+J107+O107+Q107+S107+T107+V107+W107+AA107+AD107+AE107+AF107+AJ107+AM107+AL107+AK107+AP107</f>
        <v>14600.764000000001</v>
      </c>
      <c r="G107" s="5">
        <f>H107+K107+L107+M107+N107+P107+R107+U107+X107+Y107+Z107+AB107+AC107+AG107+AH107+AI107+AK107+AN107+AO107</f>
        <v>28287.429999999997</v>
      </c>
      <c r="H107" s="4">
        <v>25029.863000000001</v>
      </c>
      <c r="I107" s="4">
        <v>14207.183000000001</v>
      </c>
      <c r="J107" s="4">
        <v>354.61700000000002</v>
      </c>
      <c r="K107" s="4">
        <v>337.41399999999999</v>
      </c>
      <c r="L107" s="4">
        <v>755.404</v>
      </c>
      <c r="M107" s="4">
        <v>721.28</v>
      </c>
      <c r="N107" s="4">
        <v>693.63799999999992</v>
      </c>
      <c r="O107" s="4">
        <v>5.03</v>
      </c>
      <c r="P107" s="4">
        <v>676.96699999999998</v>
      </c>
      <c r="Q107" s="4">
        <v>18.635000000000002</v>
      </c>
      <c r="R107" s="4">
        <v>0.33600000000000002</v>
      </c>
      <c r="S107" s="4">
        <v>13.157999999999999</v>
      </c>
      <c r="T107" s="4">
        <v>0.47399999999999998</v>
      </c>
      <c r="U107" s="4">
        <v>5.0569999999999986</v>
      </c>
      <c r="V107" s="4"/>
      <c r="W107" s="4">
        <v>1.667</v>
      </c>
      <c r="X107" s="4">
        <v>0.12</v>
      </c>
      <c r="Y107" s="4"/>
      <c r="Z107" s="4">
        <v>66.069999999999993</v>
      </c>
      <c r="AA107" s="4"/>
      <c r="AB107" s="4">
        <v>0.751</v>
      </c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>
        <v>0.53</v>
      </c>
      <c r="AO107" s="4"/>
      <c r="AP107" s="4"/>
    </row>
    <row r="108" spans="1:42" x14ac:dyDescent="0.35">
      <c r="A108" s="1" t="s">
        <v>132</v>
      </c>
      <c r="B108" s="3">
        <f>F108/E108</f>
        <v>0.33224713851903764</v>
      </c>
      <c r="C108" s="3">
        <f>G108/E108</f>
        <v>0.66775286148096247</v>
      </c>
      <c r="D108" s="3" t="str">
        <f>_xlfn.XLOOKUP(A108,[1]!Table1[country],[1]!Table1[Country-Code])</f>
        <v>MDV</v>
      </c>
      <c r="E108" s="5">
        <f>F108+G108</f>
        <v>256.85999999999996</v>
      </c>
      <c r="F108" s="5">
        <f>I108+J108+O108+Q108+S108+T108+V108+W108+AA108+AD108+AE108+AF108+AJ108+AM108+AL108+AK108+AP108</f>
        <v>85.340999999999994</v>
      </c>
      <c r="G108" s="5">
        <f>H108+K108+L108+M108+N108+P108+R108+U108+X108+Y108+Z108+AB108+AC108+AG108+AH108+AI108+AK108+AN108+AO108</f>
        <v>171.51899999999998</v>
      </c>
      <c r="H108" s="4">
        <v>112.27200000000001</v>
      </c>
      <c r="I108" s="4">
        <v>48.866</v>
      </c>
      <c r="J108" s="4">
        <v>9.0860000000000003</v>
      </c>
      <c r="K108" s="4">
        <v>4.5940000000000003</v>
      </c>
      <c r="L108" s="4">
        <v>17.016999999999999</v>
      </c>
      <c r="M108" s="4">
        <v>1.7829999999999999</v>
      </c>
      <c r="N108" s="4">
        <v>4.2530000000000001</v>
      </c>
      <c r="O108" s="4">
        <v>0.16</v>
      </c>
      <c r="P108" s="4">
        <v>31.6</v>
      </c>
      <c r="Q108" s="4">
        <v>25.7</v>
      </c>
      <c r="R108" s="4"/>
      <c r="S108" s="4"/>
      <c r="T108" s="4"/>
      <c r="U108" s="4"/>
      <c r="V108" s="4">
        <v>0.82399999999999995</v>
      </c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>
        <v>0.70500000000000007</v>
      </c>
      <c r="AM108" s="4"/>
      <c r="AN108" s="4"/>
      <c r="AO108" s="4"/>
      <c r="AP108" s="4"/>
    </row>
    <row r="109" spans="1:42" x14ac:dyDescent="0.35">
      <c r="A109" s="1" t="s">
        <v>45</v>
      </c>
      <c r="B109" s="3">
        <f>F109/E109</f>
        <v>0.32897709527611368</v>
      </c>
      <c r="C109" s="3">
        <f>G109/E109</f>
        <v>0.67102290472388637</v>
      </c>
      <c r="D109" s="3" t="str">
        <f>_xlfn.XLOOKUP(A109,[1]!Table1[country],[1]!Table1[Country-Code])</f>
        <v>AZE</v>
      </c>
      <c r="E109" s="5">
        <f>F109+G109</f>
        <v>10623.921999999999</v>
      </c>
      <c r="F109" s="5">
        <f>I109+J109+O109+Q109+S109+T109+V109+W109+AA109+AD109+AE109+AF109+AJ109+AM109+AL109+AK109+AP109</f>
        <v>3495.0269999999996</v>
      </c>
      <c r="G109" s="5">
        <f>H109+K109+L109+M109+N109+P109+R109+U109+X109+Y109+Z109+AB109+AC109+AG109+AH109+AI109+AK109+AN109+AO109</f>
        <v>7128.8949999999995</v>
      </c>
      <c r="H109" s="4">
        <v>5127.8829999999998</v>
      </c>
      <c r="I109" s="4">
        <v>3406.645</v>
      </c>
      <c r="J109" s="4">
        <v>32.724999999999987</v>
      </c>
      <c r="K109" s="4">
        <v>41.345999999999997</v>
      </c>
      <c r="L109" s="4">
        <v>1764.8789999999999</v>
      </c>
      <c r="M109" s="4">
        <v>66.326999999999998</v>
      </c>
      <c r="N109" s="4">
        <v>63.555</v>
      </c>
      <c r="O109" s="4">
        <v>30.460999999999999</v>
      </c>
      <c r="P109" s="4">
        <v>46.593000000000004</v>
      </c>
      <c r="Q109" s="4">
        <v>2.52</v>
      </c>
      <c r="R109" s="4">
        <v>4.3130000000000006</v>
      </c>
      <c r="S109" s="4">
        <v>12.423</v>
      </c>
      <c r="T109" s="4"/>
      <c r="U109" s="4">
        <v>0.7</v>
      </c>
      <c r="V109" s="4">
        <v>0.35699999999999998</v>
      </c>
      <c r="W109" s="4">
        <v>9.5560000000000009</v>
      </c>
      <c r="X109" s="4">
        <v>13.298999999999999</v>
      </c>
      <c r="Y109" s="4"/>
      <c r="Z109" s="4"/>
      <c r="AA109" s="4"/>
      <c r="AB109" s="4"/>
      <c r="AC109" s="4"/>
      <c r="AD109" s="4"/>
      <c r="AE109" s="4"/>
      <c r="AF109" s="4">
        <v>0.34</v>
      </c>
      <c r="AG109" s="4"/>
      <c r="AH109" s="4"/>
      <c r="AI109" s="4"/>
      <c r="AJ109" s="4"/>
      <c r="AK109" s="4"/>
      <c r="AL109" s="4"/>
      <c r="AM109" s="4"/>
      <c r="AN109" s="4"/>
      <c r="AO109" s="4"/>
      <c r="AP109" s="4"/>
    </row>
    <row r="110" spans="1:42" x14ac:dyDescent="0.35">
      <c r="A110" s="1" t="s">
        <v>55</v>
      </c>
      <c r="B110" s="3">
        <f>F110/E110</f>
        <v>0.32798312328285723</v>
      </c>
      <c r="C110" s="3">
        <f>G110/E110</f>
        <v>0.67201687671714272</v>
      </c>
      <c r="D110" s="3" t="str">
        <f>_xlfn.XLOOKUP(A110,[1]!Table1[country],[1]!Table1[Country-Code])</f>
        <v>BWA</v>
      </c>
      <c r="E110" s="5">
        <f>F110+G110</f>
        <v>33737.366999999998</v>
      </c>
      <c r="F110" s="5">
        <f>I110+J110+O110+Q110+S110+T110+V110+W110+AA110+AD110+AE110+AF110+AJ110+AM110+AL110+AK110+AP110</f>
        <v>11065.286999999998</v>
      </c>
      <c r="G110" s="5">
        <f>H110+K110+L110+M110+N110+P110+R110+U110+X110+Y110+Z110+AB110+AC110+AG110+AH110+AI110+AK110+AN110+AO110</f>
        <v>22672.079999999998</v>
      </c>
      <c r="H110" s="4">
        <v>13120.001</v>
      </c>
      <c r="I110" s="4">
        <v>8129.3389999999999</v>
      </c>
      <c r="J110" s="4">
        <v>2929.5509999999999</v>
      </c>
      <c r="K110" s="4">
        <v>3314.105</v>
      </c>
      <c r="L110" s="4">
        <v>1478.278</v>
      </c>
      <c r="M110" s="4">
        <v>1844.7650000000001</v>
      </c>
      <c r="N110" s="4">
        <v>85.852000000000004</v>
      </c>
      <c r="O110" s="4">
        <v>2.73</v>
      </c>
      <c r="P110" s="4">
        <v>2685.998</v>
      </c>
      <c r="Q110" s="4">
        <v>3.48</v>
      </c>
      <c r="R110" s="4">
        <v>21.094999999999999</v>
      </c>
      <c r="S110" s="4"/>
      <c r="T110" s="4"/>
      <c r="U110" s="4">
        <v>68.036000000000001</v>
      </c>
      <c r="V110" s="4"/>
      <c r="W110" s="4"/>
      <c r="X110" s="4">
        <v>2.718</v>
      </c>
      <c r="Y110" s="4"/>
      <c r="Z110" s="4">
        <v>9.3519999999999985</v>
      </c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>
        <v>0.187</v>
      </c>
      <c r="AM110" s="4"/>
      <c r="AN110" s="4">
        <v>41.88</v>
      </c>
      <c r="AO110" s="4"/>
      <c r="AP110" s="4"/>
    </row>
    <row r="111" spans="1:42" x14ac:dyDescent="0.35">
      <c r="A111" s="1" t="s">
        <v>159</v>
      </c>
      <c r="B111" s="3">
        <f>F111/E111</f>
        <v>0.32595724503101908</v>
      </c>
      <c r="C111" s="3">
        <f>G111/E111</f>
        <v>0.67404275496898081</v>
      </c>
      <c r="D111" s="3" t="str">
        <f>_xlfn.XLOOKUP(A111,[1]!Table1[country],[1]!Table1[Country-Code])</f>
        <v>PLW</v>
      </c>
      <c r="E111" s="5">
        <f>F111+G111</f>
        <v>25.307000000000002</v>
      </c>
      <c r="F111" s="5">
        <f>I111+J111+O111+Q111+S111+T111+V111+W111+AA111+AD111+AE111+AF111+AJ111+AM111+AL111+AK111+AP111</f>
        <v>8.2490000000000006</v>
      </c>
      <c r="G111" s="5">
        <f>H111+K111+L111+M111+N111+P111+R111+U111+X111+Y111+Z111+AB111+AC111+AG111+AH111+AI111+AK111+AN111+AO111</f>
        <v>17.058</v>
      </c>
      <c r="H111" s="4">
        <v>1.9470000000000001</v>
      </c>
      <c r="I111" s="4">
        <v>2.6629999999999998</v>
      </c>
      <c r="J111" s="4">
        <v>4.3770000000000007</v>
      </c>
      <c r="K111" s="4">
        <v>11.414999999999999</v>
      </c>
      <c r="L111" s="4"/>
      <c r="M111" s="4"/>
      <c r="N111" s="4"/>
      <c r="O111" s="4">
        <v>1.2090000000000001</v>
      </c>
      <c r="P111" s="4">
        <v>3.6960000000000002</v>
      </c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</row>
    <row r="112" spans="1:42" x14ac:dyDescent="0.35">
      <c r="A112" s="1" t="s">
        <v>79</v>
      </c>
      <c r="B112" s="3">
        <f>F112/E112</f>
        <v>0.32390423776253241</v>
      </c>
      <c r="C112" s="3">
        <f>G112/E112</f>
        <v>0.67609576223746759</v>
      </c>
      <c r="D112" s="3" t="str">
        <f>_xlfn.XLOOKUP(A112,[1]!Table1[country],[1]!Table1[Country-Code])</f>
        <v>ECU</v>
      </c>
      <c r="E112" s="5">
        <f>F112+G112</f>
        <v>73408.100999999995</v>
      </c>
      <c r="F112" s="5">
        <f>I112+J112+O112+Q112+S112+T112+V112+W112+AA112+AD112+AE112+AF112+AJ112+AM112+AL112+AK112+AP112</f>
        <v>23777.194999999992</v>
      </c>
      <c r="G112" s="5">
        <f>H112+K112+L112+M112+N112+P112+R112+U112+X112+Y112+Z112+AB112+AC112+AG112+AH112+AI112+AK112+AN112+AO112</f>
        <v>49630.906000000003</v>
      </c>
      <c r="H112" s="4">
        <v>42479.483</v>
      </c>
      <c r="I112" s="4">
        <v>14878.092000000001</v>
      </c>
      <c r="J112" s="4">
        <v>4649.027</v>
      </c>
      <c r="K112" s="4">
        <v>2834.2719999999999</v>
      </c>
      <c r="L112" s="4">
        <v>2019.47</v>
      </c>
      <c r="M112" s="4">
        <v>934.91</v>
      </c>
      <c r="N112" s="4">
        <v>801.96599999999989</v>
      </c>
      <c r="O112" s="4">
        <v>2298.3879999999999</v>
      </c>
      <c r="P112" s="4">
        <v>291.26900000000001</v>
      </c>
      <c r="Q112" s="4">
        <v>1479.546</v>
      </c>
      <c r="R112" s="4">
        <v>127.84699999999999</v>
      </c>
      <c r="S112" s="4">
        <v>309.81400000000002</v>
      </c>
      <c r="T112" s="4">
        <v>98.263999999999996</v>
      </c>
      <c r="U112" s="4">
        <v>87.441000000000003</v>
      </c>
      <c r="V112" s="4">
        <v>4.7539999999999996</v>
      </c>
      <c r="W112" s="4">
        <v>46.484000000000002</v>
      </c>
      <c r="X112" s="4">
        <v>28.396000000000001</v>
      </c>
      <c r="Y112" s="4"/>
      <c r="Z112" s="4"/>
      <c r="AA112" s="4">
        <v>6.4000000000000001E-2</v>
      </c>
      <c r="AB112" s="4">
        <v>11.882</v>
      </c>
      <c r="AC112" s="4"/>
      <c r="AD112" s="4"/>
      <c r="AE112" s="4"/>
      <c r="AF112" s="4">
        <v>7.766</v>
      </c>
      <c r="AG112" s="4"/>
      <c r="AH112" s="4">
        <v>1.405</v>
      </c>
      <c r="AI112" s="4"/>
      <c r="AJ112" s="4"/>
      <c r="AK112" s="4">
        <v>3.1030000000000002</v>
      </c>
      <c r="AL112" s="4">
        <v>0.28599999999999998</v>
      </c>
      <c r="AM112" s="4">
        <v>1.581</v>
      </c>
      <c r="AN112" s="4">
        <v>9.4619999999999997</v>
      </c>
      <c r="AO112" s="4"/>
      <c r="AP112" s="4">
        <v>2.5999999999999999E-2</v>
      </c>
    </row>
    <row r="113" spans="1:42" x14ac:dyDescent="0.35">
      <c r="A113" s="1" t="s">
        <v>120</v>
      </c>
      <c r="B113" s="3">
        <f>F113/E113</f>
        <v>0.32098975279197312</v>
      </c>
      <c r="C113" s="3">
        <f>G113/E113</f>
        <v>0.67901024720802694</v>
      </c>
      <c r="D113" s="3" t="str">
        <f>_xlfn.XLOOKUP(A113,[1]!Table1[country],[1]!Table1[Country-Code])</f>
        <v>LVA</v>
      </c>
      <c r="E113" s="5">
        <f>F113+G113</f>
        <v>42229.453999999998</v>
      </c>
      <c r="F113" s="5">
        <f>I113+J113+O113+Q113+S113+T113+V113+W113+AA113+AD113+AE113+AF113+AJ113+AM113+AL113+AK113+AP113</f>
        <v>13555.222</v>
      </c>
      <c r="G113" s="5">
        <f>H113+K113+L113+M113+N113+P113+R113+U113+X113+Y113+Z113+AB113+AC113+AG113+AH113+AI113+AK113+AN113+AO113</f>
        <v>28674.232</v>
      </c>
      <c r="H113" s="4">
        <v>5893.2820000000002</v>
      </c>
      <c r="I113" s="4">
        <v>12961.008</v>
      </c>
      <c r="J113" s="4">
        <v>264.83999999999997</v>
      </c>
      <c r="K113" s="4">
        <v>17989.192999999999</v>
      </c>
      <c r="L113" s="4">
        <v>1062.998</v>
      </c>
      <c r="M113" s="4">
        <v>148.07300000000001</v>
      </c>
      <c r="N113" s="4">
        <v>3183.761</v>
      </c>
      <c r="O113" s="4">
        <v>36.042999999999999</v>
      </c>
      <c r="P113" s="4">
        <v>153.80600000000001</v>
      </c>
      <c r="Q113" s="4">
        <v>136.66499999999999</v>
      </c>
      <c r="R113" s="4">
        <v>189.541</v>
      </c>
      <c r="S113" s="4">
        <v>25.22</v>
      </c>
      <c r="T113" s="4">
        <v>30.911999999999999</v>
      </c>
      <c r="U113" s="4">
        <v>3.6859999999999999</v>
      </c>
      <c r="V113" s="4">
        <v>18.396000000000001</v>
      </c>
      <c r="W113" s="4">
        <v>20.812999999999999</v>
      </c>
      <c r="X113" s="4">
        <v>47.899000000000001</v>
      </c>
      <c r="Y113" s="4"/>
      <c r="Z113" s="4">
        <v>1.028</v>
      </c>
      <c r="AA113" s="4">
        <v>0.17199999999999999</v>
      </c>
      <c r="AB113" s="4">
        <v>0.17399999999999999</v>
      </c>
      <c r="AC113" s="4"/>
      <c r="AD113" s="4"/>
      <c r="AE113" s="4">
        <v>40.381999999999998</v>
      </c>
      <c r="AF113" s="4">
        <v>18.347999999999999</v>
      </c>
      <c r="AG113" s="4"/>
      <c r="AH113" s="4"/>
      <c r="AI113" s="4"/>
      <c r="AJ113" s="4"/>
      <c r="AK113" s="4">
        <v>0.79100000000000004</v>
      </c>
      <c r="AL113" s="4">
        <v>1.6319999999999999</v>
      </c>
      <c r="AM113" s="4"/>
      <c r="AN113" s="4"/>
      <c r="AO113" s="4"/>
      <c r="AP113" s="4"/>
    </row>
    <row r="114" spans="1:42" x14ac:dyDescent="0.35">
      <c r="A114" s="1" t="s">
        <v>74</v>
      </c>
      <c r="B114" s="3">
        <f>F114/E114</f>
        <v>0.32066348321335614</v>
      </c>
      <c r="C114" s="3">
        <f>G114/E114</f>
        <v>0.67933651678664386</v>
      </c>
      <c r="D114" s="3" t="str">
        <f>_xlfn.XLOOKUP(A114,[1]!Table1[country],[1]!Table1[Country-Code])</f>
        <v>CUB</v>
      </c>
      <c r="E114" s="5">
        <f>F114+G114</f>
        <v>27885.860000000008</v>
      </c>
      <c r="F114" s="5">
        <f>I114+J114+O114+Q114+S114+T114+V114+W114+AA114+AD114+AE114+AF114+AJ114+AM114+AL114+AK114+AP114</f>
        <v>8941.9770000000026</v>
      </c>
      <c r="G114" s="5">
        <f>H114+K114+L114+M114+N114+P114+R114+U114+X114+Y114+Z114+AB114+AC114+AG114+AH114+AI114+AK114+AN114+AO114</f>
        <v>18943.883000000005</v>
      </c>
      <c r="H114" s="4">
        <v>17615.62</v>
      </c>
      <c r="I114" s="4">
        <v>8359.4830000000002</v>
      </c>
      <c r="J114" s="4">
        <v>488.85</v>
      </c>
      <c r="K114" s="4">
        <v>429.44600000000003</v>
      </c>
      <c r="L114" s="4">
        <v>328.37599999999998</v>
      </c>
      <c r="M114" s="4">
        <v>137.614</v>
      </c>
      <c r="N114" s="4">
        <v>368.94200000000001</v>
      </c>
      <c r="O114" s="4">
        <v>72.725999999999999</v>
      </c>
      <c r="P114" s="4">
        <v>22.756</v>
      </c>
      <c r="Q114" s="4">
        <v>7.2590000000000003</v>
      </c>
      <c r="R114" s="4">
        <v>9.4169999999999998</v>
      </c>
      <c r="S114" s="4">
        <v>10.911</v>
      </c>
      <c r="T114" s="4">
        <v>0.92100000000000015</v>
      </c>
      <c r="U114" s="4">
        <v>29.667000000000002</v>
      </c>
      <c r="V114" s="4">
        <v>2.8000000000000001E-2</v>
      </c>
      <c r="W114" s="4">
        <v>0.19500000000000001</v>
      </c>
      <c r="X114" s="4">
        <v>2.0390000000000001</v>
      </c>
      <c r="Y114" s="4"/>
      <c r="Z114" s="4"/>
      <c r="AA114" s="4">
        <v>7.2999999999999995E-2</v>
      </c>
      <c r="AB114" s="4">
        <v>6.0000000000000001E-3</v>
      </c>
      <c r="AC114" s="4"/>
      <c r="AD114" s="4"/>
      <c r="AE114" s="4"/>
      <c r="AF114" s="4">
        <v>1.5109999999999999</v>
      </c>
      <c r="AG114" s="4"/>
      <c r="AH114" s="4"/>
      <c r="AI114" s="4"/>
      <c r="AJ114" s="4"/>
      <c r="AK114" s="4"/>
      <c r="AL114" s="4">
        <v>0.02</v>
      </c>
      <c r="AM114" s="4"/>
      <c r="AN114" s="4"/>
      <c r="AO114" s="4"/>
      <c r="AP114" s="4"/>
    </row>
    <row r="115" spans="1:42" x14ac:dyDescent="0.35">
      <c r="A115" s="1" t="s">
        <v>97</v>
      </c>
      <c r="B115" s="3">
        <f>F115/E115</f>
        <v>0.31425678257248257</v>
      </c>
      <c r="C115" s="3">
        <f>G115/E115</f>
        <v>0.68574321742751743</v>
      </c>
      <c r="D115" s="3" t="str">
        <f>_xlfn.XLOOKUP(A115,[1]!Table1[country],[1]!Table1[Country-Code])</f>
        <v>GTM</v>
      </c>
      <c r="E115" s="5">
        <f>F115+G115</f>
        <v>29436.802999999993</v>
      </c>
      <c r="F115" s="5">
        <f>I115+J115+O115+Q115+S115+T115+V115+W115+AA115+AD115+AE115+AF115+AJ115+AM115+AL115+AK115+AP115</f>
        <v>9250.7150000000001</v>
      </c>
      <c r="G115" s="5">
        <f>H115+K115+L115+M115+N115+P115+R115+U115+X115+Y115+Z115+AB115+AC115+AG115+AH115+AI115+AK115+AN115+AO115</f>
        <v>20186.087999999992</v>
      </c>
      <c r="H115" s="4">
        <v>18413.54</v>
      </c>
      <c r="I115" s="4">
        <v>6497.9409999999998</v>
      </c>
      <c r="J115" s="4">
        <v>1313.577</v>
      </c>
      <c r="K115" s="4">
        <v>217.51300000000001</v>
      </c>
      <c r="L115" s="4">
        <v>366.39499999999998</v>
      </c>
      <c r="M115" s="4">
        <v>565.06899999999996</v>
      </c>
      <c r="N115" s="4">
        <v>518.95699999999999</v>
      </c>
      <c r="O115" s="4">
        <v>941.90200000000004</v>
      </c>
      <c r="P115" s="4">
        <v>43.448</v>
      </c>
      <c r="Q115" s="4">
        <v>374.58499999999998</v>
      </c>
      <c r="R115" s="4">
        <v>16.68</v>
      </c>
      <c r="S115" s="4">
        <v>59.606999999999999</v>
      </c>
      <c r="T115" s="4">
        <v>7.9590000000000014</v>
      </c>
      <c r="U115" s="4">
        <v>33.867999999999988</v>
      </c>
      <c r="V115" s="4">
        <v>1.8029999999999999</v>
      </c>
      <c r="W115" s="4">
        <v>29.51</v>
      </c>
      <c r="X115" s="4">
        <v>0.38500000000000001</v>
      </c>
      <c r="Y115" s="4"/>
      <c r="Z115" s="4">
        <v>0.26300000000000001</v>
      </c>
      <c r="AA115" s="4">
        <v>4.915</v>
      </c>
      <c r="AB115" s="4"/>
      <c r="AC115" s="4"/>
      <c r="AD115" s="4"/>
      <c r="AE115" s="4"/>
      <c r="AF115" s="4">
        <v>17.245999999999999</v>
      </c>
      <c r="AG115" s="4"/>
      <c r="AH115" s="4">
        <v>5.5119999999999996</v>
      </c>
      <c r="AI115" s="4"/>
      <c r="AJ115" s="4"/>
      <c r="AK115" s="4">
        <v>0.98299999999999998</v>
      </c>
      <c r="AL115" s="4">
        <v>0.68700000000000006</v>
      </c>
      <c r="AM115" s="4"/>
      <c r="AN115" s="4">
        <v>3.4750000000000001</v>
      </c>
      <c r="AO115" s="4"/>
      <c r="AP115" s="4"/>
    </row>
    <row r="116" spans="1:42" x14ac:dyDescent="0.35">
      <c r="A116" s="1" t="s">
        <v>192</v>
      </c>
      <c r="B116" s="3">
        <f>F116/E116</f>
        <v>0.30354839873753287</v>
      </c>
      <c r="C116" s="3">
        <f>G116/E116</f>
        <v>0.69645160126246708</v>
      </c>
      <c r="D116" s="3" t="str">
        <f>_xlfn.XLOOKUP(A116,[1]!Table1[country],[1]!Table1[Country-Code])</f>
        <v>TJK</v>
      </c>
      <c r="E116" s="5">
        <f>F116+G116</f>
        <v>9006.1750000000011</v>
      </c>
      <c r="F116" s="5">
        <f>I116+J116+O116+Q116+S116+T116+V116+W116+AA116+AD116+AE116+AF116+AJ116+AM116+AL116+AK116+AP116</f>
        <v>2733.8100000000004</v>
      </c>
      <c r="G116" s="5">
        <f>H116+K116+L116+M116+N116+P116+R116+U116+X116+Y116+Z116+AB116+AC116+AG116+AH116+AI116+AK116+AN116+AO116</f>
        <v>6272.3650000000007</v>
      </c>
      <c r="H116" s="4">
        <v>2655.6619999999998</v>
      </c>
      <c r="I116" s="4">
        <v>1953.252</v>
      </c>
      <c r="J116" s="4">
        <v>757.63900000000001</v>
      </c>
      <c r="K116" s="4">
        <v>1918.8520000000001</v>
      </c>
      <c r="L116" s="4">
        <v>1006.72</v>
      </c>
      <c r="M116" s="4">
        <v>645</v>
      </c>
      <c r="N116" s="4">
        <v>33.598999999999997</v>
      </c>
      <c r="O116" s="4">
        <v>12.577999999999999</v>
      </c>
      <c r="P116" s="4">
        <v>11.24</v>
      </c>
      <c r="Q116" s="4">
        <v>0.192</v>
      </c>
      <c r="R116" s="4"/>
      <c r="S116" s="4"/>
      <c r="T116" s="4"/>
      <c r="U116" s="4">
        <v>0.28499999999999998</v>
      </c>
      <c r="V116" s="4"/>
      <c r="W116" s="4">
        <v>2.9649999999999999</v>
      </c>
      <c r="X116" s="4">
        <v>0.996</v>
      </c>
      <c r="Y116" s="4"/>
      <c r="Z116" s="4"/>
      <c r="AA116" s="4"/>
      <c r="AB116" s="4"/>
      <c r="AC116" s="4"/>
      <c r="AD116" s="4"/>
      <c r="AE116" s="4">
        <v>6.5739999999999998</v>
      </c>
      <c r="AF116" s="4">
        <v>0.61</v>
      </c>
      <c r="AG116" s="4"/>
      <c r="AH116" s="4"/>
      <c r="AI116" s="4"/>
      <c r="AJ116" s="4"/>
      <c r="AK116" s="4"/>
      <c r="AL116" s="4"/>
      <c r="AM116" s="4"/>
      <c r="AN116" s="4">
        <v>1.0999999999999999E-2</v>
      </c>
      <c r="AO116" s="4"/>
      <c r="AP116" s="4"/>
    </row>
    <row r="117" spans="1:42" x14ac:dyDescent="0.35">
      <c r="A117" s="1" t="s">
        <v>62</v>
      </c>
      <c r="B117" s="3">
        <f>F117/E117</f>
        <v>0.28567911967986603</v>
      </c>
      <c r="C117" s="3">
        <f>G117/E117</f>
        <v>0.71432088032013408</v>
      </c>
      <c r="D117" s="3" t="str">
        <f>_xlfn.XLOOKUP(A117,[1]!Table1[country],[1]!Table1[Country-Code])</f>
        <v>CAN</v>
      </c>
      <c r="E117" s="5">
        <f>F117+G117</f>
        <v>973967.40899999975</v>
      </c>
      <c r="F117" s="5">
        <f>I117+J117+O117+Q117+S117+T117+V117+W117+AA117+AD117+AE117+AF117+AJ117+AM117+AL117+AK117+AP117</f>
        <v>278242.15199999994</v>
      </c>
      <c r="G117" s="5">
        <f>H117+K117+L117+M117+N117+P117+R117+U117+X117+Y117+Z117+AB117+AC117+AG117+AH117+AI117+AK117+AN117+AO117</f>
        <v>695725.25699999987</v>
      </c>
      <c r="H117" s="4">
        <v>480096.196</v>
      </c>
      <c r="I117" s="4">
        <v>148551.16699999999</v>
      </c>
      <c r="J117" s="4">
        <v>128351.391</v>
      </c>
      <c r="K117" s="4">
        <v>171287.54699999999</v>
      </c>
      <c r="L117" s="4">
        <v>1207.164</v>
      </c>
      <c r="M117" s="4">
        <v>38197.328000000001</v>
      </c>
      <c r="N117" s="4">
        <v>1098.579</v>
      </c>
      <c r="O117" s="4">
        <v>1078.2940000000001</v>
      </c>
      <c r="P117" s="4">
        <v>289.298</v>
      </c>
      <c r="Q117" s="4">
        <v>52.003999999999998</v>
      </c>
      <c r="R117" s="4">
        <v>237.76599999999999</v>
      </c>
      <c r="S117" s="4">
        <v>6.4609999999999994</v>
      </c>
      <c r="T117" s="4">
        <v>17.126000000000001</v>
      </c>
      <c r="U117" s="4">
        <v>20.157</v>
      </c>
      <c r="V117" s="4">
        <v>3.5449999999999999</v>
      </c>
      <c r="W117" s="4">
        <v>155.70500000000001</v>
      </c>
      <c r="X117" s="4">
        <v>91.912999999999997</v>
      </c>
      <c r="Y117" s="4">
        <v>3044.0149999999999</v>
      </c>
      <c r="Z117" s="4">
        <v>23.077999999999999</v>
      </c>
      <c r="AA117" s="4">
        <v>0.51500000000000001</v>
      </c>
      <c r="AB117" s="4">
        <v>2.5049999999999999</v>
      </c>
      <c r="AC117" s="4"/>
      <c r="AD117" s="4"/>
      <c r="AE117" s="4">
        <v>4.4849999999999994</v>
      </c>
      <c r="AF117" s="4">
        <v>0.29299999999999998</v>
      </c>
      <c r="AG117" s="4">
        <v>123.084</v>
      </c>
      <c r="AH117" s="4"/>
      <c r="AI117" s="4"/>
      <c r="AJ117" s="4"/>
      <c r="AK117" s="4">
        <v>0.60699999999999998</v>
      </c>
      <c r="AL117" s="4">
        <v>19.306000000000001</v>
      </c>
      <c r="AM117" s="4">
        <v>1.008</v>
      </c>
      <c r="AN117" s="4">
        <v>6.02</v>
      </c>
      <c r="AO117" s="4"/>
      <c r="AP117" s="4">
        <v>0.245</v>
      </c>
    </row>
    <row r="118" spans="1:42" x14ac:dyDescent="0.35">
      <c r="A118" s="1" t="s">
        <v>187</v>
      </c>
      <c r="B118" s="3">
        <f>F118/E118</f>
        <v>0.28258570692383894</v>
      </c>
      <c r="C118" s="3">
        <f>G118/E118</f>
        <v>0.71741429307616111</v>
      </c>
      <c r="D118" s="3" t="str">
        <f>_xlfn.XLOOKUP(A118,[1]!Table1[country],[1]!Table1[Country-Code])</f>
        <v>SWZ</v>
      </c>
      <c r="E118" s="5">
        <f>F118+G118</f>
        <v>5891.3560000000007</v>
      </c>
      <c r="F118" s="5">
        <f>I118+J118+O118+Q118+S118+T118+V118+W118+AA118+AD118+AE118+AF118+AJ118+AM118+AL118+AK118+AP118</f>
        <v>1664.8130000000003</v>
      </c>
      <c r="G118" s="5">
        <f>H118+K118+L118+M118+N118+P118+R118+U118+X118+Y118+Z118+AB118+AC118+AG118+AH118+AI118+AK118+AN118+AO118</f>
        <v>4226.5430000000006</v>
      </c>
      <c r="H118" s="4">
        <v>3835.7330000000002</v>
      </c>
      <c r="I118" s="4">
        <v>1107.5419999999999</v>
      </c>
      <c r="J118" s="4">
        <v>549.01200000000006</v>
      </c>
      <c r="K118" s="4">
        <v>103.01900000000001</v>
      </c>
      <c r="L118" s="4">
        <v>114.43600000000001</v>
      </c>
      <c r="M118" s="4">
        <v>26.867000000000001</v>
      </c>
      <c r="N118" s="4">
        <v>137.773</v>
      </c>
      <c r="O118" s="4">
        <v>4.1790000000000003</v>
      </c>
      <c r="P118" s="4">
        <v>0.22800000000000001</v>
      </c>
      <c r="Q118" s="4"/>
      <c r="R118" s="4">
        <v>8.4359999999999999</v>
      </c>
      <c r="S118" s="4"/>
      <c r="T118" s="4"/>
      <c r="U118" s="4"/>
      <c r="V118" s="4">
        <v>0.83200000000000007</v>
      </c>
      <c r="W118" s="4">
        <v>1.6659999999999999</v>
      </c>
      <c r="X118" s="4">
        <v>5.0999999999999997E-2</v>
      </c>
      <c r="Y118" s="4"/>
      <c r="Z118" s="4"/>
      <c r="AA118" s="4">
        <v>1.5820000000000001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</row>
    <row r="119" spans="1:42" x14ac:dyDescent="0.35">
      <c r="A119" s="1" t="s">
        <v>60</v>
      </c>
      <c r="B119" s="3">
        <f>F119/E119</f>
        <v>0.2720163603302253</v>
      </c>
      <c r="C119" s="3">
        <f>G119/E119</f>
        <v>0.72798363966977464</v>
      </c>
      <c r="D119" s="3" t="str">
        <f>_xlfn.XLOOKUP(A119,[1]!Table1[country],[1]!Table1[Country-Code])</f>
        <v>KHM</v>
      </c>
      <c r="E119" s="5">
        <f>F119+G119</f>
        <v>11673.603000000001</v>
      </c>
      <c r="F119" s="5">
        <f>I119+J119+O119+Q119+S119+T119+V119+W119+AA119+AD119+AE119+AF119+AJ119+AM119+AL119+AK119+AP119</f>
        <v>3175.4109999999996</v>
      </c>
      <c r="G119" s="5">
        <f>H119+K119+L119+M119+N119+P119+R119+U119+X119+Y119+Z119+AB119+AC119+AG119+AH119+AI119+AK119+AN119+AO119</f>
        <v>8498.1920000000009</v>
      </c>
      <c r="H119" s="4">
        <v>6622.0750000000007</v>
      </c>
      <c r="I119" s="4">
        <v>1994.5709999999999</v>
      </c>
      <c r="J119" s="4">
        <v>898.97299999999996</v>
      </c>
      <c r="K119" s="4">
        <v>129.78899999999999</v>
      </c>
      <c r="L119" s="4">
        <v>596.76400000000001</v>
      </c>
      <c r="M119" s="4">
        <v>808.46399999999994</v>
      </c>
      <c r="N119" s="4">
        <v>38.929000000000002</v>
      </c>
      <c r="O119" s="4">
        <v>269.73599999999999</v>
      </c>
      <c r="P119" s="4">
        <v>50.453999999999994</v>
      </c>
      <c r="Q119" s="4">
        <v>1.36</v>
      </c>
      <c r="R119" s="4">
        <v>1.2809999999999999</v>
      </c>
      <c r="S119" s="4"/>
      <c r="T119" s="4"/>
      <c r="U119" s="4"/>
      <c r="V119" s="4">
        <v>1.1399999999999999</v>
      </c>
      <c r="W119" s="4">
        <v>0.183</v>
      </c>
      <c r="X119" s="4">
        <v>2.0979999999999999</v>
      </c>
      <c r="Y119" s="4"/>
      <c r="Z119" s="4"/>
      <c r="AA119" s="4">
        <v>8.718</v>
      </c>
      <c r="AB119" s="4"/>
      <c r="AC119" s="4">
        <v>248.33799999999999</v>
      </c>
      <c r="AD119" s="4"/>
      <c r="AE119" s="4"/>
      <c r="AF119" s="4"/>
      <c r="AG119" s="4"/>
      <c r="AH119" s="4"/>
      <c r="AI119" s="4"/>
      <c r="AJ119" s="4"/>
      <c r="AK119" s="4"/>
      <c r="AL119" s="4">
        <v>0.73</v>
      </c>
      <c r="AM119" s="4"/>
      <c r="AN119" s="4"/>
      <c r="AO119" s="4"/>
      <c r="AP119" s="4"/>
    </row>
    <row r="120" spans="1:42" x14ac:dyDescent="0.35">
      <c r="A120" s="1" t="s">
        <v>122</v>
      </c>
      <c r="B120" s="3">
        <f>F120/E120</f>
        <v>0.25634741140860962</v>
      </c>
      <c r="C120" s="3">
        <f>G120/E120</f>
        <v>0.74365258859139038</v>
      </c>
      <c r="D120" s="3" t="str">
        <f>_xlfn.XLOOKUP(A120,[1]!Table1[country],[1]!Table1[Country-Code])</f>
        <v>LSO</v>
      </c>
      <c r="E120" s="5">
        <f>F120+G120</f>
        <v>8128.6679999999997</v>
      </c>
      <c r="F120" s="5">
        <f>I120+J120+O120+Q120+S120+T120+V120+W120+AA120+AD120+AE120+AF120+AJ120+AM120+AL120+AK120+AP120</f>
        <v>2083.7629999999999</v>
      </c>
      <c r="G120" s="5">
        <f>H120+K120+L120+M120+N120+P120+R120+U120+X120+Y120+Z120+AB120+AC120+AG120+AH120+AI120+AK120+AN120+AO120</f>
        <v>6044.9049999999997</v>
      </c>
      <c r="H120" s="4">
        <v>3763.6770000000001</v>
      </c>
      <c r="I120" s="4">
        <v>1690.97</v>
      </c>
      <c r="J120" s="4">
        <v>369.71100000000001</v>
      </c>
      <c r="K120" s="4">
        <v>602.19000000000005</v>
      </c>
      <c r="L120" s="4">
        <v>620.87</v>
      </c>
      <c r="M120" s="4">
        <v>969.654</v>
      </c>
      <c r="N120" s="4">
        <v>56.116</v>
      </c>
      <c r="O120" s="4">
        <v>10.069000000000001</v>
      </c>
      <c r="P120" s="4">
        <v>29.302</v>
      </c>
      <c r="Q120" s="4">
        <v>7.2610000000000001</v>
      </c>
      <c r="R120" s="4">
        <v>1.347</v>
      </c>
      <c r="S120" s="4">
        <v>5.5960000000000001</v>
      </c>
      <c r="T120" s="4">
        <v>6.3E-2</v>
      </c>
      <c r="U120" s="4">
        <v>1.054</v>
      </c>
      <c r="V120" s="4"/>
      <c r="W120" s="4"/>
      <c r="X120" s="4">
        <v>0.29099999999999998</v>
      </c>
      <c r="Y120" s="4"/>
      <c r="Z120" s="4"/>
      <c r="AA120" s="4"/>
      <c r="AB120" s="4">
        <v>0.40400000000000003</v>
      </c>
      <c r="AC120" s="4"/>
      <c r="AD120" s="4"/>
      <c r="AE120" s="4"/>
      <c r="AF120" s="4">
        <v>9.2999999999999999E-2</v>
      </c>
      <c r="AG120" s="4"/>
      <c r="AH120" s="4"/>
      <c r="AI120" s="4"/>
      <c r="AJ120" s="4"/>
      <c r="AK120" s="4"/>
      <c r="AL120" s="4"/>
      <c r="AM120" s="4"/>
      <c r="AN120" s="4"/>
      <c r="AO120" s="4"/>
      <c r="AP120" s="4"/>
    </row>
    <row r="121" spans="1:42" x14ac:dyDescent="0.35">
      <c r="A121" s="1" t="s">
        <v>89</v>
      </c>
      <c r="B121" s="3">
        <f>F121/E121</f>
        <v>0.25594477386819414</v>
      </c>
      <c r="C121" s="3">
        <f>G121/E121</f>
        <v>0.74405522613180597</v>
      </c>
      <c r="D121" s="3" t="str">
        <f>_xlfn.XLOOKUP(A121,[1]!Table1[country],[1]!Table1[Country-Code])</f>
        <v>GAB</v>
      </c>
      <c r="E121" s="5">
        <f>F121+G121</f>
        <v>12643.289999999997</v>
      </c>
      <c r="F121" s="5">
        <f>I121+J121+O121+Q121+S121+T121+V121+W121+AA121+AD121+AE121+AF121+AJ121+AM121+AL121+AK121+AP121</f>
        <v>3235.9839999999995</v>
      </c>
      <c r="G121" s="5">
        <f>H121+K121+L121+M121+N121+P121+R121+U121+X121+Y121+Z121+AB121+AC121+AG121+AH121+AI121+AK121+AN121+AO121</f>
        <v>9407.3059999999987</v>
      </c>
      <c r="H121" s="4">
        <v>8874.6260000000002</v>
      </c>
      <c r="I121" s="4">
        <v>3111.7109999999998</v>
      </c>
      <c r="J121" s="4">
        <v>116.919</v>
      </c>
      <c r="K121" s="4">
        <v>6.2859999999999996</v>
      </c>
      <c r="L121" s="4">
        <v>386.95</v>
      </c>
      <c r="M121" s="4">
        <v>120.21899999999999</v>
      </c>
      <c r="N121" s="4">
        <v>0.255</v>
      </c>
      <c r="O121" s="4">
        <v>3.2690000000000001</v>
      </c>
      <c r="P121" s="4">
        <v>2.621</v>
      </c>
      <c r="Q121" s="4">
        <v>4.085</v>
      </c>
      <c r="R121" s="4"/>
      <c r="S121" s="4"/>
      <c r="T121" s="4"/>
      <c r="U121" s="4">
        <v>3.952</v>
      </c>
      <c r="V121" s="4"/>
      <c r="W121" s="4"/>
      <c r="X121" s="4"/>
      <c r="Y121" s="4"/>
      <c r="Z121" s="4"/>
      <c r="AA121" s="4"/>
      <c r="AB121" s="4"/>
      <c r="AC121" s="4">
        <v>12.397</v>
      </c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</row>
    <row r="122" spans="1:42" x14ac:dyDescent="0.35">
      <c r="A122" s="1" t="s">
        <v>68</v>
      </c>
      <c r="B122" s="3">
        <f>F122/E122</f>
        <v>0.25028735175780487</v>
      </c>
      <c r="C122" s="3">
        <f>G122/E122</f>
        <v>0.74971264824219519</v>
      </c>
      <c r="D122" s="3" t="str">
        <f>_xlfn.XLOOKUP(A122,[1]!Table1[country],[1]!Table1[Country-Code])</f>
        <v>COL</v>
      </c>
      <c r="E122" s="5">
        <f>F122+G122</f>
        <v>141032.71999999997</v>
      </c>
      <c r="F122" s="5">
        <f>I122+J122+O122+Q122+S122+T122+V122+W122+AA122+AD122+AE122+AF122+AJ122+AM122+AL122+AK122+AP122</f>
        <v>35298.705999999998</v>
      </c>
      <c r="G122" s="5">
        <f>H122+K122+L122+M122+N122+P122+R122+U122+X122+Y122+Z122+AB122+AC122+AG122+AH122+AI122+AK122+AN122+AO122</f>
        <v>105734.01399999998</v>
      </c>
      <c r="H122" s="4">
        <v>64067.721999999987</v>
      </c>
      <c r="I122" s="4">
        <v>24641.911</v>
      </c>
      <c r="J122" s="4">
        <v>5064.076</v>
      </c>
      <c r="K122" s="4">
        <v>15545.237999999999</v>
      </c>
      <c r="L122" s="4">
        <v>16811.662</v>
      </c>
      <c r="M122" s="4">
        <v>3966.8159999999998</v>
      </c>
      <c r="N122" s="4">
        <v>4608.95</v>
      </c>
      <c r="O122" s="4">
        <v>4646.6269999999986</v>
      </c>
      <c r="P122" s="4">
        <v>289.93099999999998</v>
      </c>
      <c r="Q122" s="4">
        <v>203.32499999999999</v>
      </c>
      <c r="R122" s="4">
        <v>227.31100000000001</v>
      </c>
      <c r="S122" s="4">
        <v>169.13200000000001</v>
      </c>
      <c r="T122" s="4">
        <v>20.192</v>
      </c>
      <c r="U122" s="4">
        <v>144.18899999999999</v>
      </c>
      <c r="V122" s="4">
        <v>417.97800000000001</v>
      </c>
      <c r="W122" s="4">
        <v>18.585000000000001</v>
      </c>
      <c r="X122" s="4">
        <v>49.478000000000002</v>
      </c>
      <c r="Y122" s="4"/>
      <c r="Z122" s="4">
        <v>0.502</v>
      </c>
      <c r="AA122" s="4">
        <v>100.89100000000001</v>
      </c>
      <c r="AB122" s="4">
        <v>18.414000000000001</v>
      </c>
      <c r="AC122" s="4"/>
      <c r="AD122" s="4"/>
      <c r="AE122" s="4"/>
      <c r="AF122" s="4">
        <v>4.0019999999999998</v>
      </c>
      <c r="AG122" s="4"/>
      <c r="AH122" s="4"/>
      <c r="AI122" s="4"/>
      <c r="AJ122" s="4"/>
      <c r="AK122" s="4">
        <v>3.613</v>
      </c>
      <c r="AL122" s="4">
        <v>1.875</v>
      </c>
      <c r="AM122" s="4">
        <v>5.8310000000000004</v>
      </c>
      <c r="AN122" s="4">
        <v>0.188</v>
      </c>
      <c r="AO122" s="4"/>
      <c r="AP122" s="4">
        <v>0.66800000000000004</v>
      </c>
    </row>
    <row r="123" spans="1:42" x14ac:dyDescent="0.35">
      <c r="A123" s="1" t="s">
        <v>152</v>
      </c>
      <c r="B123" s="3">
        <f>F123/E123</f>
        <v>0.2477435977647276</v>
      </c>
      <c r="C123" s="3">
        <f>G123/E123</f>
        <v>0.75225640223527235</v>
      </c>
      <c r="D123" s="3" t="str">
        <f>_xlfn.XLOOKUP(A123,[1]!Table1[country],[1]!Table1[Country-Code])</f>
        <v>NIC</v>
      </c>
      <c r="E123" s="5">
        <f>F123+G123</f>
        <v>26372.625000000004</v>
      </c>
      <c r="F123" s="5">
        <f>I123+J123+O123+Q123+S123+T123+V123+W123+AA123+AD123+AE123+AF123+AJ123+AM123+AL123+AK123+AP123</f>
        <v>6533.6490000000003</v>
      </c>
      <c r="G123" s="5">
        <f>H123+K123+L123+M123+N123+P123+R123+U123+X123+Y123+Z123+AB123+AC123+AG123+AH123+AI123+AK123+AN123+AO123</f>
        <v>19838.976000000002</v>
      </c>
      <c r="H123" s="4">
        <v>17981.383999999998</v>
      </c>
      <c r="I123" s="4">
        <v>3425.529</v>
      </c>
      <c r="J123" s="4">
        <v>765.21100000000001</v>
      </c>
      <c r="K123" s="4">
        <v>899.721</v>
      </c>
      <c r="L123" s="4">
        <v>313.423</v>
      </c>
      <c r="M123" s="4">
        <v>275.08300000000003</v>
      </c>
      <c r="N123" s="4">
        <v>255.56200000000001</v>
      </c>
      <c r="O123" s="4">
        <v>441.089</v>
      </c>
      <c r="P123" s="4">
        <v>16.48</v>
      </c>
      <c r="Q123" s="4">
        <v>1093.8599999999999</v>
      </c>
      <c r="R123" s="4">
        <v>0.34699999999999998</v>
      </c>
      <c r="S123" s="4">
        <v>84.149000000000001</v>
      </c>
      <c r="T123" s="4">
        <v>720.50599999999997</v>
      </c>
      <c r="U123" s="4">
        <v>82.330000000000013</v>
      </c>
      <c r="V123" s="4">
        <v>2.2160000000000002</v>
      </c>
      <c r="W123" s="4"/>
      <c r="X123" s="4">
        <v>10.837999999999999</v>
      </c>
      <c r="Y123" s="4"/>
      <c r="Z123" s="4"/>
      <c r="AA123" s="4"/>
      <c r="AB123" s="4">
        <v>3.8079999999999998</v>
      </c>
      <c r="AC123" s="4"/>
      <c r="AD123" s="4"/>
      <c r="AE123" s="4"/>
      <c r="AF123" s="4">
        <v>1.089</v>
      </c>
      <c r="AG123" s="4"/>
      <c r="AH123" s="4"/>
      <c r="AI123" s="4"/>
      <c r="AJ123" s="4"/>
      <c r="AK123" s="4"/>
      <c r="AL123" s="4"/>
      <c r="AM123" s="4"/>
      <c r="AN123" s="4"/>
      <c r="AO123" s="4"/>
      <c r="AP123" s="4"/>
    </row>
    <row r="124" spans="1:42" x14ac:dyDescent="0.35">
      <c r="A124" s="1" t="s">
        <v>84</v>
      </c>
      <c r="B124" s="3">
        <f>F124/E124</f>
        <v>0.22776776921320574</v>
      </c>
      <c r="C124" s="3">
        <f>G124/E124</f>
        <v>0.77223223078679426</v>
      </c>
      <c r="D124" s="3" t="str">
        <f>_xlfn.XLOOKUP(A124,[1]!Table1[country],[1]!Table1[Country-Code])</f>
        <v>ETH</v>
      </c>
      <c r="E124" s="5">
        <f>F124+G124</f>
        <v>43490.53</v>
      </c>
      <c r="F124" s="5">
        <f>I124+J124+O124+Q124+S124+T124+V124+W124+AA124+AD124+AE124+AF124+AJ124+AM124+AL124+AK124+AP124</f>
        <v>9905.741</v>
      </c>
      <c r="G124" s="5">
        <f>H124+K124+L124+M124+N124+P124+R124+U124+X124+Y124+Z124+AB124+AC124+AG124+AH124+AI124+AK124+AN124+AO124</f>
        <v>33584.788999999997</v>
      </c>
      <c r="H124" s="4">
        <v>21376.381000000001</v>
      </c>
      <c r="I124" s="4">
        <v>8608.1849999999995</v>
      </c>
      <c r="J124" s="4">
        <v>1086.182</v>
      </c>
      <c r="K124" s="4">
        <v>4899.76</v>
      </c>
      <c r="L124" s="4">
        <v>2670.0140000000001</v>
      </c>
      <c r="M124" s="4">
        <v>1246.8820000000001</v>
      </c>
      <c r="N124" s="4">
        <v>2701.7060000000001</v>
      </c>
      <c r="O124" s="4">
        <v>18.055</v>
      </c>
      <c r="P124" s="4">
        <v>459.13200000000001</v>
      </c>
      <c r="Q124" s="4">
        <v>47.023000000000003</v>
      </c>
      <c r="R124" s="4"/>
      <c r="S124" s="4">
        <v>123.86799999999999</v>
      </c>
      <c r="T124" s="4">
        <v>8.9619999999999997</v>
      </c>
      <c r="U124" s="4">
        <v>9.7720000000000002</v>
      </c>
      <c r="V124" s="4">
        <v>0.374</v>
      </c>
      <c r="W124" s="4">
        <v>11.492000000000001</v>
      </c>
      <c r="X124" s="4">
        <v>0.33100000000000002</v>
      </c>
      <c r="Y124" s="4"/>
      <c r="Z124" s="4">
        <v>133.80099999999999</v>
      </c>
      <c r="AA124" s="4"/>
      <c r="AB124" s="4">
        <v>87.009999999999991</v>
      </c>
      <c r="AC124" s="4"/>
      <c r="AD124" s="4"/>
      <c r="AE124" s="4"/>
      <c r="AF124" s="4"/>
      <c r="AG124" s="4"/>
      <c r="AH124" s="4"/>
      <c r="AI124" s="4"/>
      <c r="AJ124" s="4"/>
      <c r="AK124" s="4"/>
      <c r="AL124" s="4">
        <v>1.6</v>
      </c>
      <c r="AM124" s="4"/>
      <c r="AN124" s="4"/>
      <c r="AO124" s="4"/>
      <c r="AP124" s="4"/>
    </row>
    <row r="125" spans="1:42" x14ac:dyDescent="0.35">
      <c r="A125" s="1" t="s">
        <v>162</v>
      </c>
      <c r="B125" s="3">
        <f>F125/E125</f>
        <v>0.22025865876991479</v>
      </c>
      <c r="C125" s="3">
        <f>G125/E125</f>
        <v>0.77974134123008521</v>
      </c>
      <c r="D125" s="3" t="str">
        <f>_xlfn.XLOOKUP(A125,[1]!Table1[country],[1]!Table1[Country-Code])</f>
        <v>PER</v>
      </c>
      <c r="E125" s="5">
        <f>F125+G125</f>
        <v>169220.63</v>
      </c>
      <c r="F125" s="5">
        <f>I125+J125+O125+Q125+S125+T125+V125+W125+AA125+AD125+AE125+AF125+AJ125+AM125+AL125+AK125+AP125</f>
        <v>37272.309000000008</v>
      </c>
      <c r="G125" s="5">
        <f>H125+K125+L125+M125+N125+P125+R125+U125+X125+Y125+Z125+AB125+AC125+AG125+AH125+AI125+AK125+AN125+AO125</f>
        <v>131948.321</v>
      </c>
      <c r="H125" s="4">
        <v>94988.986999999994</v>
      </c>
      <c r="I125" s="4">
        <v>30977.435000000001</v>
      </c>
      <c r="J125" s="4">
        <v>3909.6039999999998</v>
      </c>
      <c r="K125" s="4">
        <v>1580.356</v>
      </c>
      <c r="L125" s="4">
        <v>8597.9639999999999</v>
      </c>
      <c r="M125" s="4">
        <v>6937.7209999999995</v>
      </c>
      <c r="N125" s="4">
        <v>19408.881000000001</v>
      </c>
      <c r="O125" s="4">
        <v>1989.0229999999999</v>
      </c>
      <c r="P125" s="4">
        <v>232.58799999999999</v>
      </c>
      <c r="Q125" s="4">
        <v>144.173</v>
      </c>
      <c r="R125" s="4">
        <v>102.395</v>
      </c>
      <c r="S125" s="4">
        <v>30.428000000000001</v>
      </c>
      <c r="T125" s="4">
        <v>22.274999999999999</v>
      </c>
      <c r="U125" s="4">
        <v>86.052000000000007</v>
      </c>
      <c r="V125" s="4">
        <v>185.756</v>
      </c>
      <c r="W125" s="4">
        <v>2.5779999999999998</v>
      </c>
      <c r="X125" s="4">
        <v>9.5709999999999997</v>
      </c>
      <c r="Y125" s="4"/>
      <c r="Z125" s="4">
        <v>1.036</v>
      </c>
      <c r="AA125" s="4">
        <v>5.17</v>
      </c>
      <c r="AB125" s="4">
        <v>2.472</v>
      </c>
      <c r="AC125" s="4"/>
      <c r="AD125" s="4"/>
      <c r="AE125" s="4"/>
      <c r="AF125" s="4">
        <v>4.3639999999999999</v>
      </c>
      <c r="AG125" s="4"/>
      <c r="AH125" s="4"/>
      <c r="AI125" s="4"/>
      <c r="AJ125" s="4"/>
      <c r="AK125" s="4">
        <v>3.6999999999999998E-2</v>
      </c>
      <c r="AL125" s="4">
        <v>1.3680000000000001</v>
      </c>
      <c r="AM125" s="4">
        <v>9.8000000000000004E-2</v>
      </c>
      <c r="AN125" s="4">
        <v>0.26100000000000001</v>
      </c>
      <c r="AO125" s="4"/>
      <c r="AP125" s="4"/>
    </row>
    <row r="126" spans="1:42" x14ac:dyDescent="0.35">
      <c r="A126" s="1" t="s">
        <v>93</v>
      </c>
      <c r="B126" s="3">
        <f>F126/E126</f>
        <v>0.21973002657208926</v>
      </c>
      <c r="C126" s="3">
        <f>G126/E126</f>
        <v>0.78026997342791071</v>
      </c>
      <c r="D126" s="3" t="str">
        <f>_xlfn.XLOOKUP(A126,[1]!Table1[country],[1]!Table1[Country-Code])</f>
        <v>GHA</v>
      </c>
      <c r="E126" s="5">
        <f>F126+G126</f>
        <v>28764.015999999992</v>
      </c>
      <c r="F126" s="5">
        <f>I126+J126+O126+Q126+S126+T126+V126+W126+AA126+AD126+AE126+AF126+AJ126+AM126+AL126+AK126+AP126</f>
        <v>6320.3179999999993</v>
      </c>
      <c r="G126" s="5">
        <f>H126+K126+L126+M126+N126+P126+R126+U126+X126+Y126+Z126+AB126+AC126+AG126+AH126+AI126+AK126+AN126+AO126</f>
        <v>22443.697999999993</v>
      </c>
      <c r="H126" s="4">
        <v>16243.906999999999</v>
      </c>
      <c r="I126" s="4">
        <v>4664.1500000000005</v>
      </c>
      <c r="J126" s="4">
        <v>1630.7619999999999</v>
      </c>
      <c r="K126" s="4">
        <v>108.51600000000001</v>
      </c>
      <c r="L126" s="4">
        <v>4939.4719999999998</v>
      </c>
      <c r="M126" s="4">
        <v>540.52</v>
      </c>
      <c r="N126" s="4">
        <v>360.286</v>
      </c>
      <c r="O126" s="4">
        <v>12.089</v>
      </c>
      <c r="P126" s="4">
        <v>95.906000000000006</v>
      </c>
      <c r="Q126" s="4">
        <v>10.308999999999999</v>
      </c>
      <c r="R126" s="4">
        <v>62.622</v>
      </c>
      <c r="S126" s="4">
        <v>0.69500000000000006</v>
      </c>
      <c r="T126" s="4">
        <v>1.8779999999999999</v>
      </c>
      <c r="U126" s="4">
        <v>57.241999999999997</v>
      </c>
      <c r="V126" s="4">
        <v>0.25700000000000001</v>
      </c>
      <c r="W126" s="4">
        <v>7.9000000000000001E-2</v>
      </c>
      <c r="X126" s="4">
        <v>1.194</v>
      </c>
      <c r="Y126" s="4"/>
      <c r="Z126" s="4">
        <v>0.307</v>
      </c>
      <c r="AA126" s="4">
        <v>4.1000000000000002E-2</v>
      </c>
      <c r="AB126" s="4">
        <v>17.806000000000001</v>
      </c>
      <c r="AC126" s="4"/>
      <c r="AD126" s="4"/>
      <c r="AE126" s="4"/>
      <c r="AF126" s="4"/>
      <c r="AG126" s="4"/>
      <c r="AH126" s="4">
        <v>7.0090000000000003</v>
      </c>
      <c r="AI126" s="4"/>
      <c r="AJ126" s="4"/>
      <c r="AK126" s="4">
        <v>1.4E-2</v>
      </c>
      <c r="AL126" s="4">
        <v>4.3999999999999997E-2</v>
      </c>
      <c r="AM126" s="4"/>
      <c r="AN126" s="4">
        <v>8.8970000000000002</v>
      </c>
      <c r="AO126" s="4"/>
      <c r="AP126" s="4"/>
    </row>
    <row r="127" spans="1:42" x14ac:dyDescent="0.35">
      <c r="A127" s="1" t="s">
        <v>41</v>
      </c>
      <c r="B127" s="3">
        <f>F127/E127</f>
        <v>0.21240034869402283</v>
      </c>
      <c r="C127" s="3">
        <f>G127/E127</f>
        <v>0.78759965130597709</v>
      </c>
      <c r="D127" s="3" t="str">
        <f>_xlfn.XLOOKUP(A127,[1]!Table1[country],[1]!Table1[Country-Code])</f>
        <v>ARG</v>
      </c>
      <c r="E127" s="5">
        <f>F127+G127</f>
        <v>675790.19000000018</v>
      </c>
      <c r="F127" s="5">
        <f>I127+J127+O127+Q127+S127+T127+V127+W127+AA127+AD127+AE127+AF127+AJ127+AM127+AL127+AK127+AP127</f>
        <v>143538.07199999999</v>
      </c>
      <c r="G127" s="5">
        <f>H127+K127+L127+M127+N127+P127+R127+U127+X127+Y127+Z127+AB127+AC127+AG127+AH127+AI127+AK127+AN127+AO127</f>
        <v>532252.11800000013</v>
      </c>
      <c r="H127" s="4">
        <v>478410.837</v>
      </c>
      <c r="I127" s="4">
        <v>79271.892999999996</v>
      </c>
      <c r="J127" s="4">
        <v>43225.684999999998</v>
      </c>
      <c r="K127" s="4">
        <v>13161.663</v>
      </c>
      <c r="L127" s="4">
        <v>18257.262999999999</v>
      </c>
      <c r="M127" s="4">
        <v>9568.0159999999996</v>
      </c>
      <c r="N127" s="4">
        <v>7045.7820000000002</v>
      </c>
      <c r="O127" s="4">
        <v>19101.913</v>
      </c>
      <c r="P127" s="4">
        <v>2438.3409999999999</v>
      </c>
      <c r="Q127" s="4">
        <v>378.26799999999997</v>
      </c>
      <c r="R127" s="4">
        <v>390.839</v>
      </c>
      <c r="S127" s="4">
        <v>322.69400000000002</v>
      </c>
      <c r="T127" s="4">
        <v>377.38600000000002</v>
      </c>
      <c r="U127" s="4">
        <v>2846.4349999999999</v>
      </c>
      <c r="V127" s="4">
        <v>101.489</v>
      </c>
      <c r="W127" s="4">
        <v>742.81399999999996</v>
      </c>
      <c r="X127" s="4">
        <v>131.08099999999999</v>
      </c>
      <c r="Y127" s="4"/>
      <c r="Z127" s="4"/>
      <c r="AA127" s="4">
        <v>5.5220000000000002</v>
      </c>
      <c r="AB127" s="4">
        <v>0.54200000000000004</v>
      </c>
      <c r="AC127" s="4"/>
      <c r="AD127" s="4"/>
      <c r="AE127" s="4"/>
      <c r="AF127" s="4">
        <v>7.0699999999999994</v>
      </c>
      <c r="AG127" s="4"/>
      <c r="AH127" s="4"/>
      <c r="AI127" s="4"/>
      <c r="AJ127" s="4"/>
      <c r="AK127" s="4">
        <v>0.66600000000000004</v>
      </c>
      <c r="AL127" s="4">
        <v>2.6720000000000002</v>
      </c>
      <c r="AM127" s="4"/>
      <c r="AN127" s="4">
        <v>0.65300000000000002</v>
      </c>
      <c r="AO127" s="4"/>
      <c r="AP127" s="4"/>
    </row>
    <row r="128" spans="1:42" x14ac:dyDescent="0.35">
      <c r="A128" s="1" t="s">
        <v>56</v>
      </c>
      <c r="B128" s="3">
        <f>F128/E128</f>
        <v>0.20867265103400481</v>
      </c>
      <c r="C128" s="3">
        <f>G128/E128</f>
        <v>0.79132734896599521</v>
      </c>
      <c r="D128" s="3" t="str">
        <f>_xlfn.XLOOKUP(A128,[1]!Table1[country],[1]!Table1[Country-Code])</f>
        <v>BRA</v>
      </c>
      <c r="E128" s="5">
        <f>F128+G128</f>
        <v>1189805.3040000002</v>
      </c>
      <c r="F128" s="5">
        <f>I128+J128+O128+Q128+S128+T128+V128+W128+AA128+AD128+AE128+AF128+AJ128+AM128+AL128+AK128+AP128</f>
        <v>248279.82700000005</v>
      </c>
      <c r="G128" s="5">
        <f>H128+K128+L128+M128+N128+P128+R128+U128+X128+Y128+Z128+AB128+AC128+AG128+AH128+AI128+AK128+AN128+AO128</f>
        <v>941525.47700000019</v>
      </c>
      <c r="H128" s="4">
        <v>789808.16099999996</v>
      </c>
      <c r="I128" s="4">
        <v>178814.804</v>
      </c>
      <c r="J128" s="4">
        <v>58276.930999999997</v>
      </c>
      <c r="K128" s="4">
        <v>13513.736000000001</v>
      </c>
      <c r="L128" s="4">
        <v>70758.254000000001</v>
      </c>
      <c r="M128" s="4">
        <v>13262.226000000001</v>
      </c>
      <c r="N128" s="4">
        <v>45260.362000000001</v>
      </c>
      <c r="O128" s="4">
        <v>1191.529</v>
      </c>
      <c r="P128" s="4">
        <v>6593.6229999999996</v>
      </c>
      <c r="Q128" s="4">
        <v>4426.5320000000002</v>
      </c>
      <c r="R128" s="4">
        <v>141.68</v>
      </c>
      <c r="S128" s="4">
        <v>1405.5170000000001</v>
      </c>
      <c r="T128" s="4">
        <v>3372.4589999999998</v>
      </c>
      <c r="U128" s="4">
        <v>1781.2850000000001</v>
      </c>
      <c r="V128" s="4">
        <v>34.200000000000003</v>
      </c>
      <c r="W128" s="4">
        <v>701.55600000000004</v>
      </c>
      <c r="X128" s="4">
        <v>80.010999999999996</v>
      </c>
      <c r="Y128" s="4"/>
      <c r="Z128" s="4">
        <v>275.75599999999997</v>
      </c>
      <c r="AA128" s="4">
        <v>3.3340000000000001</v>
      </c>
      <c r="AB128" s="4">
        <v>35.372999999999998</v>
      </c>
      <c r="AC128" s="4"/>
      <c r="AD128" s="4"/>
      <c r="AE128" s="4"/>
      <c r="AF128" s="4">
        <v>15.108000000000001</v>
      </c>
      <c r="AG128" s="4"/>
      <c r="AH128" s="4"/>
      <c r="AI128" s="4"/>
      <c r="AJ128" s="4"/>
      <c r="AK128" s="4">
        <v>5.4930000000000003</v>
      </c>
      <c r="AL128" s="4">
        <v>25.763000000000002</v>
      </c>
      <c r="AM128" s="4">
        <v>6.5529999999999999</v>
      </c>
      <c r="AN128" s="4">
        <v>9.5169999999999995</v>
      </c>
      <c r="AO128" s="4"/>
      <c r="AP128" s="4">
        <v>4.8000000000000001E-2</v>
      </c>
    </row>
    <row r="129" spans="1:42" x14ac:dyDescent="0.35">
      <c r="A129" s="1" t="s">
        <v>70</v>
      </c>
      <c r="B129" s="3">
        <f>F129/E129</f>
        <v>0.20838580669626838</v>
      </c>
      <c r="C129" s="3">
        <f>G129/E129</f>
        <v>0.79161419330373162</v>
      </c>
      <c r="D129" s="3" t="str">
        <f>_xlfn.XLOOKUP(A129,[1]!Table1[country],[1]!Table1[Country-Code])</f>
        <v>COG</v>
      </c>
      <c r="E129" s="5">
        <f>F129+G129</f>
        <v>10015.398999999999</v>
      </c>
      <c r="F129" s="5">
        <f>I129+J129+O129+Q129+S129+T129+V129+W129+AA129+AD129+AE129+AF129+AJ129+AM129+AL129+AK129+AP129</f>
        <v>2087.0669999999996</v>
      </c>
      <c r="G129" s="5">
        <f>H129+K129+L129+M129+N129+P129+R129+U129+X129+Y129+Z129+AB129+AC129+AG129+AH129+AI129+AK129+AN129+AO129</f>
        <v>7928.3320000000003</v>
      </c>
      <c r="H129" s="4">
        <v>5824.6270000000004</v>
      </c>
      <c r="I129" s="4">
        <v>1962.1379999999999</v>
      </c>
      <c r="J129" s="4">
        <v>123.42100000000001</v>
      </c>
      <c r="K129" s="4">
        <v>326.17099999999999</v>
      </c>
      <c r="L129" s="4">
        <v>1216.979</v>
      </c>
      <c r="M129" s="4">
        <v>37.026000000000003</v>
      </c>
      <c r="N129" s="4"/>
      <c r="O129" s="4">
        <v>1.508</v>
      </c>
      <c r="P129" s="4">
        <v>512.14400000000001</v>
      </c>
      <c r="Q129" s="4"/>
      <c r="R129" s="4"/>
      <c r="S129" s="4"/>
      <c r="T129" s="4"/>
      <c r="U129" s="4">
        <v>1.2589999999999999</v>
      </c>
      <c r="V129" s="4"/>
      <c r="W129" s="4"/>
      <c r="X129" s="4">
        <v>9.1999999999999998E-2</v>
      </c>
      <c r="Y129" s="4"/>
      <c r="Z129" s="4"/>
      <c r="AA129" s="4"/>
      <c r="AB129" s="4">
        <v>10.034000000000001</v>
      </c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</row>
    <row r="130" spans="1:42" x14ac:dyDescent="0.35">
      <c r="A130" s="1" t="s">
        <v>139</v>
      </c>
      <c r="B130" s="3">
        <f>F130/E130</f>
        <v>0.20271596485221957</v>
      </c>
      <c r="C130" s="3">
        <f>G130/E130</f>
        <v>0.79728403514778046</v>
      </c>
      <c r="D130" s="3" t="str">
        <f>_xlfn.XLOOKUP(A130,[1]!Table1[country],[1]!Table1[Country-Code])</f>
        <v>FSM</v>
      </c>
      <c r="E130" s="5">
        <f>F130+G130</f>
        <v>131.44499999999999</v>
      </c>
      <c r="F130" s="5">
        <f>I130+J130+O130+Q130+S130+T130+V130+W130+AA130+AD130+AE130+AF130+AJ130+AM130+AL130+AK130+AP130</f>
        <v>26.646000000000001</v>
      </c>
      <c r="G130" s="5">
        <f>H130+K130+L130+M130+N130+P130+R130+U130+X130+Y130+Z130+AB130+AC130+AG130+AH130+AI130+AK130+AN130+AO130</f>
        <v>104.79899999999999</v>
      </c>
      <c r="H130" s="4">
        <v>41.470999999999997</v>
      </c>
      <c r="I130" s="4">
        <v>26.352</v>
      </c>
      <c r="J130" s="4">
        <v>0.183</v>
      </c>
      <c r="K130" s="4">
        <v>31.54</v>
      </c>
      <c r="L130" s="4">
        <v>0.29399999999999998</v>
      </c>
      <c r="M130" s="4">
        <v>31.494</v>
      </c>
      <c r="N130" s="4"/>
      <c r="O130" s="4"/>
      <c r="P130" s="4"/>
      <c r="Q130" s="4"/>
      <c r="R130" s="4"/>
      <c r="S130" s="4"/>
      <c r="T130" s="4"/>
      <c r="U130" s="4"/>
      <c r="V130" s="4"/>
      <c r="W130" s="4">
        <v>0.111</v>
      </c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</row>
    <row r="131" spans="1:42" x14ac:dyDescent="0.35">
      <c r="A131" s="1" t="s">
        <v>149</v>
      </c>
      <c r="B131" s="3">
        <f>F131/E131</f>
        <v>0.20170644554910472</v>
      </c>
      <c r="C131" s="3">
        <f>G131/E131</f>
        <v>0.79829355445089523</v>
      </c>
      <c r="D131" s="3" t="str">
        <f>_xlfn.XLOOKUP(A131,[1]!Table1[country],[1]!Table1[Country-Code])</f>
        <v>NPL</v>
      </c>
      <c r="E131" s="5">
        <f>F131+G131</f>
        <v>21180.166000000001</v>
      </c>
      <c r="F131" s="5">
        <f>I131+J131+O131+Q131+S131+T131+V131+W131+AA131+AD131+AE131+AF131+AJ131+AM131+AL131+AK131+AP131</f>
        <v>4272.1759999999995</v>
      </c>
      <c r="G131" s="5">
        <f>H131+K131+L131+M131+N131+P131+R131+U131+X131+Y131+Z131+AB131+AC131+AG131+AH131+AI131+AK131+AN131+AO131</f>
        <v>16907.990000000002</v>
      </c>
      <c r="H131" s="4">
        <v>8500.5250000000015</v>
      </c>
      <c r="I131" s="4">
        <v>2051.9859999999999</v>
      </c>
      <c r="J131" s="4">
        <v>2080.4119999999998</v>
      </c>
      <c r="K131" s="4">
        <v>1413.0519999999999</v>
      </c>
      <c r="L131" s="4">
        <v>5578.8149999999996</v>
      </c>
      <c r="M131" s="4">
        <v>678.81600000000003</v>
      </c>
      <c r="N131" s="4">
        <v>77.278999999999996</v>
      </c>
      <c r="O131" s="4">
        <v>74.521000000000001</v>
      </c>
      <c r="P131" s="4">
        <v>20.893999999999998</v>
      </c>
      <c r="Q131" s="4">
        <v>23.488</v>
      </c>
      <c r="R131" s="4">
        <v>4.5739999999999998</v>
      </c>
      <c r="S131" s="4">
        <v>13.552</v>
      </c>
      <c r="T131" s="4">
        <v>0.46</v>
      </c>
      <c r="U131" s="4">
        <v>565.00799999999992</v>
      </c>
      <c r="V131" s="4">
        <v>0.70699999999999996</v>
      </c>
      <c r="W131" s="4">
        <v>26.309000000000001</v>
      </c>
      <c r="X131" s="4">
        <v>8.9059999999999988</v>
      </c>
      <c r="Y131" s="4"/>
      <c r="Z131" s="4">
        <v>13.202999999999999</v>
      </c>
      <c r="AA131" s="4">
        <v>5.3999999999999999E-2</v>
      </c>
      <c r="AB131" s="4">
        <v>44.088999999999999</v>
      </c>
      <c r="AC131" s="4"/>
      <c r="AD131" s="4"/>
      <c r="AE131" s="4"/>
      <c r="AF131" s="4">
        <v>5.2999999999999999E-2</v>
      </c>
      <c r="AG131" s="4"/>
      <c r="AH131" s="4"/>
      <c r="AI131" s="4"/>
      <c r="AJ131" s="4"/>
      <c r="AK131" s="4">
        <v>0.13500000000000001</v>
      </c>
      <c r="AL131" s="4"/>
      <c r="AM131" s="4"/>
      <c r="AN131" s="4">
        <v>2.694</v>
      </c>
      <c r="AO131" s="4"/>
      <c r="AP131" s="4">
        <v>0.499</v>
      </c>
    </row>
    <row r="132" spans="1:42" x14ac:dyDescent="0.35">
      <c r="A132" s="1" t="s">
        <v>50</v>
      </c>
      <c r="B132" s="3">
        <f>F132/E132</f>
        <v>0.20147897484273961</v>
      </c>
      <c r="C132" s="3">
        <f>G132/E132</f>
        <v>0.79852102515726042</v>
      </c>
      <c r="D132" s="3" t="str">
        <f>_xlfn.XLOOKUP(A132,[1]!Table1[country],[1]!Table1[Country-Code])</f>
        <v>BLZ</v>
      </c>
      <c r="E132" s="5">
        <f>F132+G132</f>
        <v>7026.0829999999987</v>
      </c>
      <c r="F132" s="5">
        <f>I132+J132+O132+Q132+S132+T132+V132+W132+AA132+AD132+AE132+AF132+AJ132+AM132+AL132+AK132+AP132</f>
        <v>1415.6080000000002</v>
      </c>
      <c r="G132" s="5">
        <f>H132+K132+L132+M132+N132+P132+R132+U132+X132+Y132+Z132+AB132+AC132+AG132+AH132+AI132+AK132+AN132+AO132</f>
        <v>5610.4749999999985</v>
      </c>
      <c r="H132" s="4">
        <v>5032.2219999999998</v>
      </c>
      <c r="I132" s="4">
        <v>475.53</v>
      </c>
      <c r="J132" s="4">
        <v>841.524</v>
      </c>
      <c r="K132" s="4">
        <v>245.58699999999999</v>
      </c>
      <c r="L132" s="4">
        <v>53.008000000000003</v>
      </c>
      <c r="M132" s="4">
        <v>99.561999999999998</v>
      </c>
      <c r="N132" s="4">
        <v>141.875</v>
      </c>
      <c r="O132" s="4">
        <v>89.909000000000006</v>
      </c>
      <c r="P132" s="4">
        <v>0.81099999999999994</v>
      </c>
      <c r="Q132" s="4">
        <v>7.1249999999999991</v>
      </c>
      <c r="R132" s="4">
        <v>2.391</v>
      </c>
      <c r="S132" s="4">
        <v>9.0999999999999998E-2</v>
      </c>
      <c r="T132" s="4">
        <v>1.202</v>
      </c>
      <c r="U132" s="4"/>
      <c r="V132" s="4"/>
      <c r="W132" s="4"/>
      <c r="X132" s="4">
        <v>35.018999999999998</v>
      </c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>
        <v>0.22700000000000001</v>
      </c>
      <c r="AM132" s="4"/>
      <c r="AN132" s="4"/>
      <c r="AO132" s="4"/>
      <c r="AP132" s="4"/>
    </row>
    <row r="133" spans="1:42" x14ac:dyDescent="0.35">
      <c r="A133" s="1" t="s">
        <v>161</v>
      </c>
      <c r="B133" s="3">
        <f>F133/E133</f>
        <v>0.192069797580737</v>
      </c>
      <c r="C133" s="3">
        <f>G133/E133</f>
        <v>0.80793020241926305</v>
      </c>
      <c r="D133" s="3" t="str">
        <f>_xlfn.XLOOKUP(A133,[1]!Table1[country],[1]!Table1[Country-Code])</f>
        <v>PRY</v>
      </c>
      <c r="E133" s="5">
        <f>F133+G133</f>
        <v>97279.131000000023</v>
      </c>
      <c r="F133" s="5">
        <f>I133+J133+O133+Q133+S133+T133+V133+W133+AA133+AD133+AE133+AF133+AJ133+AM133+AL133+AK133+AP133</f>
        <v>18684.383000000002</v>
      </c>
      <c r="G133" s="5">
        <f>H133+K133+L133+M133+N133+P133+R133+U133+X133+Y133+Z133+AB133+AC133+AG133+AH133+AI133+AK133+AN133+AO133</f>
        <v>78594.748000000021</v>
      </c>
      <c r="H133" s="4">
        <v>75681.478000000003</v>
      </c>
      <c r="I133" s="4">
        <v>14243.15</v>
      </c>
      <c r="J133" s="4">
        <v>2547.4830000000002</v>
      </c>
      <c r="K133" s="4">
        <v>235.107</v>
      </c>
      <c r="L133" s="4">
        <v>702.3130000000001</v>
      </c>
      <c r="M133" s="4">
        <v>592.92399999999998</v>
      </c>
      <c r="N133" s="4">
        <v>255.74</v>
      </c>
      <c r="O133" s="4">
        <v>175.83699999999999</v>
      </c>
      <c r="P133" s="4">
        <v>313.65699999999998</v>
      </c>
      <c r="Q133" s="4">
        <v>312.40699999999998</v>
      </c>
      <c r="R133" s="4">
        <v>9.8390000000000004</v>
      </c>
      <c r="S133" s="4">
        <v>1253.2650000000001</v>
      </c>
      <c r="T133" s="4">
        <v>68.932999999999993</v>
      </c>
      <c r="U133" s="4">
        <v>749.29499999999996</v>
      </c>
      <c r="V133" s="4">
        <v>4.6760000000000002</v>
      </c>
      <c r="W133" s="4">
        <v>3.4550000000000001</v>
      </c>
      <c r="X133" s="4">
        <v>12.849</v>
      </c>
      <c r="Y133" s="4"/>
      <c r="Z133" s="4"/>
      <c r="AA133" s="4">
        <v>0.245</v>
      </c>
      <c r="AB133" s="4">
        <v>17.126000000000001</v>
      </c>
      <c r="AC133" s="4"/>
      <c r="AD133" s="4"/>
      <c r="AE133" s="4"/>
      <c r="AF133" s="4">
        <v>64.099999999999994</v>
      </c>
      <c r="AG133" s="4"/>
      <c r="AH133" s="4"/>
      <c r="AI133" s="4"/>
      <c r="AJ133" s="4"/>
      <c r="AK133" s="4">
        <v>5.6000000000000001E-2</v>
      </c>
      <c r="AL133" s="4">
        <v>4.2229999999999999</v>
      </c>
      <c r="AM133" s="4">
        <v>6.5529999999999999</v>
      </c>
      <c r="AN133" s="4">
        <v>24.364000000000001</v>
      </c>
      <c r="AO133" s="4"/>
      <c r="AP133" s="4"/>
    </row>
    <row r="134" spans="1:42" x14ac:dyDescent="0.35">
      <c r="A134" s="1" t="s">
        <v>136</v>
      </c>
      <c r="B134" s="3">
        <f>F134/E134</f>
        <v>0.18025039789470873</v>
      </c>
      <c r="C134" s="3">
        <f>G134/E134</f>
        <v>0.81974960210529124</v>
      </c>
      <c r="D134" s="3" t="str">
        <f>_xlfn.XLOOKUP(A134,[1]!Table1[country],[1]!Table1[Country-Code])</f>
        <v>MRT</v>
      </c>
      <c r="E134" s="5">
        <f>F134+G134</f>
        <v>30831.649000000005</v>
      </c>
      <c r="F134" s="5">
        <f>I134+J134+O134+Q134+S134+T134+V134+W134+AA134+AD134+AE134+AF134+AJ134+AM134+AL134+AK134+AP134</f>
        <v>5557.4169999999995</v>
      </c>
      <c r="G134" s="5">
        <f>H134+K134+L134+M134+N134+P134+R134+U134+X134+Y134+Z134+AB134+AC134+AG134+AH134+AI134+AK134+AN134+AO134</f>
        <v>25274.232000000004</v>
      </c>
      <c r="H134" s="4">
        <v>20520.75</v>
      </c>
      <c r="I134" s="4">
        <v>5420.62</v>
      </c>
      <c r="J134" s="4">
        <v>113.45099999999999</v>
      </c>
      <c r="K134" s="4">
        <v>103.896</v>
      </c>
      <c r="L134" s="4">
        <v>2985.8</v>
      </c>
      <c r="M134" s="4">
        <v>187.12899999999999</v>
      </c>
      <c r="N134" s="4">
        <v>120.821</v>
      </c>
      <c r="O134" s="4">
        <v>23.346</v>
      </c>
      <c r="P134" s="4">
        <v>1295.31</v>
      </c>
      <c r="Q134" s="4"/>
      <c r="R134" s="4">
        <v>5.3999999999999999E-2</v>
      </c>
      <c r="S134" s="4"/>
      <c r="T134" s="4"/>
      <c r="U134" s="4">
        <v>60.471999999999987</v>
      </c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</row>
    <row r="135" spans="1:42" x14ac:dyDescent="0.35">
      <c r="A135" s="1" t="s">
        <v>96</v>
      </c>
      <c r="B135" s="3">
        <f>F135/E135</f>
        <v>0.17976391968024663</v>
      </c>
      <c r="C135" s="3">
        <f>G135/E135</f>
        <v>0.82023608031975337</v>
      </c>
      <c r="D135" s="3" t="str">
        <f>_xlfn.XLOOKUP(A135,[1]!Table1[country],[1]!Table1[Country-Code])</f>
        <v>GRL</v>
      </c>
      <c r="E135" s="5">
        <f>F135+G135</f>
        <v>503.38800000000003</v>
      </c>
      <c r="F135" s="5">
        <f>I135+J135+O135+Q135+S135+T135+V135+W135+AA135+AD135+AE135+AF135+AJ135+AM135+AL135+AK135+AP135</f>
        <v>90.491</v>
      </c>
      <c r="G135" s="5">
        <f>H135+K135+L135+M135+N135+P135+R135+U135+X135+Y135+Z135+AB135+AC135+AG135+AH135+AI135+AK135+AN135+AO135</f>
        <v>412.89700000000005</v>
      </c>
      <c r="H135" s="4">
        <v>92.105000000000004</v>
      </c>
      <c r="I135" s="4">
        <v>78.947000000000003</v>
      </c>
      <c r="J135" s="4">
        <v>8.9939999999999998</v>
      </c>
      <c r="K135" s="4">
        <v>67.555000000000007</v>
      </c>
      <c r="L135" s="4">
        <v>45.423000000000002</v>
      </c>
      <c r="M135" s="4">
        <v>204.67099999999999</v>
      </c>
      <c r="N135" s="4">
        <v>1.5449999999999999</v>
      </c>
      <c r="O135" s="4">
        <v>1.6</v>
      </c>
      <c r="P135" s="4"/>
      <c r="Q135" s="4">
        <v>0.40300000000000002</v>
      </c>
      <c r="R135" s="4">
        <v>1.0980000000000001</v>
      </c>
      <c r="S135" s="4"/>
      <c r="T135" s="4"/>
      <c r="U135" s="4"/>
      <c r="V135" s="4"/>
      <c r="W135" s="4">
        <v>0.27600000000000002</v>
      </c>
      <c r="X135" s="4"/>
      <c r="Y135" s="4">
        <v>0.5</v>
      </c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>
        <v>0.27100000000000002</v>
      </c>
      <c r="AM135" s="4"/>
      <c r="AN135" s="4"/>
      <c r="AO135" s="4"/>
      <c r="AP135" s="4"/>
    </row>
    <row r="136" spans="1:42" x14ac:dyDescent="0.35">
      <c r="A136" s="1" t="s">
        <v>200</v>
      </c>
      <c r="B136" s="3">
        <f>F136/E136</f>
        <v>0.17783610860470839</v>
      </c>
      <c r="C136" s="3">
        <f>G136/E136</f>
        <v>0.82216389139529167</v>
      </c>
      <c r="D136" s="3" t="str">
        <f>_xlfn.XLOOKUP(A136,[1]!Table1[country],[1]!Table1[Country-Code])</f>
        <v>TUV</v>
      </c>
      <c r="E136" s="5">
        <f>F136+G136</f>
        <v>48.763999999999996</v>
      </c>
      <c r="F136" s="5">
        <f>I136+J136+O136+Q136+S136+T136+V136+W136+AA136+AD136+AE136+AF136+AJ136+AM136+AL136+AK136+AP136</f>
        <v>8.6719999999999988</v>
      </c>
      <c r="G136" s="5">
        <f>H136+K136+L136+M136+N136+P136+R136+U136+X136+Y136+Z136+AB136+AC136+AG136+AH136+AI136+AK136+AN136+AO136</f>
        <v>40.091999999999999</v>
      </c>
      <c r="H136" s="4"/>
      <c r="I136" s="4">
        <v>8.6259999999999994</v>
      </c>
      <c r="J136" s="4"/>
      <c r="K136" s="4">
        <v>9.229000000000001</v>
      </c>
      <c r="L136" s="4"/>
      <c r="M136" s="4"/>
      <c r="N136" s="4">
        <v>8.4570000000000007</v>
      </c>
      <c r="O136" s="4"/>
      <c r="P136" s="4"/>
      <c r="Q136" s="4">
        <v>4.5999999999999999E-2</v>
      </c>
      <c r="R136" s="4"/>
      <c r="S136" s="4"/>
      <c r="T136" s="4"/>
      <c r="U136" s="4"/>
      <c r="V136" s="4"/>
      <c r="W136" s="4"/>
      <c r="X136" s="4">
        <v>0.13</v>
      </c>
      <c r="Y136" s="4"/>
      <c r="Z136" s="4"/>
      <c r="AA136" s="4"/>
      <c r="AB136" s="4"/>
      <c r="AC136" s="4"/>
      <c r="AD136" s="4"/>
      <c r="AE136" s="4"/>
      <c r="AF136" s="4"/>
      <c r="AG136" s="4"/>
      <c r="AH136" s="4">
        <v>22.276</v>
      </c>
      <c r="AI136" s="4"/>
      <c r="AJ136" s="4"/>
      <c r="AK136" s="4"/>
      <c r="AL136" s="4"/>
      <c r="AM136" s="4"/>
      <c r="AN136" s="4"/>
      <c r="AO136" s="4"/>
      <c r="AP136" s="4"/>
    </row>
    <row r="137" spans="1:42" x14ac:dyDescent="0.35">
      <c r="A137" s="1" t="s">
        <v>40</v>
      </c>
      <c r="B137" s="3">
        <f>F137/E137</f>
        <v>0.1663824641136345</v>
      </c>
      <c r="C137" s="3">
        <f>G137/E137</f>
        <v>0.83361753588636545</v>
      </c>
      <c r="D137" s="3" t="str">
        <f>_xlfn.XLOOKUP(A137,[1]!Table1[country],[1]!Table1[Country-Code])</f>
        <v>AGO</v>
      </c>
      <c r="E137" s="5">
        <f>F137+G137</f>
        <v>86129.299000000014</v>
      </c>
      <c r="F137" s="5">
        <f>I137+J137+O137+Q137+S137+T137+V137+W137+AA137+AD137+AE137+AF137+AJ137+AM137+AL137+AK137+AP137</f>
        <v>14330.404999999999</v>
      </c>
      <c r="G137" s="5">
        <f>H137+K137+L137+M137+N137+P137+R137+U137+X137+Y137+Z137+AB137+AC137+AG137+AH137+AI137+AK137+AN137+AO137</f>
        <v>71798.894000000015</v>
      </c>
      <c r="H137" s="4">
        <v>33230.639999999999</v>
      </c>
      <c r="I137" s="4">
        <v>13642.458000000001</v>
      </c>
      <c r="J137" s="4">
        <v>486.98500000000001</v>
      </c>
      <c r="K137" s="4">
        <v>1419.723</v>
      </c>
      <c r="L137" s="4">
        <v>30488.255000000001</v>
      </c>
      <c r="M137" s="4">
        <v>3251.8</v>
      </c>
      <c r="N137" s="4">
        <v>2458.7890000000002</v>
      </c>
      <c r="O137" s="4">
        <v>43.622999999999998</v>
      </c>
      <c r="P137" s="4">
        <v>905.12300000000005</v>
      </c>
      <c r="Q137" s="4">
        <v>153.732</v>
      </c>
      <c r="R137" s="4"/>
      <c r="S137" s="4">
        <v>3.0430000000000001</v>
      </c>
      <c r="T137" s="4"/>
      <c r="U137" s="4">
        <v>38.902000000000001</v>
      </c>
      <c r="V137" s="4"/>
      <c r="W137" s="4">
        <v>0.45100000000000001</v>
      </c>
      <c r="X137" s="4"/>
      <c r="Y137" s="4"/>
      <c r="Z137" s="4">
        <v>5.4930000000000003</v>
      </c>
      <c r="AA137" s="4"/>
      <c r="AB137" s="4">
        <v>0.16900000000000001</v>
      </c>
      <c r="AC137" s="4"/>
      <c r="AD137" s="4"/>
      <c r="AE137" s="4"/>
      <c r="AF137" s="4"/>
      <c r="AG137" s="4"/>
      <c r="AH137" s="4"/>
      <c r="AI137" s="4"/>
      <c r="AJ137" s="4"/>
      <c r="AK137" s="4"/>
      <c r="AL137" s="4">
        <v>0.113</v>
      </c>
      <c r="AM137" s="4"/>
      <c r="AN137" s="4"/>
      <c r="AO137" s="4"/>
      <c r="AP137" s="4"/>
    </row>
    <row r="138" spans="1:42" x14ac:dyDescent="0.35">
      <c r="A138" s="1" t="s">
        <v>147</v>
      </c>
      <c r="B138" s="3">
        <f>F138/E138</f>
        <v>0.16549562952789582</v>
      </c>
      <c r="C138" s="3">
        <f>G138/E138</f>
        <v>0.83450437047210424</v>
      </c>
      <c r="D138" s="3" t="str">
        <f>_xlfn.XLOOKUP(A138,[1]!Table1[country],[1]!Table1[Country-Code])</f>
        <v>NAM</v>
      </c>
      <c r="E138" s="5">
        <f>F138+G138</f>
        <v>59640.009999999995</v>
      </c>
      <c r="F138" s="5">
        <f>I138+J138+O138+Q138+S138+T138+V138+W138+AA138+AD138+AE138+AF138+AJ138+AM138+AL138+AK138+AP138</f>
        <v>9870.1610000000001</v>
      </c>
      <c r="G138" s="5">
        <f>H138+K138+L138+M138+N138+P138+R138+U138+X138+Y138+Z138+AB138+AC138+AG138+AH138+AI138+AK138+AN138+AO138</f>
        <v>49769.848999999995</v>
      </c>
      <c r="H138" s="4">
        <v>29063.069</v>
      </c>
      <c r="I138" s="4">
        <v>8473.51</v>
      </c>
      <c r="J138" s="4">
        <v>1343.8030000000001</v>
      </c>
      <c r="K138" s="4">
        <v>15459.527</v>
      </c>
      <c r="L138" s="4">
        <v>2731.9259999999999</v>
      </c>
      <c r="M138" s="4">
        <v>871.63800000000003</v>
      </c>
      <c r="N138" s="4">
        <v>499.459</v>
      </c>
      <c r="O138" s="4">
        <v>8.0339999999999989</v>
      </c>
      <c r="P138" s="4">
        <v>1064.662</v>
      </c>
      <c r="Q138" s="4">
        <v>14.202</v>
      </c>
      <c r="R138" s="4">
        <v>46.740999999999993</v>
      </c>
      <c r="S138" s="4">
        <v>5.9850000000000003</v>
      </c>
      <c r="T138" s="4">
        <v>0.69599999999999995</v>
      </c>
      <c r="U138" s="4">
        <v>1.768</v>
      </c>
      <c r="V138" s="4"/>
      <c r="W138" s="4">
        <v>23.475999999999999</v>
      </c>
      <c r="X138" s="4"/>
      <c r="Y138" s="4"/>
      <c r="Z138" s="4">
        <v>0.89</v>
      </c>
      <c r="AA138" s="4">
        <v>0.45500000000000002</v>
      </c>
      <c r="AB138" s="4"/>
      <c r="AC138" s="4"/>
      <c r="AD138" s="4"/>
      <c r="AE138" s="4"/>
      <c r="AF138" s="4"/>
      <c r="AG138" s="4"/>
      <c r="AH138" s="4"/>
      <c r="AI138" s="4">
        <v>30.169</v>
      </c>
      <c r="AJ138" s="4"/>
      <c r="AK138" s="4"/>
      <c r="AL138" s="4"/>
      <c r="AM138" s="4"/>
      <c r="AN138" s="4"/>
      <c r="AO138" s="4"/>
      <c r="AP138" s="4"/>
    </row>
    <row r="139" spans="1:42" x14ac:dyDescent="0.35">
      <c r="A139" s="1" t="s">
        <v>154</v>
      </c>
      <c r="B139" s="3">
        <f>F139/E139</f>
        <v>0.16170324614164697</v>
      </c>
      <c r="C139" s="3">
        <f>G139/E139</f>
        <v>0.83829675385835301</v>
      </c>
      <c r="D139" s="3" t="str">
        <f>_xlfn.XLOOKUP(A139,[1]!Table1[country],[1]!Table1[Country-Code])</f>
        <v>NGA</v>
      </c>
      <c r="E139" s="5">
        <f>F139+G139</f>
        <v>338235.76399999991</v>
      </c>
      <c r="F139" s="5">
        <f>I139+J139+O139+Q139+S139+T139+V139+W139+AA139+AD139+AE139+AF139+AJ139+AM139+AL139+AK139+AP139</f>
        <v>54693.820999999996</v>
      </c>
      <c r="G139" s="5">
        <f>H139+K139+L139+M139+N139+P139+R139+U139+X139+Y139+Z139+AB139+AC139+AG139+AH139+AI139+AK139+AN139+AO139</f>
        <v>283541.94299999991</v>
      </c>
      <c r="H139" s="4">
        <v>268521.34899999999</v>
      </c>
      <c r="I139" s="4">
        <v>11615.135</v>
      </c>
      <c r="J139" s="4">
        <v>42988.527000000002</v>
      </c>
      <c r="K139" s="4">
        <v>113.486</v>
      </c>
      <c r="L139" s="4">
        <v>12009.72</v>
      </c>
      <c r="M139" s="4">
        <v>783.67000000000007</v>
      </c>
      <c r="N139" s="4">
        <v>364.50400000000002</v>
      </c>
      <c r="O139" s="4">
        <v>7.3819999999999997</v>
      </c>
      <c r="P139" s="4">
        <v>88.35</v>
      </c>
      <c r="Q139" s="4">
        <v>67.811999999999998</v>
      </c>
      <c r="R139" s="4">
        <v>363.40600000000001</v>
      </c>
      <c r="S139" s="4">
        <v>4.9180000000000001</v>
      </c>
      <c r="T139" s="4">
        <v>1.452</v>
      </c>
      <c r="U139" s="4">
        <v>1174.6569999999999</v>
      </c>
      <c r="V139" s="4"/>
      <c r="W139" s="4">
        <v>2.508</v>
      </c>
      <c r="X139" s="4">
        <v>3.4369999999999998</v>
      </c>
      <c r="Y139" s="4"/>
      <c r="Z139" s="4">
        <v>12.609</v>
      </c>
      <c r="AA139" s="4"/>
      <c r="AB139" s="4">
        <v>32.756</v>
      </c>
      <c r="AC139" s="4"/>
      <c r="AD139" s="4"/>
      <c r="AE139" s="4"/>
      <c r="AF139" s="4">
        <v>1.0429999999999999</v>
      </c>
      <c r="AG139" s="4"/>
      <c r="AH139" s="4">
        <v>0.70599999999999996</v>
      </c>
      <c r="AI139" s="4"/>
      <c r="AJ139" s="4"/>
      <c r="AK139" s="4">
        <v>0.29399999999999998</v>
      </c>
      <c r="AL139" s="4">
        <v>4.75</v>
      </c>
      <c r="AM139" s="4"/>
      <c r="AN139" s="4"/>
      <c r="AO139" s="4">
        <v>72.999000000000009</v>
      </c>
      <c r="AP139" s="4"/>
    </row>
    <row r="140" spans="1:42" x14ac:dyDescent="0.35">
      <c r="A140" s="1" t="s">
        <v>119</v>
      </c>
      <c r="B140" s="3">
        <f>F140/E140</f>
        <v>0.15503077682282806</v>
      </c>
      <c r="C140" s="3">
        <f>G140/E140</f>
        <v>0.84496922317717194</v>
      </c>
      <c r="D140" s="3" t="str">
        <f>_xlfn.XLOOKUP(A140,[1]!Table1[country],[1]!Table1[Country-Code])</f>
        <v>LAO</v>
      </c>
      <c r="E140" s="5">
        <f>F140+G140</f>
        <v>32086.157999999996</v>
      </c>
      <c r="F140" s="5">
        <f>I140+J140+O140+Q140+S140+T140+V140+W140+AA140+AD140+AE140+AF140+AJ140+AM140+AL140+AK140+AP140</f>
        <v>4974.3419999999987</v>
      </c>
      <c r="G140" s="5">
        <f>H140+K140+L140+M140+N140+P140+R140+U140+X140+Y140+Z140+AB140+AC140+AG140+AH140+AI140+AK140+AN140+AO140</f>
        <v>27111.815999999999</v>
      </c>
      <c r="H140" s="4">
        <v>22803.657999999999</v>
      </c>
      <c r="I140" s="4">
        <v>2713.9609999999998</v>
      </c>
      <c r="J140" s="4">
        <v>1750.75</v>
      </c>
      <c r="K140" s="4">
        <v>489.92200000000003</v>
      </c>
      <c r="L140" s="4">
        <v>157.83699999999999</v>
      </c>
      <c r="M140" s="4">
        <v>3448.5210000000002</v>
      </c>
      <c r="N140" s="4">
        <v>102.101</v>
      </c>
      <c r="O140" s="4">
        <v>497.61500000000001</v>
      </c>
      <c r="P140" s="4">
        <v>74.509</v>
      </c>
      <c r="Q140" s="4">
        <v>9.293000000000001</v>
      </c>
      <c r="R140" s="4">
        <v>7.1150000000000002</v>
      </c>
      <c r="S140" s="4">
        <v>2.9000000000000001E-2</v>
      </c>
      <c r="T140" s="4"/>
      <c r="U140" s="4">
        <v>27.094999999999999</v>
      </c>
      <c r="V140" s="4">
        <v>1.6459999999999999</v>
      </c>
      <c r="W140" s="4"/>
      <c r="X140" s="4">
        <v>0.20300000000000001</v>
      </c>
      <c r="Y140" s="4"/>
      <c r="Z140" s="4">
        <v>0.85500000000000009</v>
      </c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>
        <v>1.048</v>
      </c>
      <c r="AM140" s="4"/>
      <c r="AN140" s="4"/>
      <c r="AO140" s="4"/>
      <c r="AP140" s="4"/>
    </row>
    <row r="141" spans="1:42" x14ac:dyDescent="0.35">
      <c r="A141" s="1" t="s">
        <v>142</v>
      </c>
      <c r="B141" s="3">
        <f>F141/E141</f>
        <v>0.15322059598776358</v>
      </c>
      <c r="C141" s="3">
        <f>G141/E141</f>
        <v>0.8467794040122365</v>
      </c>
      <c r="D141" s="3" t="str">
        <f>_xlfn.XLOOKUP(A141,[1]!Table1[country],[1]!Table1[Country-Code])</f>
        <v>MNG</v>
      </c>
      <c r="E141" s="5">
        <f>F141+G141</f>
        <v>81594.493999999992</v>
      </c>
      <c r="F141" s="5">
        <f>I141+J141+O141+Q141+S141+T141+V141+W141+AA141+AD141+AE141+AF141+AJ141+AM141+AL141+AK141+AP141</f>
        <v>12501.956999999999</v>
      </c>
      <c r="G141" s="5">
        <f>H141+K141+L141+M141+N141+P141+R141+U141+X141+Y141+Z141+AB141+AC141+AG141+AH141+AI141+AK141+AN141+AO141</f>
        <v>69092.536999999997</v>
      </c>
      <c r="H141" s="4">
        <v>10057.805</v>
      </c>
      <c r="I141" s="4">
        <v>11771.998</v>
      </c>
      <c r="J141" s="4">
        <v>673.38099999999997</v>
      </c>
      <c r="K141" s="4">
        <v>5527.8969999999999</v>
      </c>
      <c r="L141" s="4">
        <v>47792.972000000002</v>
      </c>
      <c r="M141" s="4">
        <v>2685.6190000000001</v>
      </c>
      <c r="N141" s="4">
        <v>2302.3919999999998</v>
      </c>
      <c r="O141" s="4">
        <v>55.932000000000002</v>
      </c>
      <c r="P141" s="4">
        <v>686.11300000000006</v>
      </c>
      <c r="Q141" s="4">
        <v>0.25700000000000001</v>
      </c>
      <c r="R141" s="4"/>
      <c r="S141" s="4"/>
      <c r="T141" s="4"/>
      <c r="U141" s="4">
        <v>0.30099999999999999</v>
      </c>
      <c r="V141" s="4">
        <v>0.246</v>
      </c>
      <c r="W141" s="4"/>
      <c r="X141" s="4">
        <v>38.83</v>
      </c>
      <c r="Y141" s="4"/>
      <c r="Z141" s="4">
        <v>0.60799999999999998</v>
      </c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>
        <v>0.14299999999999999</v>
      </c>
      <c r="AM141" s="4"/>
      <c r="AN141" s="4"/>
      <c r="AO141" s="4"/>
      <c r="AP141" s="4"/>
    </row>
    <row r="142" spans="1:42" x14ac:dyDescent="0.35">
      <c r="A142" s="1" t="s">
        <v>168</v>
      </c>
      <c r="B142" s="3">
        <f>F142/E142</f>
        <v>0.15002081158990194</v>
      </c>
      <c r="C142" s="3">
        <f>G142/E142</f>
        <v>0.84997918841009812</v>
      </c>
      <c r="D142" s="3" t="str">
        <f>_xlfn.XLOOKUP(A142,[1]!Table1[country],[1]!Table1[Country-Code])</f>
        <v>RWA</v>
      </c>
      <c r="E142" s="5">
        <f>F142+G142</f>
        <v>14974.828999999998</v>
      </c>
      <c r="F142" s="5">
        <f>I142+J142+O142+Q142+S142+T142+V142+W142+AA142+AD142+AE142+AF142+AJ142+AM142+AL142+AK142+AP142</f>
        <v>2246.5359999999991</v>
      </c>
      <c r="G142" s="5">
        <f>H142+K142+L142+M142+N142+P142+R142+U142+X142+Y142+Z142+AB142+AC142+AG142+AH142+AI142+AK142+AN142+AO142</f>
        <v>12728.293</v>
      </c>
      <c r="H142" s="4">
        <v>11041.302</v>
      </c>
      <c r="I142" s="4">
        <v>1284.068</v>
      </c>
      <c r="J142" s="4">
        <v>905.33999999999992</v>
      </c>
      <c r="K142" s="4">
        <v>33.838999999999999</v>
      </c>
      <c r="L142" s="4">
        <v>557.79700000000003</v>
      </c>
      <c r="M142" s="4">
        <v>216.97399999999999</v>
      </c>
      <c r="N142" s="4">
        <v>61.558999999999997</v>
      </c>
      <c r="O142" s="4">
        <v>4.133</v>
      </c>
      <c r="P142" s="4">
        <v>790.16599999999994</v>
      </c>
      <c r="Q142" s="4">
        <v>7.4210000000000003</v>
      </c>
      <c r="R142" s="4"/>
      <c r="S142" s="4">
        <v>41.966000000000001</v>
      </c>
      <c r="T142" s="4">
        <v>2.7970000000000002</v>
      </c>
      <c r="U142" s="4">
        <v>4.8520000000000003</v>
      </c>
      <c r="V142" s="4"/>
      <c r="W142" s="4"/>
      <c r="X142" s="4">
        <v>21.803999999999998</v>
      </c>
      <c r="Y142" s="4"/>
      <c r="Z142" s="4"/>
      <c r="AA142" s="4"/>
      <c r="AB142" s="4"/>
      <c r="AC142" s="4"/>
      <c r="AD142" s="4"/>
      <c r="AE142" s="4"/>
      <c r="AF142" s="4">
        <v>0.78700000000000003</v>
      </c>
      <c r="AG142" s="4"/>
      <c r="AH142" s="4"/>
      <c r="AI142" s="4"/>
      <c r="AJ142" s="4"/>
      <c r="AK142" s="4"/>
      <c r="AL142" s="4">
        <v>2.4E-2</v>
      </c>
      <c r="AM142" s="4"/>
      <c r="AN142" s="4"/>
      <c r="AO142" s="4"/>
      <c r="AP142" s="4"/>
    </row>
    <row r="143" spans="1:42" x14ac:dyDescent="0.35">
      <c r="A143" s="1" t="s">
        <v>210</v>
      </c>
      <c r="B143" s="3">
        <f>F143/E143</f>
        <v>0.13734968740562015</v>
      </c>
      <c r="C143" s="3">
        <f>G143/E143</f>
        <v>0.86265031259437996</v>
      </c>
      <c r="D143" s="3" t="str">
        <f>_xlfn.XLOOKUP(A143,[1]!Table1[country],[1]!Table1[Country-Code])</f>
        <v>ZMB</v>
      </c>
      <c r="E143" s="5">
        <f>F143+G143</f>
        <v>67936.921999999991</v>
      </c>
      <c r="F143" s="5">
        <f>I143+J143+O143+Q143+S143+T143+V143+W143+AA143+AD143+AE143+AF143+AJ143+AM143+AL143+AK143+AP143</f>
        <v>9331.114999999998</v>
      </c>
      <c r="G143" s="5">
        <f>H143+K143+L143+M143+N143+P143+R143+U143+X143+Y143+Z143+AB143+AC143+AG143+AH143+AI143+AK143+AN143+AO143</f>
        <v>58605.807000000001</v>
      </c>
      <c r="H143" s="4">
        <v>46453.961000000003</v>
      </c>
      <c r="I143" s="4">
        <v>8617.601999999999</v>
      </c>
      <c r="J143" s="4">
        <v>678.85599999999999</v>
      </c>
      <c r="K143" s="4">
        <v>837.96900000000005</v>
      </c>
      <c r="L143" s="4">
        <v>2202.9470000000001</v>
      </c>
      <c r="M143" s="4">
        <v>5456.2849999999999</v>
      </c>
      <c r="N143" s="4">
        <v>7.798</v>
      </c>
      <c r="O143" s="4">
        <v>3.7029999999999998</v>
      </c>
      <c r="P143" s="4">
        <v>3519.0169999999998</v>
      </c>
      <c r="Q143" s="4">
        <v>2.468</v>
      </c>
      <c r="R143" s="4">
        <v>32.674999999999997</v>
      </c>
      <c r="S143" s="4">
        <v>1.097</v>
      </c>
      <c r="T143" s="4">
        <v>3.55</v>
      </c>
      <c r="U143" s="4">
        <v>83.010999999999996</v>
      </c>
      <c r="V143" s="4">
        <v>0.50600000000000001</v>
      </c>
      <c r="W143" s="4">
        <v>3.9E-2</v>
      </c>
      <c r="X143" s="4">
        <v>0.44</v>
      </c>
      <c r="Y143" s="4"/>
      <c r="Z143" s="4">
        <v>11.704000000000001</v>
      </c>
      <c r="AA143" s="4">
        <v>0.17699999999999999</v>
      </c>
      <c r="AB143" s="4"/>
      <c r="AC143" s="4"/>
      <c r="AD143" s="4"/>
      <c r="AE143" s="4"/>
      <c r="AF143" s="4">
        <v>23.117000000000001</v>
      </c>
      <c r="AG143" s="4"/>
      <c r="AH143" s="4"/>
      <c r="AI143" s="4"/>
      <c r="AJ143" s="4"/>
      <c r="AK143" s="4"/>
      <c r="AL143" s="4"/>
      <c r="AM143" s="4"/>
      <c r="AN143" s="4"/>
      <c r="AO143" s="4"/>
      <c r="AP143" s="4"/>
    </row>
    <row r="144" spans="1:42" x14ac:dyDescent="0.35">
      <c r="A144" s="1" t="s">
        <v>51</v>
      </c>
      <c r="B144" s="3">
        <f>F144/E144</f>
        <v>0.1326422067395597</v>
      </c>
      <c r="C144" s="3">
        <f>G144/E144</f>
        <v>0.86735779326044038</v>
      </c>
      <c r="D144" s="3" t="str">
        <f>_xlfn.XLOOKUP(A144,[1]!Table1[country],[1]!Table1[Country-Code])</f>
        <v>BEN</v>
      </c>
      <c r="E144" s="5">
        <f>F144+G144</f>
        <v>27896.866999999998</v>
      </c>
      <c r="F144" s="5">
        <f>I144+J144+O144+Q144+S144+T144+V144+W144+AA144+AD144+AE144+AF144+AJ144+AM144+AL144+AK144+AP144</f>
        <v>3700.3020000000001</v>
      </c>
      <c r="G144" s="5">
        <f>H144+K144+L144+M144+N144+P144+R144+U144+X144+Y144+Z144+AB144+AC144+AG144+AH144+AI144+AK144+AN144+AO144</f>
        <v>24196.564999999999</v>
      </c>
      <c r="H144" s="4">
        <v>18419.544999999998</v>
      </c>
      <c r="I144" s="4">
        <v>3025.6869999999999</v>
      </c>
      <c r="J144" s="4">
        <v>648.08299999999997</v>
      </c>
      <c r="K144" s="4">
        <v>132.47999999999999</v>
      </c>
      <c r="L144" s="4">
        <v>1297.2080000000001</v>
      </c>
      <c r="M144" s="4">
        <v>203.66800000000001</v>
      </c>
      <c r="N144" s="4">
        <v>3844.8049999999998</v>
      </c>
      <c r="O144" s="4">
        <v>3.879</v>
      </c>
      <c r="P144" s="4">
        <v>296.77300000000002</v>
      </c>
      <c r="Q144" s="4">
        <v>16.911000000000001</v>
      </c>
      <c r="R144" s="4"/>
      <c r="S144" s="4">
        <v>3.34</v>
      </c>
      <c r="T144" s="4"/>
      <c r="U144" s="4">
        <v>1.8720000000000001</v>
      </c>
      <c r="V144" s="4"/>
      <c r="W144" s="4"/>
      <c r="X144" s="4">
        <v>0.214</v>
      </c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>
        <v>2.4020000000000001</v>
      </c>
      <c r="AM144" s="4"/>
      <c r="AN144" s="4"/>
      <c r="AO144" s="4"/>
      <c r="AP144" s="4"/>
    </row>
    <row r="145" spans="1:42" x14ac:dyDescent="0.35">
      <c r="A145" s="1" t="s">
        <v>145</v>
      </c>
      <c r="B145" s="3">
        <f>F145/E145</f>
        <v>0.13224394845611601</v>
      </c>
      <c r="C145" s="3">
        <f>G145/E145</f>
        <v>0.86775605154388402</v>
      </c>
      <c r="D145" s="3" t="str">
        <f>_xlfn.XLOOKUP(A145,[1]!Table1[country],[1]!Table1[Country-Code])</f>
        <v>MOZ</v>
      </c>
      <c r="E145" s="5">
        <f>F145+G145</f>
        <v>62099.938000000009</v>
      </c>
      <c r="F145" s="5">
        <f>I145+J145+O145+Q145+S145+T145+V145+W145+AA145+AD145+AE145+AF145+AJ145+AM145+AL145+AK145+AP145</f>
        <v>8212.3410000000003</v>
      </c>
      <c r="G145" s="5">
        <f>H145+K145+L145+M145+N145+P145+R145+U145+X145+Y145+Z145+AB145+AC145+AG145+AH145+AI145+AK145+AN145+AO145</f>
        <v>53887.597000000009</v>
      </c>
      <c r="H145" s="4">
        <v>44916.576000000001</v>
      </c>
      <c r="I145" s="4">
        <v>6325.3130000000001</v>
      </c>
      <c r="J145" s="4">
        <v>1818.5409999999999</v>
      </c>
      <c r="K145" s="4">
        <v>768.75800000000004</v>
      </c>
      <c r="L145" s="4">
        <v>6323.3359999999993</v>
      </c>
      <c r="M145" s="4">
        <v>615.78600000000006</v>
      </c>
      <c r="N145" s="4">
        <v>539.68799999999999</v>
      </c>
      <c r="O145" s="4">
        <v>50.719000000000001</v>
      </c>
      <c r="P145" s="4">
        <v>599.23099999999999</v>
      </c>
      <c r="Q145" s="4">
        <v>16.062000000000001</v>
      </c>
      <c r="R145" s="4">
        <v>6.7960000000000003</v>
      </c>
      <c r="S145" s="4"/>
      <c r="T145" s="4"/>
      <c r="U145" s="4">
        <v>87.745000000000005</v>
      </c>
      <c r="V145" s="4"/>
      <c r="W145" s="4"/>
      <c r="X145" s="4">
        <v>2.4489999999999998</v>
      </c>
      <c r="Y145" s="4"/>
      <c r="Z145" s="4">
        <v>23.523</v>
      </c>
      <c r="AA145" s="4"/>
      <c r="AB145" s="4">
        <v>3.7090000000000001</v>
      </c>
      <c r="AC145" s="4"/>
      <c r="AD145" s="4"/>
      <c r="AE145" s="4"/>
      <c r="AF145" s="4"/>
      <c r="AG145" s="4"/>
      <c r="AH145" s="4"/>
      <c r="AI145" s="4"/>
      <c r="AJ145" s="4"/>
      <c r="AK145" s="4"/>
      <c r="AL145" s="4">
        <v>1.706</v>
      </c>
      <c r="AM145" s="4"/>
      <c r="AN145" s="4"/>
      <c r="AO145" s="4"/>
      <c r="AP145" s="4"/>
    </row>
    <row r="146" spans="1:42" x14ac:dyDescent="0.35">
      <c r="A146" s="1" t="s">
        <v>206</v>
      </c>
      <c r="B146" s="3">
        <f>F146/E146</f>
        <v>0.12680607854620807</v>
      </c>
      <c r="C146" s="3">
        <f>G146/E146</f>
        <v>0.87319392145379193</v>
      </c>
      <c r="D146" s="3" t="str">
        <f>_xlfn.XLOOKUP(A146,[1]!Table1[country],[1]!Table1[Country-Code])</f>
        <v>VUT</v>
      </c>
      <c r="E146" s="5">
        <f>F146+G146</f>
        <v>1005.701</v>
      </c>
      <c r="F146" s="5">
        <f>I146+J146+O146+Q146+S146+T146+V146+W146+AA146+AD146+AE146+AF146+AJ146+AM146+AL146+AK146+AP146</f>
        <v>127.529</v>
      </c>
      <c r="G146" s="5">
        <f>H146+K146+L146+M146+N146+P146+R146+U146+X146+Y146+Z146+AB146+AC146+AG146+AH146+AI146+AK146+AN146+AO146</f>
        <v>878.17200000000003</v>
      </c>
      <c r="H146" s="4">
        <v>744.31500000000005</v>
      </c>
      <c r="I146" s="4">
        <v>36.960999999999999</v>
      </c>
      <c r="J146" s="4">
        <v>89.320999999999998</v>
      </c>
      <c r="K146" s="4">
        <v>45.249000000000002</v>
      </c>
      <c r="L146" s="4">
        <v>27.265999999999998</v>
      </c>
      <c r="M146" s="4">
        <v>34.22</v>
      </c>
      <c r="N146" s="4">
        <v>21.213000000000001</v>
      </c>
      <c r="O146" s="4">
        <v>0.98899999999999999</v>
      </c>
      <c r="P146" s="4">
        <v>5.9089999999999998</v>
      </c>
      <c r="Q146" s="4">
        <v>0.25800000000000001</v>
      </c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</row>
    <row r="147" spans="1:42" x14ac:dyDescent="0.35">
      <c r="A147" s="1" t="s">
        <v>86</v>
      </c>
      <c r="B147" s="3">
        <f>F147/E147</f>
        <v>0.12362331121520685</v>
      </c>
      <c r="C147" s="3">
        <f>G147/E147</f>
        <v>0.87637668878479313</v>
      </c>
      <c r="D147" s="3" t="str">
        <f>_xlfn.XLOOKUP(A147,[1]!Table1[country],[1]!Table1[Country-Code])</f>
        <v>FJI</v>
      </c>
      <c r="E147" s="5">
        <f>F147+G147</f>
        <v>8019.9679999999989</v>
      </c>
      <c r="F147" s="5">
        <f>I147+J147+O147+Q147+S147+T147+V147+W147+AA147+AD147+AE147+AF147+AJ147+AM147+AL147+AK147+AP147</f>
        <v>991.45499999999993</v>
      </c>
      <c r="G147" s="5">
        <f>H147+K147+L147+M147+N147+P147+R147+U147+X147+Y147+Z147+AB147+AC147+AG147+AH147+AI147+AK147+AN147+AO147</f>
        <v>7028.512999999999</v>
      </c>
      <c r="H147" s="4">
        <v>6199.1610000000001</v>
      </c>
      <c r="I147" s="4">
        <v>386.226</v>
      </c>
      <c r="J147" s="4">
        <v>604.08799999999997</v>
      </c>
      <c r="K147" s="4">
        <v>474.59199999999998</v>
      </c>
      <c r="L147" s="4">
        <v>43.134</v>
      </c>
      <c r="M147" s="4">
        <v>76.441000000000003</v>
      </c>
      <c r="N147" s="4">
        <v>6.202</v>
      </c>
      <c r="O147" s="4">
        <v>0.66500000000000004</v>
      </c>
      <c r="P147" s="4">
        <v>1.044</v>
      </c>
      <c r="Q147" s="4"/>
      <c r="R147" s="4">
        <v>5.1999999999999998E-2</v>
      </c>
      <c r="S147" s="4"/>
      <c r="T147" s="4"/>
      <c r="U147" s="4"/>
      <c r="V147" s="4"/>
      <c r="W147" s="4"/>
      <c r="X147" s="4">
        <v>2.79</v>
      </c>
      <c r="Y147" s="4"/>
      <c r="Z147" s="4"/>
      <c r="AA147" s="4"/>
      <c r="AB147" s="4"/>
      <c r="AC147" s="4"/>
      <c r="AD147" s="4"/>
      <c r="AE147" s="4"/>
      <c r="AF147" s="4"/>
      <c r="AG147" s="4"/>
      <c r="AH147" s="4">
        <v>225.09700000000001</v>
      </c>
      <c r="AI147" s="4"/>
      <c r="AJ147" s="4"/>
      <c r="AK147" s="4"/>
      <c r="AL147" s="4">
        <v>0.47599999999999998</v>
      </c>
      <c r="AM147" s="4"/>
      <c r="AN147" s="4"/>
      <c r="AO147" s="4"/>
      <c r="AP147" s="4"/>
    </row>
    <row r="148" spans="1:42" x14ac:dyDescent="0.35">
      <c r="A148" s="1" t="s">
        <v>99</v>
      </c>
      <c r="B148" s="3">
        <f>F148/E148</f>
        <v>0.12202986965606787</v>
      </c>
      <c r="C148" s="3">
        <f>G148/E148</f>
        <v>0.87797013034393212</v>
      </c>
      <c r="D148" s="3" t="str">
        <f>_xlfn.XLOOKUP(A148,[1]!Table1[country],[1]!Table1[Country-Code])</f>
        <v>GNB</v>
      </c>
      <c r="E148" s="5">
        <f>F148+G148</f>
        <v>5884.9689999999991</v>
      </c>
      <c r="F148" s="5">
        <f>I148+J148+O148+Q148+S148+T148+V148+W148+AA148+AD148+AE148+AF148+AJ148+AM148+AL148+AK148+AP148</f>
        <v>718.14199999999994</v>
      </c>
      <c r="G148" s="5">
        <f>H148+K148+L148+M148+N148+P148+R148+U148+X148+Y148+Z148+AB148+AC148+AG148+AH148+AI148+AK148+AN148+AO148</f>
        <v>5166.8269999999993</v>
      </c>
      <c r="H148" s="4">
        <v>4625.3639999999996</v>
      </c>
      <c r="I148" s="4">
        <v>660.27500000000009</v>
      </c>
      <c r="J148" s="4">
        <v>52.732999999999997</v>
      </c>
      <c r="K148" s="4"/>
      <c r="L148" s="4">
        <v>370.93099999999998</v>
      </c>
      <c r="M148" s="4">
        <v>29.669</v>
      </c>
      <c r="N148" s="4">
        <v>139.53100000000001</v>
      </c>
      <c r="O148" s="4">
        <v>1.5740000000000001</v>
      </c>
      <c r="P148" s="4">
        <v>1.3320000000000001</v>
      </c>
      <c r="Q148" s="4">
        <v>3.4620000000000002</v>
      </c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>
        <v>9.8000000000000004E-2</v>
      </c>
      <c r="AM148" s="4"/>
      <c r="AN148" s="4"/>
      <c r="AO148" s="4"/>
      <c r="AP148" s="4"/>
    </row>
    <row r="149" spans="1:42" x14ac:dyDescent="0.35">
      <c r="A149" s="1" t="s">
        <v>82</v>
      </c>
      <c r="B149" s="3">
        <f>F149/E149</f>
        <v>0.11755796592696599</v>
      </c>
      <c r="C149" s="3">
        <f>G149/E149</f>
        <v>0.88244203407303401</v>
      </c>
      <c r="D149" s="3" t="str">
        <f>_xlfn.XLOOKUP(A149,[1]!Table1[country],[1]!Table1[Country-Code])</f>
        <v>ERI</v>
      </c>
      <c r="E149" s="5">
        <f>F149+G149</f>
        <v>4500.92</v>
      </c>
      <c r="F149" s="5">
        <f>I149+J149+O149+Q149+S149+T149+V149+W149+AA149+AD149+AE149+AF149+AJ149+AM149+AL149+AK149+AP149</f>
        <v>529.1189999999998</v>
      </c>
      <c r="G149" s="5">
        <f>H149+K149+L149+M149+N149+P149+R149+U149+X149+Y149+Z149+AB149+AC149+AG149+AH149+AI149+AK149+AN149+AO149</f>
        <v>3971.8010000000004</v>
      </c>
      <c r="H149" s="4">
        <v>1110.307</v>
      </c>
      <c r="I149" s="4">
        <v>485.83699999999988</v>
      </c>
      <c r="J149" s="4">
        <v>43.030999999999999</v>
      </c>
      <c r="K149" s="4">
        <v>14.657</v>
      </c>
      <c r="L149" s="4">
        <v>580.01600000000008</v>
      </c>
      <c r="M149" s="4">
        <v>646.13900000000001</v>
      </c>
      <c r="N149" s="4">
        <v>749.72900000000004</v>
      </c>
      <c r="O149" s="4">
        <v>0.17399999999999999</v>
      </c>
      <c r="P149" s="4">
        <v>860.49700000000007</v>
      </c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>
        <v>10.456</v>
      </c>
      <c r="AC149" s="4"/>
      <c r="AD149" s="4"/>
      <c r="AE149" s="4"/>
      <c r="AF149" s="4"/>
      <c r="AG149" s="4"/>
      <c r="AH149" s="4"/>
      <c r="AI149" s="4"/>
      <c r="AJ149" s="4"/>
      <c r="AK149" s="4"/>
      <c r="AL149" s="4">
        <v>7.6999999999999999E-2</v>
      </c>
      <c r="AM149" s="4"/>
      <c r="AN149" s="4"/>
      <c r="AO149" s="4"/>
      <c r="AP149" s="4"/>
    </row>
    <row r="150" spans="1:42" x14ac:dyDescent="0.35">
      <c r="A150" s="1" t="s">
        <v>172</v>
      </c>
      <c r="B150" s="3">
        <f>F150/E150</f>
        <v>0.11715445889409197</v>
      </c>
      <c r="C150" s="3">
        <f>G150/E150</f>
        <v>0.88284554110590796</v>
      </c>
      <c r="D150" s="3" t="s">
        <v>234</v>
      </c>
      <c r="E150" s="5">
        <f>F150+G150</f>
        <v>75885.588000000018</v>
      </c>
      <c r="F150" s="5">
        <f>I150+J150+O150+Q150+S150+T150+V150+W150+AA150+AD150+AE150+AF150+AJ150+AM150+AL150+AK150+AP150</f>
        <v>8890.3350000000009</v>
      </c>
      <c r="G150" s="5">
        <f>H150+K150+L150+M150+N150+P150+R150+U150+X150+Y150+Z150+AB150+AC150+AG150+AH150+AI150+AK150+AN150+AO150</f>
        <v>66995.253000000012</v>
      </c>
      <c r="H150" s="4">
        <v>34758.451000000001</v>
      </c>
      <c r="I150" s="4">
        <v>8591.7049999999999</v>
      </c>
      <c r="J150" s="4">
        <v>253.71100000000001</v>
      </c>
      <c r="K150" s="4">
        <v>240.86500000000001</v>
      </c>
      <c r="L150" s="4">
        <v>23056.191999999999</v>
      </c>
      <c r="M150" s="4">
        <v>5457.6779999999999</v>
      </c>
      <c r="N150" s="4">
        <v>1639.384</v>
      </c>
      <c r="O150" s="4">
        <v>28.530999999999999</v>
      </c>
      <c r="P150" s="4">
        <v>1823.21</v>
      </c>
      <c r="Q150" s="4">
        <v>14.829000000000001</v>
      </c>
      <c r="R150" s="4"/>
      <c r="S150" s="4"/>
      <c r="T150" s="4"/>
      <c r="U150" s="4">
        <v>4.827</v>
      </c>
      <c r="V150" s="4">
        <v>0.39700000000000002</v>
      </c>
      <c r="W150" s="4"/>
      <c r="X150" s="4">
        <v>0.443</v>
      </c>
      <c r="Y150" s="4"/>
      <c r="Z150" s="4">
        <v>11.901999999999999</v>
      </c>
      <c r="AA150" s="4"/>
      <c r="AB150" s="4">
        <v>2.3010000000000002</v>
      </c>
      <c r="AC150" s="4"/>
      <c r="AD150" s="4"/>
      <c r="AE150" s="4"/>
      <c r="AF150" s="4"/>
      <c r="AG150" s="4"/>
      <c r="AH150" s="4"/>
      <c r="AI150" s="4"/>
      <c r="AJ150" s="4"/>
      <c r="AK150" s="4"/>
      <c r="AL150" s="4">
        <v>1.1619999999999999</v>
      </c>
      <c r="AM150" s="4"/>
      <c r="AN150" s="4"/>
      <c r="AO150" s="4"/>
      <c r="AP150" s="4"/>
    </row>
    <row r="151" spans="1:42" x14ac:dyDescent="0.35">
      <c r="A151" s="1" t="s">
        <v>61</v>
      </c>
      <c r="B151" s="3">
        <f>F151/E151</f>
        <v>0.11562834341875444</v>
      </c>
      <c r="C151" s="3">
        <f>G151/E151</f>
        <v>0.8843716565812455</v>
      </c>
      <c r="D151" s="3" t="str">
        <f>_xlfn.XLOOKUP(A151,[1]!Table1[country],[1]!Table1[Country-Code])</f>
        <v>CMR</v>
      </c>
      <c r="E151" s="5">
        <f>F151+G151</f>
        <v>71486.521000000008</v>
      </c>
      <c r="F151" s="5">
        <f>I151+J151+O151+Q151+S151+T151+V151+W151+AA151+AD151+AE151+AF151+AJ151+AM151+AL151+AK151+AP151</f>
        <v>8265.8680000000022</v>
      </c>
      <c r="G151" s="5">
        <f>H151+K151+L151+M151+N151+P151+R151+U151+X151+Y151+Z151+AB151+AC151+AG151+AH151+AI151+AK151+AN151+AO151</f>
        <v>63220.653000000006</v>
      </c>
      <c r="H151" s="4">
        <v>40560.158000000003</v>
      </c>
      <c r="I151" s="4">
        <v>5301.5990000000002</v>
      </c>
      <c r="J151" s="4">
        <v>2925.413</v>
      </c>
      <c r="K151" s="4">
        <v>104.89700000000001</v>
      </c>
      <c r="L151" s="4">
        <v>18753.059000000001</v>
      </c>
      <c r="M151" s="4">
        <v>970.15699999999993</v>
      </c>
      <c r="N151" s="4">
        <v>396.55</v>
      </c>
      <c r="O151" s="4">
        <v>34.491999999999997</v>
      </c>
      <c r="P151" s="4">
        <v>176.37</v>
      </c>
      <c r="Q151" s="4">
        <v>0.66100000000000003</v>
      </c>
      <c r="R151" s="4"/>
      <c r="S151" s="4">
        <v>0.61899999999999999</v>
      </c>
      <c r="T151" s="4">
        <v>0.253</v>
      </c>
      <c r="U151" s="4">
        <v>23.911999999999999</v>
      </c>
      <c r="V151" s="4"/>
      <c r="W151" s="4">
        <v>1.7789999999999999</v>
      </c>
      <c r="X151" s="4">
        <v>7.8339999999999996</v>
      </c>
      <c r="Y151" s="4"/>
      <c r="Z151" s="4">
        <v>18.548999999999999</v>
      </c>
      <c r="AA151" s="4">
        <v>0.23499999999999999</v>
      </c>
      <c r="AB151" s="4">
        <v>104.24</v>
      </c>
      <c r="AC151" s="4">
        <v>1765.4949999999999</v>
      </c>
      <c r="AD151" s="4"/>
      <c r="AE151" s="4"/>
      <c r="AF151" s="4"/>
      <c r="AG151" s="4"/>
      <c r="AH151" s="4"/>
      <c r="AI151" s="4"/>
      <c r="AJ151" s="4"/>
      <c r="AK151" s="4">
        <v>0.44600000000000001</v>
      </c>
      <c r="AL151" s="4">
        <v>0.371</v>
      </c>
      <c r="AM151" s="4"/>
      <c r="AN151" s="4">
        <v>106.748</v>
      </c>
      <c r="AO151" s="4">
        <v>232.238</v>
      </c>
      <c r="AP151" s="4"/>
    </row>
    <row r="152" spans="1:42" x14ac:dyDescent="0.35">
      <c r="A152" s="1" t="s">
        <v>115</v>
      </c>
      <c r="B152" s="3">
        <f>F152/E152</f>
        <v>0.11283838477965497</v>
      </c>
      <c r="C152" s="3">
        <f>G152/E152</f>
        <v>0.88716161522034509</v>
      </c>
      <c r="D152" s="3" t="str">
        <f>_xlfn.XLOOKUP(A152,[1]!Table1[country],[1]!Table1[Country-Code])</f>
        <v>KEN</v>
      </c>
      <c r="E152" s="5">
        <f>F152+G152</f>
        <v>76030.864999999991</v>
      </c>
      <c r="F152" s="5">
        <f>I152+J152+O152+Q152+S152+T152+V152+W152+AA152+AD152+AE152+AF152+AJ152+AM152+AL152+AK152+AP152</f>
        <v>8579.2000000000007</v>
      </c>
      <c r="G152" s="5">
        <f>H152+K152+L152+M152+N152+P152+R152+U152+X152+Y152+Z152+AB152+AC152+AG152+AH152+AI152+AK152+AN152+AO152</f>
        <v>67451.664999999994</v>
      </c>
      <c r="H152" s="4">
        <v>52055.574000000001</v>
      </c>
      <c r="I152" s="4">
        <v>5478.1930000000002</v>
      </c>
      <c r="J152" s="4">
        <v>2956.3180000000002</v>
      </c>
      <c r="K152" s="4">
        <v>1701.9490000000001</v>
      </c>
      <c r="L152" s="4">
        <v>7420.65</v>
      </c>
      <c r="M152" s="4">
        <v>3181.1289999999999</v>
      </c>
      <c r="N152" s="4">
        <v>581.28600000000006</v>
      </c>
      <c r="O152" s="4">
        <v>98.463999999999999</v>
      </c>
      <c r="P152" s="4">
        <v>2134.9340000000002</v>
      </c>
      <c r="Q152" s="4">
        <v>25.18</v>
      </c>
      <c r="R152" s="4">
        <v>10.702999999999999</v>
      </c>
      <c r="S152" s="4">
        <v>4.54</v>
      </c>
      <c r="T152" s="4">
        <v>0.81499999999999995</v>
      </c>
      <c r="U152" s="4">
        <v>114.616</v>
      </c>
      <c r="V152" s="4">
        <v>0.34499999999999997</v>
      </c>
      <c r="W152" s="4">
        <v>13.755000000000001</v>
      </c>
      <c r="X152" s="4">
        <v>2.5249999999999999</v>
      </c>
      <c r="Y152" s="4"/>
      <c r="Z152" s="4">
        <v>247.29599999999999</v>
      </c>
      <c r="AA152" s="4"/>
      <c r="AB152" s="4">
        <v>3.2000000000000001E-2</v>
      </c>
      <c r="AC152" s="4"/>
      <c r="AD152" s="4"/>
      <c r="AE152" s="4"/>
      <c r="AF152" s="4"/>
      <c r="AG152" s="4"/>
      <c r="AH152" s="4"/>
      <c r="AI152" s="4"/>
      <c r="AJ152" s="4"/>
      <c r="AK152" s="4">
        <v>0.97099999999999997</v>
      </c>
      <c r="AL152" s="4">
        <v>0.152</v>
      </c>
      <c r="AM152" s="4">
        <v>0.46700000000000003</v>
      </c>
      <c r="AN152" s="4"/>
      <c r="AO152" s="4"/>
      <c r="AP152" s="4"/>
    </row>
    <row r="153" spans="1:42" x14ac:dyDescent="0.35">
      <c r="A153" s="1" t="s">
        <v>110</v>
      </c>
      <c r="B153" s="3">
        <f>F153/E153</f>
        <v>0.10839797455871845</v>
      </c>
      <c r="C153" s="3">
        <f>G153/E153</f>
        <v>0.89160202544128153</v>
      </c>
      <c r="D153" s="3" t="str">
        <f>_xlfn.XLOOKUP(A153,[1]!Table1[country],[1]!Table1[Country-Code])</f>
        <v>CIV</v>
      </c>
      <c r="E153" s="5">
        <f>F153+G153</f>
        <v>89741.233999999982</v>
      </c>
      <c r="F153" s="5">
        <f>I153+J153+O153+Q153+S153+T153+V153+W153+AA153+AD153+AE153+AF153+AJ153+AM153+AL153+AK153+AP153</f>
        <v>9727.7679999999982</v>
      </c>
      <c r="G153" s="5">
        <f>H153+K153+L153+M153+N153+P153+R153+U153+X153+Y153+Z153+AB153+AC153+AG153+AH153+AI153+AK153+AN153+AO153</f>
        <v>80013.465999999986</v>
      </c>
      <c r="H153" s="4">
        <v>31960.735000000001</v>
      </c>
      <c r="I153" s="4">
        <v>8466.5810000000001</v>
      </c>
      <c r="J153" s="4">
        <v>1228.1110000000001</v>
      </c>
      <c r="K153" s="4">
        <v>98.741000000000014</v>
      </c>
      <c r="L153" s="4">
        <v>46852.114000000001</v>
      </c>
      <c r="M153" s="4">
        <v>908.69299999999998</v>
      </c>
      <c r="N153" s="4">
        <v>124.657</v>
      </c>
      <c r="O153" s="4">
        <v>16.739999999999998</v>
      </c>
      <c r="P153" s="4">
        <v>47.198999999999998</v>
      </c>
      <c r="Q153" s="4">
        <v>1.4590000000000001</v>
      </c>
      <c r="R153" s="4">
        <v>6.7</v>
      </c>
      <c r="S153" s="4">
        <v>2.7469999999999999</v>
      </c>
      <c r="T153" s="4"/>
      <c r="U153" s="4">
        <v>4.3470000000000004</v>
      </c>
      <c r="V153" s="4">
        <v>3.4000000000000002E-2</v>
      </c>
      <c r="W153" s="4">
        <v>11.21</v>
      </c>
      <c r="X153" s="4">
        <v>2.8740000000000001</v>
      </c>
      <c r="Y153" s="4"/>
      <c r="Z153" s="4"/>
      <c r="AA153" s="4">
        <v>5.0999999999999997E-2</v>
      </c>
      <c r="AB153" s="4">
        <v>0.79599999999999993</v>
      </c>
      <c r="AC153" s="4"/>
      <c r="AD153" s="4"/>
      <c r="AE153" s="4"/>
      <c r="AF153" s="4"/>
      <c r="AG153" s="4"/>
      <c r="AH153" s="4">
        <v>6.61</v>
      </c>
      <c r="AI153" s="4"/>
      <c r="AJ153" s="4"/>
      <c r="AK153" s="4"/>
      <c r="AL153" s="4">
        <v>0.83499999999999996</v>
      </c>
      <c r="AM153" s="4"/>
      <c r="AN153" s="4"/>
      <c r="AO153" s="4"/>
      <c r="AP153" s="4"/>
    </row>
    <row r="154" spans="1:42" x14ac:dyDescent="0.35">
      <c r="A154" s="1" t="s">
        <v>156</v>
      </c>
      <c r="B154" s="3">
        <f>F154/E154</f>
        <v>0.101128203204657</v>
      </c>
      <c r="C154" s="3">
        <f>G154/E154</f>
        <v>0.89887179679534301</v>
      </c>
      <c r="D154" s="3" t="str">
        <f>_xlfn.XLOOKUP(A154,[1]!Table1[country],[1]!Table1[Country-Code])</f>
        <v>PRK</v>
      </c>
      <c r="E154" s="5">
        <f>F154+G154</f>
        <v>8744.5239999999994</v>
      </c>
      <c r="F154" s="5">
        <f>I154+J154+O154+Q154+S154+T154+V154+W154+AA154+AD154+AE154+AF154+AJ154+AM154+AL154+AK154+AP154</f>
        <v>884.31799999999998</v>
      </c>
      <c r="G154" s="5">
        <f>H154+K154+L154+M154+N154+P154+R154+U154+X154+Y154+Z154+AB154+AC154+AG154+AH154+AI154+AK154+AN154+AO154</f>
        <v>7860.2059999999992</v>
      </c>
      <c r="H154" s="4">
        <v>6680.9069999999992</v>
      </c>
      <c r="I154" s="4">
        <v>435.62900000000002</v>
      </c>
      <c r="J154" s="4">
        <v>388.29599999999999</v>
      </c>
      <c r="K154" s="4">
        <v>48.594999999999999</v>
      </c>
      <c r="L154" s="4">
        <v>54.252000000000002</v>
      </c>
      <c r="M154" s="4">
        <v>80.695999999999998</v>
      </c>
      <c r="N154" s="4">
        <v>961.32399999999996</v>
      </c>
      <c r="O154" s="4">
        <v>56.859000000000002</v>
      </c>
      <c r="P154" s="4">
        <v>9.5389999999999997</v>
      </c>
      <c r="Q154" s="4"/>
      <c r="R154" s="4">
        <v>11.061</v>
      </c>
      <c r="S154" s="4">
        <v>0.55899999999999994</v>
      </c>
      <c r="T154" s="4"/>
      <c r="U154" s="4">
        <v>13.760999999999999</v>
      </c>
      <c r="V154" s="4">
        <v>2.9119999999999999</v>
      </c>
      <c r="W154" s="4"/>
      <c r="X154" s="4">
        <v>7.0999999999999994E-2</v>
      </c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>
        <v>6.3E-2</v>
      </c>
      <c r="AM154" s="4"/>
      <c r="AN154" s="4"/>
      <c r="AO154" s="4"/>
      <c r="AP154" s="4"/>
    </row>
    <row r="155" spans="1:42" x14ac:dyDescent="0.35">
      <c r="A155" s="1" t="s">
        <v>160</v>
      </c>
      <c r="B155" s="3">
        <f>F155/E155</f>
        <v>0.10074265808699015</v>
      </c>
      <c r="C155" s="3">
        <f>G155/E155</f>
        <v>0.89925734191300988</v>
      </c>
      <c r="D155" s="3" t="str">
        <f>_xlfn.XLOOKUP(A155,[1]!Table1[country],[1]!Table1[Country-Code])</f>
        <v>PNG</v>
      </c>
      <c r="E155" s="5">
        <f>F155+G155</f>
        <v>21082.380000000005</v>
      </c>
      <c r="F155" s="5">
        <f>I155+J155+O155+Q155+S155+T155+V155+W155+AA155+AD155+AE155+AF155+AJ155+AM155+AL155+AK155+AP155</f>
        <v>2123.895</v>
      </c>
      <c r="G155" s="5">
        <f>H155+K155+L155+M155+N155+P155+R155+U155+X155+Y155+Z155+AB155+AC155+AG155+AH155+AI155+AK155+AN155+AO155</f>
        <v>18958.485000000004</v>
      </c>
      <c r="H155" s="4">
        <v>11060.494000000001</v>
      </c>
      <c r="I155" s="4">
        <v>1260.22</v>
      </c>
      <c r="J155" s="4">
        <v>851.59500000000003</v>
      </c>
      <c r="K155" s="4">
        <v>1174.442</v>
      </c>
      <c r="L155" s="4">
        <v>879.21499999999992</v>
      </c>
      <c r="M155" s="4">
        <v>5413.2049999999999</v>
      </c>
      <c r="N155" s="4">
        <v>79.292000000000002</v>
      </c>
      <c r="O155" s="4">
        <v>0.99700000000000011</v>
      </c>
      <c r="P155" s="4">
        <v>248.81800000000001</v>
      </c>
      <c r="Q155" s="4"/>
      <c r="R155" s="4">
        <v>0.377</v>
      </c>
      <c r="S155" s="4">
        <v>0.63900000000000001</v>
      </c>
      <c r="T155" s="4"/>
      <c r="U155" s="4">
        <v>4.3999999999999997E-2</v>
      </c>
      <c r="V155" s="4"/>
      <c r="W155" s="4">
        <v>0.61900000000000011</v>
      </c>
      <c r="X155" s="4">
        <v>47.802999999999997</v>
      </c>
      <c r="Y155" s="4"/>
      <c r="Z155" s="4">
        <v>0.57499999999999996</v>
      </c>
      <c r="AA155" s="4"/>
      <c r="AB155" s="4">
        <v>12.394</v>
      </c>
      <c r="AC155" s="4"/>
      <c r="AD155" s="4"/>
      <c r="AE155" s="4"/>
      <c r="AF155" s="4">
        <v>5.7810000000000006</v>
      </c>
      <c r="AG155" s="4"/>
      <c r="AH155" s="4"/>
      <c r="AI155" s="4"/>
      <c r="AJ155" s="4"/>
      <c r="AK155" s="4">
        <v>3.4260000000000002</v>
      </c>
      <c r="AL155" s="4">
        <v>0.61799999999999999</v>
      </c>
      <c r="AM155" s="4"/>
      <c r="AN155" s="4">
        <v>38.400000000000013</v>
      </c>
      <c r="AO155" s="4"/>
      <c r="AP155" s="4"/>
    </row>
    <row r="156" spans="1:42" x14ac:dyDescent="0.35">
      <c r="A156" s="1" t="s">
        <v>53</v>
      </c>
      <c r="B156" s="3">
        <f>F156/E156</f>
        <v>9.9880135632948036E-2</v>
      </c>
      <c r="C156" s="3">
        <f>G156/E156</f>
        <v>0.90011986436705205</v>
      </c>
      <c r="D156" s="3" t="str">
        <f>_xlfn.XLOOKUP(A156,[1]!Table1[country],[1]!Table1[Country-Code])</f>
        <v>BOL</v>
      </c>
      <c r="E156" s="5">
        <f>F156+G156</f>
        <v>185561.40200000003</v>
      </c>
      <c r="F156" s="5">
        <f>I156+J156+O156+Q156+S156+T156+V156+W156+AA156+AD156+AE156+AF156+AJ156+AM156+AL156+AK156+AP156</f>
        <v>18533.897999999997</v>
      </c>
      <c r="G156" s="5">
        <f>H156+K156+L156+M156+N156+P156+R156+U156+X156+Y156+Z156+AB156+AC156+AG156+AH156+AI156+AK156+AN156+AO156</f>
        <v>167027.50400000004</v>
      </c>
      <c r="H156" s="4">
        <v>111542.073</v>
      </c>
      <c r="I156" s="4">
        <v>9584.3009999999995</v>
      </c>
      <c r="J156" s="4">
        <v>4913.3670000000002</v>
      </c>
      <c r="K156" s="4">
        <v>565.18600000000004</v>
      </c>
      <c r="L156" s="4">
        <v>51211.937000000013</v>
      </c>
      <c r="M156" s="4">
        <v>1775.2080000000001</v>
      </c>
      <c r="N156" s="4">
        <v>543.47800000000007</v>
      </c>
      <c r="O156" s="4">
        <v>2007.8140000000001</v>
      </c>
      <c r="P156" s="4">
        <v>144.30699999999999</v>
      </c>
      <c r="Q156" s="4">
        <v>670.99799999999993</v>
      </c>
      <c r="R156" s="4">
        <v>223.18799999999999</v>
      </c>
      <c r="S156" s="4">
        <v>588.95699999999999</v>
      </c>
      <c r="T156" s="4">
        <v>36.260000000000012</v>
      </c>
      <c r="U156" s="4">
        <v>93.293999999999997</v>
      </c>
      <c r="V156" s="4">
        <v>600.01300000000003</v>
      </c>
      <c r="W156" s="4">
        <v>4.0709999999999997</v>
      </c>
      <c r="X156" s="4">
        <v>13.569000000000001</v>
      </c>
      <c r="Y156" s="4"/>
      <c r="Z156" s="4">
        <v>7.6379999999999999</v>
      </c>
      <c r="AA156" s="4">
        <v>0.311</v>
      </c>
      <c r="AB156" s="4">
        <v>2.69</v>
      </c>
      <c r="AC156" s="4"/>
      <c r="AD156" s="4"/>
      <c r="AE156" s="4"/>
      <c r="AF156" s="4">
        <v>110.91</v>
      </c>
      <c r="AG156" s="4"/>
      <c r="AH156" s="4"/>
      <c r="AI156" s="4">
        <v>900.39699999999993</v>
      </c>
      <c r="AJ156" s="4"/>
      <c r="AK156" s="4">
        <v>0.53400000000000003</v>
      </c>
      <c r="AL156" s="4">
        <v>0.40899999999999997</v>
      </c>
      <c r="AM156" s="4">
        <v>15.952999999999999</v>
      </c>
      <c r="AN156" s="4">
        <v>4.0049999999999999</v>
      </c>
      <c r="AO156" s="4"/>
      <c r="AP156" s="4"/>
    </row>
    <row r="157" spans="1:42" x14ac:dyDescent="0.35">
      <c r="A157" s="1" t="s">
        <v>195</v>
      </c>
      <c r="B157" s="3">
        <f>F157/E157</f>
        <v>9.8369470377130799E-2</v>
      </c>
      <c r="C157" s="3">
        <f>G157/E157</f>
        <v>0.90163052962286916</v>
      </c>
      <c r="D157" s="3" t="str">
        <f>_xlfn.XLOOKUP(A157,[1]!Table1[country],[1]!Table1[Country-Code])</f>
        <v>TGO</v>
      </c>
      <c r="E157" s="5">
        <f>F157+G157</f>
        <v>21093.821000000004</v>
      </c>
      <c r="F157" s="5">
        <f>I157+J157+O157+Q157+S157+T157+V157+W157+AA157+AD157+AE157+AF157+AJ157+AM157+AL157+AK157+AP157</f>
        <v>2074.9879999999998</v>
      </c>
      <c r="G157" s="5">
        <f>H157+K157+L157+M157+N157+P157+R157+U157+X157+Y157+Z157+AB157+AC157+AG157+AH157+AI157+AK157+AN157+AO157</f>
        <v>19018.833000000002</v>
      </c>
      <c r="H157" s="4">
        <v>10262.985000000001</v>
      </c>
      <c r="I157" s="4">
        <v>1868.5</v>
      </c>
      <c r="J157" s="4">
        <v>176.65100000000001</v>
      </c>
      <c r="K157" s="4">
        <v>42.48</v>
      </c>
      <c r="L157" s="4">
        <v>7301.4249999999993</v>
      </c>
      <c r="M157" s="4">
        <v>70.555999999999997</v>
      </c>
      <c r="N157" s="4">
        <v>233.76499999999999</v>
      </c>
      <c r="O157" s="4">
        <v>10.492000000000001</v>
      </c>
      <c r="P157" s="4">
        <v>1101.509</v>
      </c>
      <c r="Q157" s="4">
        <v>8.1940000000000008</v>
      </c>
      <c r="R157" s="4"/>
      <c r="S157" s="4"/>
      <c r="T157" s="4">
        <v>10.734999999999999</v>
      </c>
      <c r="U157" s="4">
        <v>0.17899999999999999</v>
      </c>
      <c r="V157" s="4">
        <v>0.22900000000000001</v>
      </c>
      <c r="W157" s="4"/>
      <c r="X157" s="4">
        <v>3.7330000000000001</v>
      </c>
      <c r="Y157" s="4"/>
      <c r="Z157" s="4"/>
      <c r="AA157" s="4"/>
      <c r="AB157" s="4"/>
      <c r="AC157" s="4"/>
      <c r="AD157" s="4"/>
      <c r="AE157" s="4"/>
      <c r="AF157" s="4"/>
      <c r="AG157" s="4"/>
      <c r="AH157" s="4">
        <v>2.2010000000000001</v>
      </c>
      <c r="AI157" s="4"/>
      <c r="AJ157" s="4"/>
      <c r="AK157" s="4"/>
      <c r="AL157" s="4">
        <v>0.187</v>
      </c>
      <c r="AM157" s="4"/>
      <c r="AN157" s="4"/>
      <c r="AO157" s="4"/>
      <c r="AP157" s="4"/>
    </row>
    <row r="158" spans="1:42" x14ac:dyDescent="0.35">
      <c r="A158" s="1" t="s">
        <v>116</v>
      </c>
      <c r="B158" s="3">
        <f>F158/E158</f>
        <v>8.4906239784445586E-2</v>
      </c>
      <c r="C158" s="3">
        <f>G158/E158</f>
        <v>0.91509376021555444</v>
      </c>
      <c r="D158" s="3" t="str">
        <f>_xlfn.XLOOKUP(A158,[1]!Table1[country],[1]!Table1[Country-Code])</f>
        <v>KIR</v>
      </c>
      <c r="E158" s="5">
        <f>F158+G158</f>
        <v>504.74500000000006</v>
      </c>
      <c r="F158" s="5">
        <f>I158+J158+O158+Q158+S158+T158+V158+W158+AA158+AD158+AE158+AF158+AJ158+AM158+AL158+AK158+AP158</f>
        <v>42.855999999999995</v>
      </c>
      <c r="G158" s="5">
        <f>H158+K158+L158+M158+N158+P158+R158+U158+X158+Y158+Z158+AB158+AC158+AG158+AH158+AI158+AK158+AN158+AO158</f>
        <v>461.88900000000007</v>
      </c>
      <c r="H158" s="4">
        <v>247.316</v>
      </c>
      <c r="I158" s="4">
        <v>42.438999999999993</v>
      </c>
      <c r="J158" s="4">
        <v>0.316</v>
      </c>
      <c r="K158" s="4">
        <v>178.505</v>
      </c>
      <c r="L158" s="4">
        <v>8.0630000000000006</v>
      </c>
      <c r="M158" s="4">
        <v>23.414999999999999</v>
      </c>
      <c r="N158" s="4"/>
      <c r="O158" s="4">
        <v>0.10100000000000001</v>
      </c>
      <c r="P158" s="4">
        <v>0.49</v>
      </c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>
        <v>4.1000000000000014</v>
      </c>
      <c r="AI158" s="4"/>
      <c r="AJ158" s="4"/>
      <c r="AK158" s="4"/>
      <c r="AL158" s="4"/>
      <c r="AM158" s="4"/>
      <c r="AN158" s="4"/>
      <c r="AO158" s="4"/>
      <c r="AP158" s="4"/>
    </row>
    <row r="159" spans="1:42" x14ac:dyDescent="0.35">
      <c r="A159" s="1" t="s">
        <v>58</v>
      </c>
      <c r="B159" s="3">
        <f>F159/E159</f>
        <v>8.4460285965651069E-2</v>
      </c>
      <c r="C159" s="3">
        <f>G159/E159</f>
        <v>0.91553971403434897</v>
      </c>
      <c r="D159" s="3" t="str">
        <f>_xlfn.XLOOKUP(A159,[1]!Table1[country],[1]!Table1[Country-Code])</f>
        <v>BFA</v>
      </c>
      <c r="E159" s="5">
        <f>F159+G159</f>
        <v>57487.183999999994</v>
      </c>
      <c r="F159" s="5">
        <f>I159+J159+O159+Q159+S159+T159+V159+W159+AA159+AD159+AE159+AF159+AJ159+AM159+AL159+AK159+AP159</f>
        <v>4855.384</v>
      </c>
      <c r="G159" s="5">
        <f>H159+K159+L159+M159+N159+P159+R159+U159+X159+Y159+Z159+AB159+AC159+AG159+AH159+AI159+AK159+AN159+AO159</f>
        <v>52631.799999999996</v>
      </c>
      <c r="H159" s="4">
        <v>42733.947</v>
      </c>
      <c r="I159" s="4">
        <v>4428.0479999999998</v>
      </c>
      <c r="J159" s="4">
        <v>420.67099999999999</v>
      </c>
      <c r="K159" s="4">
        <v>121.739</v>
      </c>
      <c r="L159" s="4">
        <v>6745.6299999999992</v>
      </c>
      <c r="M159" s="4">
        <v>844.74299999999994</v>
      </c>
      <c r="N159" s="4">
        <v>1863.049</v>
      </c>
      <c r="O159" s="4">
        <v>4.3739999999999997</v>
      </c>
      <c r="P159" s="4">
        <v>191.02199999999999</v>
      </c>
      <c r="Q159" s="4"/>
      <c r="R159" s="4"/>
      <c r="S159" s="4"/>
      <c r="T159" s="4"/>
      <c r="U159" s="4">
        <v>131.58699999999999</v>
      </c>
      <c r="V159" s="4"/>
      <c r="W159" s="4">
        <v>2.0539999999999998</v>
      </c>
      <c r="X159" s="4"/>
      <c r="Y159" s="4"/>
      <c r="Z159" s="4"/>
      <c r="AA159" s="4"/>
      <c r="AB159" s="4">
        <v>8.3000000000000004E-2</v>
      </c>
      <c r="AC159" s="4"/>
      <c r="AD159" s="4"/>
      <c r="AE159" s="4"/>
      <c r="AF159" s="4"/>
      <c r="AG159" s="4"/>
      <c r="AH159" s="4"/>
      <c r="AI159" s="4"/>
      <c r="AJ159" s="4"/>
      <c r="AK159" s="4"/>
      <c r="AL159" s="4">
        <v>0.23699999999999999</v>
      </c>
      <c r="AM159" s="4"/>
      <c r="AN159" s="4"/>
      <c r="AO159" s="4"/>
      <c r="AP159" s="4"/>
    </row>
    <row r="160" spans="1:42" x14ac:dyDescent="0.35">
      <c r="A160" s="1" t="s">
        <v>130</v>
      </c>
      <c r="B160" s="3">
        <f>F160/E160</f>
        <v>8.4302661040365726E-2</v>
      </c>
      <c r="C160" s="3">
        <f>G160/E160</f>
        <v>0.91569733895963434</v>
      </c>
      <c r="D160" s="3" t="str">
        <f>_xlfn.XLOOKUP(A160,[1]!Table1[country],[1]!Table1[Country-Code])</f>
        <v>MWI</v>
      </c>
      <c r="E160" s="5">
        <f>F160+G160</f>
        <v>27522.167999999998</v>
      </c>
      <c r="F160" s="5">
        <f>I160+J160+O160+Q160+S160+T160+V160+W160+AA160+AD160+AE160+AF160+AJ160+AM160+AL160+AK160+AP160</f>
        <v>2320.192</v>
      </c>
      <c r="G160" s="5">
        <f>H160+K160+L160+M160+N160+P160+R160+U160+X160+Y160+Z160+AB160+AC160+AG160+AH160+AI160+AK160+AN160+AO160</f>
        <v>25201.975999999999</v>
      </c>
      <c r="H160" s="4">
        <v>22503.958999999999</v>
      </c>
      <c r="I160" s="4">
        <v>1317.952</v>
      </c>
      <c r="J160" s="4">
        <v>999.32100000000003</v>
      </c>
      <c r="K160" s="4">
        <v>119.416</v>
      </c>
      <c r="L160" s="4">
        <v>1227.5519999999999</v>
      </c>
      <c r="M160" s="4">
        <v>1170.7380000000001</v>
      </c>
      <c r="N160" s="4">
        <v>38.088000000000001</v>
      </c>
      <c r="O160" s="4">
        <v>2.5910000000000002</v>
      </c>
      <c r="P160" s="4">
        <v>59.496000000000002</v>
      </c>
      <c r="Q160" s="4">
        <v>0.215</v>
      </c>
      <c r="R160" s="4"/>
      <c r="S160" s="4"/>
      <c r="T160" s="4"/>
      <c r="U160" s="4">
        <v>9.9079999999999995</v>
      </c>
      <c r="V160" s="4"/>
      <c r="W160" s="4"/>
      <c r="X160" s="4">
        <v>21.835000000000001</v>
      </c>
      <c r="Y160" s="4"/>
      <c r="Z160" s="4">
        <v>50.984000000000002</v>
      </c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>
        <v>0.113</v>
      </c>
      <c r="AM160" s="4"/>
      <c r="AN160" s="4"/>
      <c r="AO160" s="4"/>
      <c r="AP160" s="4"/>
    </row>
    <row r="161" spans="1:42" x14ac:dyDescent="0.35">
      <c r="A161" s="1" t="s">
        <v>201</v>
      </c>
      <c r="B161" s="3">
        <f>F161/E161</f>
        <v>8.2873727847852963E-2</v>
      </c>
      <c r="C161" s="3">
        <f>G161/E161</f>
        <v>0.91712627215214704</v>
      </c>
      <c r="D161" s="3" t="str">
        <f>_xlfn.XLOOKUP(A161,[1]!Table1[country],[1]!Table1[Country-Code])</f>
        <v>UGA</v>
      </c>
      <c r="E161" s="5">
        <f>F161+G161</f>
        <v>53343.756999999991</v>
      </c>
      <c r="F161" s="5">
        <f>I161+J161+O161+Q161+S161+T161+V161+W161+AA161+AD161+AE161+AF161+AJ161+AM161+AL161+AK161+AP161</f>
        <v>4420.7960000000003</v>
      </c>
      <c r="G161" s="5">
        <f>H161+K161+L161+M161+N161+P161+R161+U161+X161+Y161+Z161+AB161+AC161+AG161+AH161+AI161+AK161+AN161+AO161</f>
        <v>48922.960999999988</v>
      </c>
      <c r="H161" s="4">
        <v>40017.784</v>
      </c>
      <c r="I161" s="4">
        <v>3297.3180000000002</v>
      </c>
      <c r="J161" s="4">
        <v>1101.973</v>
      </c>
      <c r="K161" s="4">
        <v>604.82299999999998</v>
      </c>
      <c r="L161" s="4">
        <v>5517.5479999999998</v>
      </c>
      <c r="M161" s="4">
        <v>1957.7760000000001</v>
      </c>
      <c r="N161" s="4">
        <v>704.25300000000004</v>
      </c>
      <c r="O161" s="4">
        <v>12.105</v>
      </c>
      <c r="P161" s="4">
        <v>55.582999999999998</v>
      </c>
      <c r="Q161" s="4">
        <v>0.46100000000000002</v>
      </c>
      <c r="R161" s="4">
        <v>0.877</v>
      </c>
      <c r="S161" s="4">
        <v>7.22</v>
      </c>
      <c r="T161" s="4">
        <v>5.5999999999999987E-2</v>
      </c>
      <c r="U161" s="4">
        <v>30.882999999999999</v>
      </c>
      <c r="V161" s="4"/>
      <c r="W161" s="4">
        <v>6.4000000000000001E-2</v>
      </c>
      <c r="X161" s="4">
        <v>1.706</v>
      </c>
      <c r="Y161" s="4"/>
      <c r="Z161" s="4"/>
      <c r="AA161" s="4"/>
      <c r="AB161" s="4">
        <v>11.936999999999999</v>
      </c>
      <c r="AC161" s="4"/>
      <c r="AD161" s="4"/>
      <c r="AE161" s="4"/>
      <c r="AF161" s="4"/>
      <c r="AG161" s="4"/>
      <c r="AH161" s="4">
        <v>17.003</v>
      </c>
      <c r="AI161" s="4"/>
      <c r="AJ161" s="4"/>
      <c r="AK161" s="4"/>
      <c r="AL161" s="4">
        <v>1.599</v>
      </c>
      <c r="AM161" s="4"/>
      <c r="AN161" s="4">
        <v>2.7879999999999998</v>
      </c>
      <c r="AO161" s="4"/>
      <c r="AP161" s="4"/>
    </row>
    <row r="162" spans="1:42" x14ac:dyDescent="0.35">
      <c r="A162" s="1" t="s">
        <v>36</v>
      </c>
      <c r="B162" s="3">
        <f>F162/E162</f>
        <v>8.0568073936061316E-2</v>
      </c>
      <c r="C162" s="3">
        <f>G162/E162</f>
        <v>0.91943192606393875</v>
      </c>
      <c r="D162" s="3" t="str">
        <f>_xlfn.XLOOKUP(A162,[1]!Table1[country],[1]!Table1[Country-Code])</f>
        <v>AFG</v>
      </c>
      <c r="E162" s="5">
        <f>F162+G162</f>
        <v>136921.33199999999</v>
      </c>
      <c r="F162" s="5">
        <f>I162+J162+O162+Q162+S162+T162+V162+W162+AA162+AD162+AE162+AF162+AJ162+AM162+AL162+AK162+AP162</f>
        <v>11031.487999999998</v>
      </c>
      <c r="G162" s="5">
        <f>H162+K162+L162+M162+N162+P162+R162+U162+X162+Y162+Z162+AB162+AC162+AG162+AH162+AI162+AK162+AN162+AO162</f>
        <v>125889.84400000001</v>
      </c>
      <c r="H162" s="4">
        <v>56201.735000000001</v>
      </c>
      <c r="I162" s="4">
        <v>10513.714</v>
      </c>
      <c r="J162" s="4">
        <v>304.00900000000001</v>
      </c>
      <c r="K162" s="4">
        <v>23842.417000000001</v>
      </c>
      <c r="L162" s="4">
        <v>41930.913</v>
      </c>
      <c r="M162" s="4">
        <v>607.17900000000009</v>
      </c>
      <c r="N162" s="4">
        <v>43.938000000000002</v>
      </c>
      <c r="O162" s="4">
        <v>184.971</v>
      </c>
      <c r="P162" s="4">
        <v>298.93299999999999</v>
      </c>
      <c r="Q162" s="4">
        <v>23.120999999999999</v>
      </c>
      <c r="R162" s="4"/>
      <c r="S162" s="4"/>
      <c r="T162" s="4">
        <v>0.13900000000000001</v>
      </c>
      <c r="U162" s="4">
        <v>2962.0920000000001</v>
      </c>
      <c r="V162" s="4">
        <v>1.82</v>
      </c>
      <c r="W162" s="4"/>
      <c r="X162" s="4"/>
      <c r="Y162" s="4"/>
      <c r="Z162" s="4">
        <v>2.637</v>
      </c>
      <c r="AA162" s="4">
        <v>3.714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</row>
    <row r="163" spans="1:42" x14ac:dyDescent="0.35">
      <c r="A163" s="1" t="s">
        <v>175</v>
      </c>
      <c r="B163" s="3">
        <f>F163/E163</f>
        <v>7.826162002878477E-2</v>
      </c>
      <c r="C163" s="3">
        <f>G163/E163</f>
        <v>0.92173837997121522</v>
      </c>
      <c r="D163" s="3" t="str">
        <f>_xlfn.XLOOKUP(A163,[1]!Table1[country],[1]!Table1[Country-Code])</f>
        <v>SLE</v>
      </c>
      <c r="E163" s="5">
        <f>F163+G163</f>
        <v>16082.812999999998</v>
      </c>
      <c r="F163" s="5">
        <f>I163+J163+O163+Q163+S163+T163+V163+W163+AA163+AD163+AE163+AF163+AJ163+AM163+AL163+AK163+AP163</f>
        <v>1258.6669999999999</v>
      </c>
      <c r="G163" s="5">
        <f>H163+K163+L163+M163+N163+P163+R163+U163+X163+Y163+Z163+AB163+AC163+AG163+AH163+AI163+AK163+AN163+AO163</f>
        <v>14824.145999999999</v>
      </c>
      <c r="H163" s="4">
        <v>12679.866</v>
      </c>
      <c r="I163" s="4">
        <v>1093.8150000000001</v>
      </c>
      <c r="J163" s="4">
        <v>164.47399999999999</v>
      </c>
      <c r="K163" s="4">
        <v>11.74</v>
      </c>
      <c r="L163" s="4">
        <v>1726.826</v>
      </c>
      <c r="M163" s="4">
        <v>248.81800000000001</v>
      </c>
      <c r="N163" s="4">
        <v>82.409000000000006</v>
      </c>
      <c r="O163" s="4">
        <v>0.33800000000000002</v>
      </c>
      <c r="P163" s="4">
        <v>72.656999999999996</v>
      </c>
      <c r="Q163" s="4"/>
      <c r="R163" s="4"/>
      <c r="S163" s="4"/>
      <c r="T163" s="4"/>
      <c r="U163" s="4"/>
      <c r="V163" s="4"/>
      <c r="W163" s="4"/>
      <c r="X163" s="4"/>
      <c r="Y163" s="4"/>
      <c r="Z163" s="4">
        <v>1.83</v>
      </c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>
        <v>0.04</v>
      </c>
      <c r="AM163" s="4"/>
      <c r="AN163" s="4"/>
      <c r="AO163" s="4"/>
      <c r="AP163" s="4"/>
    </row>
    <row r="164" spans="1:42" x14ac:dyDescent="0.35">
      <c r="A164" s="1" t="s">
        <v>98</v>
      </c>
      <c r="B164" s="3">
        <f>F164/E164</f>
        <v>7.311343180331438E-2</v>
      </c>
      <c r="C164" s="3">
        <f>G164/E164</f>
        <v>0.92688656819668569</v>
      </c>
      <c r="D164" s="3" t="str">
        <f>_xlfn.XLOOKUP(A164,[1]!Table1[country],[1]!Table1[Country-Code])</f>
        <v>GIN</v>
      </c>
      <c r="E164" s="5">
        <f>F164+G164</f>
        <v>39217.704999999994</v>
      </c>
      <c r="F164" s="5">
        <f>I164+J164+O164+Q164+S164+T164+V164+W164+AA164+AD164+AE164+AF164+AJ164+AM164+AL164+AK164+AP164</f>
        <v>2867.3410000000008</v>
      </c>
      <c r="G164" s="5">
        <f>H164+K164+L164+M164+N164+P164+R164+U164+X164+Y164+Z164+AB164+AC164+AG164+AH164+AI164+AK164+AN164+AO164</f>
        <v>36350.363999999994</v>
      </c>
      <c r="H164" s="4">
        <v>30205.919999999998</v>
      </c>
      <c r="I164" s="4">
        <v>1895.854</v>
      </c>
      <c r="J164" s="4">
        <v>969.44800000000009</v>
      </c>
      <c r="K164" s="4">
        <v>72.816000000000003</v>
      </c>
      <c r="L164" s="4">
        <v>4975.9850000000006</v>
      </c>
      <c r="M164" s="4">
        <v>706.80099999999993</v>
      </c>
      <c r="N164" s="4">
        <v>308.63499999999999</v>
      </c>
      <c r="O164" s="4">
        <v>1.7749999999999999</v>
      </c>
      <c r="P164" s="4">
        <v>37.116999999999997</v>
      </c>
      <c r="Q164" s="4"/>
      <c r="R164" s="4">
        <v>0.157</v>
      </c>
      <c r="S164" s="4"/>
      <c r="T164" s="4"/>
      <c r="U164" s="4">
        <v>29.518000000000001</v>
      </c>
      <c r="V164" s="4">
        <v>0.11899999999999999</v>
      </c>
      <c r="W164" s="4"/>
      <c r="X164" s="4">
        <v>2.0430000000000001</v>
      </c>
      <c r="Y164" s="4"/>
      <c r="Z164" s="4">
        <v>6.2489999999999997</v>
      </c>
      <c r="AA164" s="4">
        <v>0.01</v>
      </c>
      <c r="AB164" s="4">
        <v>5.1230000000000002</v>
      </c>
      <c r="AC164" s="4"/>
      <c r="AD164" s="4"/>
      <c r="AE164" s="4"/>
      <c r="AF164" s="4"/>
      <c r="AG164" s="4"/>
      <c r="AH164" s="4"/>
      <c r="AI164" s="4"/>
      <c r="AJ164" s="4"/>
      <c r="AK164" s="4"/>
      <c r="AL164" s="4">
        <v>0.13500000000000001</v>
      </c>
      <c r="AM164" s="4"/>
      <c r="AN164" s="4"/>
      <c r="AO164" s="4"/>
      <c r="AP164" s="4"/>
    </row>
    <row r="165" spans="1:42" x14ac:dyDescent="0.35">
      <c r="A165" s="1" t="s">
        <v>185</v>
      </c>
      <c r="B165" s="3">
        <f>F165/E165</f>
        <v>7.1906309906036192E-2</v>
      </c>
      <c r="C165" s="3">
        <f>G165/E165</f>
        <v>0.9280936900939637</v>
      </c>
      <c r="D165" s="3" t="str">
        <f>_xlfn.XLOOKUP(A165,[1]!Table1[country],[1]!Table1[Country-Code])</f>
        <v>SDN</v>
      </c>
      <c r="E165" s="5">
        <f>F165+G165</f>
        <v>142449.12600000002</v>
      </c>
      <c r="F165" s="5">
        <f>I165+J165+O165+Q165+S165+T165+V165+W165+AA165+AD165+AE165+AF165+AJ165+AM165+AL165+AK165+AP165</f>
        <v>10242.991</v>
      </c>
      <c r="G165" s="5">
        <f>H165+K165+L165+M165+N165+P165+R165+U165+X165+Y165+Z165+AB165+AC165+AG165+AH165+AI165+AK165+AN165+AO165</f>
        <v>132206.13500000001</v>
      </c>
      <c r="H165" s="4">
        <v>100160.802</v>
      </c>
      <c r="I165" s="4">
        <v>6024.6660000000002</v>
      </c>
      <c r="J165" s="4">
        <v>4215.9659999999994</v>
      </c>
      <c r="K165" s="4">
        <v>384.39499999999998</v>
      </c>
      <c r="L165" s="4">
        <v>28095.162</v>
      </c>
      <c r="M165" s="4">
        <v>1678.296</v>
      </c>
      <c r="N165" s="4">
        <v>506.59399999999999</v>
      </c>
      <c r="O165" s="4">
        <v>0.307</v>
      </c>
      <c r="P165" s="4">
        <v>1366.57</v>
      </c>
      <c r="Q165" s="4">
        <v>0.4</v>
      </c>
      <c r="R165" s="4"/>
      <c r="S165" s="4">
        <v>1.6519999999999999</v>
      </c>
      <c r="T165" s="4"/>
      <c r="U165" s="4">
        <v>10.169</v>
      </c>
      <c r="V165" s="4"/>
      <c r="W165" s="4"/>
      <c r="X165" s="4">
        <v>1.738</v>
      </c>
      <c r="Y165" s="4"/>
      <c r="Z165" s="4"/>
      <c r="AA165" s="4"/>
      <c r="AB165" s="4">
        <v>2.4089999999999998</v>
      </c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</row>
    <row r="166" spans="1:42" x14ac:dyDescent="0.35">
      <c r="A166" s="1" t="s">
        <v>123</v>
      </c>
      <c r="B166" s="3">
        <f>F166/E166</f>
        <v>7.1827225418192198E-2</v>
      </c>
      <c r="C166" s="3">
        <f>G166/E166</f>
        <v>0.9281727745818078</v>
      </c>
      <c r="D166" s="3" t="str">
        <f>_xlfn.XLOOKUP(A166,[1]!Table1[country],[1]!Table1[Country-Code])</f>
        <v>LBR</v>
      </c>
      <c r="E166" s="5">
        <f>F166+G166</f>
        <v>14068.411999999998</v>
      </c>
      <c r="F166" s="5">
        <f>I166+J166+O166+Q166+S166+T166+V166+W166+AA166+AD166+AE166+AF166+AJ166+AM166+AL166+AK166+AP166</f>
        <v>1010.495</v>
      </c>
      <c r="G166" s="5">
        <f>H166+K166+L166+M166+N166+P166+R166+U166+X166+Y166+Z166+AB166+AC166+AG166+AH166+AI166+AK166+AN166+AO166</f>
        <v>13057.916999999998</v>
      </c>
      <c r="H166" s="4">
        <v>8932.6229999999996</v>
      </c>
      <c r="I166" s="4">
        <v>654.34800000000007</v>
      </c>
      <c r="J166" s="4">
        <v>343.31299999999999</v>
      </c>
      <c r="K166" s="4">
        <v>183.3</v>
      </c>
      <c r="L166" s="4">
        <v>3059.8429999999998</v>
      </c>
      <c r="M166" s="4">
        <v>154.97999999999999</v>
      </c>
      <c r="N166" s="4">
        <v>711.10500000000002</v>
      </c>
      <c r="O166" s="4">
        <v>12.834</v>
      </c>
      <c r="P166" s="4">
        <v>9.1590000000000007</v>
      </c>
      <c r="Q166" s="4"/>
      <c r="R166" s="4"/>
      <c r="S166" s="4"/>
      <c r="T166" s="4"/>
      <c r="U166" s="4"/>
      <c r="V166" s="4"/>
      <c r="W166" s="4"/>
      <c r="X166" s="4"/>
      <c r="Y166" s="4"/>
      <c r="Z166" s="4">
        <v>1.2050000000000001</v>
      </c>
      <c r="AA166" s="4"/>
      <c r="AB166" s="4">
        <v>5.702</v>
      </c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</row>
    <row r="167" spans="1:42" x14ac:dyDescent="0.35">
      <c r="A167" s="1" t="s">
        <v>59</v>
      </c>
      <c r="B167" s="3">
        <f>F167/E167</f>
        <v>5.0052667985740103E-2</v>
      </c>
      <c r="C167" s="3">
        <f>G167/E167</f>
        <v>0.94994733201425985</v>
      </c>
      <c r="D167" s="3" t="str">
        <f>_xlfn.XLOOKUP(A167,[1]!Table1[country],[1]!Table1[Country-Code])</f>
        <v>BDI</v>
      </c>
      <c r="E167" s="5">
        <f>F167+G167</f>
        <v>32823.545000000006</v>
      </c>
      <c r="F167" s="5">
        <f>I167+J167+O167+Q167+S167+T167+V167+W167+AA167+AD167+AE167+AF167+AJ167+AM167+AL167+AK167+AP167</f>
        <v>1642.9059999999999</v>
      </c>
      <c r="G167" s="5">
        <f>H167+K167+L167+M167+N167+P167+R167+U167+X167+Y167+Z167+AB167+AC167+AG167+AH167+AI167+AK167+AN167+AO167</f>
        <v>31180.639000000003</v>
      </c>
      <c r="H167" s="4">
        <v>30493.447</v>
      </c>
      <c r="I167" s="4">
        <v>1461.6969999999999</v>
      </c>
      <c r="J167" s="4">
        <v>163.52600000000001</v>
      </c>
      <c r="K167" s="4">
        <v>439.649</v>
      </c>
      <c r="L167" s="4">
        <v>103.13200000000001</v>
      </c>
      <c r="M167" s="4">
        <v>28.145</v>
      </c>
      <c r="N167" s="4">
        <v>29.218</v>
      </c>
      <c r="O167" s="4">
        <v>10.762</v>
      </c>
      <c r="P167" s="4">
        <v>29.346</v>
      </c>
      <c r="Q167" s="4">
        <v>6.3479999999999999</v>
      </c>
      <c r="R167" s="4">
        <v>0.10100000000000001</v>
      </c>
      <c r="S167" s="4">
        <v>0.35599999999999998</v>
      </c>
      <c r="T167" s="4"/>
      <c r="U167" s="4">
        <v>7.1999999999999995E-2</v>
      </c>
      <c r="V167" s="4"/>
      <c r="W167" s="4"/>
      <c r="X167" s="4">
        <v>0.17100000000000001</v>
      </c>
      <c r="Y167" s="4"/>
      <c r="Z167" s="4">
        <v>56.988</v>
      </c>
      <c r="AA167" s="4">
        <v>0.217</v>
      </c>
      <c r="AB167" s="4">
        <v>0.37</v>
      </c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</row>
    <row r="168" spans="1:42" x14ac:dyDescent="0.35">
      <c r="A168" s="1" t="s">
        <v>65</v>
      </c>
      <c r="B168" s="3">
        <f>F168/E168</f>
        <v>4.4546344156900557E-2</v>
      </c>
      <c r="C168" s="3">
        <f>G168/E168</f>
        <v>0.95545365584309949</v>
      </c>
      <c r="D168" s="3" t="str">
        <f>_xlfn.XLOOKUP(A168,[1]!Table1[country],[1]!Table1[Country-Code])</f>
        <v>TCD</v>
      </c>
      <c r="E168" s="5">
        <f>F168+G168</f>
        <v>53237.746999999996</v>
      </c>
      <c r="F168" s="5">
        <f>I168+J168+O168+Q168+S168+T168+V168+W168+AA168+AD168+AE168+AF168+AJ168+AM168+AL168+AK168+AP168</f>
        <v>2371.547</v>
      </c>
      <c r="G168" s="5">
        <f>H168+K168+L168+M168+N168+P168+R168+U168+X168+Y168+Z168+AB168+AC168+AG168+AH168+AI168+AK168+AN168+AO168</f>
        <v>50866.2</v>
      </c>
      <c r="H168" s="4">
        <v>29572.746999999999</v>
      </c>
      <c r="I168" s="4">
        <v>909.15300000000002</v>
      </c>
      <c r="J168" s="4">
        <v>1459.65</v>
      </c>
      <c r="K168" s="4">
        <v>37.421999999999997</v>
      </c>
      <c r="L168" s="4">
        <v>15401.297</v>
      </c>
      <c r="M168" s="4">
        <v>1324.54</v>
      </c>
      <c r="N168" s="4">
        <v>870.95299999999997</v>
      </c>
      <c r="O168" s="4">
        <v>2.5070000000000001</v>
      </c>
      <c r="P168" s="4">
        <v>3089.6979999999999</v>
      </c>
      <c r="Q168" s="4"/>
      <c r="R168" s="4"/>
      <c r="S168" s="4"/>
      <c r="T168" s="4"/>
      <c r="U168" s="4">
        <v>8.4759999999999991</v>
      </c>
      <c r="V168" s="4"/>
      <c r="W168" s="4"/>
      <c r="X168" s="4"/>
      <c r="Y168" s="4"/>
      <c r="Z168" s="4">
        <v>494.21699999999998</v>
      </c>
      <c r="AA168" s="4">
        <v>0.23699999999999999</v>
      </c>
      <c r="AB168" s="4">
        <v>0.88800000000000001</v>
      </c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>
        <v>65.962000000000003</v>
      </c>
      <c r="AP168" s="4"/>
    </row>
    <row r="169" spans="1:42" x14ac:dyDescent="0.35">
      <c r="A169" s="1" t="s">
        <v>193</v>
      </c>
      <c r="B169" s="3">
        <f>F169/E169</f>
        <v>4.1401012794930185E-2</v>
      </c>
      <c r="C169" s="3">
        <f>G169/E169</f>
        <v>0.95859898720506986</v>
      </c>
      <c r="D169" s="3" t="str">
        <f>_xlfn.XLOOKUP(A169,[1]!Table1[country],[1]!Table1[Country-Code])</f>
        <v>TZA</v>
      </c>
      <c r="E169" s="5">
        <f>F169+G169</f>
        <v>294343.69299999997</v>
      </c>
      <c r="F169" s="5">
        <f>I169+J169+O169+Q169+S169+T169+V169+W169+AA169+AD169+AE169+AF169+AJ169+AM169+AL169+AK169+AP169</f>
        <v>12186.127</v>
      </c>
      <c r="G169" s="5">
        <f>H169+K169+L169+M169+N169+P169+R169+U169+X169+Y169+Z169+AB169+AC169+AG169+AH169+AI169+AK169+AN169+AO169</f>
        <v>282157.56599999999</v>
      </c>
      <c r="H169" s="4">
        <v>266148.14799999999</v>
      </c>
      <c r="I169" s="4">
        <v>4166.723</v>
      </c>
      <c r="J169" s="4">
        <v>7919.3089999999993</v>
      </c>
      <c r="K169" s="4">
        <v>725.85500000000002</v>
      </c>
      <c r="L169" s="4">
        <v>11406.209000000001</v>
      </c>
      <c r="M169" s="4">
        <v>1972.7639999999999</v>
      </c>
      <c r="N169" s="4">
        <v>627.48900000000003</v>
      </c>
      <c r="O169" s="4">
        <v>83.373000000000005</v>
      </c>
      <c r="P169" s="4">
        <v>1069.7940000000001</v>
      </c>
      <c r="Q169" s="4">
        <v>9.2949999999999999</v>
      </c>
      <c r="R169" s="4">
        <v>19.504000000000001</v>
      </c>
      <c r="S169" s="4">
        <v>5.5810000000000004</v>
      </c>
      <c r="T169" s="4">
        <v>9.8000000000000004E-2</v>
      </c>
      <c r="U169" s="4">
        <v>139.078</v>
      </c>
      <c r="V169" s="4">
        <v>0.128</v>
      </c>
      <c r="W169" s="4"/>
      <c r="X169" s="4">
        <v>8.4269999999999996</v>
      </c>
      <c r="Y169" s="4"/>
      <c r="Z169" s="4">
        <v>24.468</v>
      </c>
      <c r="AA169" s="4">
        <v>0.7599999999999999</v>
      </c>
      <c r="AB169" s="4">
        <v>15.83</v>
      </c>
      <c r="AC169" s="4"/>
      <c r="AD169" s="4"/>
      <c r="AE169" s="4"/>
      <c r="AF169" s="4"/>
      <c r="AG169" s="4"/>
      <c r="AH169" s="4"/>
      <c r="AI169" s="4"/>
      <c r="AJ169" s="4"/>
      <c r="AK169" s="4"/>
      <c r="AL169" s="4">
        <v>0.85999999999999988</v>
      </c>
      <c r="AM169" s="4"/>
      <c r="AN169" s="4"/>
      <c r="AO169" s="4"/>
      <c r="AP169" s="4"/>
    </row>
    <row r="170" spans="1:42" x14ac:dyDescent="0.35">
      <c r="A170" s="1" t="s">
        <v>129</v>
      </c>
      <c r="B170" s="3">
        <f>F170/E170</f>
        <v>4.0135122058710518E-2</v>
      </c>
      <c r="C170" s="3">
        <f>G170/E170</f>
        <v>0.9598648779412895</v>
      </c>
      <c r="D170" s="3" t="str">
        <f>_xlfn.XLOOKUP(A170,[1]!Table1[country],[1]!Table1[Country-Code])</f>
        <v>MDG</v>
      </c>
      <c r="E170" s="5">
        <f>F170+G170</f>
        <v>48498.668999999994</v>
      </c>
      <c r="F170" s="5">
        <f>I170+J170+O170+Q170+S170+T170+V170+W170+AA170+AD170+AE170+AF170+AJ170+AM170+AL170+AK170+AP170</f>
        <v>1946.4999999999998</v>
      </c>
      <c r="G170" s="5">
        <f>H170+K170+L170+M170+N170+P170+R170+U170+X170+Y170+Z170+AB170+AC170+AG170+AH170+AI170+AK170+AN170+AO170</f>
        <v>46552.168999999994</v>
      </c>
      <c r="H170" s="4">
        <v>43292.114999999998</v>
      </c>
      <c r="I170" s="4">
        <v>1081.8109999999999</v>
      </c>
      <c r="J170" s="4">
        <v>737.16800000000001</v>
      </c>
      <c r="K170" s="4">
        <v>105.44499999999999</v>
      </c>
      <c r="L170" s="4">
        <v>2334.7310000000002</v>
      </c>
      <c r="M170" s="4">
        <v>368.95699999999999</v>
      </c>
      <c r="N170" s="4">
        <v>63.250999999999998</v>
      </c>
      <c r="O170" s="4">
        <v>22.347000000000001</v>
      </c>
      <c r="P170" s="4">
        <v>332.52699999999999</v>
      </c>
      <c r="Q170" s="4">
        <v>17.388000000000002</v>
      </c>
      <c r="R170" s="4">
        <v>0.79</v>
      </c>
      <c r="S170" s="4">
        <v>62.297999999999988</v>
      </c>
      <c r="T170" s="4">
        <v>24.437999999999999</v>
      </c>
      <c r="U170" s="4">
        <v>37.061999999999998</v>
      </c>
      <c r="V170" s="4">
        <v>8.5999999999999993E-2</v>
      </c>
      <c r="W170" s="4">
        <v>2.7E-2</v>
      </c>
      <c r="X170" s="4">
        <v>4.9089999999999998</v>
      </c>
      <c r="Y170" s="4"/>
      <c r="Z170" s="4">
        <v>1.292</v>
      </c>
      <c r="AA170" s="4">
        <v>0.17199999999999999</v>
      </c>
      <c r="AB170" s="4">
        <v>9.8840000000000003</v>
      </c>
      <c r="AC170" s="4"/>
      <c r="AD170" s="4"/>
      <c r="AE170" s="4"/>
      <c r="AF170" s="4">
        <v>0.27200000000000002</v>
      </c>
      <c r="AG170" s="4"/>
      <c r="AH170" s="4">
        <v>0.56000000000000005</v>
      </c>
      <c r="AI170" s="4"/>
      <c r="AJ170" s="4"/>
      <c r="AK170" s="4"/>
      <c r="AL170" s="4">
        <v>0.49299999999999999</v>
      </c>
      <c r="AM170" s="4"/>
      <c r="AN170" s="4">
        <v>0.64600000000000002</v>
      </c>
      <c r="AO170" s="4"/>
      <c r="AP170" s="4"/>
    </row>
    <row r="171" spans="1:42" x14ac:dyDescent="0.35">
      <c r="A171" s="1" t="s">
        <v>71</v>
      </c>
      <c r="B171" s="3">
        <f>F171/E171</f>
        <v>3.4893435007556171E-2</v>
      </c>
      <c r="C171" s="3">
        <f>G171/E171</f>
        <v>0.96510656499244374</v>
      </c>
      <c r="D171" s="3" t="str">
        <f>_xlfn.XLOOKUP(A171,[1]!Table1[country],[1]!Table1[Country-Code])</f>
        <v>COD</v>
      </c>
      <c r="E171" s="5">
        <f>F171+G171</f>
        <v>112547.04500000001</v>
      </c>
      <c r="F171" s="5">
        <f>I171+J171+O171+Q171+S171+T171+V171+W171+AA171+AD171+AE171+AF171+AJ171+AM171+AL171+AK171+AP171</f>
        <v>3927.1530000000002</v>
      </c>
      <c r="G171" s="5">
        <f>H171+K171+L171+M171+N171+P171+R171+U171+X171+Y171+Z171+AB171+AC171+AG171+AH171+AI171+AK171+AN171+AO171</f>
        <v>108619.89200000001</v>
      </c>
      <c r="H171" s="4">
        <v>85652.92300000001</v>
      </c>
      <c r="I171" s="4">
        <v>3270.8960000000002</v>
      </c>
      <c r="J171" s="4">
        <v>643.73</v>
      </c>
      <c r="K171" s="4">
        <v>437.39</v>
      </c>
      <c r="L171" s="4">
        <v>3903.91</v>
      </c>
      <c r="M171" s="4">
        <v>9688.8639999999996</v>
      </c>
      <c r="N171" s="4">
        <v>8794.0040000000008</v>
      </c>
      <c r="O171" s="4">
        <v>8.293000000000001</v>
      </c>
      <c r="P171" s="4">
        <v>94.599000000000004</v>
      </c>
      <c r="Q171" s="4">
        <v>0.34599999999999997</v>
      </c>
      <c r="R171" s="4">
        <v>5.5679999999999996</v>
      </c>
      <c r="S171" s="4">
        <v>0.59499999999999997</v>
      </c>
      <c r="T171" s="4">
        <v>0.85899999999999999</v>
      </c>
      <c r="U171" s="4">
        <v>4.8529999999999998</v>
      </c>
      <c r="V171" s="4">
        <v>0.748</v>
      </c>
      <c r="W171" s="4"/>
      <c r="X171" s="4">
        <v>14.984999999999999</v>
      </c>
      <c r="Y171" s="4"/>
      <c r="Z171" s="4"/>
      <c r="AA171" s="4">
        <v>0.89500000000000002</v>
      </c>
      <c r="AB171" s="4">
        <v>0.9850000000000001</v>
      </c>
      <c r="AC171" s="4"/>
      <c r="AD171" s="4"/>
      <c r="AE171" s="4"/>
      <c r="AF171" s="4"/>
      <c r="AG171" s="4"/>
      <c r="AH171" s="4">
        <v>12.827999999999999</v>
      </c>
      <c r="AI171" s="4"/>
      <c r="AJ171" s="4"/>
      <c r="AK171" s="4"/>
      <c r="AL171" s="4">
        <v>0.79100000000000004</v>
      </c>
      <c r="AM171" s="4"/>
      <c r="AN171" s="4">
        <v>8.9830000000000005</v>
      </c>
      <c r="AO171" s="4"/>
      <c r="AP171" s="4"/>
    </row>
    <row r="172" spans="1:42" x14ac:dyDescent="0.35">
      <c r="A172" s="1" t="s">
        <v>64</v>
      </c>
      <c r="B172" s="3">
        <f>F172/E172</f>
        <v>3.0211407043610645E-2</v>
      </c>
      <c r="C172" s="3">
        <f>G172/E172</f>
        <v>0.96978859295638942</v>
      </c>
      <c r="D172" s="3" t="str">
        <f>_xlfn.XLOOKUP(A172,[1]!Table1[country],[1]!Table1[Country-Code])</f>
        <v>CAF</v>
      </c>
      <c r="E172" s="5">
        <f>F172+G172</f>
        <v>29091.131000000001</v>
      </c>
      <c r="F172" s="5">
        <f>I172+J172+O172+Q172+S172+T172+V172+W172+AA172+AD172+AE172+AF172+AJ172+AM172+AL172+AK172+AP172</f>
        <v>878.88400000000001</v>
      </c>
      <c r="G172" s="5">
        <f>H172+K172+L172+M172+N172+P172+R172+U172+X172+Y172+Z172+AB172+AC172+AG172+AH172+AI172+AK172+AN172+AO172</f>
        <v>28212.247000000003</v>
      </c>
      <c r="H172" s="4">
        <v>24079.491000000002</v>
      </c>
      <c r="I172" s="4">
        <v>877.55200000000002</v>
      </c>
      <c r="J172" s="4">
        <v>1.3320000000000001</v>
      </c>
      <c r="K172" s="4">
        <v>5.5129999999999999</v>
      </c>
      <c r="L172" s="4">
        <v>971.36200000000008</v>
      </c>
      <c r="M172" s="4">
        <v>138.35400000000001</v>
      </c>
      <c r="N172" s="4">
        <v>2590.81</v>
      </c>
      <c r="O172" s="4"/>
      <c r="P172" s="4">
        <v>236.07499999999999</v>
      </c>
      <c r="Q172" s="4"/>
      <c r="R172" s="4"/>
      <c r="S172" s="4"/>
      <c r="T172" s="4"/>
      <c r="U172" s="4"/>
      <c r="V172" s="4"/>
      <c r="W172" s="4"/>
      <c r="X172" s="4"/>
      <c r="Y172" s="4"/>
      <c r="Z172" s="4">
        <v>190.642</v>
      </c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</row>
    <row r="173" spans="1:42" x14ac:dyDescent="0.35">
      <c r="A173" s="1" t="s">
        <v>153</v>
      </c>
      <c r="B173" s="3">
        <f>F173/E173</f>
        <v>3.008012651245464E-2</v>
      </c>
      <c r="C173" s="3">
        <f>G173/E173</f>
        <v>0.96991987348754538</v>
      </c>
      <c r="D173" s="3" t="str">
        <f>_xlfn.XLOOKUP(A173,[1]!Table1[country],[1]!Table1[Country-Code])</f>
        <v>NER</v>
      </c>
      <c r="E173" s="5">
        <f>F173+G173</f>
        <v>138246.62599999999</v>
      </c>
      <c r="F173" s="5">
        <f>I173+J173+O173+Q173+S173+T173+V173+W173+AA173+AD173+AE173+AF173+AJ173+AM173+AL173+AK173+AP173</f>
        <v>4158.4760000000006</v>
      </c>
      <c r="G173" s="5">
        <f>H173+K173+L173+M173+N173+P173+R173+U173+X173+Y173+Z173+AB173+AC173+AG173+AH173+AI173+AK173+AN173+AO173</f>
        <v>134088.15</v>
      </c>
      <c r="H173" s="4">
        <v>129599.705</v>
      </c>
      <c r="I173" s="4">
        <v>3179.2060000000001</v>
      </c>
      <c r="J173" s="4">
        <v>891.47399999999993</v>
      </c>
      <c r="K173" s="4">
        <v>296.738</v>
      </c>
      <c r="L173" s="4">
        <v>2032.9469999999999</v>
      </c>
      <c r="M173" s="4">
        <v>502.06</v>
      </c>
      <c r="N173" s="4">
        <v>96.945999999999998</v>
      </c>
      <c r="O173" s="4">
        <v>73.408999999999992</v>
      </c>
      <c r="P173" s="4">
        <v>1536.5340000000001</v>
      </c>
      <c r="Q173" s="4">
        <v>14.35</v>
      </c>
      <c r="R173" s="4">
        <v>1.1859999999999999</v>
      </c>
      <c r="S173" s="4"/>
      <c r="T173" s="4"/>
      <c r="U173" s="4">
        <v>4.867</v>
      </c>
      <c r="V173" s="4"/>
      <c r="W173" s="4"/>
      <c r="X173" s="4">
        <v>7.79</v>
      </c>
      <c r="Y173" s="4"/>
      <c r="Z173" s="4">
        <v>5.2170000000000014</v>
      </c>
      <c r="AA173" s="4"/>
      <c r="AB173" s="4">
        <v>4.16</v>
      </c>
      <c r="AC173" s="4"/>
      <c r="AD173" s="4"/>
      <c r="AE173" s="4"/>
      <c r="AF173" s="4"/>
      <c r="AG173" s="4"/>
      <c r="AH173" s="4"/>
      <c r="AI173" s="4"/>
      <c r="AJ173" s="4"/>
      <c r="AK173" s="4"/>
      <c r="AL173" s="4">
        <v>3.6999999999999998E-2</v>
      </c>
      <c r="AM173" s="4"/>
      <c r="AN173" s="4"/>
      <c r="AO173" s="4"/>
      <c r="AP173" s="4"/>
    </row>
    <row r="174" spans="1:42" x14ac:dyDescent="0.35">
      <c r="A174" s="1" t="s">
        <v>133</v>
      </c>
      <c r="B174" s="3">
        <f>F174/E174</f>
        <v>2.5321338717051823E-2</v>
      </c>
      <c r="C174" s="3">
        <f>G174/E174</f>
        <v>0.97467866128294822</v>
      </c>
      <c r="D174" s="3" t="str">
        <f>_xlfn.XLOOKUP(A174,[1]!Table1[country],[1]!Table1[Country-Code])</f>
        <v>MLI</v>
      </c>
      <c r="E174" s="5">
        <f>F174+G174</f>
        <v>220518.71200000003</v>
      </c>
      <c r="F174" s="5">
        <f>I174+J174+O174+Q174+S174+T174+V174+W174+AA174+AD174+AE174+AF174+AJ174+AM174+AL174+AK174+AP174</f>
        <v>5583.8290000000015</v>
      </c>
      <c r="G174" s="5">
        <f>H174+K174+L174+M174+N174+P174+R174+U174+X174+Y174+Z174+AB174+AC174+AG174+AH174+AI174+AK174+AN174+AO174</f>
        <v>214934.88300000003</v>
      </c>
      <c r="H174" s="4">
        <v>197628.91699999999</v>
      </c>
      <c r="I174" s="4">
        <v>4261.3590000000004</v>
      </c>
      <c r="J174" s="4">
        <v>1271.0730000000001</v>
      </c>
      <c r="K174" s="4">
        <v>97.653999999999996</v>
      </c>
      <c r="L174" s="4">
        <v>12019.174000000001</v>
      </c>
      <c r="M174" s="4">
        <v>2705.5129999999999</v>
      </c>
      <c r="N174" s="4">
        <v>795.37799999999993</v>
      </c>
      <c r="O174" s="4">
        <v>4.5510000000000002</v>
      </c>
      <c r="P174" s="4">
        <v>1574.855</v>
      </c>
      <c r="Q174" s="4">
        <v>2.2650000000000001</v>
      </c>
      <c r="R174" s="4">
        <v>50.689</v>
      </c>
      <c r="S174" s="4">
        <v>9.2999999999999999E-2</v>
      </c>
      <c r="T174" s="4">
        <v>0.49399999999999999</v>
      </c>
      <c r="U174" s="4">
        <v>2.1760000000000002</v>
      </c>
      <c r="V174" s="4">
        <v>3.0910000000000002</v>
      </c>
      <c r="W174" s="4"/>
      <c r="X174" s="4">
        <v>6.4989999999999997</v>
      </c>
      <c r="Y174" s="4"/>
      <c r="Z174" s="4">
        <v>42.329000000000001</v>
      </c>
      <c r="AA174" s="4"/>
      <c r="AB174" s="4">
        <v>0.39700000000000002</v>
      </c>
      <c r="AC174" s="4"/>
      <c r="AD174" s="4">
        <v>38.926000000000002</v>
      </c>
      <c r="AE174" s="4"/>
      <c r="AF174" s="4">
        <v>1.456</v>
      </c>
      <c r="AG174" s="4"/>
      <c r="AH174" s="4"/>
      <c r="AI174" s="4"/>
      <c r="AJ174" s="4"/>
      <c r="AK174" s="4"/>
      <c r="AL174" s="4">
        <v>0.52100000000000002</v>
      </c>
      <c r="AM174" s="4"/>
      <c r="AN174" s="4">
        <v>11.302</v>
      </c>
      <c r="AO174" s="4"/>
      <c r="AP174" s="4"/>
    </row>
    <row r="175" spans="1:42" x14ac:dyDescent="0.35">
      <c r="A175" s="1" t="s">
        <v>179</v>
      </c>
      <c r="B175" s="3">
        <f>F175/E175</f>
        <v>1.7110495385009493E-2</v>
      </c>
      <c r="C175" s="3">
        <f>G175/E175</f>
        <v>0.98288950461499058</v>
      </c>
      <c r="D175" s="3" t="str">
        <f>_xlfn.XLOOKUP(A175,[1]!Table1[country],[1]!Table1[Country-Code])</f>
        <v>SOM</v>
      </c>
      <c r="E175" s="5">
        <f>F175+G175</f>
        <v>95817.857000000018</v>
      </c>
      <c r="F175" s="5">
        <f>I175+J175+O175+Q175+S175+T175+V175+W175+AA175+AD175+AE175+AF175+AJ175+AM175+AL175+AK175+AP175</f>
        <v>1639.491</v>
      </c>
      <c r="G175" s="5">
        <f>H175+K175+L175+M175+N175+P175+R175+U175+X175+Y175+Z175+AB175+AC175+AG175+AH175+AI175+AK175+AN175+AO175</f>
        <v>94178.366000000024</v>
      </c>
      <c r="H175" s="4">
        <v>91496.722000000009</v>
      </c>
      <c r="I175" s="4">
        <v>832.29899999999998</v>
      </c>
      <c r="J175" s="4">
        <v>804.84100000000001</v>
      </c>
      <c r="K175" s="4">
        <v>77.44</v>
      </c>
      <c r="L175" s="4">
        <v>123.077</v>
      </c>
      <c r="M175" s="4">
        <v>164.66499999999999</v>
      </c>
      <c r="N175" s="4">
        <v>2235.1570000000002</v>
      </c>
      <c r="O175" s="4">
        <v>1.3</v>
      </c>
      <c r="P175" s="4">
        <v>42.481000000000002</v>
      </c>
      <c r="Q175" s="4">
        <v>0.50600000000000001</v>
      </c>
      <c r="R175" s="4">
        <v>1.5469999999999999</v>
      </c>
      <c r="S175" s="4"/>
      <c r="T175" s="4"/>
      <c r="U175" s="4"/>
      <c r="V175" s="4"/>
      <c r="W175" s="4"/>
      <c r="X175" s="4">
        <v>3.5000000000000003E-2</v>
      </c>
      <c r="Y175" s="4"/>
      <c r="Z175" s="4">
        <v>2.1549999999999998</v>
      </c>
      <c r="AA175" s="4">
        <v>0.54500000000000004</v>
      </c>
      <c r="AB175" s="4"/>
      <c r="AC175" s="4"/>
      <c r="AD175" s="4"/>
      <c r="AE175" s="4"/>
      <c r="AF175" s="4"/>
      <c r="AG175" s="4"/>
      <c r="AH175" s="4">
        <v>35.087000000000003</v>
      </c>
      <c r="AI175" s="4"/>
      <c r="AJ175" s="4"/>
      <c r="AK175" s="4"/>
      <c r="AL175" s="4"/>
      <c r="AM175" s="4"/>
      <c r="AN175" s="4"/>
      <c r="AO175" s="4"/>
      <c r="AP175" s="4"/>
    </row>
    <row r="176" spans="1:42" x14ac:dyDescent="0.35">
      <c r="A176" s="1" t="s">
        <v>182</v>
      </c>
      <c r="B176" s="3">
        <f>F176/E176</f>
        <v>1.4961461523450729E-2</v>
      </c>
      <c r="C176" s="3">
        <f>G176/E176</f>
        <v>0.98503853847654932</v>
      </c>
      <c r="D176" s="3" t="str">
        <f>_xlfn.XLOOKUP(A176,[1]!Table1[country],[1]!Table1[Country-Code])</f>
        <v>SSD</v>
      </c>
      <c r="E176" s="5">
        <f>F176+G176</f>
        <v>21210.361000000001</v>
      </c>
      <c r="F176" s="5">
        <f>I176+J176+O176+Q176+S176+T176+V176+W176+AA176+AD176+AE176+AF176+AJ176+AM176+AL176+AK176+AP176</f>
        <v>317.33799999999997</v>
      </c>
      <c r="G176" s="5">
        <f>H176+K176+L176+M176+N176+P176+R176+U176+X176+Y176+Z176+AB176+AC176+AG176+AH176+AI176+AK176+AN176+AO176</f>
        <v>20893.023000000001</v>
      </c>
      <c r="H176" s="4">
        <v>18233.712</v>
      </c>
      <c r="I176" s="4">
        <v>207.71299999999999</v>
      </c>
      <c r="J176" s="4">
        <v>109.625</v>
      </c>
      <c r="K176" s="4">
        <v>285.24099999999999</v>
      </c>
      <c r="L176" s="4">
        <v>1119.4970000000001</v>
      </c>
      <c r="M176" s="4">
        <v>586.04300000000001</v>
      </c>
      <c r="N176" s="4">
        <v>345.56700000000001</v>
      </c>
      <c r="O176" s="4"/>
      <c r="P176" s="4">
        <v>282.20699999999999</v>
      </c>
      <c r="Q176" s="4"/>
      <c r="R176" s="4">
        <v>1.512</v>
      </c>
      <c r="S176" s="4"/>
      <c r="T176" s="4"/>
      <c r="U176" s="4">
        <v>17.239999999999998</v>
      </c>
      <c r="V176" s="4"/>
      <c r="W176" s="4"/>
      <c r="X176" s="4">
        <v>2.8759999999999999</v>
      </c>
      <c r="Y176" s="4"/>
      <c r="Z176" s="4"/>
      <c r="AA176" s="4"/>
      <c r="AB176" s="4">
        <v>19.128</v>
      </c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</row>
    <row r="177" spans="1:42" x14ac:dyDescent="0.35">
      <c r="A177" s="1" t="s">
        <v>155</v>
      </c>
      <c r="B177" s="3">
        <f>F177/E177</f>
        <v>4.1202815099168266E-3</v>
      </c>
      <c r="C177" s="3">
        <f>G177/E177</f>
        <v>0.99587971849008317</v>
      </c>
      <c r="D177" s="3"/>
      <c r="E177" s="5">
        <f>F177+G177</f>
        <v>78.150000000000006</v>
      </c>
      <c r="F177" s="5">
        <f>I177+J177+O177+Q177+S177+T177+V177+W177+AA177+AD177+AE177+AF177+AJ177+AM177+AL177+AK177+AP177</f>
        <v>0.32200000000000001</v>
      </c>
      <c r="G177" s="5">
        <f>H177+K177+L177+M177+N177+P177+R177+U177+X177+Y177+Z177+AB177+AC177+AG177+AH177+AI177+AK177+AN177+AO177</f>
        <v>77.828000000000003</v>
      </c>
      <c r="H177" s="4">
        <v>74.688000000000002</v>
      </c>
      <c r="I177" s="4">
        <v>0.32200000000000001</v>
      </c>
      <c r="J177" s="4"/>
      <c r="K177" s="4">
        <v>3.14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</row>
    <row r="178" spans="1:42" x14ac:dyDescent="0.35">
      <c r="A178" s="8" t="s">
        <v>178</v>
      </c>
      <c r="B178" s="3">
        <f>F178/E178</f>
        <v>1.4019728874021051E-4</v>
      </c>
      <c r="C178" s="3">
        <f>G178/E178</f>
        <v>0.99985980271125974</v>
      </c>
      <c r="D178" s="3" t="str">
        <f>_xlfn.XLOOKUP(A178,[1]!Table1[country],[1]!Table1[Country-Code])</f>
        <v>SLB</v>
      </c>
      <c r="E178" s="5">
        <f>F178+G178</f>
        <v>1027.124</v>
      </c>
      <c r="F178" s="5">
        <f>I178+J178+O178+Q178+S178+T178+V178+W178+AA178+AD178+AE178+AF178+AJ178+AM178+AL178+AK178+AP178</f>
        <v>0.14399999999999999</v>
      </c>
      <c r="G178" s="5">
        <f>H178+K178+L178+M178+N178+P178+R178+U178+X178+Y178+Z178+AB178+AC178+AG178+AH178+AI178+AK178+AN178+AO178</f>
        <v>1026.98</v>
      </c>
      <c r="H178" s="4">
        <v>974.827</v>
      </c>
      <c r="I178" s="4">
        <v>0.126</v>
      </c>
      <c r="J178" s="4"/>
      <c r="K178" s="4">
        <v>0.94899999999999995</v>
      </c>
      <c r="L178" s="4">
        <v>6.1470000000000002</v>
      </c>
      <c r="M178" s="4">
        <v>17.36</v>
      </c>
      <c r="N178" s="4"/>
      <c r="O178" s="4">
        <v>1.7999999999999999E-2</v>
      </c>
      <c r="P178" s="4">
        <v>23.305</v>
      </c>
      <c r="Q178" s="4"/>
      <c r="R178" s="4">
        <v>4.3920000000000003</v>
      </c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63186-6804-44BA-A257-14CC277DA36B}">
  <dimension ref="A1:AM179"/>
  <sheetViews>
    <sheetView topLeftCell="AC1" workbookViewId="0">
      <pane ySplit="1" topLeftCell="A150" activePane="bottomLeft" state="frozen"/>
      <selection pane="bottomLeft" activeCell="AF172" sqref="AF172:AM172"/>
    </sheetView>
  </sheetViews>
  <sheetFormatPr defaultRowHeight="14.5" x14ac:dyDescent="0.35"/>
  <sheetData>
    <row r="1" spans="1:39" x14ac:dyDescent="0.35">
      <c r="A1" t="s">
        <v>217</v>
      </c>
      <c r="B1" t="s">
        <v>217</v>
      </c>
      <c r="C1" t="s">
        <v>217</v>
      </c>
      <c r="D1" t="s">
        <v>217</v>
      </c>
      <c r="E1" t="s">
        <v>217</v>
      </c>
      <c r="F1" t="s">
        <v>217</v>
      </c>
      <c r="G1" t="s">
        <v>217</v>
      </c>
      <c r="H1" t="s">
        <v>218</v>
      </c>
      <c r="I1" t="s">
        <v>218</v>
      </c>
      <c r="J1" t="s">
        <v>218</v>
      </c>
      <c r="K1" t="s">
        <v>218</v>
      </c>
      <c r="L1" t="s">
        <v>218</v>
      </c>
      <c r="M1" t="s">
        <v>218</v>
      </c>
      <c r="N1" t="s">
        <v>218</v>
      </c>
      <c r="O1" t="s">
        <v>218</v>
      </c>
      <c r="P1" t="s">
        <v>219</v>
      </c>
      <c r="Q1" t="s">
        <v>219</v>
      </c>
      <c r="R1" t="s">
        <v>219</v>
      </c>
      <c r="S1" t="s">
        <v>219</v>
      </c>
      <c r="T1" t="s">
        <v>219</v>
      </c>
      <c r="U1" t="s">
        <v>219</v>
      </c>
      <c r="V1" t="s">
        <v>219</v>
      </c>
      <c r="W1" t="s">
        <v>219</v>
      </c>
      <c r="X1" t="s">
        <v>220</v>
      </c>
      <c r="Y1" t="s">
        <v>220</v>
      </c>
      <c r="Z1" t="s">
        <v>220</v>
      </c>
      <c r="AA1" t="s">
        <v>220</v>
      </c>
      <c r="AB1" t="s">
        <v>220</v>
      </c>
      <c r="AC1" t="s">
        <v>220</v>
      </c>
      <c r="AD1" t="s">
        <v>220</v>
      </c>
      <c r="AE1" t="s">
        <v>220</v>
      </c>
      <c r="AF1" t="s">
        <v>221</v>
      </c>
      <c r="AG1" t="s">
        <v>221</v>
      </c>
      <c r="AH1" t="s">
        <v>221</v>
      </c>
      <c r="AI1" t="s">
        <v>221</v>
      </c>
      <c r="AJ1" t="s">
        <v>221</v>
      </c>
      <c r="AK1" t="s">
        <v>221</v>
      </c>
      <c r="AL1" t="s">
        <v>221</v>
      </c>
      <c r="AM1" t="s">
        <v>221</v>
      </c>
    </row>
    <row r="2" spans="1:39" x14ac:dyDescent="0.35">
      <c r="A2" t="s">
        <v>222</v>
      </c>
      <c r="B2" t="s">
        <v>3</v>
      </c>
      <c r="C2" t="s">
        <v>223</v>
      </c>
      <c r="D2" t="s">
        <v>224</v>
      </c>
      <c r="E2" t="s">
        <v>225</v>
      </c>
      <c r="F2" t="s">
        <v>226</v>
      </c>
      <c r="G2" t="s">
        <v>227</v>
      </c>
      <c r="H2" t="s">
        <v>3</v>
      </c>
      <c r="I2" t="s">
        <v>223</v>
      </c>
      <c r="J2" t="s">
        <v>224</v>
      </c>
      <c r="K2" t="s">
        <v>225</v>
      </c>
      <c r="L2" t="s">
        <v>35</v>
      </c>
      <c r="M2" t="s">
        <v>31</v>
      </c>
      <c r="N2" t="s">
        <v>226</v>
      </c>
      <c r="O2" t="s">
        <v>227</v>
      </c>
      <c r="P2" t="s">
        <v>3</v>
      </c>
      <c r="Q2" t="s">
        <v>223</v>
      </c>
      <c r="R2" t="s">
        <v>224</v>
      </c>
      <c r="S2" t="s">
        <v>225</v>
      </c>
      <c r="T2" t="s">
        <v>35</v>
      </c>
      <c r="U2" t="s">
        <v>31</v>
      </c>
      <c r="V2" t="s">
        <v>226</v>
      </c>
      <c r="W2" t="s">
        <v>227</v>
      </c>
      <c r="X2" t="s">
        <v>3</v>
      </c>
      <c r="Y2" t="s">
        <v>223</v>
      </c>
      <c r="Z2" t="s">
        <v>224</v>
      </c>
      <c r="AA2" t="s">
        <v>225</v>
      </c>
      <c r="AB2" t="s">
        <v>35</v>
      </c>
      <c r="AC2" t="s">
        <v>31</v>
      </c>
      <c r="AD2" t="s">
        <v>226</v>
      </c>
      <c r="AE2" t="s">
        <v>227</v>
      </c>
      <c r="AF2" t="s">
        <v>3</v>
      </c>
      <c r="AG2" t="s">
        <v>223</v>
      </c>
      <c r="AH2" t="s">
        <v>224</v>
      </c>
      <c r="AI2" t="s">
        <v>225</v>
      </c>
      <c r="AJ2" t="s">
        <v>35</v>
      </c>
      <c r="AK2" t="s">
        <v>31</v>
      </c>
      <c r="AL2" t="s">
        <v>226</v>
      </c>
      <c r="AM2" t="s">
        <v>227</v>
      </c>
    </row>
    <row r="3" spans="1:39" x14ac:dyDescent="0.35">
      <c r="A3" t="s">
        <v>0</v>
      </c>
    </row>
    <row r="4" spans="1:39" x14ac:dyDescent="0.35">
      <c r="A4" t="s">
        <v>36</v>
      </c>
      <c r="H4">
        <v>6020.5899999999901</v>
      </c>
      <c r="I4">
        <v>532.76900000000001</v>
      </c>
      <c r="O4">
        <v>306.08100000000002</v>
      </c>
      <c r="P4">
        <v>2831.152</v>
      </c>
      <c r="Q4">
        <v>5354.5349999999999</v>
      </c>
      <c r="W4">
        <v>2150.4579999999901</v>
      </c>
      <c r="X4">
        <v>1683.3329999999901</v>
      </c>
      <c r="Y4">
        <v>17141.75</v>
      </c>
      <c r="Z4">
        <v>22.882999999999999</v>
      </c>
      <c r="AE4">
        <v>67186.22</v>
      </c>
      <c r="AF4">
        <v>473.152999999999</v>
      </c>
      <c r="AG4">
        <v>857.30099999999902</v>
      </c>
      <c r="AH4">
        <v>0.23799999999999999</v>
      </c>
      <c r="AI4">
        <v>0.13900000000000001</v>
      </c>
      <c r="AM4">
        <v>32360.73</v>
      </c>
    </row>
    <row r="5" spans="1:39" x14ac:dyDescent="0.35">
      <c r="A5" t="s">
        <v>37</v>
      </c>
      <c r="B5">
        <v>342.78300000000002</v>
      </c>
      <c r="G5">
        <v>0.434</v>
      </c>
      <c r="H5">
        <v>1707.5909999999999</v>
      </c>
      <c r="I5">
        <v>0.29199999999999998</v>
      </c>
      <c r="O5">
        <v>6.3E-2</v>
      </c>
      <c r="P5">
        <v>1938.356</v>
      </c>
      <c r="Q5">
        <v>95.923999999999893</v>
      </c>
      <c r="R5">
        <v>4.68</v>
      </c>
      <c r="U5">
        <v>4.9000000000000002E-2</v>
      </c>
      <c r="W5">
        <v>93.59</v>
      </c>
      <c r="X5">
        <v>1837.3720000000001</v>
      </c>
      <c r="Y5">
        <v>289.03199999999998</v>
      </c>
      <c r="Z5">
        <v>4.9850000000000003</v>
      </c>
      <c r="AA5">
        <v>1.484</v>
      </c>
      <c r="AC5">
        <v>0.33</v>
      </c>
      <c r="AD5">
        <v>0.191</v>
      </c>
      <c r="AE5">
        <v>764.16399999999999</v>
      </c>
      <c r="AF5">
        <v>2335.7280000000001</v>
      </c>
      <c r="AG5">
        <v>1274.0839999999901</v>
      </c>
      <c r="AH5">
        <v>40.430999999999997</v>
      </c>
      <c r="AI5">
        <v>51.536000000000001</v>
      </c>
      <c r="AK5">
        <v>0.24099999999999999</v>
      </c>
      <c r="AL5">
        <v>3.5000000000000003E-2</v>
      </c>
      <c r="AM5">
        <v>6541.8009999999904</v>
      </c>
    </row>
    <row r="6" spans="1:39" x14ac:dyDescent="0.35">
      <c r="A6" t="s">
        <v>38</v>
      </c>
      <c r="B6">
        <v>4716.8669999999902</v>
      </c>
      <c r="C6">
        <v>0.65300000000000002</v>
      </c>
      <c r="D6">
        <v>6.4000000000000001E-2</v>
      </c>
      <c r="F6">
        <v>6.0999999999999999E-2</v>
      </c>
      <c r="G6">
        <v>7.968</v>
      </c>
      <c r="H6">
        <v>26854.355</v>
      </c>
      <c r="O6">
        <v>1358.788</v>
      </c>
      <c r="P6">
        <v>9581.4759999999897</v>
      </c>
      <c r="Q6">
        <v>96.944000000000003</v>
      </c>
      <c r="R6">
        <v>0.371</v>
      </c>
      <c r="W6">
        <v>224.411</v>
      </c>
      <c r="X6">
        <v>5575.1440000000002</v>
      </c>
      <c r="Y6">
        <v>80.111999999999995</v>
      </c>
      <c r="AE6">
        <v>1867.954</v>
      </c>
      <c r="AF6">
        <v>7921.7139999999999</v>
      </c>
      <c r="AG6">
        <v>3298.8679999999999</v>
      </c>
      <c r="AH6">
        <v>1.8320000000000001</v>
      </c>
      <c r="AI6">
        <v>2.028</v>
      </c>
      <c r="AM6">
        <v>10112.834000000001</v>
      </c>
    </row>
    <row r="7" spans="1:39" x14ac:dyDescent="0.35">
      <c r="A7" t="s">
        <v>39</v>
      </c>
      <c r="H7">
        <v>129.54999999999899</v>
      </c>
      <c r="P7">
        <v>144.559</v>
      </c>
      <c r="X7">
        <v>42.216000000000001</v>
      </c>
      <c r="AF7">
        <v>32.561999999999998</v>
      </c>
      <c r="AG7">
        <v>0.79900000000000004</v>
      </c>
      <c r="AH7">
        <v>4.4999999999999998E-2</v>
      </c>
      <c r="AI7">
        <v>0.77800000000000002</v>
      </c>
      <c r="AM7">
        <v>0.26600000000000001</v>
      </c>
    </row>
    <row r="8" spans="1:39" x14ac:dyDescent="0.35">
      <c r="A8" t="s">
        <v>40</v>
      </c>
      <c r="B8">
        <v>121.45</v>
      </c>
      <c r="H8">
        <v>7533.3689999999997</v>
      </c>
      <c r="I8">
        <v>423.70600000000002</v>
      </c>
      <c r="J8">
        <v>144.06200000000001</v>
      </c>
      <c r="K8">
        <v>2.5000000000000001E-2</v>
      </c>
      <c r="O8">
        <v>2534.0569999999998</v>
      </c>
      <c r="P8">
        <v>3150.2459999999901</v>
      </c>
      <c r="Q8">
        <v>1331.557</v>
      </c>
      <c r="S8">
        <v>0.95899999999999996</v>
      </c>
      <c r="W8">
        <v>3642.4169999999999</v>
      </c>
      <c r="X8">
        <v>950.80799999999999</v>
      </c>
      <c r="Y8">
        <v>1133.47</v>
      </c>
      <c r="Z8">
        <v>0.76300000000000001</v>
      </c>
      <c r="AE8">
        <v>10022.074000000001</v>
      </c>
      <c r="AF8">
        <v>2417.1930000000002</v>
      </c>
      <c r="AG8">
        <v>989.779</v>
      </c>
      <c r="AH8">
        <v>8.907</v>
      </c>
      <c r="AI8">
        <v>2.5099999999999998</v>
      </c>
      <c r="AK8">
        <v>0.113</v>
      </c>
      <c r="AM8">
        <v>51721.834000000003</v>
      </c>
    </row>
    <row r="9" spans="1:39" x14ac:dyDescent="0.35">
      <c r="A9" t="s">
        <v>41</v>
      </c>
      <c r="B9">
        <v>4785.8999999999996</v>
      </c>
      <c r="C9">
        <v>0.14799999999999999</v>
      </c>
      <c r="G9">
        <v>1.046</v>
      </c>
      <c r="H9">
        <v>57951.377999999997</v>
      </c>
      <c r="I9">
        <v>276.82</v>
      </c>
      <c r="J9">
        <v>5.774</v>
      </c>
      <c r="K9">
        <v>7.758</v>
      </c>
      <c r="M9">
        <v>0.10299999999999999</v>
      </c>
      <c r="O9">
        <v>718.998999999999</v>
      </c>
      <c r="P9">
        <v>33620.998</v>
      </c>
      <c r="Q9">
        <v>1465.7570000000001</v>
      </c>
      <c r="R9">
        <v>30.535</v>
      </c>
      <c r="S9">
        <v>60.625999999999998</v>
      </c>
      <c r="U9">
        <v>7.8E-2</v>
      </c>
      <c r="V9">
        <v>8.4999999999999895E-2</v>
      </c>
      <c r="W9">
        <v>3730.2449999999999</v>
      </c>
      <c r="X9">
        <v>10091.411</v>
      </c>
      <c r="Y9">
        <v>11061.464</v>
      </c>
      <c r="Z9">
        <v>47.32</v>
      </c>
      <c r="AA9">
        <v>543.50299999999902</v>
      </c>
      <c r="AC9">
        <v>1.6</v>
      </c>
      <c r="AD9">
        <v>0.311</v>
      </c>
      <c r="AE9">
        <v>88712.006999999998</v>
      </c>
      <c r="AF9">
        <v>35256.680999999997</v>
      </c>
      <c r="AG9">
        <v>7794.7610000000004</v>
      </c>
      <c r="AH9">
        <v>294.63900000000001</v>
      </c>
      <c r="AI9">
        <v>837.80899999999997</v>
      </c>
      <c r="AK9">
        <v>0.89100000000000001</v>
      </c>
      <c r="AL9">
        <v>0.19</v>
      </c>
      <c r="AM9">
        <v>418488.902</v>
      </c>
    </row>
    <row r="10" spans="1:39" x14ac:dyDescent="0.35">
      <c r="A10" t="s">
        <v>42</v>
      </c>
      <c r="B10">
        <v>120.553</v>
      </c>
      <c r="H10">
        <v>3185.9839999999999</v>
      </c>
      <c r="I10">
        <v>17.902999999999999</v>
      </c>
      <c r="O10">
        <v>115.7</v>
      </c>
      <c r="P10">
        <v>507.28899999999999</v>
      </c>
      <c r="Q10">
        <v>1.0409999999999999</v>
      </c>
      <c r="W10">
        <v>168.869</v>
      </c>
      <c r="X10">
        <v>1144.3520000000001</v>
      </c>
      <c r="Y10">
        <v>78.093999999999994</v>
      </c>
      <c r="AA10">
        <v>20.163</v>
      </c>
      <c r="AE10">
        <v>877.80499999999995</v>
      </c>
      <c r="AF10">
        <v>932.51199999999994</v>
      </c>
      <c r="AG10">
        <v>217.74299999999999</v>
      </c>
      <c r="AH10">
        <v>2.8610000000000002</v>
      </c>
      <c r="AI10">
        <v>504.94899999999899</v>
      </c>
      <c r="AL10">
        <v>3.4000000000000002E-2</v>
      </c>
      <c r="AM10">
        <v>1849.231</v>
      </c>
    </row>
    <row r="11" spans="1:39" x14ac:dyDescent="0.35">
      <c r="A11" t="s">
        <v>43</v>
      </c>
      <c r="B11">
        <v>8923.16</v>
      </c>
      <c r="G11">
        <v>3.5000000000000003E-2</v>
      </c>
      <c r="H11">
        <v>81811.888999999996</v>
      </c>
      <c r="I11">
        <v>308.67399999999998</v>
      </c>
      <c r="J11">
        <v>1.175</v>
      </c>
      <c r="N11">
        <v>4.7009999999999996</v>
      </c>
      <c r="O11">
        <v>4946.0429999999997</v>
      </c>
      <c r="P11">
        <v>66351.316999999995</v>
      </c>
      <c r="Q11">
        <v>2055.2139999999999</v>
      </c>
      <c r="R11">
        <v>0.69699999999999995</v>
      </c>
      <c r="S11">
        <v>5.2999999999999999E-2</v>
      </c>
      <c r="U11">
        <v>1.2889999999999999</v>
      </c>
      <c r="W11">
        <v>19119.035999999898</v>
      </c>
      <c r="X11">
        <v>74811.410999999993</v>
      </c>
      <c r="Y11">
        <v>6106.0659999999998</v>
      </c>
      <c r="Z11">
        <v>2.2599999999999998</v>
      </c>
      <c r="AA11">
        <v>0.216</v>
      </c>
      <c r="AC11">
        <v>2.2410000000000001</v>
      </c>
      <c r="AE11">
        <v>59143.784</v>
      </c>
      <c r="AF11">
        <v>154798.848</v>
      </c>
      <c r="AG11">
        <v>34852.409999999902</v>
      </c>
      <c r="AH11">
        <v>79.283999999999907</v>
      </c>
      <c r="AI11">
        <v>133.732</v>
      </c>
      <c r="AJ11">
        <v>2.3740000000000001</v>
      </c>
      <c r="AK11">
        <v>3.5219999999999998</v>
      </c>
      <c r="AL11">
        <v>0.53900000000000003</v>
      </c>
      <c r="AM11">
        <v>379009.946</v>
      </c>
    </row>
    <row r="12" spans="1:39" x14ac:dyDescent="0.35">
      <c r="A12" t="s">
        <v>44</v>
      </c>
      <c r="B12">
        <v>2755.8209999999999</v>
      </c>
      <c r="H12">
        <v>7091.6210000000001</v>
      </c>
      <c r="J12">
        <v>8.4000000000000005E-2</v>
      </c>
      <c r="K12">
        <v>0.109</v>
      </c>
      <c r="P12">
        <v>6500.1399999999903</v>
      </c>
      <c r="R12">
        <v>0.46</v>
      </c>
      <c r="S12">
        <v>3.9129999999999998</v>
      </c>
      <c r="U12">
        <v>3.9E-2</v>
      </c>
      <c r="W12">
        <v>0.27600000000000002</v>
      </c>
      <c r="X12">
        <v>6031.0689999999904</v>
      </c>
      <c r="Y12">
        <v>40.454000000000001</v>
      </c>
      <c r="Z12">
        <v>2.41</v>
      </c>
      <c r="AA12">
        <v>23.437999999999999</v>
      </c>
      <c r="AC12">
        <v>0.309</v>
      </c>
      <c r="AD12">
        <v>0.03</v>
      </c>
      <c r="AE12">
        <v>11.212</v>
      </c>
      <c r="AF12">
        <v>35467.042999999998</v>
      </c>
      <c r="AG12">
        <v>2695.7420000000002</v>
      </c>
      <c r="AH12">
        <v>79.308999999999997</v>
      </c>
      <c r="AI12">
        <v>246.988</v>
      </c>
      <c r="AK12">
        <v>6.5090000000000003</v>
      </c>
      <c r="AL12">
        <v>5.6000000000000001E-2</v>
      </c>
      <c r="AM12">
        <v>1286.0450000000001</v>
      </c>
    </row>
    <row r="13" spans="1:39" x14ac:dyDescent="0.35">
      <c r="A13" t="s">
        <v>45</v>
      </c>
      <c r="B13">
        <v>422.45499999999998</v>
      </c>
      <c r="H13">
        <v>1810.4749999999999</v>
      </c>
      <c r="I13">
        <v>5.0999999999999997E-2</v>
      </c>
      <c r="J13">
        <v>1.2210000000000001</v>
      </c>
      <c r="K13">
        <v>0.35299999999999998</v>
      </c>
      <c r="O13">
        <v>79.421999999999997</v>
      </c>
      <c r="P13">
        <v>447.88799999999998</v>
      </c>
      <c r="Q13">
        <v>43.624000000000002</v>
      </c>
      <c r="R13">
        <v>0.96899999999999897</v>
      </c>
      <c r="S13">
        <v>0.2</v>
      </c>
      <c r="V13">
        <v>3.6999999999999998E-2</v>
      </c>
      <c r="W13">
        <v>194.042</v>
      </c>
      <c r="X13">
        <v>392.60399999999998</v>
      </c>
      <c r="Y13">
        <v>43.094999999999999</v>
      </c>
      <c r="AA13">
        <v>7.43</v>
      </c>
      <c r="AE13">
        <v>1617.5</v>
      </c>
      <c r="AF13">
        <v>396.76600000000002</v>
      </c>
      <c r="AG13">
        <v>22.443999999999999</v>
      </c>
      <c r="AH13">
        <v>0.33</v>
      </c>
      <c r="AI13">
        <v>14.336</v>
      </c>
      <c r="AL13">
        <v>3.6999999999999998E-2</v>
      </c>
      <c r="AM13">
        <v>5128.7169999999996</v>
      </c>
    </row>
    <row r="14" spans="1:39" x14ac:dyDescent="0.35">
      <c r="A14" t="s">
        <v>46</v>
      </c>
      <c r="H14">
        <v>198.76</v>
      </c>
      <c r="J14">
        <v>2.3E-2</v>
      </c>
      <c r="P14">
        <v>486.19099999999997</v>
      </c>
      <c r="W14">
        <v>2.286</v>
      </c>
      <c r="X14">
        <v>316.12599999999998</v>
      </c>
      <c r="AE14">
        <v>27.242999999999999</v>
      </c>
      <c r="AF14">
        <v>922.71</v>
      </c>
      <c r="AG14">
        <v>14.959</v>
      </c>
      <c r="AH14">
        <v>0.19</v>
      </c>
      <c r="AI14">
        <v>0.60799999999999998</v>
      </c>
      <c r="AK14">
        <v>1.0999999999999999E-2</v>
      </c>
      <c r="AM14">
        <v>325.34199999999998</v>
      </c>
    </row>
    <row r="15" spans="1:39" x14ac:dyDescent="0.35">
      <c r="A15" t="s">
        <v>47</v>
      </c>
      <c r="H15">
        <v>8320.8699999999899</v>
      </c>
      <c r="K15">
        <v>4.7509999999999897</v>
      </c>
      <c r="N15">
        <v>0.17399999999999999</v>
      </c>
      <c r="O15">
        <v>0.47899999999999998</v>
      </c>
      <c r="P15">
        <v>1780.4739999999999</v>
      </c>
      <c r="Q15">
        <v>24.640999999999998</v>
      </c>
      <c r="V15">
        <v>0.312</v>
      </c>
      <c r="W15">
        <v>28.684999999999999</v>
      </c>
      <c r="X15">
        <v>1210.21</v>
      </c>
      <c r="Y15">
        <v>7.5469999999999997</v>
      </c>
      <c r="Z15">
        <v>6.7359999999999998</v>
      </c>
      <c r="AA15">
        <v>1.7030000000000001</v>
      </c>
      <c r="AD15">
        <v>0.114</v>
      </c>
      <c r="AE15">
        <v>716.03899999999999</v>
      </c>
      <c r="AF15">
        <v>1816.7829999999999</v>
      </c>
      <c r="AG15">
        <v>13.753</v>
      </c>
      <c r="AH15">
        <v>23.062999999999999</v>
      </c>
      <c r="AI15">
        <v>11.821999999999999</v>
      </c>
      <c r="AJ15">
        <v>21.817</v>
      </c>
      <c r="AK15">
        <v>0.63700000000000001</v>
      </c>
      <c r="AL15">
        <v>0.10100000000000001</v>
      </c>
      <c r="AM15">
        <v>9344.7479999999996</v>
      </c>
    </row>
    <row r="16" spans="1:39" x14ac:dyDescent="0.35">
      <c r="A16" t="s">
        <v>48</v>
      </c>
      <c r="B16">
        <v>1377.9759999999901</v>
      </c>
      <c r="C16">
        <v>0.36699999999999999</v>
      </c>
      <c r="H16">
        <v>17842.868999999999</v>
      </c>
      <c r="I16">
        <v>41.103999999999999</v>
      </c>
      <c r="J16">
        <v>0.19399999999999901</v>
      </c>
      <c r="K16">
        <v>5.3019999999999996</v>
      </c>
      <c r="O16">
        <v>8.8509999999999902</v>
      </c>
      <c r="P16">
        <v>5689.76</v>
      </c>
      <c r="Q16">
        <v>235.40699999999899</v>
      </c>
      <c r="S16">
        <v>14.056999999999899</v>
      </c>
      <c r="U16">
        <v>0.16800000000000001</v>
      </c>
      <c r="W16">
        <v>75.811999999999998</v>
      </c>
      <c r="X16">
        <v>22447.745999999999</v>
      </c>
      <c r="Y16">
        <v>14598.017</v>
      </c>
      <c r="Z16">
        <v>2.9969999999999999</v>
      </c>
      <c r="AA16">
        <v>7.7149999999999999</v>
      </c>
      <c r="AC16">
        <v>7.9000000000000001E-2</v>
      </c>
      <c r="AD16">
        <v>0.39100000000000001</v>
      </c>
      <c r="AE16">
        <v>6394.0010000000002</v>
      </c>
      <c r="AF16">
        <v>14502.412</v>
      </c>
      <c r="AG16">
        <v>10577.032999999999</v>
      </c>
      <c r="AH16">
        <v>95.92</v>
      </c>
      <c r="AI16">
        <v>60.884</v>
      </c>
      <c r="AJ16">
        <v>0.04</v>
      </c>
      <c r="AK16">
        <v>1.103</v>
      </c>
      <c r="AL16">
        <v>0.19500000000000001</v>
      </c>
      <c r="AM16">
        <v>31258.909</v>
      </c>
    </row>
    <row r="17" spans="1:39" x14ac:dyDescent="0.35">
      <c r="A17" t="s">
        <v>49</v>
      </c>
      <c r="B17">
        <v>2138.2190000000001</v>
      </c>
      <c r="H17">
        <v>3677.2579999999998</v>
      </c>
      <c r="J17">
        <v>1.9530000000000001</v>
      </c>
      <c r="K17">
        <v>2.9910000000000001</v>
      </c>
      <c r="N17">
        <v>8.4999999999999895E-2</v>
      </c>
      <c r="O17">
        <v>1.6E-2</v>
      </c>
      <c r="P17">
        <v>3366.5129999999999</v>
      </c>
      <c r="R17">
        <v>12.549999999999899</v>
      </c>
      <c r="S17">
        <v>13.176</v>
      </c>
      <c r="U17">
        <v>9.2999999999999999E-2</v>
      </c>
      <c r="W17">
        <v>0.374</v>
      </c>
      <c r="X17">
        <v>4844.3590000000004</v>
      </c>
      <c r="Y17">
        <v>3.282</v>
      </c>
      <c r="Z17">
        <v>76.043999999999997</v>
      </c>
      <c r="AA17">
        <v>107.458</v>
      </c>
      <c r="AB17">
        <v>1.113</v>
      </c>
      <c r="AC17">
        <v>0.127</v>
      </c>
      <c r="AD17">
        <v>2.4E-2</v>
      </c>
      <c r="AE17">
        <v>2.6709999999999998</v>
      </c>
      <c r="AF17">
        <v>21757.986000000001</v>
      </c>
      <c r="AG17">
        <v>595.81299999999999</v>
      </c>
      <c r="AH17">
        <v>1126.3499999999999</v>
      </c>
      <c r="AI17">
        <v>1195.3869999999999</v>
      </c>
      <c r="AJ17">
        <v>7.2229999999999999</v>
      </c>
      <c r="AK17">
        <v>1.147</v>
      </c>
      <c r="AL17">
        <v>0.16899999999999901</v>
      </c>
      <c r="AM17">
        <v>335.22</v>
      </c>
    </row>
    <row r="18" spans="1:39" x14ac:dyDescent="0.35">
      <c r="A18" t="s">
        <v>50</v>
      </c>
      <c r="H18">
        <v>617.37299999999902</v>
      </c>
      <c r="N18">
        <v>0.127</v>
      </c>
      <c r="P18">
        <v>288.44</v>
      </c>
      <c r="Q18">
        <v>14.773999999999999</v>
      </c>
      <c r="S18">
        <v>0.66300000000000003</v>
      </c>
      <c r="U18">
        <v>0.112</v>
      </c>
      <c r="V18">
        <v>0.307</v>
      </c>
      <c r="W18">
        <v>93.77</v>
      </c>
      <c r="X18">
        <v>243.815</v>
      </c>
      <c r="Y18">
        <v>77.44</v>
      </c>
      <c r="Z18">
        <v>4.1849999999999996</v>
      </c>
      <c r="AA18">
        <v>0.53900000000000003</v>
      </c>
      <c r="AC18">
        <v>3.5999999999999997E-2</v>
      </c>
      <c r="AD18">
        <v>3.9E-2</v>
      </c>
      <c r="AE18">
        <v>668.15</v>
      </c>
      <c r="AF18">
        <v>257.33499999999998</v>
      </c>
      <c r="AG18">
        <v>297.63900000000001</v>
      </c>
      <c r="AH18">
        <v>2.94</v>
      </c>
      <c r="AI18">
        <v>9.0999999999999998E-2</v>
      </c>
      <c r="AK18">
        <v>7.9000000000000001E-2</v>
      </c>
      <c r="AM18">
        <v>4458.7020000000002</v>
      </c>
    </row>
    <row r="19" spans="1:39" x14ac:dyDescent="0.35">
      <c r="A19" t="s">
        <v>51</v>
      </c>
      <c r="H19">
        <v>2829.4369999999999</v>
      </c>
      <c r="I19">
        <v>523.97500000000002</v>
      </c>
      <c r="M19">
        <v>0.1</v>
      </c>
      <c r="O19">
        <v>299.58099999999899</v>
      </c>
      <c r="P19">
        <v>288.39999999999998</v>
      </c>
      <c r="Q19">
        <v>869.88099999999997</v>
      </c>
      <c r="R19">
        <v>0.13800000000000001</v>
      </c>
      <c r="U19">
        <v>0.47099999999999997</v>
      </c>
      <c r="W19">
        <v>1226.347</v>
      </c>
      <c r="X19">
        <v>260.39800000000002</v>
      </c>
      <c r="Y19">
        <v>2299.5970000000002</v>
      </c>
      <c r="Z19">
        <v>12.51</v>
      </c>
      <c r="AA19">
        <v>3.34</v>
      </c>
      <c r="AC19">
        <v>0.81699999999999995</v>
      </c>
      <c r="AE19">
        <v>3704.2339999999999</v>
      </c>
      <c r="AF19">
        <v>299.41399999999999</v>
      </c>
      <c r="AG19">
        <v>283.83199999999999</v>
      </c>
      <c r="AH19">
        <v>4.2629999999999999</v>
      </c>
      <c r="AK19">
        <v>1.014</v>
      </c>
      <c r="AM19">
        <v>14989.118</v>
      </c>
    </row>
    <row r="20" spans="1:39" x14ac:dyDescent="0.35">
      <c r="A20" t="s">
        <v>52</v>
      </c>
      <c r="H20">
        <v>316.24</v>
      </c>
      <c r="P20">
        <v>149.87799999999999</v>
      </c>
      <c r="W20">
        <v>40.821999999999903</v>
      </c>
      <c r="X20">
        <v>193.52099999999999</v>
      </c>
      <c r="Y20">
        <v>39.426000000000002</v>
      </c>
      <c r="AE20">
        <v>79.739999999999995</v>
      </c>
      <c r="AF20">
        <v>307.779</v>
      </c>
      <c r="AG20">
        <v>88.811000000000007</v>
      </c>
      <c r="AH20">
        <v>2.5529999999999999</v>
      </c>
      <c r="AL20">
        <v>3.4000000000000002E-2</v>
      </c>
      <c r="AM20">
        <v>850.14400000000001</v>
      </c>
    </row>
    <row r="21" spans="1:39" x14ac:dyDescent="0.35">
      <c r="A21" t="s">
        <v>53</v>
      </c>
      <c r="B21">
        <v>23.742999999999999</v>
      </c>
      <c r="H21">
        <v>10178.816999999999</v>
      </c>
      <c r="I21">
        <v>353.63299999999998</v>
      </c>
      <c r="J21">
        <v>15.194000000000001</v>
      </c>
      <c r="K21">
        <v>112.197</v>
      </c>
      <c r="M21">
        <v>0.156</v>
      </c>
      <c r="O21">
        <v>6189.5039999999999</v>
      </c>
      <c r="P21">
        <v>2169.25</v>
      </c>
      <c r="Q21">
        <v>97.001999999999995</v>
      </c>
      <c r="R21">
        <v>48.37</v>
      </c>
      <c r="S21">
        <v>168.82899999999901</v>
      </c>
      <c r="V21">
        <v>0.02</v>
      </c>
      <c r="W21">
        <v>6322.893</v>
      </c>
      <c r="X21">
        <v>958.62400000000002</v>
      </c>
      <c r="Y21">
        <v>292.10000000000002</v>
      </c>
      <c r="Z21">
        <v>65.228999999999999</v>
      </c>
      <c r="AA21">
        <v>143.00200000000001</v>
      </c>
      <c r="AB21">
        <v>0.48499999999999999</v>
      </c>
      <c r="AC21">
        <v>6.2E-2</v>
      </c>
      <c r="AE21">
        <v>25578.326000000001</v>
      </c>
      <c r="AF21">
        <v>3775.3719999999998</v>
      </c>
      <c r="AG21">
        <v>589.65099999999995</v>
      </c>
      <c r="AH21">
        <v>542.20499999999902</v>
      </c>
      <c r="AI21">
        <v>317.35599999999999</v>
      </c>
      <c r="AJ21">
        <v>15.468</v>
      </c>
      <c r="AK21">
        <v>0.191</v>
      </c>
      <c r="AL21">
        <v>0.13</v>
      </c>
      <c r="AM21">
        <v>127604.395</v>
      </c>
    </row>
    <row r="22" spans="1:39" x14ac:dyDescent="0.35">
      <c r="A22" t="s">
        <v>54</v>
      </c>
      <c r="B22">
        <v>465.56700000000001</v>
      </c>
      <c r="H22">
        <v>4418.1769999999997</v>
      </c>
      <c r="I22">
        <v>45.128999999999998</v>
      </c>
      <c r="M22">
        <v>6.6000000000000003E-2</v>
      </c>
      <c r="O22">
        <v>22.641999999999999</v>
      </c>
      <c r="P22">
        <v>2738.32</v>
      </c>
      <c r="Q22">
        <v>260.07299999999998</v>
      </c>
      <c r="R22">
        <v>2.8000000000000001E-2</v>
      </c>
      <c r="S22">
        <v>20.774000000000001</v>
      </c>
      <c r="U22">
        <v>0.26700000000000002</v>
      </c>
      <c r="W22">
        <v>45.850999999999999</v>
      </c>
      <c r="X22">
        <v>1746.434</v>
      </c>
      <c r="Y22">
        <v>244.70099999999999</v>
      </c>
      <c r="Z22">
        <v>0.36599999999999999</v>
      </c>
      <c r="AA22">
        <v>9.9000000000000005E-2</v>
      </c>
      <c r="AC22">
        <v>0.13600000000000001</v>
      </c>
      <c r="AE22">
        <v>153.202</v>
      </c>
      <c r="AF22">
        <v>4855.5169999999998</v>
      </c>
      <c r="AG22">
        <v>1870.7829999999999</v>
      </c>
      <c r="AH22">
        <v>7.8479999999999999</v>
      </c>
      <c r="AI22">
        <v>55.283000000000001</v>
      </c>
      <c r="AK22">
        <v>0.79200000000000004</v>
      </c>
      <c r="AL22">
        <v>2.1000000000000001E-2</v>
      </c>
      <c r="AM22">
        <v>1999.982</v>
      </c>
    </row>
    <row r="23" spans="1:39" x14ac:dyDescent="0.35">
      <c r="A23" t="s">
        <v>55</v>
      </c>
      <c r="H23">
        <v>5821.7430000000004</v>
      </c>
      <c r="I23">
        <v>29.565999999999999</v>
      </c>
      <c r="J23">
        <v>0.14099999999999999</v>
      </c>
      <c r="O23">
        <v>1.1080000000000001</v>
      </c>
      <c r="P23">
        <v>1525.422</v>
      </c>
      <c r="Q23">
        <v>944.22500000000002</v>
      </c>
      <c r="W23">
        <v>1592.6659999999999</v>
      </c>
      <c r="X23">
        <v>1840.5170000000001</v>
      </c>
      <c r="Y23">
        <v>1143.9839999999999</v>
      </c>
      <c r="AC23">
        <v>0.126</v>
      </c>
      <c r="AD23">
        <v>3.5000000000000003E-2</v>
      </c>
      <c r="AE23">
        <v>4742.5879999999997</v>
      </c>
      <c r="AF23">
        <v>1873.9380000000001</v>
      </c>
      <c r="AG23">
        <v>1303.27699999999</v>
      </c>
      <c r="AH23">
        <v>3.339</v>
      </c>
      <c r="AK23">
        <v>6.0999999999999999E-2</v>
      </c>
      <c r="AM23">
        <v>12914.665999999999</v>
      </c>
    </row>
    <row r="24" spans="1:39" x14ac:dyDescent="0.35">
      <c r="A24" t="s">
        <v>56</v>
      </c>
      <c r="B24">
        <v>7987.6180000000004</v>
      </c>
      <c r="C24">
        <v>0.14299999999999999</v>
      </c>
      <c r="D24">
        <v>0.36899999999999999</v>
      </c>
      <c r="E24">
        <v>0.112</v>
      </c>
      <c r="G24">
        <v>1.855</v>
      </c>
      <c r="H24">
        <v>103602.81</v>
      </c>
      <c r="I24">
        <v>77.266999999999996</v>
      </c>
      <c r="J24">
        <v>27.597999999999999</v>
      </c>
      <c r="K24">
        <v>42.018999999999998</v>
      </c>
      <c r="M24">
        <v>0.29599999999999999</v>
      </c>
      <c r="N24">
        <v>0.13500000000000001</v>
      </c>
      <c r="O24">
        <v>1487.001</v>
      </c>
      <c r="P24">
        <v>59947.837</v>
      </c>
      <c r="Q24">
        <v>8038.3889999999901</v>
      </c>
      <c r="R24">
        <v>242.19300000000001</v>
      </c>
      <c r="S24">
        <v>382.13099999999997</v>
      </c>
      <c r="T24">
        <v>1.677</v>
      </c>
      <c r="U24">
        <v>1.51</v>
      </c>
      <c r="V24">
        <v>0.89499999999999902</v>
      </c>
      <c r="W24">
        <v>27786.601999999999</v>
      </c>
      <c r="X24">
        <v>22105.9729999999</v>
      </c>
      <c r="Y24">
        <v>28862.215</v>
      </c>
      <c r="Z24">
        <v>520.03899999999999</v>
      </c>
      <c r="AA24">
        <v>1162.098</v>
      </c>
      <c r="AB24">
        <v>0.22700000000000001</v>
      </c>
      <c r="AC24">
        <v>5.6869999999999896</v>
      </c>
      <c r="AD24">
        <v>7.1999999999999995E-2</v>
      </c>
      <c r="AE24">
        <v>128697.77800000001</v>
      </c>
      <c r="AF24">
        <v>44675.79</v>
      </c>
      <c r="AG24">
        <v>21943.096000000001</v>
      </c>
      <c r="AH24">
        <v>3636.2910000000002</v>
      </c>
      <c r="AI24">
        <v>3909.864</v>
      </c>
      <c r="AJ24">
        <v>4.6970000000000001</v>
      </c>
      <c r="AK24">
        <v>18.27</v>
      </c>
      <c r="AL24">
        <v>4.8719999999999999</v>
      </c>
      <c r="AM24">
        <v>724630.97</v>
      </c>
    </row>
    <row r="25" spans="1:39" x14ac:dyDescent="0.35">
      <c r="A25" t="s">
        <v>57</v>
      </c>
      <c r="B25">
        <v>1852.0709999999999</v>
      </c>
      <c r="H25">
        <v>3983.4829999999902</v>
      </c>
      <c r="I25">
        <v>4.7E-2</v>
      </c>
      <c r="J25">
        <v>7.4999999999999997E-2</v>
      </c>
      <c r="K25">
        <v>6.1050000000000004</v>
      </c>
      <c r="O25">
        <v>0.13300000000000001</v>
      </c>
      <c r="P25">
        <v>2848.9110000000001</v>
      </c>
      <c r="Q25">
        <v>5.2190000000000003</v>
      </c>
      <c r="R25">
        <v>0.158</v>
      </c>
      <c r="S25">
        <v>3.46599999999999</v>
      </c>
      <c r="X25">
        <v>5454.4849999999997</v>
      </c>
      <c r="Y25">
        <v>64.418000000000006</v>
      </c>
      <c r="Z25">
        <v>3.5920000000000001</v>
      </c>
      <c r="AA25">
        <v>37.598999999999997</v>
      </c>
      <c r="AE25">
        <v>33.893999999999998</v>
      </c>
      <c r="AF25">
        <v>10174.888999999999</v>
      </c>
      <c r="AG25">
        <v>771.57399999999996</v>
      </c>
      <c r="AH25">
        <v>48.935000000000002</v>
      </c>
      <c r="AI25">
        <v>238.946</v>
      </c>
      <c r="AJ25">
        <v>1.4339999999999999</v>
      </c>
      <c r="AK25">
        <v>0.74</v>
      </c>
      <c r="AL25">
        <v>0.28799999999999998</v>
      </c>
      <c r="AM25">
        <v>1768.9870000000001</v>
      </c>
    </row>
    <row r="26" spans="1:39" x14ac:dyDescent="0.35">
      <c r="A26" t="s">
        <v>58</v>
      </c>
      <c r="H26">
        <v>3785.6570000000002</v>
      </c>
      <c r="I26">
        <v>200.589</v>
      </c>
      <c r="M26">
        <v>3.5999999999999997E-2</v>
      </c>
      <c r="O26">
        <v>1374.2639999999999</v>
      </c>
      <c r="P26">
        <v>450.457999999999</v>
      </c>
      <c r="Q26">
        <v>285.09300000000002</v>
      </c>
      <c r="U26">
        <v>8.3000000000000004E-2</v>
      </c>
      <c r="W26">
        <v>2382.384</v>
      </c>
      <c r="X26">
        <v>240.81</v>
      </c>
      <c r="Y26">
        <v>985.33199999999999</v>
      </c>
      <c r="AC26">
        <v>7.8E-2</v>
      </c>
      <c r="AE26">
        <v>7809.0230000000001</v>
      </c>
      <c r="AF26">
        <v>376.16800000000001</v>
      </c>
      <c r="AG26">
        <v>513.774</v>
      </c>
      <c r="AI26">
        <v>2.0539999999999998</v>
      </c>
      <c r="AK26">
        <v>0.04</v>
      </c>
      <c r="AL26">
        <v>0.104</v>
      </c>
      <c r="AM26">
        <v>39081.341</v>
      </c>
    </row>
    <row r="27" spans="1:39" x14ac:dyDescent="0.35">
      <c r="A27" t="s">
        <v>59</v>
      </c>
      <c r="H27">
        <v>1586.067</v>
      </c>
      <c r="I27">
        <v>13.648</v>
      </c>
      <c r="O27">
        <v>96.563000000000002</v>
      </c>
      <c r="P27">
        <v>25.061999999999902</v>
      </c>
      <c r="Q27">
        <v>192.06</v>
      </c>
      <c r="W27">
        <v>3416.297</v>
      </c>
      <c r="X27">
        <v>6.47</v>
      </c>
      <c r="Y27">
        <v>205.13</v>
      </c>
      <c r="AE27">
        <v>7736.9679999999998</v>
      </c>
      <c r="AF27">
        <v>18.603000000000002</v>
      </c>
      <c r="AG27">
        <v>58.13</v>
      </c>
      <c r="AH27">
        <v>6.3479999999999999</v>
      </c>
      <c r="AI27">
        <v>0.35599999999999998</v>
      </c>
      <c r="AM27">
        <v>19461.843000000001</v>
      </c>
    </row>
    <row r="28" spans="1:39" x14ac:dyDescent="0.35">
      <c r="A28" t="s">
        <v>60</v>
      </c>
      <c r="B28">
        <v>32.406999999999996</v>
      </c>
      <c r="H28">
        <v>1209.3699999999999</v>
      </c>
      <c r="O28">
        <v>28.326000000000001</v>
      </c>
      <c r="P28">
        <v>864.58</v>
      </c>
      <c r="V28">
        <v>0.121</v>
      </c>
      <c r="W28">
        <v>108.614</v>
      </c>
      <c r="X28">
        <v>630.04899999999998</v>
      </c>
      <c r="Y28">
        <v>56.65</v>
      </c>
      <c r="AC28">
        <v>9.9000000000000005E-2</v>
      </c>
      <c r="AD28">
        <v>0.753</v>
      </c>
      <c r="AE28">
        <v>1319.789</v>
      </c>
      <c r="AF28">
        <v>436.731999999999</v>
      </c>
      <c r="AG28">
        <v>361.68700000000001</v>
      </c>
      <c r="AH28">
        <v>1.3599999999999901</v>
      </c>
      <c r="AI28">
        <v>0.183</v>
      </c>
      <c r="AK28">
        <v>0.63100000000000001</v>
      </c>
      <c r="AL28">
        <v>5.8999999999999997E-2</v>
      </c>
      <c r="AM28">
        <v>6623.1260000000002</v>
      </c>
    </row>
    <row r="29" spans="1:39" x14ac:dyDescent="0.35">
      <c r="A29" t="s">
        <v>61</v>
      </c>
      <c r="B29">
        <v>22.604999999999901</v>
      </c>
      <c r="H29">
        <v>5365.5389999999998</v>
      </c>
      <c r="I29">
        <v>813.23699999999997</v>
      </c>
      <c r="O29">
        <v>4103.9179999999997</v>
      </c>
      <c r="P29">
        <v>1439.9659999999999</v>
      </c>
      <c r="Q29">
        <v>740.16399999999999</v>
      </c>
      <c r="W29">
        <v>8445.89</v>
      </c>
      <c r="X29">
        <v>536.99599999999998</v>
      </c>
      <c r="Y29">
        <v>539.78199999999902</v>
      </c>
      <c r="AC29">
        <v>1.9E-2</v>
      </c>
      <c r="AE29">
        <v>11687.683999999999</v>
      </c>
      <c r="AF29">
        <v>896.63300000000004</v>
      </c>
      <c r="AG29">
        <v>174.14599999999999</v>
      </c>
      <c r="AH29">
        <v>0.66100000000000003</v>
      </c>
      <c r="AI29">
        <v>2.6509999999999998</v>
      </c>
      <c r="AK29">
        <v>0.35199999999999998</v>
      </c>
      <c r="AM29">
        <v>36715.773000000001</v>
      </c>
    </row>
    <row r="30" spans="1:39" x14ac:dyDescent="0.35">
      <c r="A30" t="s">
        <v>62</v>
      </c>
      <c r="B30">
        <v>16080.695</v>
      </c>
      <c r="C30">
        <v>4.9000000000000002E-2</v>
      </c>
      <c r="G30">
        <v>1.0539999999999901</v>
      </c>
      <c r="H30">
        <v>64604.722999999998</v>
      </c>
      <c r="I30">
        <v>3033.1849999999999</v>
      </c>
      <c r="J30">
        <v>0.76300000000000001</v>
      </c>
      <c r="K30">
        <v>1.7000000000000001E-2</v>
      </c>
      <c r="M30">
        <v>0.63800000000000001</v>
      </c>
      <c r="N30">
        <v>4.0179999999999998</v>
      </c>
      <c r="O30">
        <v>3217.4380000000001</v>
      </c>
      <c r="P30">
        <v>50474.845999999998</v>
      </c>
      <c r="Q30">
        <v>11367.82</v>
      </c>
      <c r="R30">
        <v>1.857</v>
      </c>
      <c r="S30">
        <v>9.7000000000000003E-2</v>
      </c>
      <c r="U30">
        <v>1.1100000000000001</v>
      </c>
      <c r="V30">
        <v>0.33499999999999902</v>
      </c>
      <c r="W30">
        <v>13094.092999999901</v>
      </c>
      <c r="X30">
        <v>42625.648999999998</v>
      </c>
      <c r="Y30">
        <v>8379.6309999999994</v>
      </c>
      <c r="Z30">
        <v>3.44599999999999</v>
      </c>
      <c r="AA30">
        <v>24.532</v>
      </c>
      <c r="AB30">
        <v>6.0999999999999999E-2</v>
      </c>
      <c r="AC30">
        <v>4.157</v>
      </c>
      <c r="AD30">
        <v>0.88300000000000001</v>
      </c>
      <c r="AE30">
        <v>50688.6</v>
      </c>
      <c r="AF30">
        <v>104202.307</v>
      </c>
      <c r="AG30">
        <v>149839.79800000001</v>
      </c>
      <c r="AH30">
        <v>45.938000000000002</v>
      </c>
      <c r="AI30">
        <v>154.93899999999999</v>
      </c>
      <c r="AJ30">
        <v>1.1919999999999999</v>
      </c>
      <c r="AK30">
        <v>13.401</v>
      </c>
      <c r="AL30">
        <v>8.6519999999999992</v>
      </c>
      <c r="AM30">
        <v>456096.90100000001</v>
      </c>
    </row>
    <row r="31" spans="1:39" x14ac:dyDescent="0.35">
      <c r="A31" t="s">
        <v>63</v>
      </c>
      <c r="H31">
        <v>262.17599999999999</v>
      </c>
      <c r="K31">
        <v>33.774000000000001</v>
      </c>
      <c r="P31">
        <v>77.787999999999997</v>
      </c>
      <c r="Q31">
        <v>1.6240000000000001</v>
      </c>
      <c r="S31">
        <v>49.963999999999999</v>
      </c>
      <c r="W31">
        <v>1.194</v>
      </c>
      <c r="X31">
        <v>62.866999999999997</v>
      </c>
      <c r="Y31">
        <v>0.41099999999999998</v>
      </c>
      <c r="Z31">
        <v>8.7739999999999991</v>
      </c>
      <c r="AA31">
        <v>133.38399999999999</v>
      </c>
      <c r="AE31">
        <v>9.2940000000000005</v>
      </c>
      <c r="AF31">
        <v>68.899000000000001</v>
      </c>
      <c r="AG31">
        <v>24.693999999999999</v>
      </c>
      <c r="AH31">
        <v>11.214</v>
      </c>
      <c r="AI31">
        <v>117.911</v>
      </c>
      <c r="AM31">
        <v>592.75099999999998</v>
      </c>
    </row>
    <row r="32" spans="1:39" x14ac:dyDescent="0.35">
      <c r="A32" t="s">
        <v>64</v>
      </c>
      <c r="H32">
        <v>851.92700000000002</v>
      </c>
      <c r="I32">
        <v>1093.6869999999999</v>
      </c>
      <c r="O32">
        <v>3472.768</v>
      </c>
      <c r="P32">
        <v>3.2050000000000001</v>
      </c>
      <c r="Q32">
        <v>915.28300000000002</v>
      </c>
      <c r="W32">
        <v>4943.2740000000003</v>
      </c>
      <c r="X32">
        <v>9.2759999999999998</v>
      </c>
      <c r="Y32">
        <v>466.01900000000001</v>
      </c>
      <c r="AE32">
        <v>5505.192</v>
      </c>
      <c r="AF32">
        <v>14.4759999999999</v>
      </c>
      <c r="AG32">
        <v>121.334</v>
      </c>
      <c r="AM32">
        <v>11694.6899999999</v>
      </c>
    </row>
    <row r="33" spans="1:39" x14ac:dyDescent="0.35">
      <c r="A33" t="s">
        <v>65</v>
      </c>
      <c r="H33">
        <v>2179.703</v>
      </c>
      <c r="I33">
        <v>222.43199999999999</v>
      </c>
      <c r="O33">
        <v>2244.335</v>
      </c>
      <c r="P33">
        <v>93.721999999999994</v>
      </c>
      <c r="Q33">
        <v>342.88400000000001</v>
      </c>
      <c r="W33">
        <v>5802.5690000000004</v>
      </c>
      <c r="X33">
        <v>54.302999999999997</v>
      </c>
      <c r="Y33">
        <v>153.30199999999999</v>
      </c>
      <c r="AE33">
        <v>9064.6139999999996</v>
      </c>
      <c r="AF33">
        <v>43.819000000000003</v>
      </c>
      <c r="AG33">
        <v>189.75700000000001</v>
      </c>
      <c r="AM33">
        <v>32846.307000000001</v>
      </c>
    </row>
    <row r="34" spans="1:39" x14ac:dyDescent="0.35">
      <c r="A34" t="s">
        <v>66</v>
      </c>
      <c r="B34">
        <v>6498.6480000000001</v>
      </c>
      <c r="C34">
        <v>0.27100000000000002</v>
      </c>
      <c r="G34">
        <v>0.73399999999999999</v>
      </c>
      <c r="H34">
        <v>19574.937000000002</v>
      </c>
      <c r="I34">
        <v>679.428</v>
      </c>
      <c r="J34">
        <v>6.3129999999999997</v>
      </c>
      <c r="K34">
        <v>1.7809999999999999</v>
      </c>
      <c r="M34">
        <v>0.377</v>
      </c>
      <c r="N34">
        <v>0.159</v>
      </c>
      <c r="O34">
        <v>537.86599999999999</v>
      </c>
      <c r="P34">
        <v>10900.96</v>
      </c>
      <c r="Q34">
        <v>1098.605</v>
      </c>
      <c r="R34">
        <v>24.503</v>
      </c>
      <c r="S34">
        <v>4.9109999999999996</v>
      </c>
      <c r="U34">
        <v>0.22700000000000001</v>
      </c>
      <c r="V34">
        <v>0.161</v>
      </c>
      <c r="W34">
        <v>1151.4109999999901</v>
      </c>
      <c r="X34">
        <v>13240.203</v>
      </c>
      <c r="Y34">
        <v>5406.6889999999903</v>
      </c>
      <c r="Z34">
        <v>29.745999999999999</v>
      </c>
      <c r="AA34">
        <v>45.506999999999998</v>
      </c>
      <c r="AB34">
        <v>0.41799999999999998</v>
      </c>
      <c r="AC34">
        <v>3.1640000000000001</v>
      </c>
      <c r="AD34">
        <v>0.66200000000000003</v>
      </c>
      <c r="AE34">
        <v>28715.523000000001</v>
      </c>
      <c r="AF34">
        <v>25591.627</v>
      </c>
      <c r="AG34">
        <v>4217.7079999999996</v>
      </c>
      <c r="AH34">
        <v>111.625</v>
      </c>
      <c r="AI34">
        <v>59.091000000000001</v>
      </c>
      <c r="AJ34">
        <v>7.1999999999999995E-2</v>
      </c>
      <c r="AK34">
        <v>2.4049999999999998</v>
      </c>
      <c r="AL34">
        <v>0.253</v>
      </c>
      <c r="AM34">
        <v>83651.096000000005</v>
      </c>
    </row>
    <row r="35" spans="1:39" x14ac:dyDescent="0.35">
      <c r="A35" t="s">
        <v>67</v>
      </c>
      <c r="B35">
        <v>44666.728000000003</v>
      </c>
      <c r="H35">
        <v>111304.31</v>
      </c>
      <c r="I35">
        <v>915.76099999999997</v>
      </c>
      <c r="J35">
        <v>0.65799999999999903</v>
      </c>
      <c r="K35">
        <v>0.67600000000000005</v>
      </c>
      <c r="N35">
        <v>0.20599999999999999</v>
      </c>
      <c r="O35">
        <v>2304.61</v>
      </c>
      <c r="P35">
        <v>50943.960999999901</v>
      </c>
      <c r="Q35">
        <v>598.721</v>
      </c>
      <c r="R35">
        <v>12.244</v>
      </c>
      <c r="S35">
        <v>81.947999999999993</v>
      </c>
      <c r="V35">
        <v>6.4000000000000001E-2</v>
      </c>
      <c r="W35">
        <v>1958.8820000000001</v>
      </c>
      <c r="X35">
        <v>41423.264999999999</v>
      </c>
      <c r="Y35">
        <v>2307.6610000000001</v>
      </c>
      <c r="Z35">
        <v>68.826999999999998</v>
      </c>
      <c r="AA35">
        <v>94.094999999999999</v>
      </c>
      <c r="AD35">
        <v>1.0189999999999999</v>
      </c>
      <c r="AE35">
        <v>11965.574000000001</v>
      </c>
      <c r="AF35">
        <v>30187.4369999999</v>
      </c>
      <c r="AG35">
        <v>5618.3130000000001</v>
      </c>
      <c r="AH35">
        <v>130.06799999999899</v>
      </c>
      <c r="AI35">
        <v>159.81199999999899</v>
      </c>
      <c r="AJ35">
        <v>2.0409999999999999</v>
      </c>
      <c r="AK35">
        <v>0.52600000000000002</v>
      </c>
      <c r="AL35">
        <v>0.61699999999999999</v>
      </c>
      <c r="AM35">
        <v>24382.697</v>
      </c>
    </row>
    <row r="36" spans="1:39" x14ac:dyDescent="0.35">
      <c r="A36" t="s">
        <v>68</v>
      </c>
      <c r="H36">
        <v>8595.4740000000002</v>
      </c>
      <c r="I36">
        <v>11.798999999999999</v>
      </c>
      <c r="J36">
        <v>0.58599999999999997</v>
      </c>
      <c r="K36">
        <v>8.0000000000000002E-3</v>
      </c>
      <c r="O36">
        <v>541.678</v>
      </c>
      <c r="P36">
        <v>6621.4440000000004</v>
      </c>
      <c r="Q36">
        <v>784.28200000000004</v>
      </c>
      <c r="R36">
        <v>5.1109999999999998</v>
      </c>
      <c r="S36">
        <v>10.972</v>
      </c>
      <c r="U36">
        <v>0.29899999999999999</v>
      </c>
      <c r="W36">
        <v>2324.413</v>
      </c>
      <c r="X36">
        <v>6976.7550000000001</v>
      </c>
      <c r="Y36">
        <v>3381.9549999999899</v>
      </c>
      <c r="Z36">
        <v>22.349</v>
      </c>
      <c r="AA36">
        <v>23.523</v>
      </c>
      <c r="AB36">
        <v>7.5999999999999998E-2</v>
      </c>
      <c r="AC36">
        <v>9.8000000000000004E-2</v>
      </c>
      <c r="AE36">
        <v>10579.839</v>
      </c>
      <c r="AF36">
        <v>12677.81</v>
      </c>
      <c r="AG36">
        <v>16207.075999999999</v>
      </c>
      <c r="AH36">
        <v>175.279</v>
      </c>
      <c r="AI36">
        <v>177.40799999999999</v>
      </c>
      <c r="AJ36">
        <v>6.423</v>
      </c>
      <c r="AK36">
        <v>1.478</v>
      </c>
      <c r="AL36">
        <v>0.315</v>
      </c>
      <c r="AM36">
        <v>71902.971999999994</v>
      </c>
    </row>
    <row r="37" spans="1:39" x14ac:dyDescent="0.35">
      <c r="A37" t="s">
        <v>69</v>
      </c>
      <c r="H37">
        <v>30.85</v>
      </c>
      <c r="P37">
        <v>27.318000000000001</v>
      </c>
      <c r="Q37">
        <v>1.5029999999999999</v>
      </c>
      <c r="W37">
        <v>0.22500000000000001</v>
      </c>
      <c r="X37">
        <v>18.956</v>
      </c>
      <c r="AE37">
        <v>15.454000000000001</v>
      </c>
      <c r="AF37">
        <v>32.67</v>
      </c>
      <c r="AG37">
        <v>0.88</v>
      </c>
      <c r="AI37">
        <v>0.123</v>
      </c>
      <c r="AM37">
        <v>64.77</v>
      </c>
    </row>
    <row r="38" spans="1:39" x14ac:dyDescent="0.35">
      <c r="A38" t="s">
        <v>70</v>
      </c>
      <c r="H38">
        <v>1215.377</v>
      </c>
      <c r="I38">
        <v>8.577</v>
      </c>
      <c r="O38">
        <v>706.99800000000005</v>
      </c>
      <c r="P38">
        <v>449.678</v>
      </c>
      <c r="Q38">
        <v>100.898</v>
      </c>
      <c r="W38">
        <v>611.52499999999998</v>
      </c>
      <c r="X38">
        <v>223.244</v>
      </c>
      <c r="Y38">
        <v>155.898</v>
      </c>
      <c r="AE38">
        <v>1954.5239999999999</v>
      </c>
      <c r="AF38">
        <v>198.768</v>
      </c>
      <c r="AG38">
        <v>60.797999999999902</v>
      </c>
      <c r="AM38">
        <v>4329.1139999999996</v>
      </c>
    </row>
    <row r="39" spans="1:39" x14ac:dyDescent="0.35">
      <c r="A39" t="s">
        <v>71</v>
      </c>
      <c r="H39">
        <v>2909.89</v>
      </c>
      <c r="I39">
        <v>3055.7730000000001</v>
      </c>
      <c r="J39">
        <v>0.314</v>
      </c>
      <c r="M39">
        <v>0.13300000000000001</v>
      </c>
      <c r="O39">
        <v>9723.98</v>
      </c>
      <c r="P39">
        <v>373.89</v>
      </c>
      <c r="Q39">
        <v>3536.5819999999999</v>
      </c>
      <c r="U39">
        <v>6.3E-2</v>
      </c>
      <c r="V39">
        <v>5.3999999999999999E-2</v>
      </c>
      <c r="W39">
        <v>10243.110999999901</v>
      </c>
      <c r="X39">
        <v>342.87299999999999</v>
      </c>
      <c r="Y39">
        <v>2101.2829999999999</v>
      </c>
      <c r="AC39">
        <v>0.26800000000000002</v>
      </c>
      <c r="AD39">
        <v>3.1E-2</v>
      </c>
      <c r="AE39">
        <v>17919.084999999999</v>
      </c>
      <c r="AF39">
        <v>297.90899999999999</v>
      </c>
      <c r="AG39">
        <v>543.32399999999996</v>
      </c>
      <c r="AH39">
        <v>3.2000000000000001E-2</v>
      </c>
      <c r="AI39">
        <v>1.454</v>
      </c>
      <c r="AK39">
        <v>0.32700000000000001</v>
      </c>
      <c r="AL39">
        <v>2.0880000000000001</v>
      </c>
      <c r="AM39">
        <v>61496.754000000001</v>
      </c>
    </row>
    <row r="40" spans="1:39" x14ac:dyDescent="0.35">
      <c r="A40" t="s">
        <v>72</v>
      </c>
      <c r="H40">
        <v>31.210999999999999</v>
      </c>
      <c r="P40">
        <v>38.298000000000002</v>
      </c>
      <c r="W40">
        <v>0.86299999999999999</v>
      </c>
      <c r="X40">
        <v>11.006</v>
      </c>
      <c r="AE40">
        <v>3.5670000000000002</v>
      </c>
      <c r="AF40">
        <v>16.225999999999999</v>
      </c>
      <c r="AG40">
        <v>35.520000000000003</v>
      </c>
      <c r="AM40">
        <v>16.125</v>
      </c>
    </row>
    <row r="41" spans="1:39" x14ac:dyDescent="0.35">
      <c r="A41" t="s">
        <v>73</v>
      </c>
      <c r="B41">
        <v>2862.4749999999999</v>
      </c>
      <c r="H41">
        <v>7865.5439999999999</v>
      </c>
      <c r="I41">
        <v>4.3689999999999998</v>
      </c>
      <c r="P41">
        <v>7242.1139999999996</v>
      </c>
      <c r="Q41">
        <v>92.695999999999998</v>
      </c>
      <c r="R41">
        <v>0.45300000000000001</v>
      </c>
      <c r="S41">
        <v>1.4810000000000001</v>
      </c>
      <c r="U41">
        <v>8.0999999999999905E-2</v>
      </c>
      <c r="V41">
        <v>0.14299999999999999</v>
      </c>
      <c r="W41">
        <v>37.917999999999999</v>
      </c>
      <c r="X41">
        <v>3852.3889999999901</v>
      </c>
      <c r="Y41">
        <v>223.06799999999899</v>
      </c>
      <c r="Z41">
        <v>2.5999999999999999E-2</v>
      </c>
      <c r="AA41">
        <v>1.62</v>
      </c>
      <c r="AC41">
        <v>0.152</v>
      </c>
      <c r="AD41">
        <v>4.2999999999999997E-2</v>
      </c>
      <c r="AE41">
        <v>162.77199999999999</v>
      </c>
      <c r="AF41">
        <v>7874.4609999999902</v>
      </c>
      <c r="AG41">
        <v>1897.5819999999901</v>
      </c>
      <c r="AH41">
        <v>19.797999999999998</v>
      </c>
      <c r="AI41">
        <v>34.802999999999997</v>
      </c>
      <c r="AJ41">
        <v>0.15</v>
      </c>
      <c r="AK41">
        <v>0.92199999999999904</v>
      </c>
      <c r="AL41">
        <v>5.0999999999999997E-2</v>
      </c>
      <c r="AM41">
        <v>2820.8469999999902</v>
      </c>
    </row>
    <row r="42" spans="1:39" x14ac:dyDescent="0.35">
      <c r="A42" t="s">
        <v>74</v>
      </c>
      <c r="B42">
        <v>304.10300000000001</v>
      </c>
      <c r="G42">
        <v>0.14299999999999999</v>
      </c>
      <c r="H42">
        <v>1862.3630000000001</v>
      </c>
      <c r="I42">
        <v>20.16</v>
      </c>
      <c r="N42">
        <v>0.23200000000000001</v>
      </c>
      <c r="O42">
        <v>1.3089999999999999</v>
      </c>
      <c r="P42">
        <v>1431.825</v>
      </c>
      <c r="Q42">
        <v>46.290999999999997</v>
      </c>
      <c r="R42">
        <v>1.915</v>
      </c>
      <c r="S42">
        <v>1.9470000000000001</v>
      </c>
      <c r="W42">
        <v>35.558999999999997</v>
      </c>
      <c r="X42">
        <v>2993.9589999999998</v>
      </c>
      <c r="Y42">
        <v>256.245</v>
      </c>
      <c r="Z42">
        <v>0.27300000000000002</v>
      </c>
      <c r="AA42">
        <v>3.972</v>
      </c>
      <c r="AE42">
        <v>1303.8389999999999</v>
      </c>
      <c r="AF42">
        <v>2328.91</v>
      </c>
      <c r="AG42">
        <v>485.10899999999998</v>
      </c>
      <c r="AH42">
        <v>5.0709999999999997</v>
      </c>
      <c r="AI42">
        <v>7.6189999999999998</v>
      </c>
      <c r="AK42">
        <v>0.02</v>
      </c>
      <c r="AL42">
        <v>0.03</v>
      </c>
      <c r="AM42">
        <v>16795.227999999999</v>
      </c>
    </row>
    <row r="43" spans="1:39" x14ac:dyDescent="0.35">
      <c r="A43" t="s">
        <v>75</v>
      </c>
      <c r="B43">
        <v>601.67600000000004</v>
      </c>
      <c r="H43">
        <v>1396.932</v>
      </c>
      <c r="J43">
        <v>1.671</v>
      </c>
      <c r="K43">
        <v>1.1919999999999999</v>
      </c>
      <c r="O43">
        <v>0.13900000000000001</v>
      </c>
      <c r="P43">
        <v>1764.5350000000001</v>
      </c>
      <c r="R43">
        <v>3.24799999999999</v>
      </c>
      <c r="X43">
        <v>2567.7739999999999</v>
      </c>
      <c r="Y43">
        <v>16.271000000000001</v>
      </c>
      <c r="Z43">
        <v>6.5419999999999998</v>
      </c>
      <c r="AA43">
        <v>8.5000000000000006E-2</v>
      </c>
      <c r="AE43">
        <v>77.600999999999999</v>
      </c>
      <c r="AF43">
        <v>4876.4970000000003</v>
      </c>
      <c r="AG43">
        <v>158.892</v>
      </c>
      <c r="AH43">
        <v>29.617999999999999</v>
      </c>
      <c r="AI43">
        <v>9.0329999999999995</v>
      </c>
      <c r="AJ43">
        <v>6.3E-2</v>
      </c>
      <c r="AK43">
        <v>4.4999999999999998E-2</v>
      </c>
      <c r="AM43">
        <v>1302.972</v>
      </c>
    </row>
    <row r="44" spans="1:39" x14ac:dyDescent="0.35">
      <c r="A44" t="s">
        <v>76</v>
      </c>
      <c r="B44">
        <v>1048.173</v>
      </c>
      <c r="H44">
        <v>3413.636</v>
      </c>
      <c r="J44">
        <v>0.219</v>
      </c>
      <c r="K44">
        <v>2.113</v>
      </c>
      <c r="O44">
        <v>2.1999999999999999E-2</v>
      </c>
      <c r="P44">
        <v>4848.5810000000001</v>
      </c>
      <c r="Q44">
        <v>0.04</v>
      </c>
      <c r="R44">
        <v>0.35799999999999998</v>
      </c>
      <c r="S44">
        <v>28.87</v>
      </c>
      <c r="V44">
        <v>1.4999999999999999E-2</v>
      </c>
      <c r="X44">
        <v>7479.5459999999903</v>
      </c>
      <c r="Y44">
        <v>20.655999999999999</v>
      </c>
      <c r="Z44">
        <v>10.3509999999999</v>
      </c>
      <c r="AA44">
        <v>81.477000000000004</v>
      </c>
      <c r="AC44">
        <v>0.28299999999999997</v>
      </c>
      <c r="AE44">
        <v>11.032999999999999</v>
      </c>
      <c r="AF44">
        <v>15438.804</v>
      </c>
      <c r="AG44">
        <v>846.94100000000003</v>
      </c>
      <c r="AH44">
        <v>571.70799999999997</v>
      </c>
      <c r="AI44">
        <v>481.66699999999997</v>
      </c>
      <c r="AJ44">
        <v>6.7000000000000004E-2</v>
      </c>
      <c r="AK44">
        <v>1.7969999999999999</v>
      </c>
      <c r="AL44">
        <v>0.38</v>
      </c>
      <c r="AM44">
        <v>620.33600000000001</v>
      </c>
    </row>
    <row r="45" spans="1:39" x14ac:dyDescent="0.35">
      <c r="A45" t="s">
        <v>77</v>
      </c>
      <c r="B45">
        <v>3307.1149999999998</v>
      </c>
      <c r="H45">
        <v>3423.72</v>
      </c>
      <c r="J45">
        <v>6.2E-2</v>
      </c>
      <c r="K45">
        <v>0.02</v>
      </c>
      <c r="P45">
        <v>6604.0330000000004</v>
      </c>
      <c r="R45">
        <v>0.39600000000000002</v>
      </c>
      <c r="S45">
        <v>0.251</v>
      </c>
      <c r="X45">
        <v>24060.697</v>
      </c>
      <c r="Y45">
        <v>21.297000000000001</v>
      </c>
      <c r="Z45">
        <v>5.2080000000000002</v>
      </c>
      <c r="AA45">
        <v>8.4759999999999902</v>
      </c>
      <c r="AC45">
        <v>2.4E-2</v>
      </c>
      <c r="AE45">
        <v>1.9179999999999999</v>
      </c>
      <c r="AF45">
        <v>38031.305</v>
      </c>
      <c r="AG45">
        <v>9496.3879999999899</v>
      </c>
      <c r="AH45">
        <v>481.91500000000002</v>
      </c>
      <c r="AI45">
        <v>374.88799999999998</v>
      </c>
      <c r="AK45">
        <v>2.66</v>
      </c>
      <c r="AL45">
        <v>0.7</v>
      </c>
      <c r="AM45">
        <v>2348.0430000000001</v>
      </c>
    </row>
    <row r="46" spans="1:39" x14ac:dyDescent="0.35">
      <c r="A46" t="s">
        <v>78</v>
      </c>
      <c r="H46">
        <v>414.89</v>
      </c>
      <c r="I46">
        <v>20.742999999999999</v>
      </c>
      <c r="O46">
        <v>133.45699999999999</v>
      </c>
      <c r="P46">
        <v>13.308</v>
      </c>
      <c r="Q46">
        <v>18.518000000000001</v>
      </c>
      <c r="W46">
        <v>66.539000000000001</v>
      </c>
      <c r="X46">
        <v>104.881</v>
      </c>
      <c r="Y46">
        <v>42.383000000000003</v>
      </c>
      <c r="AE46">
        <v>163.91899999999899</v>
      </c>
      <c r="AF46">
        <v>41.011000000000003</v>
      </c>
      <c r="AG46">
        <v>12.849</v>
      </c>
      <c r="AM46">
        <v>526.84899999999902</v>
      </c>
    </row>
    <row r="47" spans="1:39" x14ac:dyDescent="0.35">
      <c r="A47" t="s">
        <v>79</v>
      </c>
      <c r="B47">
        <v>52.024000000000001</v>
      </c>
      <c r="E47">
        <v>4.9000000000000002E-2</v>
      </c>
      <c r="H47">
        <v>8111.4579999999996</v>
      </c>
      <c r="I47">
        <v>13.673999999999999</v>
      </c>
      <c r="J47">
        <v>24.007999999999999</v>
      </c>
      <c r="K47">
        <v>0.61299999999999999</v>
      </c>
      <c r="N47">
        <v>0.17</v>
      </c>
      <c r="O47">
        <v>214.55099999999999</v>
      </c>
      <c r="P47">
        <v>3097.08</v>
      </c>
      <c r="Q47">
        <v>139.922</v>
      </c>
      <c r="R47">
        <v>37.301000000000002</v>
      </c>
      <c r="S47">
        <v>41.524000000000001</v>
      </c>
      <c r="T47">
        <v>0.13400000000000001</v>
      </c>
      <c r="V47">
        <v>0.28999999999999998</v>
      </c>
      <c r="W47">
        <v>388.55599999999998</v>
      </c>
      <c r="X47">
        <v>2959.1179999999999</v>
      </c>
      <c r="Y47">
        <v>884.10400000000004</v>
      </c>
      <c r="Z47">
        <v>132.452</v>
      </c>
      <c r="AA47">
        <v>73.817999999999998</v>
      </c>
      <c r="AB47">
        <v>7.9000000000000001E-2</v>
      </c>
      <c r="AC47">
        <v>0.13400000000000001</v>
      </c>
      <c r="AD47">
        <v>0.30399999999999999</v>
      </c>
      <c r="AE47">
        <v>2242.5119999999902</v>
      </c>
      <c r="AF47">
        <v>7610.6450000000004</v>
      </c>
      <c r="AG47">
        <v>2729.4879999999998</v>
      </c>
      <c r="AH47">
        <v>1285.7850000000001</v>
      </c>
      <c r="AI47">
        <v>346.32400000000001</v>
      </c>
      <c r="AJ47">
        <v>1.3939999999999999</v>
      </c>
      <c r="AK47">
        <v>0.152</v>
      </c>
      <c r="AL47">
        <v>0.375</v>
      </c>
      <c r="AM47">
        <v>43018.0989999999</v>
      </c>
    </row>
    <row r="48" spans="1:39" x14ac:dyDescent="0.35">
      <c r="A48" t="s">
        <v>80</v>
      </c>
      <c r="B48">
        <v>2744.8240000000001</v>
      </c>
      <c r="G48">
        <v>1.633</v>
      </c>
      <c r="H48">
        <v>12112.83</v>
      </c>
      <c r="I48">
        <v>60.024999999999999</v>
      </c>
      <c r="O48">
        <v>2.3939999999999899</v>
      </c>
      <c r="P48">
        <v>1518.0530000000001</v>
      </c>
      <c r="Q48">
        <v>212.458</v>
      </c>
      <c r="S48">
        <v>8.7999999999999995E-2</v>
      </c>
      <c r="W48">
        <v>66.052999999999997</v>
      </c>
      <c r="X48">
        <v>2478.0119999999902</v>
      </c>
      <c r="Y48">
        <v>240.499</v>
      </c>
      <c r="AA48">
        <v>0.59899999999999998</v>
      </c>
      <c r="AE48">
        <v>219.816</v>
      </c>
      <c r="AF48">
        <v>4649.6170000000002</v>
      </c>
      <c r="AG48">
        <v>314.35000000000002</v>
      </c>
      <c r="AH48">
        <v>9.3130000000000006</v>
      </c>
      <c r="AI48">
        <v>4.4989999999999997</v>
      </c>
      <c r="AM48">
        <v>5491.8689999999997</v>
      </c>
    </row>
    <row r="49" spans="1:39" x14ac:dyDescent="0.35">
      <c r="A49" t="s">
        <v>81</v>
      </c>
      <c r="B49">
        <v>639.13400000000001</v>
      </c>
      <c r="H49">
        <v>700.48800000000006</v>
      </c>
      <c r="O49">
        <v>167</v>
      </c>
      <c r="P49">
        <v>520.35799999999995</v>
      </c>
      <c r="W49">
        <v>43.082999999999998</v>
      </c>
      <c r="X49">
        <v>206.07599999999999</v>
      </c>
      <c r="Y49">
        <v>9.8699999999999992</v>
      </c>
      <c r="AE49">
        <v>322.99699999999899</v>
      </c>
      <c r="AF49">
        <v>147.89599999999999</v>
      </c>
      <c r="AG49">
        <v>2.8820000000000001</v>
      </c>
      <c r="AM49">
        <v>850.875</v>
      </c>
    </row>
    <row r="50" spans="1:39" x14ac:dyDescent="0.35">
      <c r="A50" t="s">
        <v>82</v>
      </c>
      <c r="H50">
        <v>357.00200000000001</v>
      </c>
      <c r="I50">
        <v>98.718999999999994</v>
      </c>
      <c r="O50">
        <v>97.546999999999997</v>
      </c>
      <c r="P50">
        <v>41.863</v>
      </c>
      <c r="Q50">
        <v>423.005</v>
      </c>
      <c r="W50">
        <v>111.541</v>
      </c>
      <c r="X50">
        <v>89.640999999999906</v>
      </c>
      <c r="Y50">
        <v>163.62899999999999</v>
      </c>
      <c r="AC50">
        <v>7.6999999999999999E-2</v>
      </c>
      <c r="AE50">
        <v>692.89300000000003</v>
      </c>
      <c r="AF50">
        <v>40.536000000000001</v>
      </c>
      <c r="AG50">
        <v>79.033000000000001</v>
      </c>
      <c r="AM50">
        <v>2305.4340000000002</v>
      </c>
    </row>
    <row r="51" spans="1:39" x14ac:dyDescent="0.35">
      <c r="A51" t="s">
        <v>83</v>
      </c>
      <c r="H51">
        <v>2170.9630000000002</v>
      </c>
      <c r="I51">
        <v>12.602</v>
      </c>
      <c r="J51">
        <v>2.5000000000000001E-2</v>
      </c>
      <c r="P51">
        <v>2807.6550000000002</v>
      </c>
      <c r="Q51">
        <v>27.204999999999998</v>
      </c>
      <c r="W51">
        <v>8.5180000000000007</v>
      </c>
      <c r="X51">
        <v>8828.5810000000001</v>
      </c>
      <c r="Y51">
        <v>2104.047</v>
      </c>
      <c r="Z51">
        <v>0.23499999999999999</v>
      </c>
      <c r="AA51">
        <v>7.2999999999999995E-2</v>
      </c>
      <c r="AC51">
        <v>7.8E-2</v>
      </c>
      <c r="AE51">
        <v>1954.193</v>
      </c>
      <c r="AF51">
        <v>2352.049</v>
      </c>
      <c r="AG51">
        <v>2872.5349999999999</v>
      </c>
      <c r="AH51">
        <v>14.5</v>
      </c>
      <c r="AI51">
        <v>71.468000000000004</v>
      </c>
      <c r="AK51">
        <v>0.28399999999999997</v>
      </c>
      <c r="AL51">
        <v>0.09</v>
      </c>
      <c r="AM51">
        <v>1494.1759999999999</v>
      </c>
    </row>
    <row r="52" spans="1:39" x14ac:dyDescent="0.35">
      <c r="A52" t="s">
        <v>84</v>
      </c>
      <c r="B52">
        <v>100.42700000000001</v>
      </c>
      <c r="H52">
        <v>5546.7359999999999</v>
      </c>
      <c r="I52">
        <v>576.08000000000004</v>
      </c>
      <c r="M52">
        <v>5.7000000000000002E-2</v>
      </c>
      <c r="O52">
        <v>1090.1420000000001</v>
      </c>
      <c r="P52">
        <v>2742.288</v>
      </c>
      <c r="Q52">
        <v>3250.422</v>
      </c>
      <c r="R52">
        <v>0.46200000000000002</v>
      </c>
      <c r="S52">
        <v>7.3319999999999999</v>
      </c>
      <c r="U52">
        <v>0.19800000000000001</v>
      </c>
      <c r="V52">
        <v>6.0999999999999999E-2</v>
      </c>
      <c r="W52">
        <v>1838.1569999999999</v>
      </c>
      <c r="X52">
        <v>845.89099999999996</v>
      </c>
      <c r="Y52">
        <v>2803.0239999999999</v>
      </c>
      <c r="Z52">
        <v>2.5630000000000002</v>
      </c>
      <c r="AA52">
        <v>25.734000000000002</v>
      </c>
      <c r="AC52">
        <v>0.84399999999999997</v>
      </c>
      <c r="AE52">
        <v>7475.4790000000003</v>
      </c>
      <c r="AF52">
        <v>477.45400000000001</v>
      </c>
      <c r="AG52">
        <v>971.94</v>
      </c>
      <c r="AH52">
        <v>43.997999999999998</v>
      </c>
      <c r="AI52">
        <v>120.01600000000001</v>
      </c>
      <c r="AK52">
        <v>0.501</v>
      </c>
      <c r="AM52">
        <v>15579.545</v>
      </c>
    </row>
    <row r="53" spans="1:39" x14ac:dyDescent="0.35">
      <c r="A53" t="s">
        <v>85</v>
      </c>
      <c r="H53">
        <v>52.368000000000002</v>
      </c>
      <c r="P53">
        <v>38.646000000000001</v>
      </c>
      <c r="X53">
        <v>29.155000000000001</v>
      </c>
      <c r="Y53">
        <v>9.1669999999999998</v>
      </c>
      <c r="AF53">
        <v>94.076999999999998</v>
      </c>
      <c r="AG53">
        <v>2.1749999999999998</v>
      </c>
      <c r="AI53">
        <v>5.8000000000000003E-2</v>
      </c>
      <c r="AM53">
        <v>5.1959999999999997</v>
      </c>
    </row>
    <row r="54" spans="1:39" x14ac:dyDescent="0.35">
      <c r="A54" t="s">
        <v>86</v>
      </c>
      <c r="H54">
        <v>388.59799999999899</v>
      </c>
      <c r="O54">
        <v>23.614999999999998</v>
      </c>
      <c r="P54">
        <v>89.510999999999996</v>
      </c>
      <c r="W54">
        <v>26.629000000000001</v>
      </c>
      <c r="X54">
        <v>280.63799999999998</v>
      </c>
      <c r="Y54">
        <v>162.536</v>
      </c>
      <c r="AE54">
        <v>850.49900000000002</v>
      </c>
      <c r="AF54">
        <v>232.231999999999</v>
      </c>
      <c r="AG54">
        <v>318.31</v>
      </c>
      <c r="AK54">
        <v>0.47599999999999998</v>
      </c>
      <c r="AM54">
        <v>5646.924</v>
      </c>
    </row>
    <row r="55" spans="1:39" x14ac:dyDescent="0.35">
      <c r="A55" t="s">
        <v>87</v>
      </c>
      <c r="B55">
        <v>2034.3009999999999</v>
      </c>
      <c r="H55">
        <v>12741.178</v>
      </c>
      <c r="I55">
        <v>0.215</v>
      </c>
      <c r="K55">
        <v>4.1970000000000001</v>
      </c>
      <c r="M55">
        <v>7.0000000000000007E-2</v>
      </c>
      <c r="O55">
        <v>1.6E-2</v>
      </c>
      <c r="P55">
        <v>12685.684999999999</v>
      </c>
      <c r="Q55">
        <v>190.90199999999999</v>
      </c>
      <c r="R55">
        <v>0.11899999999999999</v>
      </c>
      <c r="S55">
        <v>5.5170000000000003</v>
      </c>
      <c r="W55">
        <v>229.261</v>
      </c>
      <c r="X55">
        <v>19431.400000000001</v>
      </c>
      <c r="Y55">
        <v>6887.8490000000002</v>
      </c>
      <c r="Z55">
        <v>0.90999999999999903</v>
      </c>
      <c r="AA55">
        <v>6.8129999999999997</v>
      </c>
      <c r="AC55">
        <v>1.819</v>
      </c>
      <c r="AD55">
        <v>3.3000000000000002E-2</v>
      </c>
      <c r="AE55">
        <v>11686.316999999999</v>
      </c>
      <c r="AF55">
        <v>13732.156999999999</v>
      </c>
      <c r="AG55">
        <v>17904.391</v>
      </c>
      <c r="AH55">
        <v>35.451000000000001</v>
      </c>
      <c r="AI55">
        <v>67.820999999999998</v>
      </c>
      <c r="AK55">
        <v>3.8099999999999898</v>
      </c>
      <c r="AL55">
        <v>0.45500000000000002</v>
      </c>
      <c r="AM55">
        <v>78848.892999999996</v>
      </c>
    </row>
    <row r="56" spans="1:39" x14ac:dyDescent="0.35">
      <c r="A56" t="s">
        <v>88</v>
      </c>
      <c r="B56">
        <v>22256.720000000001</v>
      </c>
      <c r="H56">
        <v>40289.678999999996</v>
      </c>
      <c r="I56">
        <v>12.581</v>
      </c>
      <c r="J56">
        <v>6.6630000000000003</v>
      </c>
      <c r="K56">
        <v>23.951000000000001</v>
      </c>
      <c r="M56">
        <v>0.221</v>
      </c>
      <c r="N56">
        <v>2.8000000000000001E-2</v>
      </c>
      <c r="O56">
        <v>0.30199999999999999</v>
      </c>
      <c r="P56">
        <v>42737.737999999998</v>
      </c>
      <c r="Q56">
        <v>10.555999999999999</v>
      </c>
      <c r="R56">
        <v>8.8819999999999997</v>
      </c>
      <c r="S56">
        <v>25.879000000000001</v>
      </c>
      <c r="U56">
        <v>1.2999999999999999E-2</v>
      </c>
      <c r="V56">
        <v>0.33300000000000002</v>
      </c>
      <c r="W56">
        <v>43.53</v>
      </c>
      <c r="X56">
        <v>53245.974999999999</v>
      </c>
      <c r="Y56">
        <v>120.084</v>
      </c>
      <c r="Z56">
        <v>14.223000000000001</v>
      </c>
      <c r="AA56">
        <v>88.984999999999999</v>
      </c>
      <c r="AC56">
        <v>0.33599999999999902</v>
      </c>
      <c r="AD56">
        <v>0.111</v>
      </c>
      <c r="AE56">
        <v>126.84299999999899</v>
      </c>
      <c r="AF56">
        <v>146876.11900000001</v>
      </c>
      <c r="AG56">
        <v>5868.5630000000001</v>
      </c>
      <c r="AH56">
        <v>329.94200000000001</v>
      </c>
      <c r="AI56">
        <v>791.23099999999999</v>
      </c>
      <c r="AJ56">
        <v>2.3E-2</v>
      </c>
      <c r="AK56">
        <v>4.6879999999999997</v>
      </c>
      <c r="AL56">
        <v>0.999</v>
      </c>
      <c r="AM56">
        <v>7195.4610000000002</v>
      </c>
    </row>
    <row r="57" spans="1:39" x14ac:dyDescent="0.35">
      <c r="A57" t="s">
        <v>89</v>
      </c>
      <c r="B57">
        <v>3.7250000000000001</v>
      </c>
      <c r="H57">
        <v>1639.057</v>
      </c>
      <c r="O57">
        <v>1684.5119999999999</v>
      </c>
      <c r="P57">
        <v>554.91899999999998</v>
      </c>
      <c r="Q57">
        <v>0.49199999999999999</v>
      </c>
      <c r="R57">
        <v>1.7000000000000001E-2</v>
      </c>
      <c r="W57">
        <v>739.70699999999999</v>
      </c>
      <c r="X57">
        <v>262.54000000000002</v>
      </c>
      <c r="Y57">
        <v>2.8980000000000001</v>
      </c>
      <c r="Z57">
        <v>0.88500000000000001</v>
      </c>
      <c r="AE57">
        <v>1002.471</v>
      </c>
      <c r="AF57">
        <v>771.65800000000002</v>
      </c>
      <c r="AG57">
        <v>15.548</v>
      </c>
      <c r="AH57">
        <v>3.1829999999999998</v>
      </c>
      <c r="AM57">
        <v>5961.6779999999999</v>
      </c>
    </row>
    <row r="58" spans="1:39" x14ac:dyDescent="0.35">
      <c r="A58" t="s">
        <v>90</v>
      </c>
      <c r="B58">
        <v>12864.751</v>
      </c>
      <c r="D58">
        <v>1.929</v>
      </c>
      <c r="G58">
        <v>1.2369999999999901</v>
      </c>
      <c r="H58">
        <v>25495.626</v>
      </c>
      <c r="I58">
        <v>2.8000000000000001E-2</v>
      </c>
      <c r="J58">
        <v>6.8049999999999997</v>
      </c>
      <c r="K58">
        <v>8.4999999999999895E-2</v>
      </c>
      <c r="O58">
        <v>326.964</v>
      </c>
      <c r="P58">
        <v>18720.135999999999</v>
      </c>
      <c r="Q58">
        <v>36.457000000000001</v>
      </c>
      <c r="R58">
        <v>26.013999999999999</v>
      </c>
      <c r="S58">
        <v>0.25</v>
      </c>
      <c r="W58">
        <v>652.61099999999999</v>
      </c>
      <c r="X58">
        <v>16432.384999999998</v>
      </c>
      <c r="Y58">
        <v>115.61499999999999</v>
      </c>
      <c r="Z58">
        <v>19.786000000000001</v>
      </c>
      <c r="AE58">
        <v>706.86399999999901</v>
      </c>
      <c r="AF58">
        <v>43612.201999999997</v>
      </c>
      <c r="AG58">
        <v>2598.9</v>
      </c>
      <c r="AH58">
        <v>493.99799999999999</v>
      </c>
      <c r="AI58">
        <v>22.352</v>
      </c>
      <c r="AJ58">
        <v>3.11899999999999</v>
      </c>
      <c r="AL58">
        <v>0.38300000000000001</v>
      </c>
      <c r="AM58">
        <v>13798.575000000001</v>
      </c>
    </row>
    <row r="59" spans="1:39" x14ac:dyDescent="0.35">
      <c r="A59" t="s">
        <v>91</v>
      </c>
      <c r="B59">
        <v>283.512</v>
      </c>
      <c r="C59">
        <v>0.77800000000000002</v>
      </c>
      <c r="G59">
        <v>0.33700000000000002</v>
      </c>
      <c r="H59">
        <v>2485.1929999999902</v>
      </c>
      <c r="I59">
        <v>34.348999999999997</v>
      </c>
      <c r="K59">
        <v>1.4649999999999901</v>
      </c>
      <c r="N59">
        <v>0.06</v>
      </c>
      <c r="O59">
        <v>15.246</v>
      </c>
      <c r="P59">
        <v>2585.875</v>
      </c>
      <c r="Q59">
        <v>292.366999999999</v>
      </c>
      <c r="R59">
        <v>0.19700000000000001</v>
      </c>
      <c r="S59">
        <v>7.1459999999999999</v>
      </c>
      <c r="V59">
        <v>0.32800000000000001</v>
      </c>
      <c r="W59">
        <v>235.334</v>
      </c>
      <c r="X59">
        <v>2264.509</v>
      </c>
      <c r="Y59">
        <v>725.13400000000001</v>
      </c>
      <c r="Z59">
        <v>0.41699999999999998</v>
      </c>
      <c r="AA59">
        <v>10.0529999999999</v>
      </c>
      <c r="AC59">
        <v>0.107</v>
      </c>
      <c r="AD59">
        <v>0.79400000000000004</v>
      </c>
      <c r="AE59">
        <v>1619.299</v>
      </c>
      <c r="AF59">
        <v>2570.3359999999998</v>
      </c>
      <c r="AG59">
        <v>2623.5119999999902</v>
      </c>
      <c r="AH59">
        <v>22.061</v>
      </c>
      <c r="AI59">
        <v>48.78</v>
      </c>
      <c r="AK59">
        <v>0.17399999999999999</v>
      </c>
      <c r="AL59">
        <v>4.3360000000000003</v>
      </c>
      <c r="AM59">
        <v>9094.7950000000001</v>
      </c>
    </row>
    <row r="60" spans="1:39" x14ac:dyDescent="0.35">
      <c r="A60" t="s">
        <v>92</v>
      </c>
      <c r="B60">
        <v>26702.458999999999</v>
      </c>
      <c r="D60">
        <v>0.55699999999999905</v>
      </c>
      <c r="E60">
        <v>1.375</v>
      </c>
      <c r="G60">
        <v>0.13</v>
      </c>
      <c r="H60">
        <v>43049.303999999996</v>
      </c>
      <c r="I60">
        <v>0.23899999999999999</v>
      </c>
      <c r="J60">
        <v>1.712</v>
      </c>
      <c r="K60">
        <v>6.92</v>
      </c>
      <c r="N60">
        <v>7.0000000000000007E-2</v>
      </c>
      <c r="O60">
        <v>3.5000000000000003E-2</v>
      </c>
      <c r="P60">
        <v>76952.816999999995</v>
      </c>
      <c r="Q60">
        <v>2.109</v>
      </c>
      <c r="R60">
        <v>25.651</v>
      </c>
      <c r="S60">
        <v>231.631</v>
      </c>
      <c r="T60">
        <v>0.78500000000000003</v>
      </c>
      <c r="U60">
        <v>0.33</v>
      </c>
      <c r="V60">
        <v>0.25800000000000001</v>
      </c>
      <c r="W60">
        <v>3.3290000000000002</v>
      </c>
      <c r="X60">
        <v>73046.168000000005</v>
      </c>
      <c r="Y60">
        <v>47.688000000000002</v>
      </c>
      <c r="Z60">
        <v>156.32499999999999</v>
      </c>
      <c r="AA60">
        <v>676.76900000000001</v>
      </c>
      <c r="AC60">
        <v>0.95899999999999996</v>
      </c>
      <c r="AD60">
        <v>0.13700000000000001</v>
      </c>
      <c r="AE60">
        <v>11.468999999999999</v>
      </c>
      <c r="AF60">
        <v>286817.41899999999</v>
      </c>
      <c r="AG60">
        <v>13633.968999999999</v>
      </c>
      <c r="AH60">
        <v>25480.666000000001</v>
      </c>
      <c r="AI60">
        <v>12693.954</v>
      </c>
      <c r="AJ60">
        <v>17.844999999999999</v>
      </c>
      <c r="AK60">
        <v>12.833</v>
      </c>
      <c r="AL60">
        <v>3.3769999999999998</v>
      </c>
      <c r="AM60">
        <v>7812.1319999999996</v>
      </c>
    </row>
    <row r="61" spans="1:39" x14ac:dyDescent="0.35">
      <c r="A61" t="s">
        <v>93</v>
      </c>
      <c r="B61">
        <v>17.597000000000001</v>
      </c>
      <c r="C61">
        <v>0.48399999999999999</v>
      </c>
      <c r="G61">
        <v>0.91999999999999904</v>
      </c>
      <c r="H61">
        <v>3469.0209999999902</v>
      </c>
      <c r="I61">
        <v>28.033999999999999</v>
      </c>
      <c r="J61">
        <v>3.7909999999999999</v>
      </c>
      <c r="K61">
        <v>4.7E-2</v>
      </c>
      <c r="M61">
        <v>3.6999999999999998E-2</v>
      </c>
      <c r="N61">
        <v>0.04</v>
      </c>
      <c r="O61">
        <v>605.92499999999995</v>
      </c>
      <c r="P61">
        <v>1213.5239999999999</v>
      </c>
      <c r="Q61">
        <v>87.641999999999996</v>
      </c>
      <c r="R61">
        <v>0.33800000000000002</v>
      </c>
      <c r="S61">
        <v>2.9000000000000001E-2</v>
      </c>
      <c r="V61">
        <v>5.2999999999999999E-2</v>
      </c>
      <c r="W61">
        <v>1375.748</v>
      </c>
      <c r="X61">
        <v>857.226</v>
      </c>
      <c r="Y61">
        <v>65.787000000000006</v>
      </c>
      <c r="AE61">
        <v>3006.28</v>
      </c>
      <c r="AF61">
        <v>749.93100000000004</v>
      </c>
      <c r="AG61">
        <v>349.49099999999999</v>
      </c>
      <c r="AH61">
        <v>6.18</v>
      </c>
      <c r="AI61">
        <v>2.5760000000000001</v>
      </c>
      <c r="AK61">
        <v>7.0000000000000001E-3</v>
      </c>
      <c r="AM61">
        <v>16923.386999999999</v>
      </c>
    </row>
    <row r="62" spans="1:39" x14ac:dyDescent="0.35">
      <c r="A62" t="s">
        <v>94</v>
      </c>
      <c r="B62">
        <v>15233.18</v>
      </c>
      <c r="H62">
        <v>39413.332999999999</v>
      </c>
      <c r="I62">
        <v>0.61</v>
      </c>
      <c r="J62">
        <v>3.6640000000000001</v>
      </c>
      <c r="K62">
        <v>2.4049999999999998</v>
      </c>
      <c r="P62">
        <v>18546.222000000002</v>
      </c>
      <c r="Q62">
        <v>2.1360000000000001</v>
      </c>
      <c r="R62">
        <v>4.4790000000000001</v>
      </c>
      <c r="S62">
        <v>3.6549999999999998</v>
      </c>
      <c r="U62">
        <v>0.14599999999999999</v>
      </c>
      <c r="V62">
        <v>2.4E-2</v>
      </c>
      <c r="W62">
        <v>4.5999999999999999E-2</v>
      </c>
      <c r="X62">
        <v>32464.802</v>
      </c>
      <c r="Y62">
        <v>4.9509999999999996</v>
      </c>
      <c r="Z62">
        <v>20.463000000000001</v>
      </c>
      <c r="AA62">
        <v>22.718</v>
      </c>
      <c r="AB62">
        <v>9.4E-2</v>
      </c>
      <c r="AC62">
        <v>0.23699999999999999</v>
      </c>
      <c r="AD62">
        <v>1.3939999999999999</v>
      </c>
      <c r="AE62">
        <v>4.8680000000000003</v>
      </c>
      <c r="AF62">
        <v>120461.476</v>
      </c>
      <c r="AG62">
        <v>6188.9750000000004</v>
      </c>
      <c r="AH62">
        <v>1726.9469999999999</v>
      </c>
      <c r="AI62">
        <v>1001.098</v>
      </c>
      <c r="AJ62">
        <v>40.183999999999997</v>
      </c>
      <c r="AK62">
        <v>5.1040000000000001</v>
      </c>
      <c r="AL62">
        <v>7</v>
      </c>
      <c r="AM62">
        <v>5447.1030000000001</v>
      </c>
    </row>
    <row r="63" spans="1:39" x14ac:dyDescent="0.35">
      <c r="A63" t="s">
        <v>95</v>
      </c>
      <c r="B63">
        <v>4936.3429999999998</v>
      </c>
      <c r="C63">
        <v>5.7000000000000002E-2</v>
      </c>
      <c r="H63">
        <v>7861.7749999999996</v>
      </c>
      <c r="I63">
        <v>0.35599999999999998</v>
      </c>
      <c r="J63">
        <v>1.3049999999999999</v>
      </c>
      <c r="K63">
        <v>1.335</v>
      </c>
      <c r="M63">
        <v>6.4000000000000001E-2</v>
      </c>
      <c r="N63">
        <v>2.5000000000000001E-2</v>
      </c>
      <c r="O63">
        <v>0.19900000000000001</v>
      </c>
      <c r="P63">
        <v>16136</v>
      </c>
      <c r="Q63">
        <v>102.975999999999</v>
      </c>
      <c r="R63">
        <v>6.4719999999999898</v>
      </c>
      <c r="S63">
        <v>7.4479999999999897</v>
      </c>
      <c r="U63">
        <v>0.08</v>
      </c>
      <c r="V63">
        <v>0.121</v>
      </c>
      <c r="W63">
        <v>184.67599999999999</v>
      </c>
      <c r="X63">
        <v>17871.859</v>
      </c>
      <c r="Y63">
        <v>860.14199999999903</v>
      </c>
      <c r="Z63">
        <v>22.652999999999999</v>
      </c>
      <c r="AA63">
        <v>25.234999999999999</v>
      </c>
      <c r="AC63">
        <v>0.307</v>
      </c>
      <c r="AD63">
        <v>0.19600000000000001</v>
      </c>
      <c r="AE63">
        <v>836.173</v>
      </c>
      <c r="AF63">
        <v>21141.355</v>
      </c>
      <c r="AG63">
        <v>3982.951</v>
      </c>
      <c r="AH63">
        <v>320.820999999999</v>
      </c>
      <c r="AI63">
        <v>246.59800000000001</v>
      </c>
      <c r="AJ63">
        <v>3.3000000000000002E-2</v>
      </c>
      <c r="AK63">
        <v>0.218</v>
      </c>
      <c r="AL63">
        <v>9.4E-2</v>
      </c>
      <c r="AM63">
        <v>10231.897000000001</v>
      </c>
    </row>
    <row r="64" spans="1:39" x14ac:dyDescent="0.35">
      <c r="A64" t="s">
        <v>96</v>
      </c>
      <c r="H64">
        <v>20.39</v>
      </c>
      <c r="P64">
        <v>25.184999999999999</v>
      </c>
      <c r="U64">
        <v>0.129</v>
      </c>
      <c r="W64">
        <v>4.3040000000000003</v>
      </c>
      <c r="X64">
        <v>10.878</v>
      </c>
      <c r="Y64">
        <v>3.0089999999999999</v>
      </c>
      <c r="AA64">
        <v>0.23</v>
      </c>
      <c r="AE64">
        <v>34.765999999999998</v>
      </c>
      <c r="AF64">
        <v>33.088000000000001</v>
      </c>
      <c r="AG64">
        <v>67.188999999999993</v>
      </c>
      <c r="AH64">
        <v>0.40299999999999903</v>
      </c>
      <c r="AI64">
        <v>4.5999999999999999E-2</v>
      </c>
      <c r="AK64">
        <v>0.14199999999999999</v>
      </c>
      <c r="AM64">
        <v>303.62900000000002</v>
      </c>
    </row>
    <row r="65" spans="1:39" x14ac:dyDescent="0.35">
      <c r="A65" t="s">
        <v>97</v>
      </c>
      <c r="B65">
        <v>90.971000000000004</v>
      </c>
      <c r="H65">
        <v>3731.8220000000001</v>
      </c>
      <c r="J65">
        <v>1.4589999999999901</v>
      </c>
      <c r="K65">
        <v>2.597</v>
      </c>
      <c r="O65">
        <v>0.13</v>
      </c>
      <c r="P65">
        <v>1774.5219999999999</v>
      </c>
      <c r="Q65">
        <v>41.82</v>
      </c>
      <c r="R65">
        <v>19.718</v>
      </c>
      <c r="S65">
        <v>3.831</v>
      </c>
      <c r="W65">
        <v>751.83199999999897</v>
      </c>
      <c r="X65">
        <v>1318.4559999999999</v>
      </c>
      <c r="Y65">
        <v>155.446</v>
      </c>
      <c r="Z65">
        <v>41</v>
      </c>
      <c r="AA65">
        <v>11.366</v>
      </c>
      <c r="AE65">
        <v>4211.8969999999999</v>
      </c>
      <c r="AF65">
        <v>1844.318</v>
      </c>
      <c r="AG65">
        <v>556.47199999999998</v>
      </c>
      <c r="AH65">
        <v>312.40799999999899</v>
      </c>
      <c r="AI65">
        <v>100.01900000000001</v>
      </c>
      <c r="AK65">
        <v>0.68700000000000006</v>
      </c>
      <c r="AM65">
        <v>14468.096</v>
      </c>
    </row>
    <row r="66" spans="1:39" x14ac:dyDescent="0.35">
      <c r="A66" t="s">
        <v>98</v>
      </c>
      <c r="H66">
        <v>2301.35</v>
      </c>
      <c r="I66">
        <v>60.521000000000001</v>
      </c>
      <c r="M66">
        <v>2.4E-2</v>
      </c>
      <c r="O66">
        <v>1923.721</v>
      </c>
      <c r="P66">
        <v>135.32400000000001</v>
      </c>
      <c r="Q66">
        <v>56.567999999999998</v>
      </c>
      <c r="W66">
        <v>1957.095</v>
      </c>
      <c r="X66">
        <v>197.02099999999999</v>
      </c>
      <c r="Y66">
        <v>114.718</v>
      </c>
      <c r="AC66">
        <v>0.111</v>
      </c>
      <c r="AE66">
        <v>7220.6999999999898</v>
      </c>
      <c r="AF66">
        <v>233.511</v>
      </c>
      <c r="AG66">
        <v>149.80099999999999</v>
      </c>
      <c r="AM66">
        <v>24867.2399999999</v>
      </c>
    </row>
    <row r="67" spans="1:39" x14ac:dyDescent="0.35">
      <c r="A67" t="s">
        <v>99</v>
      </c>
      <c r="H67">
        <v>468.89100000000002</v>
      </c>
      <c r="O67">
        <v>76.813000000000002</v>
      </c>
      <c r="P67">
        <v>121.295</v>
      </c>
      <c r="Q67">
        <v>32.128999999999998</v>
      </c>
      <c r="U67">
        <v>3.4000000000000002E-2</v>
      </c>
      <c r="W67">
        <v>182.54900000000001</v>
      </c>
      <c r="X67">
        <v>99.100999999999999</v>
      </c>
      <c r="Y67">
        <v>104.59099999999999</v>
      </c>
      <c r="AC67">
        <v>3.6999999999999998E-2</v>
      </c>
      <c r="AE67">
        <v>977.33799999999997</v>
      </c>
      <c r="AF67">
        <v>25.295000000000002</v>
      </c>
      <c r="AG67">
        <v>2.8109999999999999</v>
      </c>
      <c r="AH67">
        <v>3.4620000000000002</v>
      </c>
      <c r="AK67">
        <v>2.7E-2</v>
      </c>
      <c r="AM67">
        <v>3790.596</v>
      </c>
    </row>
    <row r="68" spans="1:39" x14ac:dyDescent="0.35">
      <c r="A68" t="s">
        <v>100</v>
      </c>
      <c r="B68">
        <v>911.36500000000001</v>
      </c>
      <c r="G68">
        <v>0.89199999999999902</v>
      </c>
      <c r="H68">
        <v>1800.5139999999999</v>
      </c>
      <c r="I68">
        <v>28.481999999999999</v>
      </c>
      <c r="O68">
        <v>78.563999999999993</v>
      </c>
      <c r="P68">
        <v>983.301999999999</v>
      </c>
      <c r="Q68">
        <v>203.654</v>
      </c>
      <c r="R68">
        <v>3.0659999999999998</v>
      </c>
      <c r="W68">
        <v>600.12300000000005</v>
      </c>
      <c r="X68">
        <v>792.226</v>
      </c>
      <c r="Y68">
        <v>196.37099999999899</v>
      </c>
      <c r="Z68">
        <v>4.4850000000000003</v>
      </c>
      <c r="AE68">
        <v>640.54599999999903</v>
      </c>
      <c r="AF68">
        <v>3385.4389999999999</v>
      </c>
      <c r="AG68">
        <v>675.41099999999994</v>
      </c>
      <c r="AH68">
        <v>30.346</v>
      </c>
      <c r="AI68">
        <v>13.334</v>
      </c>
      <c r="AL68">
        <v>1.2E-2</v>
      </c>
      <c r="AM68">
        <v>6849.8919999999998</v>
      </c>
    </row>
    <row r="69" spans="1:39" x14ac:dyDescent="0.35">
      <c r="A69" t="s">
        <v>101</v>
      </c>
      <c r="B69">
        <v>2835.4290000000001</v>
      </c>
      <c r="H69">
        <v>4763.5370000000003</v>
      </c>
      <c r="J69">
        <v>8.7999999999999995E-2</v>
      </c>
      <c r="K69">
        <v>0.59299999999999997</v>
      </c>
      <c r="P69">
        <v>6583.8469999999998</v>
      </c>
      <c r="Q69">
        <v>13.5049999999999</v>
      </c>
      <c r="R69">
        <v>1.514</v>
      </c>
      <c r="S69">
        <v>5.3149999999999897</v>
      </c>
      <c r="U69">
        <v>0.19400000000000001</v>
      </c>
      <c r="W69">
        <v>125.219999999999</v>
      </c>
      <c r="X69">
        <v>3165.6559999999999</v>
      </c>
      <c r="Y69">
        <v>3.5070000000000001</v>
      </c>
      <c r="Z69">
        <v>2.8860000000000001</v>
      </c>
      <c r="AA69">
        <v>0.82599999999999996</v>
      </c>
      <c r="AD69">
        <v>0.161</v>
      </c>
      <c r="AE69">
        <v>23.599999999999898</v>
      </c>
      <c r="AF69">
        <v>16537.316999999999</v>
      </c>
      <c r="AG69">
        <v>1744.9549999999999</v>
      </c>
      <c r="AH69">
        <v>232.58500000000001</v>
      </c>
      <c r="AI69">
        <v>180.29900000000001</v>
      </c>
      <c r="AJ69">
        <v>0.29699999999999999</v>
      </c>
      <c r="AK69">
        <v>0.41099999999999998</v>
      </c>
      <c r="AL69">
        <v>0.11700000000000001</v>
      </c>
      <c r="AM69">
        <v>2539.9189999999999</v>
      </c>
    </row>
    <row r="70" spans="1:39" x14ac:dyDescent="0.35">
      <c r="A70" t="s">
        <v>102</v>
      </c>
      <c r="H70">
        <v>4302.3739999999998</v>
      </c>
      <c r="I70">
        <v>323.971</v>
      </c>
      <c r="J70">
        <v>0.13900000000000001</v>
      </c>
      <c r="M70">
        <v>3.5999999999999997E-2</v>
      </c>
      <c r="N70">
        <v>1.3919999999999999</v>
      </c>
      <c r="O70">
        <v>6.6000000000000003E-2</v>
      </c>
      <c r="P70">
        <v>1392.6310000000001</v>
      </c>
      <c r="Q70">
        <v>2801.826</v>
      </c>
      <c r="R70">
        <v>0.153</v>
      </c>
      <c r="U70">
        <v>0.13100000000000001</v>
      </c>
      <c r="W70">
        <v>197.69499999999999</v>
      </c>
      <c r="X70">
        <v>465.58499999999998</v>
      </c>
      <c r="Y70">
        <v>2236.7559999999999</v>
      </c>
      <c r="Z70">
        <v>0.71599999999999997</v>
      </c>
      <c r="AA70">
        <v>0.10100000000000001</v>
      </c>
      <c r="AC70">
        <v>0.28699999999999998</v>
      </c>
      <c r="AE70">
        <v>459.363</v>
      </c>
      <c r="AF70">
        <v>1593.5919999999901</v>
      </c>
      <c r="AG70">
        <v>3187.4639999999999</v>
      </c>
      <c r="AH70">
        <v>6.9530000000000003</v>
      </c>
      <c r="AI70">
        <v>14.324999999999999</v>
      </c>
      <c r="AK70">
        <v>3.4000000000000002E-2</v>
      </c>
      <c r="AM70">
        <v>826.62900000000002</v>
      </c>
    </row>
    <row r="71" spans="1:39" x14ac:dyDescent="0.35">
      <c r="A71" t="s">
        <v>103</v>
      </c>
      <c r="B71">
        <v>2844.5949999999998</v>
      </c>
      <c r="G71">
        <v>0.30399999999999999</v>
      </c>
      <c r="H71">
        <v>61726.432000000001</v>
      </c>
      <c r="I71">
        <v>237.60900000000001</v>
      </c>
      <c r="J71">
        <v>31.548999999999999</v>
      </c>
      <c r="K71">
        <v>65.262</v>
      </c>
      <c r="N71">
        <v>7.5229999999999997</v>
      </c>
      <c r="O71">
        <v>445.30099999999999</v>
      </c>
      <c r="P71">
        <v>28715.337</v>
      </c>
      <c r="Q71">
        <v>151.88900000000001</v>
      </c>
      <c r="R71">
        <v>13.266</v>
      </c>
      <c r="S71">
        <v>0.47399999999999998</v>
      </c>
      <c r="U71">
        <v>5.2999999999999999E-2</v>
      </c>
      <c r="V71">
        <v>3.4239999999999999</v>
      </c>
      <c r="W71">
        <v>492.97800000000001</v>
      </c>
      <c r="X71">
        <v>46977.614000000001</v>
      </c>
      <c r="Y71">
        <v>288.108</v>
      </c>
      <c r="Z71">
        <v>20.585000000000001</v>
      </c>
      <c r="AA71">
        <v>17.001999999999999</v>
      </c>
      <c r="AC71">
        <v>0.214</v>
      </c>
      <c r="AD71">
        <v>4.2300000000000004</v>
      </c>
      <c r="AE71">
        <v>3492.0590000000002</v>
      </c>
      <c r="AF71">
        <v>73108.576000000001</v>
      </c>
      <c r="AG71">
        <v>446.19799999999998</v>
      </c>
      <c r="AH71">
        <v>103.41500000000001</v>
      </c>
      <c r="AI71">
        <v>35.042000000000002</v>
      </c>
      <c r="AJ71">
        <v>5.0659999999999998</v>
      </c>
      <c r="AK71">
        <v>0.34899999999999998</v>
      </c>
      <c r="AL71">
        <v>6.8959999999999901</v>
      </c>
      <c r="AM71">
        <v>19048.842000000001</v>
      </c>
    </row>
    <row r="72" spans="1:39" x14ac:dyDescent="0.35">
      <c r="A72" t="s">
        <v>104</v>
      </c>
      <c r="B72">
        <v>2120.261</v>
      </c>
      <c r="D72">
        <v>0.157</v>
      </c>
      <c r="H72">
        <v>12906.539999999901</v>
      </c>
      <c r="I72">
        <v>132.101</v>
      </c>
      <c r="J72">
        <v>2.7139999999999902</v>
      </c>
      <c r="K72">
        <v>2.19</v>
      </c>
      <c r="M72">
        <v>1.04</v>
      </c>
      <c r="O72">
        <v>1262.9970000000001</v>
      </c>
      <c r="P72">
        <v>6393.9210000000003</v>
      </c>
      <c r="Q72">
        <v>241.26599999999999</v>
      </c>
      <c r="R72">
        <v>23.010999999999999</v>
      </c>
      <c r="S72">
        <v>7.9210000000000003</v>
      </c>
      <c r="U72">
        <v>0.106</v>
      </c>
      <c r="W72">
        <v>1833.7090000000001</v>
      </c>
      <c r="X72">
        <v>9950.9849999999897</v>
      </c>
      <c r="Y72">
        <v>265.37900000000002</v>
      </c>
      <c r="Z72">
        <v>112.542</v>
      </c>
      <c r="AA72">
        <v>45.75</v>
      </c>
      <c r="AC72">
        <v>3.2669999999999999</v>
      </c>
      <c r="AD72">
        <v>3.2040000000000002</v>
      </c>
      <c r="AE72">
        <v>3758.8139999999999</v>
      </c>
      <c r="AF72">
        <v>25489.417000000001</v>
      </c>
      <c r="AG72">
        <v>1704.269</v>
      </c>
      <c r="AH72">
        <v>6038.9709999999995</v>
      </c>
      <c r="AI72">
        <v>171.352</v>
      </c>
      <c r="AK72">
        <v>89.012999999999906</v>
      </c>
      <c r="AL72">
        <v>7.649</v>
      </c>
      <c r="AM72">
        <v>36508.319000000003</v>
      </c>
    </row>
    <row r="73" spans="1:39" x14ac:dyDescent="0.35">
      <c r="A73" t="s">
        <v>105</v>
      </c>
      <c r="B73">
        <v>3329.7829999999999</v>
      </c>
      <c r="G73">
        <v>2.74</v>
      </c>
      <c r="H73">
        <v>40105.254999999997</v>
      </c>
      <c r="I73">
        <v>20.385000000000002</v>
      </c>
      <c r="J73">
        <v>2.3130000000000002</v>
      </c>
      <c r="K73">
        <v>0.46499999999999903</v>
      </c>
      <c r="O73">
        <v>166.78</v>
      </c>
      <c r="P73">
        <v>16791.012999999999</v>
      </c>
      <c r="Q73">
        <v>30.529</v>
      </c>
      <c r="R73">
        <v>17.98</v>
      </c>
      <c r="S73">
        <v>0.04</v>
      </c>
      <c r="V73">
        <v>0.23699999999999999</v>
      </c>
      <c r="W73">
        <v>206.387</v>
      </c>
      <c r="X73">
        <v>15905.355</v>
      </c>
      <c r="Y73">
        <v>463.822</v>
      </c>
      <c r="Z73">
        <v>161.52000000000001</v>
      </c>
      <c r="AA73">
        <v>18.358000000000001</v>
      </c>
      <c r="AD73">
        <v>0.26</v>
      </c>
      <c r="AE73">
        <v>3879.75</v>
      </c>
      <c r="AF73">
        <v>15049.264999999999</v>
      </c>
      <c r="AG73">
        <v>1997.2529999999999</v>
      </c>
      <c r="AH73">
        <v>48.539000000000001</v>
      </c>
      <c r="AI73">
        <v>51.604999999999997</v>
      </c>
      <c r="AK73">
        <v>0.104</v>
      </c>
      <c r="AL73">
        <v>0.34299999999999897</v>
      </c>
      <c r="AM73">
        <v>30645.91</v>
      </c>
    </row>
    <row r="74" spans="1:39" x14ac:dyDescent="0.35">
      <c r="A74" t="s">
        <v>106</v>
      </c>
      <c r="B74">
        <v>3045.9650000000001</v>
      </c>
      <c r="H74">
        <v>5184.393</v>
      </c>
      <c r="K74">
        <v>1.1299999999999999</v>
      </c>
      <c r="O74">
        <v>267.327</v>
      </c>
      <c r="P74">
        <v>1462.9189999999901</v>
      </c>
      <c r="R74">
        <v>0.23699999999999999</v>
      </c>
      <c r="S74">
        <v>2.5339999999999998</v>
      </c>
      <c r="V74">
        <v>9.9000000000000005E-2</v>
      </c>
      <c r="W74">
        <v>78.803999999999903</v>
      </c>
      <c r="X74">
        <v>2197.8910000000001</v>
      </c>
      <c r="Y74">
        <v>46.078000000000003</v>
      </c>
      <c r="Z74">
        <v>4.7460000000000004</v>
      </c>
      <c r="AA74">
        <v>1.018</v>
      </c>
      <c r="AE74">
        <v>299.104999999999</v>
      </c>
      <c r="AF74">
        <v>2906.69</v>
      </c>
      <c r="AG74">
        <v>141.953</v>
      </c>
      <c r="AH74">
        <v>20.041</v>
      </c>
      <c r="AI74">
        <v>1.909</v>
      </c>
      <c r="AK74">
        <v>3.1019999999999999</v>
      </c>
      <c r="AM74">
        <v>2989.3130000000001</v>
      </c>
    </row>
    <row r="75" spans="1:39" x14ac:dyDescent="0.35">
      <c r="A75" t="s">
        <v>107</v>
      </c>
      <c r="B75">
        <v>2610.701</v>
      </c>
      <c r="H75">
        <v>7049.2519999999904</v>
      </c>
      <c r="J75">
        <v>0.34100000000000003</v>
      </c>
      <c r="K75">
        <v>8.3999999999999894E-2</v>
      </c>
      <c r="P75">
        <v>8950.9169999999995</v>
      </c>
      <c r="R75">
        <v>3.6749999999999998</v>
      </c>
      <c r="S75">
        <v>0.39399999999999902</v>
      </c>
      <c r="X75">
        <v>7608.558</v>
      </c>
      <c r="Z75">
        <v>4.5149999999999997</v>
      </c>
      <c r="AA75">
        <v>0.95499999999999996</v>
      </c>
      <c r="AF75">
        <v>20431.481</v>
      </c>
      <c r="AG75">
        <v>728.76499999999999</v>
      </c>
      <c r="AH75">
        <v>27.512</v>
      </c>
      <c r="AI75">
        <v>30.567</v>
      </c>
      <c r="AJ75">
        <v>0.245</v>
      </c>
      <c r="AK75">
        <v>0.251</v>
      </c>
      <c r="AL75">
        <v>0.13300000000000001</v>
      </c>
      <c r="AM75">
        <v>448.19899999999899</v>
      </c>
    </row>
    <row r="76" spans="1:39" x14ac:dyDescent="0.35">
      <c r="A76" t="s">
        <v>108</v>
      </c>
      <c r="B76">
        <v>998.61199999999997</v>
      </c>
      <c r="H76">
        <v>2955.123</v>
      </c>
      <c r="J76">
        <v>1.474</v>
      </c>
      <c r="P76">
        <v>1135.8009999999999</v>
      </c>
      <c r="Q76">
        <v>142.624</v>
      </c>
      <c r="R76">
        <v>1.631</v>
      </c>
      <c r="S76">
        <v>0.77200000000000002</v>
      </c>
      <c r="W76">
        <v>6.024</v>
      </c>
      <c r="X76">
        <v>1474.0450000000001</v>
      </c>
      <c r="Y76">
        <v>30.808</v>
      </c>
      <c r="Z76">
        <v>4.2859999999999996</v>
      </c>
      <c r="AA76">
        <v>0.36199999999999999</v>
      </c>
      <c r="AE76">
        <v>94.846999999999994</v>
      </c>
      <c r="AF76">
        <v>4968.3339999999998</v>
      </c>
      <c r="AG76">
        <v>155.37700000000001</v>
      </c>
      <c r="AH76">
        <v>123.735</v>
      </c>
      <c r="AI76">
        <v>12.631</v>
      </c>
      <c r="AJ76">
        <v>8.9999999999999993E-3</v>
      </c>
      <c r="AM76">
        <v>2793.4250000000002</v>
      </c>
    </row>
    <row r="77" spans="1:39" x14ac:dyDescent="0.35">
      <c r="A77" t="s">
        <v>109</v>
      </c>
      <c r="B77">
        <v>15923.888999999999</v>
      </c>
      <c r="H77">
        <v>32661.988000000001</v>
      </c>
      <c r="I77">
        <v>2.83699999999999</v>
      </c>
      <c r="J77">
        <v>3.9089999999999998</v>
      </c>
      <c r="K77">
        <v>7.6189999999999998</v>
      </c>
      <c r="M77">
        <v>7.0000000000000001E-3</v>
      </c>
      <c r="O77">
        <v>1.7999999999999999E-2</v>
      </c>
      <c r="P77">
        <v>40816.239999999998</v>
      </c>
      <c r="Q77">
        <v>34.481000000000002</v>
      </c>
      <c r="R77">
        <v>18.786999999999999</v>
      </c>
      <c r="S77">
        <v>41.646000000000001</v>
      </c>
      <c r="V77">
        <v>0.17799999999999999</v>
      </c>
      <c r="W77">
        <v>9.0679999999999996</v>
      </c>
      <c r="X77">
        <v>47708.917000000001</v>
      </c>
      <c r="Y77">
        <v>295.38200000000001</v>
      </c>
      <c r="Z77">
        <v>71.823999999999998</v>
      </c>
      <c r="AA77">
        <v>106.47</v>
      </c>
      <c r="AC77">
        <v>0.72099999999999997</v>
      </c>
      <c r="AD77">
        <v>0.28599999999999998</v>
      </c>
      <c r="AE77">
        <v>310.59899999999999</v>
      </c>
      <c r="AF77">
        <v>136643.761</v>
      </c>
      <c r="AG77">
        <v>19897.383000000002</v>
      </c>
      <c r="AH77">
        <v>1252.5930000000001</v>
      </c>
      <c r="AI77">
        <v>2171.672</v>
      </c>
      <c r="AJ77">
        <v>1.8939999999999999</v>
      </c>
      <c r="AK77">
        <v>11.849</v>
      </c>
      <c r="AL77">
        <v>1.2330000000000001</v>
      </c>
      <c r="AM77">
        <v>16350.455</v>
      </c>
    </row>
    <row r="78" spans="1:39" x14ac:dyDescent="0.35">
      <c r="A78" t="s">
        <v>110</v>
      </c>
      <c r="B78">
        <v>578.85599999999999</v>
      </c>
      <c r="G78">
        <v>0.71099999999999997</v>
      </c>
      <c r="H78">
        <v>5231.2259999999997</v>
      </c>
      <c r="O78">
        <v>1769.3530000000001</v>
      </c>
      <c r="P78">
        <v>1395.229</v>
      </c>
      <c r="W78">
        <v>3867.306</v>
      </c>
      <c r="X78">
        <v>1063.7180000000001</v>
      </c>
      <c r="Y78">
        <v>76.155000000000001</v>
      </c>
      <c r="AE78">
        <v>10636.01</v>
      </c>
      <c r="AF78">
        <v>1442.3050000000001</v>
      </c>
      <c r="AG78">
        <v>153.94300000000001</v>
      </c>
      <c r="AH78">
        <v>1.4590000000000001</v>
      </c>
      <c r="AI78">
        <v>13.957000000000001</v>
      </c>
      <c r="AK78">
        <v>0.83499999999999996</v>
      </c>
      <c r="AL78">
        <v>8.0000000000000002E-3</v>
      </c>
      <c r="AM78">
        <v>63509.987999999998</v>
      </c>
    </row>
    <row r="79" spans="1:39" x14ac:dyDescent="0.35">
      <c r="A79" t="s">
        <v>111</v>
      </c>
      <c r="B79">
        <v>269.07799999999997</v>
      </c>
      <c r="H79">
        <v>787.48599999999999</v>
      </c>
      <c r="P79">
        <v>995.70500000000004</v>
      </c>
      <c r="W79">
        <v>3.5459999999999998</v>
      </c>
      <c r="X79">
        <v>540.37599999999998</v>
      </c>
      <c r="AE79">
        <v>13.2709999999999</v>
      </c>
      <c r="AF79">
        <v>2707.9919999999902</v>
      </c>
      <c r="AG79">
        <v>13.635999999999999</v>
      </c>
      <c r="AH79">
        <v>2.6269999999999998</v>
      </c>
      <c r="AK79">
        <v>2.7E-2</v>
      </c>
      <c r="AM79">
        <v>1004.4</v>
      </c>
    </row>
    <row r="80" spans="1:39" x14ac:dyDescent="0.35">
      <c r="A80" t="s">
        <v>112</v>
      </c>
      <c r="B80">
        <v>27669.007000000001</v>
      </c>
      <c r="H80">
        <v>46766.246999999901</v>
      </c>
      <c r="I80">
        <v>99.212000000000003</v>
      </c>
      <c r="J80">
        <v>0.69199999999999995</v>
      </c>
      <c r="K80">
        <v>1.5209999999999999</v>
      </c>
      <c r="O80">
        <v>53.454999999999998</v>
      </c>
      <c r="P80">
        <v>10791.975</v>
      </c>
      <c r="Q80">
        <v>212.108</v>
      </c>
      <c r="R80">
        <v>1.175</v>
      </c>
      <c r="W80">
        <v>129.55099999999999</v>
      </c>
      <c r="X80">
        <v>15723.152</v>
      </c>
      <c r="Y80">
        <v>19.422000000000001</v>
      </c>
      <c r="Z80">
        <v>4.0839999999999996</v>
      </c>
      <c r="AA80">
        <v>0.97799999999999998</v>
      </c>
      <c r="AE80">
        <v>14.280999999999899</v>
      </c>
      <c r="AF80">
        <v>27962.9539999999</v>
      </c>
      <c r="AG80">
        <v>2977.2349999999901</v>
      </c>
      <c r="AH80">
        <v>85.738</v>
      </c>
      <c r="AI80">
        <v>54.686999999999998</v>
      </c>
      <c r="AJ80">
        <v>1.7000000000000001E-2</v>
      </c>
      <c r="AK80">
        <v>0.79899999999999904</v>
      </c>
      <c r="AL80">
        <v>0.27</v>
      </c>
      <c r="AM80">
        <v>1649.17</v>
      </c>
    </row>
    <row r="81" spans="1:39" x14ac:dyDescent="0.35">
      <c r="A81" t="s">
        <v>113</v>
      </c>
      <c r="B81">
        <v>198.399</v>
      </c>
      <c r="H81">
        <v>2152.0749999999998</v>
      </c>
      <c r="I81">
        <v>0.154</v>
      </c>
      <c r="O81">
        <v>0.246</v>
      </c>
      <c r="P81">
        <v>496.96199999999999</v>
      </c>
      <c r="W81">
        <v>6.1349999999999998</v>
      </c>
      <c r="X81">
        <v>971.70799999999997</v>
      </c>
      <c r="Y81">
        <v>1.0999999999999999E-2</v>
      </c>
      <c r="Z81">
        <v>0.64</v>
      </c>
      <c r="AA81">
        <v>5.8000000000000003E-2</v>
      </c>
      <c r="AE81">
        <v>17.308999999999902</v>
      </c>
      <c r="AF81">
        <v>3681.9169999999999</v>
      </c>
      <c r="AG81">
        <v>69.861999999999995</v>
      </c>
      <c r="AH81">
        <v>8.9009999999999998</v>
      </c>
      <c r="AI81">
        <v>0.56399999999999995</v>
      </c>
      <c r="AM81">
        <v>980.26399999999899</v>
      </c>
    </row>
    <row r="82" spans="1:39" x14ac:dyDescent="0.35">
      <c r="A82" t="s">
        <v>114</v>
      </c>
      <c r="B82">
        <v>1730.174</v>
      </c>
      <c r="C82">
        <v>0.32400000000000001</v>
      </c>
      <c r="H82">
        <v>20946.941999999999</v>
      </c>
      <c r="I82">
        <v>932.49799999999902</v>
      </c>
      <c r="O82">
        <v>180.101</v>
      </c>
      <c r="P82">
        <v>10044.198</v>
      </c>
      <c r="Q82">
        <v>2017.9259999999999</v>
      </c>
      <c r="W82">
        <v>150.67999999999901</v>
      </c>
      <c r="X82">
        <v>7311.8019999999997</v>
      </c>
      <c r="Y82">
        <v>7419.2070000000003</v>
      </c>
      <c r="AD82">
        <v>4.2999999999999997E-2</v>
      </c>
      <c r="AE82">
        <v>3133.029</v>
      </c>
      <c r="AF82">
        <v>3320.2249999999999</v>
      </c>
      <c r="AG82">
        <v>6293.9709999999995</v>
      </c>
      <c r="AH82">
        <v>1.1769999999999901</v>
      </c>
      <c r="AI82">
        <v>7.64</v>
      </c>
      <c r="AK82">
        <v>0.187</v>
      </c>
      <c r="AL82">
        <v>9.2999999999999999E-2</v>
      </c>
      <c r="AM82">
        <v>25445.465</v>
      </c>
    </row>
    <row r="83" spans="1:39" x14ac:dyDescent="0.35">
      <c r="A83" t="s">
        <v>115</v>
      </c>
      <c r="B83">
        <v>60.372999999999998</v>
      </c>
      <c r="G83">
        <v>1.4430000000000001</v>
      </c>
      <c r="H83">
        <v>3824.3489999999902</v>
      </c>
      <c r="I83">
        <v>185.30699999999999</v>
      </c>
      <c r="K83">
        <v>4.4320000000000004</v>
      </c>
      <c r="O83">
        <v>979.73699999999997</v>
      </c>
      <c r="P83">
        <v>1992.4739999999999</v>
      </c>
      <c r="Q83">
        <v>436.69099999999997</v>
      </c>
      <c r="W83">
        <v>4304.5720000000001</v>
      </c>
      <c r="X83">
        <v>1430.623</v>
      </c>
      <c r="Y83">
        <v>666.9</v>
      </c>
      <c r="AE83">
        <v>11859.904</v>
      </c>
      <c r="AF83">
        <v>1225.501</v>
      </c>
      <c r="AG83">
        <v>1006.011</v>
      </c>
      <c r="AH83">
        <v>25.18</v>
      </c>
      <c r="AI83">
        <v>14.678000000000001</v>
      </c>
      <c r="AJ83">
        <v>0.46700000000000003</v>
      </c>
      <c r="AK83">
        <v>0.152</v>
      </c>
      <c r="AM83">
        <v>48011.1</v>
      </c>
    </row>
    <row r="84" spans="1:39" x14ac:dyDescent="0.35">
      <c r="A84" t="s">
        <v>116</v>
      </c>
      <c r="H84">
        <v>32.358999999999902</v>
      </c>
      <c r="O84">
        <v>3.9940000000000002</v>
      </c>
      <c r="X84">
        <v>6.5269999999999904</v>
      </c>
      <c r="Y84">
        <v>32.911999999999999</v>
      </c>
      <c r="AE84">
        <v>118.82299999999999</v>
      </c>
      <c r="AF84">
        <v>3.96999999999999</v>
      </c>
      <c r="AG84">
        <v>145.59299999999999</v>
      </c>
      <c r="AM84">
        <v>160.56700000000001</v>
      </c>
    </row>
    <row r="85" spans="1:39" x14ac:dyDescent="0.35">
      <c r="A85" t="s">
        <v>117</v>
      </c>
      <c r="B85">
        <v>176.56399999999999</v>
      </c>
      <c r="H85">
        <v>499.67399999999998</v>
      </c>
      <c r="I85">
        <v>2.004</v>
      </c>
      <c r="P85">
        <v>820.19100000000003</v>
      </c>
      <c r="Q85">
        <v>25.763000000000002</v>
      </c>
      <c r="S85">
        <v>0.72699999999999998</v>
      </c>
      <c r="W85">
        <v>10.018000000000001</v>
      </c>
      <c r="X85">
        <v>722.76800000000003</v>
      </c>
      <c r="Y85">
        <v>16.431999999999999</v>
      </c>
      <c r="Z85">
        <v>0.25700000000000001</v>
      </c>
      <c r="AD85">
        <v>3.1E-2</v>
      </c>
      <c r="AE85">
        <v>64.575999999999993</v>
      </c>
      <c r="AF85">
        <v>946.84399999999903</v>
      </c>
      <c r="AG85">
        <v>121.76600000000001</v>
      </c>
      <c r="AH85">
        <v>165.73699999999999</v>
      </c>
      <c r="AI85">
        <v>9.8829999999999991</v>
      </c>
      <c r="AJ85">
        <v>0.29299999999999998</v>
      </c>
      <c r="AK85">
        <v>0.122</v>
      </c>
      <c r="AL85">
        <v>1.2E-2</v>
      </c>
      <c r="AM85">
        <v>1387.4469999999999</v>
      </c>
    </row>
    <row r="86" spans="1:39" x14ac:dyDescent="0.35">
      <c r="A86" t="s">
        <v>118</v>
      </c>
      <c r="H86">
        <v>3992.0680000000002</v>
      </c>
      <c r="I86">
        <v>544.625</v>
      </c>
      <c r="O86">
        <v>101.449</v>
      </c>
      <c r="P86">
        <v>777.91099999999994</v>
      </c>
      <c r="Q86">
        <v>503.19499999999999</v>
      </c>
      <c r="S86">
        <v>9.8000000000000004E-2</v>
      </c>
      <c r="W86">
        <v>218.51499999999999</v>
      </c>
      <c r="X86">
        <v>717.24699999999996</v>
      </c>
      <c r="Y86">
        <v>1074.479</v>
      </c>
      <c r="AE86">
        <v>578.48299999999995</v>
      </c>
      <c r="AF86">
        <v>596.89</v>
      </c>
      <c r="AG86">
        <v>903.93499999999995</v>
      </c>
      <c r="AH86">
        <v>2.4420000000000002</v>
      </c>
      <c r="AI86">
        <v>0.84899999999999998</v>
      </c>
      <c r="AL86">
        <v>3.5000000000000003E-2</v>
      </c>
      <c r="AM86">
        <v>4078.6959999999999</v>
      </c>
    </row>
    <row r="87" spans="1:39" x14ac:dyDescent="0.35">
      <c r="A87" t="s">
        <v>119</v>
      </c>
      <c r="B87">
        <v>9.7070000000000007</v>
      </c>
      <c r="H87">
        <v>1409.7080000000001</v>
      </c>
      <c r="I87">
        <v>20.146999999999998</v>
      </c>
      <c r="M87">
        <v>1.4E-2</v>
      </c>
      <c r="N87">
        <v>0.187</v>
      </c>
      <c r="O87">
        <v>172.429</v>
      </c>
      <c r="P87">
        <v>1258.133</v>
      </c>
      <c r="Q87">
        <v>56.359000000000002</v>
      </c>
      <c r="W87">
        <v>451.28500000000003</v>
      </c>
      <c r="X87">
        <v>1441.6769999999999</v>
      </c>
      <c r="Y87">
        <v>143.49299999999999</v>
      </c>
      <c r="AC87">
        <v>0.46200000000000002</v>
      </c>
      <c r="AD87">
        <v>3.7999999999999999E-2</v>
      </c>
      <c r="AE87">
        <v>4523.67</v>
      </c>
      <c r="AF87">
        <v>844.74699999999996</v>
      </c>
      <c r="AG87">
        <v>379.13900000000001</v>
      </c>
      <c r="AH87">
        <v>9.2929999999999993</v>
      </c>
      <c r="AI87">
        <v>2.9000000000000001E-2</v>
      </c>
      <c r="AK87">
        <v>0.57199999999999995</v>
      </c>
      <c r="AL87">
        <v>0.22800000000000001</v>
      </c>
      <c r="AM87">
        <v>21365.294000000002</v>
      </c>
    </row>
    <row r="88" spans="1:39" x14ac:dyDescent="0.35">
      <c r="A88" t="s">
        <v>120</v>
      </c>
      <c r="H88">
        <v>6830.6109999999999</v>
      </c>
      <c r="I88">
        <v>640.83899999999903</v>
      </c>
      <c r="J88">
        <v>2.7290000000000001</v>
      </c>
      <c r="K88">
        <v>1.7989999999999999</v>
      </c>
      <c r="O88">
        <v>3.7999999999999999E-2</v>
      </c>
      <c r="P88">
        <v>2266.9859999999999</v>
      </c>
      <c r="Q88">
        <v>3817.90199999999</v>
      </c>
      <c r="R88">
        <v>6.9429999999999996</v>
      </c>
      <c r="S88">
        <v>4.4459999999999997</v>
      </c>
      <c r="V88">
        <v>0.14799999999999999</v>
      </c>
      <c r="W88">
        <v>982.68600000000004</v>
      </c>
      <c r="X88">
        <v>869.12599999999998</v>
      </c>
      <c r="Y88">
        <v>1279.3800000000001</v>
      </c>
      <c r="Z88">
        <v>13.583</v>
      </c>
      <c r="AA88">
        <v>17.379000000000001</v>
      </c>
      <c r="AC88">
        <v>0.13300000000000001</v>
      </c>
      <c r="AE88">
        <v>467.69899999999899</v>
      </c>
      <c r="AF88">
        <v>3354.1179999999999</v>
      </c>
      <c r="AG88">
        <v>15625.165000000001</v>
      </c>
      <c r="AH88">
        <v>113.41</v>
      </c>
      <c r="AI88">
        <v>71.668999999999997</v>
      </c>
      <c r="AK88">
        <v>1.4990000000000001</v>
      </c>
      <c r="AL88">
        <v>2.8000000000000001E-2</v>
      </c>
      <c r="AM88">
        <v>5860.5230000000001</v>
      </c>
    </row>
    <row r="89" spans="1:39" x14ac:dyDescent="0.35">
      <c r="A89" t="s">
        <v>121</v>
      </c>
      <c r="B89">
        <v>486.036</v>
      </c>
      <c r="H89">
        <v>1347.7159999999999</v>
      </c>
      <c r="P89">
        <v>907.39200000000005</v>
      </c>
      <c r="R89">
        <v>0.95399999999999996</v>
      </c>
      <c r="X89">
        <v>1036.616</v>
      </c>
      <c r="Y89">
        <v>0.53</v>
      </c>
      <c r="Z89">
        <v>1.7430000000000001</v>
      </c>
      <c r="AE89">
        <v>69.323999999999998</v>
      </c>
      <c r="AF89">
        <v>1345.385</v>
      </c>
      <c r="AG89">
        <v>59.527000000000001</v>
      </c>
      <c r="AH89">
        <v>5.492</v>
      </c>
      <c r="AI89">
        <v>0.52200000000000002</v>
      </c>
      <c r="AM89">
        <v>385.209</v>
      </c>
    </row>
    <row r="90" spans="1:39" x14ac:dyDescent="0.35">
      <c r="A90" t="s">
        <v>122</v>
      </c>
      <c r="H90">
        <v>1176.9559999999999</v>
      </c>
      <c r="I90">
        <v>7.9610000000000003</v>
      </c>
      <c r="O90">
        <v>339.92200000000003</v>
      </c>
      <c r="P90">
        <v>396.96499999999997</v>
      </c>
      <c r="Q90">
        <v>136.626</v>
      </c>
      <c r="W90">
        <v>231.792</v>
      </c>
      <c r="X90">
        <v>181.97300000000001</v>
      </c>
      <c r="Y90">
        <v>174.774</v>
      </c>
      <c r="AE90">
        <v>1552.847</v>
      </c>
      <c r="AF90">
        <v>314.85599999999999</v>
      </c>
      <c r="AG90">
        <v>340.29199999999997</v>
      </c>
      <c r="AH90">
        <v>7.2610000000000001</v>
      </c>
      <c r="AI90">
        <v>5.7519999999999998</v>
      </c>
      <c r="AM90">
        <v>3260.6909999999998</v>
      </c>
    </row>
    <row r="91" spans="1:39" x14ac:dyDescent="0.35">
      <c r="A91" t="s">
        <v>123</v>
      </c>
      <c r="H91">
        <v>690.06299999999999</v>
      </c>
      <c r="I91">
        <v>557.77599999999995</v>
      </c>
      <c r="O91">
        <v>1138.519</v>
      </c>
      <c r="P91">
        <v>102.005</v>
      </c>
      <c r="Q91">
        <v>123.76600000000001</v>
      </c>
      <c r="W91">
        <v>651.35</v>
      </c>
      <c r="X91">
        <v>136.66499999999999</v>
      </c>
      <c r="Y91">
        <v>119.58499999999999</v>
      </c>
      <c r="AE91">
        <v>2331.0609999999901</v>
      </c>
      <c r="AF91">
        <v>81.762</v>
      </c>
      <c r="AG91">
        <v>93.278000000000006</v>
      </c>
      <c r="AM91">
        <v>8042.5819999999903</v>
      </c>
    </row>
    <row r="92" spans="1:39" x14ac:dyDescent="0.35">
      <c r="A92" t="s">
        <v>124</v>
      </c>
      <c r="H92">
        <v>13984.517</v>
      </c>
      <c r="I92">
        <v>21.033000000000001</v>
      </c>
      <c r="O92">
        <v>93.641999999999996</v>
      </c>
      <c r="P92">
        <v>2387.0309999999999</v>
      </c>
      <c r="Q92">
        <v>280.16000000000003</v>
      </c>
      <c r="W92">
        <v>979.16399999999999</v>
      </c>
      <c r="X92">
        <v>3524.6559999999999</v>
      </c>
      <c r="Y92">
        <v>1199.5989999999999</v>
      </c>
      <c r="AE92">
        <v>3123.299</v>
      </c>
      <c r="AF92">
        <v>7555.5649999999996</v>
      </c>
      <c r="AG92">
        <v>3271.7759999999998</v>
      </c>
      <c r="AH92">
        <v>0.31</v>
      </c>
      <c r="AI92">
        <v>0.42499999999999999</v>
      </c>
      <c r="AM92">
        <v>13297.928</v>
      </c>
    </row>
    <row r="93" spans="1:39" x14ac:dyDescent="0.35">
      <c r="A93" t="s">
        <v>125</v>
      </c>
      <c r="H93">
        <v>28.75</v>
      </c>
      <c r="P93">
        <v>40.921999999999997</v>
      </c>
      <c r="S93">
        <v>0.495</v>
      </c>
      <c r="X93">
        <v>19.568999999999999</v>
      </c>
      <c r="AF93">
        <v>292.964</v>
      </c>
      <c r="AG93">
        <v>9.8349999999999902</v>
      </c>
      <c r="AH93">
        <v>0.53300000000000003</v>
      </c>
      <c r="AI93">
        <v>2.04</v>
      </c>
      <c r="AM93">
        <v>3.0590000000000002</v>
      </c>
    </row>
    <row r="94" spans="1:39" x14ac:dyDescent="0.35">
      <c r="A94" t="s">
        <v>126</v>
      </c>
      <c r="B94">
        <v>900.86299999999903</v>
      </c>
      <c r="G94">
        <v>0.186</v>
      </c>
      <c r="H94">
        <v>7383.7159999999903</v>
      </c>
      <c r="K94">
        <v>1.125</v>
      </c>
      <c r="O94">
        <v>0.184</v>
      </c>
      <c r="P94">
        <v>9591.4259999999995</v>
      </c>
      <c r="Q94">
        <v>122.09</v>
      </c>
      <c r="R94">
        <v>5.3840000000000003</v>
      </c>
      <c r="S94">
        <v>2.86099999999999</v>
      </c>
      <c r="U94">
        <v>7.3999999999999996E-2</v>
      </c>
      <c r="W94">
        <v>30.940999999999999</v>
      </c>
      <c r="X94">
        <v>307.27499999999998</v>
      </c>
      <c r="Y94">
        <v>928.98599999999999</v>
      </c>
      <c r="AA94">
        <v>0.34200000000000003</v>
      </c>
      <c r="AE94">
        <v>4674.8220000000001</v>
      </c>
      <c r="AF94">
        <v>8032.9110000000001</v>
      </c>
      <c r="AG94">
        <v>2105.8130000000001</v>
      </c>
      <c r="AH94">
        <v>35.261000000000003</v>
      </c>
      <c r="AI94">
        <v>29.491</v>
      </c>
      <c r="AK94">
        <v>0.10299999999999999</v>
      </c>
      <c r="AL94">
        <v>2.5999999999999999E-2</v>
      </c>
      <c r="AM94">
        <v>29684.923999999999</v>
      </c>
    </row>
    <row r="95" spans="1:39" x14ac:dyDescent="0.35">
      <c r="A95" t="s">
        <v>127</v>
      </c>
      <c r="B95">
        <v>415.80200000000002</v>
      </c>
      <c r="H95">
        <v>981.07500000000005</v>
      </c>
      <c r="J95">
        <v>4.5999999999999999E-2</v>
      </c>
      <c r="K95">
        <v>0.67400000000000004</v>
      </c>
      <c r="P95">
        <v>1921.18099999999</v>
      </c>
      <c r="R95">
        <v>1.456</v>
      </c>
      <c r="S95">
        <v>0.47799999999999998</v>
      </c>
      <c r="V95">
        <v>3.1E-2</v>
      </c>
      <c r="X95">
        <v>389.84699999999998</v>
      </c>
      <c r="Z95">
        <v>0.58199999999999996</v>
      </c>
      <c r="AA95">
        <v>0.10199999999999999</v>
      </c>
      <c r="AF95">
        <v>2994.4720000000002</v>
      </c>
      <c r="AG95">
        <v>29.786999999999999</v>
      </c>
      <c r="AH95">
        <v>26.957000000000001</v>
      </c>
      <c r="AI95">
        <v>13.528</v>
      </c>
      <c r="AJ95">
        <v>3.6999999999999998E-2</v>
      </c>
      <c r="AK95">
        <v>0.110999999999999</v>
      </c>
      <c r="AL95">
        <v>1.2999999999999999E-2</v>
      </c>
      <c r="AM95">
        <v>11.776</v>
      </c>
    </row>
    <row r="96" spans="1:39" x14ac:dyDescent="0.35">
      <c r="A96" t="s">
        <v>128</v>
      </c>
      <c r="B96">
        <v>428.08</v>
      </c>
      <c r="H96">
        <v>400.68099999999998</v>
      </c>
      <c r="P96">
        <v>983.81999999999903</v>
      </c>
      <c r="Q96">
        <v>35.688000000000002</v>
      </c>
      <c r="R96">
        <v>4.9000000000000002E-2</v>
      </c>
      <c r="S96">
        <v>4.4939999999999998</v>
      </c>
      <c r="W96">
        <v>202.87899999999999</v>
      </c>
      <c r="X96">
        <v>285.971</v>
      </c>
      <c r="Y96">
        <v>21.190999999999999</v>
      </c>
      <c r="Z96">
        <v>0.85099999999999998</v>
      </c>
      <c r="AA96">
        <v>10.346</v>
      </c>
      <c r="AE96">
        <v>379.68799999999999</v>
      </c>
      <c r="AF96">
        <v>1174.048</v>
      </c>
      <c r="AG96">
        <v>98.685000000000002</v>
      </c>
      <c r="AH96">
        <v>51.832000000000001</v>
      </c>
      <c r="AI96">
        <v>18.646999999999998</v>
      </c>
      <c r="AM96">
        <v>1293.306</v>
      </c>
    </row>
    <row r="97" spans="1:39" x14ac:dyDescent="0.35">
      <c r="A97" t="s">
        <v>129</v>
      </c>
      <c r="H97">
        <v>212.75700000000001</v>
      </c>
      <c r="K97">
        <v>0.90300000000000002</v>
      </c>
      <c r="N97">
        <v>0.71799999999999997</v>
      </c>
      <c r="O97">
        <v>1.5269999999999999</v>
      </c>
      <c r="P97">
        <v>918.47500000000002</v>
      </c>
      <c r="S97">
        <v>3.31</v>
      </c>
      <c r="U97">
        <v>8.0000000000000002E-3</v>
      </c>
      <c r="V97">
        <v>0.25</v>
      </c>
      <c r="W97">
        <v>2123.355</v>
      </c>
      <c r="X97">
        <v>431.43699999999899</v>
      </c>
      <c r="Y97">
        <v>93.051000000000002</v>
      </c>
      <c r="Z97">
        <v>1.5389999999999999</v>
      </c>
      <c r="AA97">
        <v>20.175000000000001</v>
      </c>
      <c r="AC97">
        <v>0.02</v>
      </c>
      <c r="AD97">
        <v>5.0999999999999997E-2</v>
      </c>
      <c r="AE97">
        <v>8666.5730000000003</v>
      </c>
      <c r="AF97">
        <v>278.91500000000002</v>
      </c>
      <c r="AG97">
        <v>76.435000000000002</v>
      </c>
      <c r="AH97">
        <v>15.849</v>
      </c>
      <c r="AI97">
        <v>62.646999999999998</v>
      </c>
      <c r="AK97">
        <v>0.46499999999999903</v>
      </c>
      <c r="AL97">
        <v>5.2999999999999999E-2</v>
      </c>
      <c r="AM97">
        <v>35591.227999999901</v>
      </c>
    </row>
    <row r="98" spans="1:39" x14ac:dyDescent="0.35">
      <c r="A98" t="s">
        <v>130</v>
      </c>
      <c r="H98">
        <v>1258.6409999999901</v>
      </c>
      <c r="O98">
        <v>486.625</v>
      </c>
      <c r="P98">
        <v>514.98299999999995</v>
      </c>
      <c r="W98">
        <v>1033.3510000000001</v>
      </c>
      <c r="X98">
        <v>173.98699999999999</v>
      </c>
      <c r="Y98">
        <v>57.473999999999997</v>
      </c>
      <c r="AC98">
        <v>8.2000000000000003E-2</v>
      </c>
      <c r="AE98">
        <v>4164.9719999999998</v>
      </c>
      <c r="AF98">
        <v>372.25299999999999</v>
      </c>
      <c r="AG98">
        <v>100.03</v>
      </c>
      <c r="AH98">
        <v>0.215</v>
      </c>
      <c r="AK98">
        <v>3.1E-2</v>
      </c>
      <c r="AL98">
        <v>0.27800000000000002</v>
      </c>
      <c r="AM98">
        <v>19359.523999999899</v>
      </c>
    </row>
    <row r="99" spans="1:39" x14ac:dyDescent="0.35">
      <c r="A99" t="s">
        <v>131</v>
      </c>
      <c r="B99">
        <v>4711.6459999999997</v>
      </c>
      <c r="D99">
        <v>3.1739999999999999</v>
      </c>
      <c r="H99">
        <v>12414.914999999901</v>
      </c>
      <c r="I99">
        <v>6.4000000000000001E-2</v>
      </c>
      <c r="J99">
        <v>13.847</v>
      </c>
      <c r="K99">
        <v>0.38300000000000001</v>
      </c>
      <c r="O99">
        <v>47.263999999999903</v>
      </c>
      <c r="P99">
        <v>5374.2629999999999</v>
      </c>
      <c r="Q99">
        <v>3.657</v>
      </c>
      <c r="R99">
        <v>16.2</v>
      </c>
      <c r="W99">
        <v>235.75800000000001</v>
      </c>
      <c r="X99">
        <v>5874.6369999999997</v>
      </c>
      <c r="Y99">
        <v>64.852000000000004</v>
      </c>
      <c r="Z99">
        <v>8.1150000000000002</v>
      </c>
      <c r="AC99">
        <v>3.9E-2</v>
      </c>
      <c r="AD99">
        <v>0.312</v>
      </c>
      <c r="AE99">
        <v>390.93999999999897</v>
      </c>
      <c r="AF99">
        <v>24052.564999999999</v>
      </c>
      <c r="AG99">
        <v>369.16999999999899</v>
      </c>
      <c r="AH99">
        <v>129.084</v>
      </c>
      <c r="AI99">
        <v>10.2259999999999</v>
      </c>
      <c r="AJ99">
        <v>1.2749999999999999</v>
      </c>
      <c r="AK99">
        <v>1.167</v>
      </c>
      <c r="AL99">
        <v>0.45799999999999902</v>
      </c>
      <c r="AM99">
        <v>12661.002</v>
      </c>
    </row>
    <row r="100" spans="1:39" x14ac:dyDescent="0.35">
      <c r="A100" t="s">
        <v>132</v>
      </c>
      <c r="H100">
        <v>1.6339999999999999</v>
      </c>
      <c r="P100">
        <v>8.0939999999999994</v>
      </c>
      <c r="R100">
        <v>0.61</v>
      </c>
      <c r="X100">
        <v>16.356000000000002</v>
      </c>
      <c r="Z100">
        <v>4.2850000000000001</v>
      </c>
      <c r="AE100">
        <v>5.2959999999999896</v>
      </c>
      <c r="AF100">
        <v>32.851999999999997</v>
      </c>
      <c r="AG100">
        <v>8.8469999999999995</v>
      </c>
      <c r="AH100">
        <v>20.805</v>
      </c>
      <c r="AK100">
        <v>0.70499999999999996</v>
      </c>
      <c r="AM100">
        <v>157.376</v>
      </c>
    </row>
    <row r="101" spans="1:39" x14ac:dyDescent="0.35">
      <c r="A101" t="s">
        <v>133</v>
      </c>
      <c r="H101">
        <v>4430.5159999999996</v>
      </c>
      <c r="I101">
        <v>11.715999999999999</v>
      </c>
      <c r="M101">
        <v>0.52100000000000002</v>
      </c>
      <c r="O101">
        <v>1787.7089999999901</v>
      </c>
      <c r="P101">
        <v>593.55700000000002</v>
      </c>
      <c r="Q101">
        <v>139.31299999999999</v>
      </c>
      <c r="W101">
        <v>4424.7809999999999</v>
      </c>
      <c r="X101">
        <v>373.18699999999899</v>
      </c>
      <c r="Y101">
        <v>331.801999999999</v>
      </c>
      <c r="Z101">
        <v>0.85799999999999998</v>
      </c>
      <c r="AE101">
        <v>13516.373</v>
      </c>
      <c r="AF101">
        <v>181.74</v>
      </c>
      <c r="AG101">
        <v>460.89</v>
      </c>
      <c r="AH101">
        <v>1.407</v>
      </c>
      <c r="AI101">
        <v>2.0430000000000001</v>
      </c>
      <c r="AM101">
        <v>194262.299</v>
      </c>
    </row>
    <row r="102" spans="1:39" x14ac:dyDescent="0.35">
      <c r="A102" t="s">
        <v>134</v>
      </c>
      <c r="H102">
        <v>177.68600000000001</v>
      </c>
      <c r="J102">
        <v>0.157</v>
      </c>
      <c r="P102">
        <v>160.958</v>
      </c>
      <c r="R102">
        <v>0.23200000000000001</v>
      </c>
      <c r="S102">
        <v>0.26200000000000001</v>
      </c>
      <c r="X102">
        <v>196.83</v>
      </c>
      <c r="Y102">
        <v>1.9989999999999899</v>
      </c>
      <c r="Z102">
        <v>0.28699999999999998</v>
      </c>
      <c r="AF102">
        <v>886.00099999999998</v>
      </c>
      <c r="AG102">
        <v>15.244999999999999</v>
      </c>
      <c r="AH102">
        <v>10.561</v>
      </c>
      <c r="AI102">
        <v>1.087</v>
      </c>
      <c r="AM102">
        <v>30.611999999999998</v>
      </c>
    </row>
    <row r="103" spans="1:39" x14ac:dyDescent="0.35">
      <c r="A103" t="s">
        <v>135</v>
      </c>
      <c r="I103">
        <v>2.4E-2</v>
      </c>
      <c r="P103">
        <v>9.0830000000000002</v>
      </c>
      <c r="X103">
        <v>1.5589999999999999</v>
      </c>
      <c r="AF103">
        <v>22.196999999999999</v>
      </c>
      <c r="AG103">
        <v>0.505</v>
      </c>
      <c r="AM103">
        <v>30.620999999999999</v>
      </c>
    </row>
    <row r="104" spans="1:39" x14ac:dyDescent="0.35">
      <c r="A104" t="s">
        <v>136</v>
      </c>
      <c r="H104">
        <v>3751.4749999999999</v>
      </c>
      <c r="O104">
        <v>74.528999999999996</v>
      </c>
      <c r="P104">
        <v>1027.885</v>
      </c>
      <c r="W104">
        <v>407.25599999999997</v>
      </c>
      <c r="X104">
        <v>411.36</v>
      </c>
      <c r="Y104">
        <v>72.497</v>
      </c>
      <c r="AE104">
        <v>1265.578</v>
      </c>
      <c r="AF104">
        <v>366.697</v>
      </c>
      <c r="AG104">
        <v>152.274</v>
      </c>
      <c r="AM104">
        <v>23302.0979999999</v>
      </c>
    </row>
    <row r="105" spans="1:39" x14ac:dyDescent="0.35">
      <c r="A105" t="s">
        <v>137</v>
      </c>
      <c r="H105">
        <v>457.24799999999999</v>
      </c>
      <c r="P105">
        <v>546.22199999999998</v>
      </c>
      <c r="X105">
        <v>118.176</v>
      </c>
      <c r="AE105">
        <v>5.6710000000000003</v>
      </c>
      <c r="AF105">
        <v>1191.617</v>
      </c>
      <c r="AG105">
        <v>9.0540000000000003</v>
      </c>
      <c r="AH105">
        <v>5.9649999999999999</v>
      </c>
      <c r="AI105">
        <v>0.20799999999999999</v>
      </c>
      <c r="AM105">
        <v>98.757999999999996</v>
      </c>
    </row>
    <row r="106" spans="1:39" x14ac:dyDescent="0.35">
      <c r="A106" t="s">
        <v>138</v>
      </c>
      <c r="B106">
        <v>14599.442999999999</v>
      </c>
      <c r="C106">
        <v>0.23199999999999901</v>
      </c>
      <c r="E106">
        <v>1.488</v>
      </c>
      <c r="G106">
        <v>1.61</v>
      </c>
      <c r="H106">
        <v>48533.686999999998</v>
      </c>
      <c r="I106">
        <v>0.30199999999999999</v>
      </c>
      <c r="J106">
        <v>21.512999999999899</v>
      </c>
      <c r="K106">
        <v>3.496</v>
      </c>
      <c r="L106">
        <v>1.67</v>
      </c>
      <c r="O106">
        <v>66.471999999999994</v>
      </c>
      <c r="P106">
        <v>25833.067999999999</v>
      </c>
      <c r="Q106">
        <v>211.655</v>
      </c>
      <c r="R106">
        <v>64.42</v>
      </c>
      <c r="S106">
        <v>31.510999999999999</v>
      </c>
      <c r="T106">
        <v>1.734</v>
      </c>
      <c r="U106">
        <v>3.3000000000000002E-2</v>
      </c>
      <c r="W106">
        <v>1178.346</v>
      </c>
      <c r="X106">
        <v>24755.697</v>
      </c>
      <c r="Y106">
        <v>3591.1410000000001</v>
      </c>
      <c r="Z106">
        <v>181.24099999999899</v>
      </c>
      <c r="AA106">
        <v>249.69</v>
      </c>
      <c r="AB106">
        <v>0.16300000000000001</v>
      </c>
      <c r="AC106">
        <v>4.9000000000000002E-2</v>
      </c>
      <c r="AE106">
        <v>15300.528</v>
      </c>
      <c r="AF106">
        <v>46818.239999999998</v>
      </c>
      <c r="AG106">
        <v>4819.7110000000002</v>
      </c>
      <c r="AH106">
        <v>1638.749</v>
      </c>
      <c r="AI106">
        <v>1434.653</v>
      </c>
      <c r="AJ106">
        <v>12.369</v>
      </c>
      <c r="AK106">
        <v>0.70799999999999996</v>
      </c>
      <c r="AL106">
        <v>0.158</v>
      </c>
      <c r="AM106">
        <v>93936.497999999905</v>
      </c>
    </row>
    <row r="107" spans="1:39" x14ac:dyDescent="0.35">
      <c r="A107" t="s">
        <v>139</v>
      </c>
      <c r="X107">
        <v>9.9079999999999995</v>
      </c>
      <c r="AE107">
        <v>0.56200000000000006</v>
      </c>
      <c r="AF107">
        <v>16.626999999999999</v>
      </c>
      <c r="AG107">
        <v>31.54</v>
      </c>
      <c r="AI107">
        <v>0.111</v>
      </c>
      <c r="AM107">
        <v>72.697000000000003</v>
      </c>
    </row>
    <row r="108" spans="1:39" x14ac:dyDescent="0.35">
      <c r="A108" t="s">
        <v>140</v>
      </c>
      <c r="H108">
        <v>1742.8869999999999</v>
      </c>
      <c r="I108">
        <v>8.3000000000000007</v>
      </c>
      <c r="O108">
        <v>20.872</v>
      </c>
      <c r="P108">
        <v>711.95799999999997</v>
      </c>
      <c r="Q108">
        <v>258.78699999999998</v>
      </c>
      <c r="R108">
        <v>7.694</v>
      </c>
      <c r="S108">
        <v>21.744</v>
      </c>
      <c r="W108">
        <v>108.777999999999</v>
      </c>
      <c r="X108">
        <v>403.74400000000003</v>
      </c>
      <c r="Y108">
        <v>266.88499999999999</v>
      </c>
      <c r="AA108">
        <v>4.7450000000000001</v>
      </c>
      <c r="AE108">
        <v>130.029</v>
      </c>
      <c r="AF108">
        <v>664.48699999999997</v>
      </c>
      <c r="AG108">
        <v>755.91399999999999</v>
      </c>
      <c r="AH108">
        <v>15.215</v>
      </c>
      <c r="AI108">
        <v>5.5940000000000003</v>
      </c>
      <c r="AM108">
        <v>1619.7660000000001</v>
      </c>
    </row>
    <row r="109" spans="1:39" x14ac:dyDescent="0.35">
      <c r="A109" t="s">
        <v>141</v>
      </c>
      <c r="H109">
        <v>9.5050000000000008</v>
      </c>
      <c r="P109">
        <v>9.2889999999999997</v>
      </c>
      <c r="X109">
        <v>7.3090000000000002</v>
      </c>
      <c r="AF109">
        <v>9.8369999999999997</v>
      </c>
      <c r="AH109">
        <v>0.50800000000000001</v>
      </c>
    </row>
    <row r="110" spans="1:39" x14ac:dyDescent="0.35">
      <c r="A110" t="s">
        <v>142</v>
      </c>
      <c r="B110">
        <v>64.438000000000002</v>
      </c>
      <c r="H110">
        <v>8782.1249999999909</v>
      </c>
      <c r="I110">
        <v>897.98799999999903</v>
      </c>
      <c r="O110">
        <v>1688.527</v>
      </c>
      <c r="P110">
        <v>1230.809</v>
      </c>
      <c r="Q110">
        <v>1345.905</v>
      </c>
      <c r="R110">
        <v>0.25700000000000001</v>
      </c>
      <c r="W110">
        <v>1141.848</v>
      </c>
      <c r="X110">
        <v>1477.14</v>
      </c>
      <c r="Y110">
        <v>2432.8649999999998</v>
      </c>
      <c r="AC110">
        <v>7.6999999999999999E-2</v>
      </c>
      <c r="AE110">
        <v>18418.295999999998</v>
      </c>
      <c r="AF110">
        <v>947.04499999999996</v>
      </c>
      <c r="AG110">
        <v>3153.5309999999999</v>
      </c>
      <c r="AK110">
        <v>6.6000000000000003E-2</v>
      </c>
      <c r="AM110">
        <v>40013.576999999997</v>
      </c>
    </row>
    <row r="111" spans="1:39" x14ac:dyDescent="0.35">
      <c r="A111" t="s">
        <v>143</v>
      </c>
      <c r="B111">
        <v>90.441999999999993</v>
      </c>
      <c r="H111">
        <v>1067.9590000000001</v>
      </c>
      <c r="M111">
        <v>6.6000000000000003E-2</v>
      </c>
      <c r="P111">
        <v>1101.2670000000001</v>
      </c>
      <c r="Q111">
        <v>15.548999999999999</v>
      </c>
      <c r="X111">
        <v>851.79899999999998</v>
      </c>
      <c r="Y111">
        <v>33.774000000000001</v>
      </c>
      <c r="AA111">
        <v>0.17799999999999999</v>
      </c>
      <c r="AE111">
        <v>13.362</v>
      </c>
      <c r="AF111">
        <v>1313.9390000000001</v>
      </c>
      <c r="AG111">
        <v>878.21699999999998</v>
      </c>
      <c r="AH111">
        <v>1.0549999999999999</v>
      </c>
      <c r="AI111">
        <v>0.68</v>
      </c>
      <c r="AK111">
        <v>8.8999999999999996E-2</v>
      </c>
      <c r="AM111">
        <v>910.14200000000005</v>
      </c>
    </row>
    <row r="112" spans="1:39" x14ac:dyDescent="0.35">
      <c r="A112" t="s">
        <v>144</v>
      </c>
      <c r="B112">
        <v>3899.846</v>
      </c>
      <c r="G112">
        <v>9.5000000000000001E-2</v>
      </c>
      <c r="H112">
        <v>16185.23</v>
      </c>
      <c r="I112">
        <v>13.257</v>
      </c>
      <c r="J112">
        <v>1.6739999999999999</v>
      </c>
      <c r="K112">
        <v>6.8000000000000005E-2</v>
      </c>
      <c r="O112">
        <v>468.62099999999998</v>
      </c>
      <c r="P112">
        <v>8898.8889999999992</v>
      </c>
      <c r="Q112">
        <v>2.5419999999999998</v>
      </c>
      <c r="R112">
        <v>0.99399999999999999</v>
      </c>
      <c r="U112">
        <v>5.8000000000000003E-2</v>
      </c>
      <c r="W112">
        <v>255.59899999999999</v>
      </c>
      <c r="X112">
        <v>21492.652999999998</v>
      </c>
      <c r="Y112">
        <v>343.69399999999899</v>
      </c>
      <c r="Z112">
        <v>2.6339999999999999</v>
      </c>
      <c r="AA112">
        <v>2.024</v>
      </c>
      <c r="AE112">
        <v>4512.6369999999997</v>
      </c>
      <c r="AF112">
        <v>22794.473999999998</v>
      </c>
      <c r="AG112">
        <v>841.29399999999998</v>
      </c>
      <c r="AH112">
        <v>248.48599999999999</v>
      </c>
      <c r="AI112">
        <v>175.54400000000001</v>
      </c>
      <c r="AK112">
        <v>0.85499999999999998</v>
      </c>
      <c r="AM112">
        <v>13518.884</v>
      </c>
    </row>
    <row r="113" spans="1:39" x14ac:dyDescent="0.35">
      <c r="A113" t="s">
        <v>145</v>
      </c>
      <c r="H113">
        <v>5751.9210000000003</v>
      </c>
      <c r="I113">
        <v>151.43100000000001</v>
      </c>
      <c r="O113">
        <v>437.19299999999998</v>
      </c>
      <c r="P113">
        <v>1707.646</v>
      </c>
      <c r="Q113">
        <v>213.84899999999999</v>
      </c>
      <c r="R113">
        <v>1.597</v>
      </c>
      <c r="U113">
        <v>2.5000000000000001E-2</v>
      </c>
      <c r="V113">
        <v>0.01</v>
      </c>
      <c r="W113">
        <v>5597.5879999999997</v>
      </c>
      <c r="X113">
        <v>396.12</v>
      </c>
      <c r="Y113">
        <v>392.39600000000002</v>
      </c>
      <c r="Z113">
        <v>2.6589999999999998</v>
      </c>
      <c r="AD113">
        <v>2.8000000000000001E-2</v>
      </c>
      <c r="AE113">
        <v>9136.18</v>
      </c>
      <c r="AF113">
        <v>338.885999999999</v>
      </c>
      <c r="AG113">
        <v>557.56600000000003</v>
      </c>
      <c r="AH113">
        <v>11.805999999999999</v>
      </c>
      <c r="AK113">
        <v>1.681</v>
      </c>
      <c r="AM113">
        <v>37401.394</v>
      </c>
    </row>
    <row r="114" spans="1:39" x14ac:dyDescent="0.35">
      <c r="A114" t="s">
        <v>146</v>
      </c>
      <c r="B114">
        <v>424.93099999999998</v>
      </c>
      <c r="H114">
        <v>3290.8049999999998</v>
      </c>
      <c r="I114">
        <v>109.18600000000001</v>
      </c>
      <c r="J114">
        <v>4.6859999999999999</v>
      </c>
      <c r="N114">
        <v>0.66900000000000004</v>
      </c>
      <c r="O114">
        <v>485.34</v>
      </c>
      <c r="P114">
        <v>1339.7729999999999</v>
      </c>
      <c r="Q114">
        <v>48.951999999999998</v>
      </c>
      <c r="S114">
        <v>84.141999999999996</v>
      </c>
      <c r="U114">
        <v>0.107</v>
      </c>
      <c r="W114">
        <v>1145.7439999999999</v>
      </c>
      <c r="X114">
        <v>1278.682</v>
      </c>
      <c r="Y114">
        <v>120.66200000000001</v>
      </c>
      <c r="Z114">
        <v>12.054</v>
      </c>
      <c r="AC114">
        <v>0.33800000000000002</v>
      </c>
      <c r="AD114">
        <v>0.79899999999999904</v>
      </c>
      <c r="AE114">
        <v>2394.6120000000001</v>
      </c>
      <c r="AF114">
        <v>1480.4559999999999</v>
      </c>
      <c r="AG114">
        <v>546.47900000000004</v>
      </c>
      <c r="AH114">
        <v>3.4159999999999999</v>
      </c>
      <c r="AI114">
        <v>5.758</v>
      </c>
      <c r="AK114">
        <v>0.36799999999999999</v>
      </c>
      <c r="AL114">
        <v>0.105</v>
      </c>
      <c r="AM114">
        <v>8481.6980000000003</v>
      </c>
    </row>
    <row r="115" spans="1:39" x14ac:dyDescent="0.35">
      <c r="A115" t="s">
        <v>147</v>
      </c>
      <c r="B115">
        <v>188.45</v>
      </c>
      <c r="H115">
        <v>7890.4889999999996</v>
      </c>
      <c r="I115">
        <v>3991.79699999999</v>
      </c>
      <c r="J115">
        <v>0.73399999999999999</v>
      </c>
      <c r="O115">
        <v>3495.5569999999998</v>
      </c>
      <c r="P115">
        <v>821.81399999999996</v>
      </c>
      <c r="Q115">
        <v>8140.5990000000002</v>
      </c>
      <c r="R115">
        <v>0.31</v>
      </c>
      <c r="S115">
        <v>5.1630000000000003</v>
      </c>
      <c r="W115">
        <v>14284.9819999999</v>
      </c>
      <c r="X115">
        <v>239.221</v>
      </c>
      <c r="Y115">
        <v>1905.4959999999901</v>
      </c>
      <c r="Z115">
        <v>4.8000000000000001E-2</v>
      </c>
      <c r="AE115">
        <v>3941.5210000000002</v>
      </c>
      <c r="AF115">
        <v>685.82799999999997</v>
      </c>
      <c r="AG115">
        <v>1967.835</v>
      </c>
      <c r="AH115">
        <v>13.11</v>
      </c>
      <c r="AI115">
        <v>24.994</v>
      </c>
      <c r="AM115">
        <v>12042.062</v>
      </c>
    </row>
    <row r="116" spans="1:39" x14ac:dyDescent="0.35">
      <c r="A116" t="s">
        <v>148</v>
      </c>
      <c r="H116">
        <v>16.895</v>
      </c>
      <c r="X116">
        <v>1.252</v>
      </c>
      <c r="AF116">
        <v>1.8320000000000001</v>
      </c>
      <c r="AG116">
        <v>3.105</v>
      </c>
      <c r="AM116">
        <v>4.5059999999999896</v>
      </c>
    </row>
    <row r="117" spans="1:39" x14ac:dyDescent="0.35">
      <c r="A117" t="s">
        <v>149</v>
      </c>
      <c r="H117">
        <v>1582.914</v>
      </c>
      <c r="I117">
        <v>95.406999999999996</v>
      </c>
      <c r="J117">
        <v>1.298</v>
      </c>
      <c r="N117">
        <v>0.14199999999999999</v>
      </c>
      <c r="O117">
        <v>229.91399999999999</v>
      </c>
      <c r="P117">
        <v>1322.748</v>
      </c>
      <c r="Q117">
        <v>230.25399999999999</v>
      </c>
      <c r="R117">
        <v>1.7889999999999999</v>
      </c>
      <c r="S117">
        <v>2.238</v>
      </c>
      <c r="V117">
        <v>2.7480000000000002</v>
      </c>
      <c r="W117">
        <v>332.00900000000001</v>
      </c>
      <c r="X117">
        <v>665.53599999999994</v>
      </c>
      <c r="Y117">
        <v>481.82</v>
      </c>
      <c r="Z117">
        <v>7.5149999999999997</v>
      </c>
      <c r="AA117">
        <v>8.26</v>
      </c>
      <c r="AD117">
        <v>6.9000000000000006E-2</v>
      </c>
      <c r="AE117">
        <v>2838.4229999999998</v>
      </c>
      <c r="AF117">
        <v>636.48199999999997</v>
      </c>
      <c r="AG117">
        <v>687.55899999999997</v>
      </c>
      <c r="AH117">
        <v>12.885999999999999</v>
      </c>
      <c r="AI117">
        <v>33.516999999999904</v>
      </c>
      <c r="AJ117">
        <v>0.499</v>
      </c>
      <c r="AL117">
        <v>2.3159999999999998</v>
      </c>
      <c r="AM117">
        <v>12012.603999999999</v>
      </c>
    </row>
    <row r="118" spans="1:39" x14ac:dyDescent="0.35">
      <c r="A118" t="s">
        <v>150</v>
      </c>
      <c r="B118">
        <v>6621.7120000000004</v>
      </c>
      <c r="D118">
        <v>3.4000000000000002E-2</v>
      </c>
      <c r="H118">
        <v>7115.049</v>
      </c>
      <c r="J118">
        <v>9.9779999999999998</v>
      </c>
      <c r="K118">
        <v>0.112</v>
      </c>
      <c r="P118">
        <v>5349.2740000000003</v>
      </c>
      <c r="R118">
        <v>89.46</v>
      </c>
      <c r="S118">
        <v>1.7000000000000001E-2</v>
      </c>
      <c r="V118">
        <v>2.4E-2</v>
      </c>
      <c r="X118">
        <v>9307.3469999999998</v>
      </c>
      <c r="Y118">
        <v>0.2</v>
      </c>
      <c r="Z118">
        <v>725.79700000000003</v>
      </c>
      <c r="AA118">
        <v>8.2370000000000001</v>
      </c>
      <c r="AB118">
        <v>4.3390000000000004</v>
      </c>
      <c r="AC118">
        <v>9.7999999999999907E-2</v>
      </c>
      <c r="AD118">
        <v>1.7999999999999999E-2</v>
      </c>
      <c r="AE118">
        <v>1.504</v>
      </c>
      <c r="AF118">
        <v>26333.716</v>
      </c>
      <c r="AG118">
        <v>672.35699999999997</v>
      </c>
      <c r="AH118">
        <v>13319.17</v>
      </c>
      <c r="AI118">
        <v>238.977</v>
      </c>
      <c r="AJ118">
        <v>24.913</v>
      </c>
      <c r="AK118">
        <v>3.9430000000000001</v>
      </c>
      <c r="AL118">
        <v>0.71799999999999997</v>
      </c>
      <c r="AM118">
        <v>425.77100000000002</v>
      </c>
    </row>
    <row r="119" spans="1:39" x14ac:dyDescent="0.35">
      <c r="A119" t="s">
        <v>151</v>
      </c>
      <c r="B119">
        <v>948.64099999999996</v>
      </c>
      <c r="H119">
        <v>11418.869000000001</v>
      </c>
      <c r="I119">
        <v>31.762</v>
      </c>
      <c r="O119">
        <v>0.192</v>
      </c>
      <c r="P119">
        <v>6254.1030000000001</v>
      </c>
      <c r="Q119">
        <v>62.57</v>
      </c>
      <c r="R119">
        <v>0.191</v>
      </c>
      <c r="U119">
        <v>8.0000000000000002E-3</v>
      </c>
      <c r="W119">
        <v>93.132999999999996</v>
      </c>
      <c r="X119">
        <v>10739.434999999999</v>
      </c>
      <c r="Y119">
        <v>1082.5360000000001</v>
      </c>
      <c r="Z119">
        <v>0.73899999999999999</v>
      </c>
      <c r="AC119">
        <v>0.18099999999999999</v>
      </c>
      <c r="AE119">
        <v>372.714</v>
      </c>
      <c r="AF119">
        <v>44930.040999999997</v>
      </c>
      <c r="AG119">
        <v>25116.565999999999</v>
      </c>
      <c r="AH119">
        <v>11.576000000000001</v>
      </c>
      <c r="AI119">
        <v>20.039000000000001</v>
      </c>
      <c r="AK119">
        <v>0.53800000000000003</v>
      </c>
      <c r="AL119">
        <v>0.998</v>
      </c>
      <c r="AM119">
        <v>19544.41</v>
      </c>
    </row>
    <row r="120" spans="1:39" x14ac:dyDescent="0.35">
      <c r="A120" t="s">
        <v>152</v>
      </c>
      <c r="H120">
        <v>2181.424</v>
      </c>
      <c r="J120">
        <v>41.548000000000002</v>
      </c>
      <c r="K120">
        <v>90.724999999999994</v>
      </c>
      <c r="O120">
        <v>127.087</v>
      </c>
      <c r="P120">
        <v>695.32299999999998</v>
      </c>
      <c r="Q120">
        <v>85.043999999999997</v>
      </c>
      <c r="R120">
        <v>256.62099999999998</v>
      </c>
      <c r="S120">
        <v>252.869</v>
      </c>
      <c r="W120">
        <v>492.63799999999998</v>
      </c>
      <c r="X120">
        <v>444.7</v>
      </c>
      <c r="Y120">
        <v>249.14599999999999</v>
      </c>
      <c r="Z120">
        <v>214.364</v>
      </c>
      <c r="AA120">
        <v>284.101</v>
      </c>
      <c r="AE120">
        <v>1897.288</v>
      </c>
      <c r="AF120">
        <v>1312.598</v>
      </c>
      <c r="AG120">
        <v>821.43999999999903</v>
      </c>
      <c r="AH120">
        <v>581.327</v>
      </c>
      <c r="AI120">
        <v>178.04900000000001</v>
      </c>
      <c r="AL120">
        <v>3.4000000000000002E-2</v>
      </c>
      <c r="AM120">
        <v>16166.333000000001</v>
      </c>
    </row>
    <row r="121" spans="1:39" x14ac:dyDescent="0.35">
      <c r="A121" t="s">
        <v>153</v>
      </c>
      <c r="H121">
        <v>3172.89</v>
      </c>
      <c r="I121">
        <v>70.539999999999907</v>
      </c>
      <c r="O121">
        <v>1692.693</v>
      </c>
      <c r="P121">
        <v>501.887</v>
      </c>
      <c r="Q121">
        <v>165.50200000000001</v>
      </c>
      <c r="U121">
        <v>2.4E-2</v>
      </c>
      <c r="W121">
        <v>2353.9459999999999</v>
      </c>
      <c r="X121">
        <v>194.934</v>
      </c>
      <c r="Y121">
        <v>137.15100000000001</v>
      </c>
      <c r="Z121">
        <v>6.06</v>
      </c>
      <c r="AC121">
        <v>1.2999999999999999E-2</v>
      </c>
      <c r="AE121">
        <v>3333.1849999999999</v>
      </c>
      <c r="AF121">
        <v>274.238</v>
      </c>
      <c r="AG121">
        <v>21.677</v>
      </c>
      <c r="AH121">
        <v>8.2899999999999991</v>
      </c>
      <c r="AM121">
        <v>126313.455999999</v>
      </c>
    </row>
    <row r="122" spans="1:39" x14ac:dyDescent="0.35">
      <c r="A122" t="s">
        <v>154</v>
      </c>
      <c r="B122">
        <v>448.19099999999997</v>
      </c>
      <c r="G122">
        <v>2.9000000000000001E-2</v>
      </c>
      <c r="H122">
        <v>25250.155999999999</v>
      </c>
      <c r="I122">
        <v>24.015999999999998</v>
      </c>
      <c r="J122">
        <v>3.0089999999999999</v>
      </c>
      <c r="M122">
        <v>1.0999999999999999E-2</v>
      </c>
      <c r="O122">
        <v>2394.3000000000002</v>
      </c>
      <c r="P122">
        <v>10854.424000000001</v>
      </c>
      <c r="Q122">
        <v>32.436</v>
      </c>
      <c r="R122">
        <v>16.218</v>
      </c>
      <c r="W122">
        <v>4823.6859999999997</v>
      </c>
      <c r="X122">
        <v>10011.338</v>
      </c>
      <c r="Y122">
        <v>258.42700000000002</v>
      </c>
      <c r="Z122">
        <v>36.201999999999998</v>
      </c>
      <c r="AC122">
        <v>7.0000000000000001E-3</v>
      </c>
      <c r="AE122">
        <v>30264.45</v>
      </c>
      <c r="AF122">
        <v>8046.9349999999904</v>
      </c>
      <c r="AG122">
        <v>526.81100000000004</v>
      </c>
      <c r="AH122">
        <v>12.382999999999999</v>
      </c>
      <c r="AI122">
        <v>9.9209999999999994</v>
      </c>
      <c r="AK122">
        <v>4.7320000000000002</v>
      </c>
      <c r="AM122">
        <v>245217.788</v>
      </c>
    </row>
    <row r="123" spans="1:39" x14ac:dyDescent="0.35">
      <c r="A123" t="s">
        <v>155</v>
      </c>
      <c r="W123">
        <v>34.718000000000004</v>
      </c>
      <c r="AE123">
        <v>28.08</v>
      </c>
      <c r="AF123">
        <v>0.32200000000000001</v>
      </c>
      <c r="AG123">
        <v>3.14</v>
      </c>
      <c r="AM123">
        <v>11.89</v>
      </c>
    </row>
    <row r="124" spans="1:39" x14ac:dyDescent="0.35">
      <c r="A124" t="s">
        <v>156</v>
      </c>
      <c r="B124">
        <v>103.526</v>
      </c>
      <c r="H124">
        <v>406.44399999999899</v>
      </c>
      <c r="I124">
        <v>456.31899999999899</v>
      </c>
      <c r="O124">
        <v>242.44499999999999</v>
      </c>
      <c r="P124">
        <v>33.262999999999998</v>
      </c>
      <c r="Q124">
        <v>179.256</v>
      </c>
      <c r="W124">
        <v>216.73399999999901</v>
      </c>
      <c r="X124">
        <v>71.905000000000001</v>
      </c>
      <c r="Y124">
        <v>321.53100000000001</v>
      </c>
      <c r="AC124">
        <v>8.9999999999999993E-3</v>
      </c>
      <c r="AE124">
        <v>861.44500000000005</v>
      </c>
      <c r="AF124">
        <v>268.55799999999999</v>
      </c>
      <c r="AG124">
        <v>63.873999999999903</v>
      </c>
      <c r="AI124">
        <v>0.55899999999999905</v>
      </c>
      <c r="AK124">
        <v>5.3999999999999999E-2</v>
      </c>
      <c r="AM124">
        <v>5518.5519999999997</v>
      </c>
    </row>
    <row r="125" spans="1:39" x14ac:dyDescent="0.35">
      <c r="A125" t="s">
        <v>157</v>
      </c>
      <c r="B125">
        <v>1421.376</v>
      </c>
      <c r="H125">
        <v>19057.503000000001</v>
      </c>
      <c r="I125">
        <v>65.063000000000002</v>
      </c>
      <c r="J125">
        <v>0.20300000000000001</v>
      </c>
      <c r="K125">
        <v>0.60299999999999998</v>
      </c>
      <c r="M125">
        <v>4.5999999999999999E-2</v>
      </c>
      <c r="N125">
        <v>9.2999999999999999E-2</v>
      </c>
      <c r="O125">
        <v>2.105</v>
      </c>
      <c r="P125">
        <v>10903.7789999999</v>
      </c>
      <c r="Q125">
        <v>2041.615</v>
      </c>
      <c r="R125">
        <v>0.14799999999999999</v>
      </c>
      <c r="S125">
        <v>10.664</v>
      </c>
      <c r="U125">
        <v>0.19600000000000001</v>
      </c>
      <c r="V125">
        <v>0.17699999999999999</v>
      </c>
      <c r="W125">
        <v>433.88099999999997</v>
      </c>
      <c r="X125">
        <v>1652.732</v>
      </c>
      <c r="Y125">
        <v>804.28399999999999</v>
      </c>
      <c r="Z125">
        <v>0.63300000000000001</v>
      </c>
      <c r="AA125">
        <v>4.0940000000000003</v>
      </c>
      <c r="AC125">
        <v>8.8999999999999996E-2</v>
      </c>
      <c r="AD125">
        <v>0.14199999999999999</v>
      </c>
      <c r="AE125">
        <v>430.983</v>
      </c>
      <c r="AF125">
        <v>7632.3310000000001</v>
      </c>
      <c r="AG125">
        <v>10747.414000000001</v>
      </c>
      <c r="AH125">
        <v>19.917999999999999</v>
      </c>
      <c r="AI125">
        <v>198.929</v>
      </c>
      <c r="AK125">
        <v>5.8639999999999999</v>
      </c>
      <c r="AL125">
        <v>7.0999999999999994E-2</v>
      </c>
      <c r="AM125">
        <v>6455.86</v>
      </c>
    </row>
    <row r="126" spans="1:39" x14ac:dyDescent="0.35">
      <c r="A126" t="s">
        <v>158</v>
      </c>
      <c r="B126">
        <v>3430.8229999999999</v>
      </c>
      <c r="H126">
        <v>15785.918</v>
      </c>
      <c r="I126">
        <v>34.762999999999899</v>
      </c>
      <c r="J126">
        <v>2.157</v>
      </c>
      <c r="O126">
        <v>29.959999999999901</v>
      </c>
      <c r="P126">
        <v>4287.5569999999998</v>
      </c>
      <c r="Q126">
        <v>30.202999999999999</v>
      </c>
      <c r="R126">
        <v>9.8010000000000002</v>
      </c>
      <c r="U126">
        <v>1.7999999999999999E-2</v>
      </c>
      <c r="V126">
        <v>2.7309999999999999</v>
      </c>
      <c r="W126">
        <v>353.09100000000001</v>
      </c>
      <c r="X126">
        <v>6379.55</v>
      </c>
      <c r="Y126">
        <v>153.011</v>
      </c>
      <c r="Z126">
        <v>1.55</v>
      </c>
      <c r="AD126">
        <v>0.36199999999999999</v>
      </c>
      <c r="AE126">
        <v>2843.8009999999999</v>
      </c>
      <c r="AF126">
        <v>8922.8880000000008</v>
      </c>
      <c r="AG126">
        <v>2218.2359999999999</v>
      </c>
      <c r="AH126">
        <v>10.606</v>
      </c>
      <c r="AI126">
        <v>3.56299999999999</v>
      </c>
      <c r="AJ126">
        <v>1.681</v>
      </c>
      <c r="AK126">
        <v>0.38700000000000001</v>
      </c>
      <c r="AL126">
        <v>0.17099999999999899</v>
      </c>
      <c r="AM126">
        <v>20390.737999999899</v>
      </c>
    </row>
    <row r="127" spans="1:39" x14ac:dyDescent="0.35">
      <c r="A127" t="s">
        <v>159</v>
      </c>
      <c r="X127">
        <v>3.34</v>
      </c>
      <c r="Y127">
        <v>6.907</v>
      </c>
      <c r="AF127">
        <v>4.9089999999999998</v>
      </c>
      <c r="AG127">
        <v>4.508</v>
      </c>
      <c r="AM127">
        <v>5.6429999999999998</v>
      </c>
    </row>
    <row r="128" spans="1:39" x14ac:dyDescent="0.35">
      <c r="A128" t="s">
        <v>160</v>
      </c>
      <c r="H128">
        <v>999.54100000000005</v>
      </c>
      <c r="I128">
        <v>163.19999999999999</v>
      </c>
      <c r="N128">
        <v>0.35</v>
      </c>
      <c r="O128">
        <v>3.8610000000000002</v>
      </c>
      <c r="P128">
        <v>491.57600000000002</v>
      </c>
      <c r="Q128">
        <v>89.117999999999995</v>
      </c>
      <c r="V128">
        <v>0.28899999999999998</v>
      </c>
      <c r="W128">
        <v>304.64100000000002</v>
      </c>
      <c r="X128">
        <v>404.37</v>
      </c>
      <c r="Y128">
        <v>508.68</v>
      </c>
      <c r="AC128">
        <v>1.0999999999999999E-2</v>
      </c>
      <c r="AD128">
        <v>0.16900000000000001</v>
      </c>
      <c r="AE128">
        <v>4801.8559999999998</v>
      </c>
      <c r="AF128">
        <v>217.32499999999999</v>
      </c>
      <c r="AG128">
        <v>496.53899999999999</v>
      </c>
      <c r="AI128">
        <v>7.0389999999999997</v>
      </c>
      <c r="AK128">
        <v>0.60699999999999998</v>
      </c>
      <c r="AL128">
        <v>3.4000000000000002E-2</v>
      </c>
      <c r="AM128">
        <v>12590.59</v>
      </c>
    </row>
    <row r="129" spans="1:39" x14ac:dyDescent="0.35">
      <c r="A129" t="s">
        <v>161</v>
      </c>
      <c r="B129">
        <v>31.334</v>
      </c>
      <c r="H129">
        <v>8529.9719999999998</v>
      </c>
      <c r="J129">
        <v>0.497</v>
      </c>
      <c r="K129">
        <v>1.2669999999999999</v>
      </c>
      <c r="O129">
        <v>1253.471</v>
      </c>
      <c r="P129">
        <v>2069.2460000000001</v>
      </c>
      <c r="Q129">
        <v>76.156999999999996</v>
      </c>
      <c r="R129">
        <v>25.824999999999999</v>
      </c>
      <c r="S129">
        <v>21.039000000000001</v>
      </c>
      <c r="T129">
        <v>1.677</v>
      </c>
      <c r="U129">
        <v>0.44800000000000001</v>
      </c>
      <c r="W129">
        <v>2021.5540000000001</v>
      </c>
      <c r="X129">
        <v>1832.588</v>
      </c>
      <c r="Y129">
        <v>48.44</v>
      </c>
      <c r="Z129">
        <v>53.061999999999998</v>
      </c>
      <c r="AA129">
        <v>98.576999999999998</v>
      </c>
      <c r="AB129">
        <v>0.22700000000000001</v>
      </c>
      <c r="AC129">
        <v>1.343</v>
      </c>
      <c r="AD129">
        <v>2.5000000000000001E-2</v>
      </c>
      <c r="AE129">
        <v>8613.3909999999996</v>
      </c>
      <c r="AF129">
        <v>4508.2510000000002</v>
      </c>
      <c r="AG129">
        <v>376.14499999999998</v>
      </c>
      <c r="AH129">
        <v>257.5</v>
      </c>
      <c r="AI129">
        <v>1269.3879999999999</v>
      </c>
      <c r="AJ129">
        <v>4.649</v>
      </c>
      <c r="AK129">
        <v>2.4319999999999999</v>
      </c>
      <c r="AM129">
        <v>66205.59</v>
      </c>
    </row>
    <row r="130" spans="1:39" x14ac:dyDescent="0.35">
      <c r="A130" t="s">
        <v>162</v>
      </c>
      <c r="B130">
        <v>328.04899999999998</v>
      </c>
      <c r="H130">
        <v>21731.894</v>
      </c>
      <c r="I130">
        <v>2163.9049999999902</v>
      </c>
      <c r="J130">
        <v>84.778999999999996</v>
      </c>
      <c r="K130">
        <v>3.2280000000000002</v>
      </c>
      <c r="M130">
        <v>0.377</v>
      </c>
      <c r="N130">
        <v>0.14000000000000001</v>
      </c>
      <c r="O130">
        <v>8477.3680000000004</v>
      </c>
      <c r="P130">
        <v>3601.7350000000001</v>
      </c>
      <c r="Q130">
        <v>1732.624</v>
      </c>
      <c r="R130">
        <v>4.3739999999999997</v>
      </c>
      <c r="S130">
        <v>1.341</v>
      </c>
      <c r="U130">
        <v>0.02</v>
      </c>
      <c r="V130">
        <v>0.217</v>
      </c>
      <c r="W130">
        <v>5661.3609999999999</v>
      </c>
      <c r="X130">
        <v>3005.6930000000002</v>
      </c>
      <c r="Y130">
        <v>7283.6149999999998</v>
      </c>
      <c r="Z130">
        <v>3.7349999999999999</v>
      </c>
      <c r="AA130">
        <v>2.5649999999999999</v>
      </c>
      <c r="AC130">
        <v>0.08</v>
      </c>
      <c r="AD130">
        <v>0.19</v>
      </c>
      <c r="AE130">
        <v>25285.102999999999</v>
      </c>
      <c r="AF130">
        <v>8399.6170000000002</v>
      </c>
      <c r="AG130">
        <v>9911.5249999999996</v>
      </c>
      <c r="AH130">
        <v>51.284999999999997</v>
      </c>
      <c r="AI130">
        <v>52.511000000000003</v>
      </c>
      <c r="AJ130">
        <v>9.8000000000000004E-2</v>
      </c>
      <c r="AK130">
        <v>0.89100000000000001</v>
      </c>
      <c r="AL130">
        <v>3.5000000000000003E-2</v>
      </c>
      <c r="AM130">
        <v>71432.819999999905</v>
      </c>
    </row>
    <row r="131" spans="1:39" x14ac:dyDescent="0.35">
      <c r="A131" t="s">
        <v>163</v>
      </c>
      <c r="B131">
        <v>997.23599999999999</v>
      </c>
      <c r="H131">
        <v>15051.726000000001</v>
      </c>
      <c r="I131">
        <v>70.153000000000006</v>
      </c>
      <c r="K131">
        <v>1.869</v>
      </c>
      <c r="N131">
        <v>0.221</v>
      </c>
      <c r="O131">
        <v>60.449999999999903</v>
      </c>
      <c r="P131">
        <v>9979.5310000000009</v>
      </c>
      <c r="Q131">
        <v>240.89599999999999</v>
      </c>
      <c r="R131">
        <v>0.187</v>
      </c>
      <c r="V131">
        <v>0.749</v>
      </c>
      <c r="W131">
        <v>857.93200000000002</v>
      </c>
      <c r="X131">
        <v>8153.9549999999999</v>
      </c>
      <c r="Y131">
        <v>307.358</v>
      </c>
      <c r="Z131">
        <v>0.91100000000000003</v>
      </c>
      <c r="AA131">
        <v>0.38400000000000001</v>
      </c>
      <c r="AC131">
        <v>0.4</v>
      </c>
      <c r="AD131">
        <v>1.3979999999999999</v>
      </c>
      <c r="AE131">
        <v>5396.6009999999997</v>
      </c>
      <c r="AF131">
        <v>12232.464</v>
      </c>
      <c r="AG131">
        <v>619.69600000000003</v>
      </c>
      <c r="AH131">
        <v>11.532999999999999</v>
      </c>
      <c r="AI131">
        <v>11.159000000000001</v>
      </c>
      <c r="AK131">
        <v>0.495</v>
      </c>
      <c r="AL131">
        <v>2.383</v>
      </c>
      <c r="AM131">
        <v>18569.451000000001</v>
      </c>
    </row>
    <row r="132" spans="1:39" x14ac:dyDescent="0.35">
      <c r="A132" t="s">
        <v>164</v>
      </c>
      <c r="B132">
        <v>4027.1660000000002</v>
      </c>
      <c r="E132">
        <v>6.7000000000000004E-2</v>
      </c>
      <c r="H132">
        <v>22463.625</v>
      </c>
      <c r="I132">
        <v>7.0000000000000001E-3</v>
      </c>
      <c r="J132">
        <v>1.107</v>
      </c>
      <c r="K132">
        <v>11.003</v>
      </c>
      <c r="O132">
        <v>2.79999999999999E-2</v>
      </c>
      <c r="P132">
        <v>27623.9</v>
      </c>
      <c r="Q132">
        <v>2.8759999999999999</v>
      </c>
      <c r="R132">
        <v>1.3380000000000001</v>
      </c>
      <c r="S132">
        <v>66.307000000000002</v>
      </c>
      <c r="U132">
        <v>2.1000000000000001E-2</v>
      </c>
      <c r="W132">
        <v>2.1000000000000001E-2</v>
      </c>
      <c r="X132">
        <v>66139.777000000002</v>
      </c>
      <c r="Y132">
        <v>297.202</v>
      </c>
      <c r="Z132">
        <v>75.168000000000006</v>
      </c>
      <c r="AA132">
        <v>343.48700000000002</v>
      </c>
      <c r="AC132">
        <v>1.784</v>
      </c>
      <c r="AD132">
        <v>0.22600000000000001</v>
      </c>
      <c r="AE132">
        <v>212.024</v>
      </c>
      <c r="AF132">
        <v>91035.293000000005</v>
      </c>
      <c r="AG132">
        <v>14375.647999999999</v>
      </c>
      <c r="AH132">
        <v>5940.4089999999997</v>
      </c>
      <c r="AI132">
        <v>2938.837</v>
      </c>
      <c r="AJ132">
        <v>5.9939999999999998</v>
      </c>
      <c r="AK132">
        <v>8.1980000000000004</v>
      </c>
      <c r="AL132">
        <v>0.67600000000000005</v>
      </c>
      <c r="AM132">
        <v>37475.394</v>
      </c>
    </row>
    <row r="133" spans="1:39" x14ac:dyDescent="0.35">
      <c r="A133" t="s">
        <v>165</v>
      </c>
      <c r="B133">
        <v>4453.2</v>
      </c>
      <c r="E133">
        <v>0.13200000000000001</v>
      </c>
      <c r="H133">
        <v>9157.3639999999996</v>
      </c>
      <c r="I133">
        <v>0.13700000000000001</v>
      </c>
      <c r="J133">
        <v>7.5</v>
      </c>
      <c r="K133">
        <v>44.174999999999997</v>
      </c>
      <c r="P133">
        <v>6013.2610000000004</v>
      </c>
      <c r="Q133">
        <v>1.873</v>
      </c>
      <c r="R133">
        <v>16.748999999999999</v>
      </c>
      <c r="S133">
        <v>85.402999999999906</v>
      </c>
      <c r="W133">
        <v>32.052</v>
      </c>
      <c r="X133">
        <v>11064.502</v>
      </c>
      <c r="Y133">
        <v>73.052999999999997</v>
      </c>
      <c r="Z133">
        <v>35.536999999999999</v>
      </c>
      <c r="AA133">
        <v>375.77</v>
      </c>
      <c r="AE133">
        <v>135.27799999999999</v>
      </c>
      <c r="AF133">
        <v>18484.975999999999</v>
      </c>
      <c r="AG133">
        <v>1867.029</v>
      </c>
      <c r="AH133">
        <v>339.33100000000002</v>
      </c>
      <c r="AI133">
        <v>1998.364</v>
      </c>
      <c r="AK133">
        <v>0.61899999999999999</v>
      </c>
      <c r="AL133">
        <v>0.113999999999999</v>
      </c>
      <c r="AM133">
        <v>3527.49</v>
      </c>
    </row>
    <row r="134" spans="1:39" x14ac:dyDescent="0.35">
      <c r="A134" t="s">
        <v>166</v>
      </c>
      <c r="B134">
        <v>2168.1779999999999</v>
      </c>
      <c r="H134">
        <v>18089.252</v>
      </c>
      <c r="I134">
        <v>6.6239999999999997</v>
      </c>
      <c r="K134">
        <v>1.294</v>
      </c>
      <c r="P134">
        <v>27237.9909999999</v>
      </c>
      <c r="Q134">
        <v>683.00199999999995</v>
      </c>
      <c r="R134">
        <v>1.242</v>
      </c>
      <c r="S134">
        <v>16.911999999999999</v>
      </c>
      <c r="U134">
        <v>0.14000000000000001</v>
      </c>
      <c r="W134">
        <v>150.62899999999999</v>
      </c>
      <c r="X134">
        <v>14421.57</v>
      </c>
      <c r="Y134">
        <v>3765.5079999999998</v>
      </c>
      <c r="Z134">
        <v>5.218</v>
      </c>
      <c r="AA134">
        <v>110.703</v>
      </c>
      <c r="AC134">
        <v>0.45700000000000002</v>
      </c>
      <c r="AD134">
        <v>0.28599999999999998</v>
      </c>
      <c r="AE134">
        <v>887.67899999999997</v>
      </c>
      <c r="AF134">
        <v>23202.138999999999</v>
      </c>
      <c r="AG134">
        <v>32791.839999999997</v>
      </c>
      <c r="AH134">
        <v>131.779</v>
      </c>
      <c r="AI134">
        <v>410.81099999999998</v>
      </c>
      <c r="AK134">
        <v>0.71199999999999997</v>
      </c>
      <c r="AL134">
        <v>0.88500000000000001</v>
      </c>
      <c r="AM134">
        <v>12144.57</v>
      </c>
    </row>
    <row r="135" spans="1:39" x14ac:dyDescent="0.35">
      <c r="A135" t="s">
        <v>167</v>
      </c>
      <c r="B135">
        <v>3298.654</v>
      </c>
      <c r="H135">
        <v>133922.652</v>
      </c>
      <c r="I135">
        <v>7164.4750000000004</v>
      </c>
      <c r="J135">
        <v>0.39600000000000002</v>
      </c>
      <c r="K135">
        <v>263.20600000000002</v>
      </c>
      <c r="M135">
        <v>0.221999999999999</v>
      </c>
      <c r="N135">
        <v>0.66600000000000004</v>
      </c>
      <c r="O135">
        <v>4289.6149999999998</v>
      </c>
      <c r="P135">
        <v>89541.974000000002</v>
      </c>
      <c r="Q135">
        <v>9072.3919999999998</v>
      </c>
      <c r="R135">
        <v>0.92</v>
      </c>
      <c r="S135">
        <v>139.95599999999999</v>
      </c>
      <c r="U135">
        <v>1.099</v>
      </c>
      <c r="V135">
        <v>1.3380000000000001</v>
      </c>
      <c r="W135">
        <v>3530.3890000000001</v>
      </c>
      <c r="X135">
        <v>106890.943</v>
      </c>
      <c r="Y135">
        <v>31440.602999999999</v>
      </c>
      <c r="Z135">
        <v>49.44</v>
      </c>
      <c r="AA135">
        <v>727.55499999999995</v>
      </c>
      <c r="AC135">
        <v>5.0590000000000002</v>
      </c>
      <c r="AD135">
        <v>3.633</v>
      </c>
      <c r="AE135">
        <v>22309.341</v>
      </c>
      <c r="AF135">
        <v>103509.296</v>
      </c>
      <c r="AG135">
        <v>61880.841</v>
      </c>
      <c r="AH135">
        <v>489.084</v>
      </c>
      <c r="AI135">
        <v>893.21100000000001</v>
      </c>
      <c r="AJ135">
        <v>0.13699999999999901</v>
      </c>
      <c r="AK135">
        <v>102.13500000000001</v>
      </c>
      <c r="AL135">
        <v>6.5259999999999998</v>
      </c>
      <c r="AM135">
        <v>242908.58</v>
      </c>
    </row>
    <row r="136" spans="1:39" x14ac:dyDescent="0.35">
      <c r="A136" t="s">
        <v>168</v>
      </c>
      <c r="H136">
        <v>1591.2549999999901</v>
      </c>
      <c r="I136">
        <v>7.3449999999999998</v>
      </c>
      <c r="O136">
        <v>1093.3109999999999</v>
      </c>
      <c r="P136">
        <v>219.85900000000001</v>
      </c>
      <c r="Q136">
        <v>39.887999999999998</v>
      </c>
      <c r="S136">
        <v>6.3</v>
      </c>
      <c r="W136">
        <v>2663.4</v>
      </c>
      <c r="X136">
        <v>97.399999999999906</v>
      </c>
      <c r="Y136">
        <v>23.707999999999998</v>
      </c>
      <c r="AA136">
        <v>5.5709999999999997</v>
      </c>
      <c r="AC136">
        <v>2.4E-2</v>
      </c>
      <c r="AE136">
        <v>532.04300000000001</v>
      </c>
      <c r="AF136">
        <v>285.02699999999999</v>
      </c>
      <c r="AG136">
        <v>24.457000000000001</v>
      </c>
      <c r="AH136">
        <v>7.4210000000000003</v>
      </c>
      <c r="AI136">
        <v>33.679000000000002</v>
      </c>
      <c r="AM136">
        <v>8344.1409999999996</v>
      </c>
    </row>
    <row r="137" spans="1:39" x14ac:dyDescent="0.35">
      <c r="A137" t="s">
        <v>169</v>
      </c>
      <c r="X137">
        <v>64.908000000000001</v>
      </c>
      <c r="AF137">
        <v>36.716999999999999</v>
      </c>
      <c r="AG137">
        <v>0.60299999999999998</v>
      </c>
      <c r="AI137">
        <v>0.17100000000000001</v>
      </c>
      <c r="AM137">
        <v>6.7819999999999903</v>
      </c>
    </row>
    <row r="138" spans="1:39" x14ac:dyDescent="0.35">
      <c r="A138" t="s">
        <v>170</v>
      </c>
      <c r="H138">
        <v>71.792000000000002</v>
      </c>
      <c r="O138">
        <v>0.23</v>
      </c>
      <c r="P138">
        <v>16.216999999999999</v>
      </c>
      <c r="X138">
        <v>33.677</v>
      </c>
      <c r="Y138">
        <v>7.9539999999999997</v>
      </c>
      <c r="AE138">
        <v>6.1189999999999998</v>
      </c>
      <c r="AF138">
        <v>16.024000000000001</v>
      </c>
      <c r="AG138">
        <v>28.994</v>
      </c>
      <c r="AM138">
        <v>57.031999999999996</v>
      </c>
    </row>
    <row r="139" spans="1:39" x14ac:dyDescent="0.35">
      <c r="A139" t="s">
        <v>171</v>
      </c>
      <c r="H139">
        <v>96.388000000000005</v>
      </c>
      <c r="I139">
        <v>5.5999999999999897E-2</v>
      </c>
      <c r="P139">
        <v>38.650999999999897</v>
      </c>
      <c r="X139">
        <v>15.997</v>
      </c>
      <c r="AE139">
        <v>21.579000000000001</v>
      </c>
      <c r="AF139">
        <v>14.395</v>
      </c>
      <c r="AG139">
        <v>0.14000000000000001</v>
      </c>
      <c r="AH139">
        <v>0.127</v>
      </c>
      <c r="AI139">
        <v>2.855</v>
      </c>
      <c r="AM139">
        <v>123.875</v>
      </c>
    </row>
    <row r="140" spans="1:39" x14ac:dyDescent="0.35">
      <c r="A140" t="s">
        <v>172</v>
      </c>
      <c r="B140">
        <v>396.659999999999</v>
      </c>
      <c r="H140">
        <v>5983.9089999999997</v>
      </c>
      <c r="I140">
        <v>43.241999999999997</v>
      </c>
      <c r="M140">
        <v>0.06</v>
      </c>
      <c r="O140">
        <v>335.01799999999997</v>
      </c>
      <c r="P140">
        <v>788.52800000000002</v>
      </c>
      <c r="Q140">
        <v>635.50400000000002</v>
      </c>
      <c r="U140">
        <v>0.18</v>
      </c>
      <c r="W140">
        <v>3793.1559999999999</v>
      </c>
      <c r="X140">
        <v>773.73400000000004</v>
      </c>
      <c r="Y140">
        <v>882.755</v>
      </c>
      <c r="Z140">
        <v>0.18099999999999999</v>
      </c>
      <c r="AC140">
        <v>2.4E-2</v>
      </c>
      <c r="AE140">
        <v>5689.0339999999997</v>
      </c>
      <c r="AF140">
        <v>931.51300000000003</v>
      </c>
      <c r="AG140">
        <v>318.74799999999999</v>
      </c>
      <c r="AH140">
        <v>14.648</v>
      </c>
      <c r="AK140">
        <v>0.89800000000000002</v>
      </c>
      <c r="AM140">
        <v>55297.796000000002</v>
      </c>
    </row>
    <row r="141" spans="1:39" x14ac:dyDescent="0.35">
      <c r="A141" t="s">
        <v>173</v>
      </c>
      <c r="B141">
        <v>2096.4090000000001</v>
      </c>
      <c r="H141">
        <v>3637.3009999999999</v>
      </c>
      <c r="I141">
        <v>2.7E-2</v>
      </c>
      <c r="P141">
        <v>4890.7690000000002</v>
      </c>
      <c r="Q141">
        <v>69.391000000000005</v>
      </c>
      <c r="R141">
        <v>0.38800000000000001</v>
      </c>
      <c r="S141">
        <v>13.175000000000001</v>
      </c>
      <c r="U141">
        <v>0.11700000000000001</v>
      </c>
      <c r="W141">
        <v>100.506999999999</v>
      </c>
      <c r="X141">
        <v>3891.32</v>
      </c>
      <c r="Y141">
        <v>108.44499999999999</v>
      </c>
      <c r="Z141">
        <v>0.98799999999999999</v>
      </c>
      <c r="AA141">
        <v>10.283999999999899</v>
      </c>
      <c r="AC141">
        <v>3.2000000000000001E-2</v>
      </c>
      <c r="AE141">
        <v>230.047</v>
      </c>
      <c r="AF141">
        <v>13310.956</v>
      </c>
      <c r="AG141">
        <v>3780.3580000000002</v>
      </c>
      <c r="AH141">
        <v>32.433</v>
      </c>
      <c r="AI141">
        <v>126.178</v>
      </c>
      <c r="AJ141">
        <v>0.439</v>
      </c>
      <c r="AK141">
        <v>0.54600000000000004</v>
      </c>
      <c r="AL141">
        <v>0.86099999999999999</v>
      </c>
      <c r="AM141">
        <v>22541.162</v>
      </c>
    </row>
    <row r="142" spans="1:39" x14ac:dyDescent="0.35">
      <c r="A142" t="s">
        <v>174</v>
      </c>
      <c r="H142">
        <v>28.256</v>
      </c>
      <c r="P142">
        <v>15.522</v>
      </c>
      <c r="X142">
        <v>7.3780000000000001</v>
      </c>
      <c r="AF142">
        <v>31.143000000000001</v>
      </c>
      <c r="AG142">
        <v>0.85399999999999998</v>
      </c>
      <c r="AH142">
        <v>0.25900000000000001</v>
      </c>
      <c r="AK142">
        <v>9.5000000000000001E-2</v>
      </c>
      <c r="AM142">
        <v>13.672000000000001</v>
      </c>
    </row>
    <row r="143" spans="1:39" x14ac:dyDescent="0.35">
      <c r="A143" t="s">
        <v>175</v>
      </c>
      <c r="H143">
        <v>1068.1779999999901</v>
      </c>
      <c r="I143">
        <v>24.986000000000001</v>
      </c>
      <c r="O143">
        <v>643.22900000000004</v>
      </c>
      <c r="P143">
        <v>74.850999999999999</v>
      </c>
      <c r="Q143">
        <v>0.92400000000000004</v>
      </c>
      <c r="W143">
        <v>1418.431</v>
      </c>
      <c r="X143">
        <v>44.652000000000001</v>
      </c>
      <c r="Y143">
        <v>59.645000000000003</v>
      </c>
      <c r="AE143">
        <v>2224.491</v>
      </c>
      <c r="AF143">
        <v>70.945999999999998</v>
      </c>
      <c r="AG143">
        <v>8.5939999999999994</v>
      </c>
      <c r="AK143">
        <v>0.04</v>
      </c>
      <c r="AM143">
        <v>10443.846</v>
      </c>
    </row>
    <row r="144" spans="1:39" x14ac:dyDescent="0.35">
      <c r="A144" t="s">
        <v>176</v>
      </c>
      <c r="B144">
        <v>1085.58</v>
      </c>
      <c r="H144">
        <v>1778.2929999999999</v>
      </c>
      <c r="I144">
        <v>7.0000000000000001E-3</v>
      </c>
      <c r="J144">
        <v>4.2999999999999997E-2</v>
      </c>
      <c r="M144">
        <v>0.46500000000000002</v>
      </c>
      <c r="P144">
        <v>1510.875</v>
      </c>
      <c r="S144">
        <v>0.85199999999999998</v>
      </c>
      <c r="W144">
        <v>2.7440000000000002</v>
      </c>
      <c r="X144">
        <v>2521.6660000000002</v>
      </c>
      <c r="Y144">
        <v>4.6390000000000002</v>
      </c>
      <c r="AA144">
        <v>3.4870000000000001</v>
      </c>
      <c r="AC144">
        <v>4.2999999999999997E-2</v>
      </c>
      <c r="AD144">
        <v>0.224</v>
      </c>
      <c r="AE144">
        <v>7.62</v>
      </c>
      <c r="AF144">
        <v>6850.4409999999998</v>
      </c>
      <c r="AG144">
        <v>651.298</v>
      </c>
      <c r="AH144">
        <v>108.465</v>
      </c>
      <c r="AI144">
        <v>42.988</v>
      </c>
      <c r="AK144">
        <v>0.57999999999999996</v>
      </c>
      <c r="AL144">
        <v>0.54299999999999904</v>
      </c>
      <c r="AM144">
        <v>300.69600000000003</v>
      </c>
    </row>
    <row r="145" spans="1:39" x14ac:dyDescent="0.35">
      <c r="A145" t="s">
        <v>177</v>
      </c>
      <c r="B145">
        <v>434.71600000000001</v>
      </c>
      <c r="H145">
        <v>1002.204</v>
      </c>
      <c r="P145">
        <v>1623.0529999999901</v>
      </c>
      <c r="Q145">
        <v>10.823</v>
      </c>
      <c r="R145">
        <v>5.0999999999999997E-2</v>
      </c>
      <c r="S145">
        <v>1.361</v>
      </c>
      <c r="X145">
        <v>2898.4949999999999</v>
      </c>
      <c r="Y145">
        <v>119.777</v>
      </c>
      <c r="Z145">
        <v>2.5999999999999999E-2</v>
      </c>
      <c r="AA145">
        <v>1.623</v>
      </c>
      <c r="AC145">
        <v>0.14699999999999999</v>
      </c>
      <c r="AE145">
        <v>67.405999999999906</v>
      </c>
      <c r="AF145">
        <v>8770.0810000000001</v>
      </c>
      <c r="AG145">
        <v>3913.7510000000002</v>
      </c>
      <c r="AH145">
        <v>7.609</v>
      </c>
      <c r="AI145">
        <v>29.45</v>
      </c>
      <c r="AK145">
        <v>2.22399999999999</v>
      </c>
      <c r="AL145">
        <v>6.2E-2</v>
      </c>
      <c r="AM145">
        <v>1678.434</v>
      </c>
    </row>
    <row r="146" spans="1:39" x14ac:dyDescent="0.35">
      <c r="A146" t="s">
        <v>178</v>
      </c>
      <c r="Y146">
        <v>4.3920000000000003</v>
      </c>
      <c r="AE146">
        <v>136.398</v>
      </c>
      <c r="AF146">
        <v>0.14399999999999999</v>
      </c>
      <c r="AG146">
        <v>0.94899999999999995</v>
      </c>
      <c r="AM146">
        <v>885.24099999999999</v>
      </c>
    </row>
    <row r="147" spans="1:39" x14ac:dyDescent="0.35">
      <c r="A147" t="s">
        <v>179</v>
      </c>
      <c r="H147">
        <v>1262.894</v>
      </c>
      <c r="I147">
        <v>823.25199999999995</v>
      </c>
      <c r="O147">
        <v>1467.598</v>
      </c>
      <c r="P147">
        <v>148.97200000000001</v>
      </c>
      <c r="Q147">
        <v>472.91199999999998</v>
      </c>
      <c r="W147">
        <v>2844.8240000000001</v>
      </c>
      <c r="X147">
        <v>86.338999999999999</v>
      </c>
      <c r="Y147">
        <v>638.072</v>
      </c>
      <c r="AE147">
        <v>7527.991</v>
      </c>
      <c r="AF147">
        <v>140.78</v>
      </c>
      <c r="AG147">
        <v>379.90800000000002</v>
      </c>
      <c r="AH147">
        <v>0.50600000000000001</v>
      </c>
      <c r="AM147">
        <v>80023.808999999994</v>
      </c>
    </row>
    <row r="148" spans="1:39" x14ac:dyDescent="0.35">
      <c r="A148" t="s">
        <v>180</v>
      </c>
      <c r="B148">
        <v>5034.8279999999904</v>
      </c>
      <c r="C148">
        <v>7.6999999999999999E-2</v>
      </c>
      <c r="D148">
        <v>0.126</v>
      </c>
      <c r="G148">
        <v>1.9E-2</v>
      </c>
      <c r="H148">
        <v>33332.491000000002</v>
      </c>
      <c r="I148">
        <v>367.21499999999997</v>
      </c>
      <c r="J148">
        <v>3.7979999999999898</v>
      </c>
      <c r="K148">
        <v>0.38800000000000001</v>
      </c>
      <c r="O148">
        <v>281.67</v>
      </c>
      <c r="P148">
        <v>25897.268</v>
      </c>
      <c r="Q148">
        <v>3658.6860000000001</v>
      </c>
      <c r="R148">
        <v>4.6339999999999897</v>
      </c>
      <c r="S148">
        <v>0.222</v>
      </c>
      <c r="W148">
        <v>7215.9110000000001</v>
      </c>
      <c r="X148">
        <v>24420.030999999999</v>
      </c>
      <c r="Y148">
        <v>19975.2749999999</v>
      </c>
      <c r="Z148">
        <v>21.875</v>
      </c>
      <c r="AA148">
        <v>0.90200000000000002</v>
      </c>
      <c r="AB148">
        <v>0.17</v>
      </c>
      <c r="AD148">
        <v>1.409</v>
      </c>
      <c r="AE148">
        <v>42555.671000000002</v>
      </c>
      <c r="AF148">
        <v>61275.894999999997</v>
      </c>
      <c r="AG148">
        <v>36035.478999999999</v>
      </c>
      <c r="AH148">
        <v>848.04499999999996</v>
      </c>
      <c r="AI148">
        <v>42.447000000000003</v>
      </c>
      <c r="AJ148">
        <v>6.1259999999999897</v>
      </c>
      <c r="AM148">
        <v>92454.221999999994</v>
      </c>
    </row>
    <row r="149" spans="1:39" x14ac:dyDescent="0.35">
      <c r="A149" t="s">
        <v>181</v>
      </c>
      <c r="B149">
        <v>1244.5650000000001</v>
      </c>
      <c r="H149">
        <v>4619.12</v>
      </c>
      <c r="J149">
        <v>1.7999999999999999E-2</v>
      </c>
      <c r="P149">
        <v>3755.3890000000001</v>
      </c>
      <c r="R149">
        <v>0.25800000000000001</v>
      </c>
      <c r="W149">
        <v>6.0670000000000002</v>
      </c>
      <c r="X149">
        <v>3626.03</v>
      </c>
      <c r="Y149">
        <v>1.0029999999999999</v>
      </c>
      <c r="Z149">
        <v>2.8639999999999999</v>
      </c>
      <c r="AA149">
        <v>1.4039999999999999</v>
      </c>
      <c r="AE149">
        <v>7.6039999999999903</v>
      </c>
      <c r="AF149">
        <v>6166.9769999999999</v>
      </c>
      <c r="AG149">
        <v>63.39</v>
      </c>
      <c r="AH149">
        <v>72.241</v>
      </c>
      <c r="AI149">
        <v>3.92</v>
      </c>
      <c r="AJ149">
        <v>0.65399999999999903</v>
      </c>
      <c r="AK149">
        <v>0.13800000000000001</v>
      </c>
      <c r="AM149">
        <v>341.113</v>
      </c>
    </row>
    <row r="150" spans="1:39" x14ac:dyDescent="0.35">
      <c r="A150" t="s">
        <v>182</v>
      </c>
      <c r="H150">
        <v>255.90600000000001</v>
      </c>
      <c r="I150">
        <v>204.84199999999899</v>
      </c>
      <c r="O150">
        <v>2530.8539999999998</v>
      </c>
      <c r="P150">
        <v>16.686</v>
      </c>
      <c r="Q150">
        <v>196.64999999999901</v>
      </c>
      <c r="W150">
        <v>2303.616</v>
      </c>
      <c r="X150">
        <v>8.5389999999999997</v>
      </c>
      <c r="Y150">
        <v>161.44499999999999</v>
      </c>
      <c r="AE150">
        <v>2828.4549999999999</v>
      </c>
      <c r="AF150">
        <v>36.207000000000001</v>
      </c>
      <c r="AG150">
        <v>69.382999999999996</v>
      </c>
      <c r="AM150">
        <v>12597.778</v>
      </c>
    </row>
    <row r="151" spans="1:39" x14ac:dyDescent="0.35">
      <c r="A151" t="s">
        <v>183</v>
      </c>
      <c r="B151">
        <v>16041.412</v>
      </c>
      <c r="C151">
        <v>0.27500000000000002</v>
      </c>
      <c r="E151">
        <v>0.66100000000000003</v>
      </c>
      <c r="G151">
        <v>1.5649999999999999</v>
      </c>
      <c r="H151">
        <v>21106.101999999999</v>
      </c>
      <c r="I151">
        <v>1.577</v>
      </c>
      <c r="J151">
        <v>3.98999999999999</v>
      </c>
      <c r="K151">
        <v>0.78400000000000003</v>
      </c>
      <c r="O151">
        <v>0.14799999999999999</v>
      </c>
      <c r="P151">
        <v>18619.200999999899</v>
      </c>
      <c r="Q151">
        <v>6.7460000000000004</v>
      </c>
      <c r="R151">
        <v>4.2729999999999997</v>
      </c>
      <c r="S151">
        <v>10.766999999999999</v>
      </c>
      <c r="W151">
        <v>1.228</v>
      </c>
      <c r="X151">
        <v>42955.394</v>
      </c>
      <c r="Y151">
        <v>220.43</v>
      </c>
      <c r="Z151">
        <v>30.146000000000001</v>
      </c>
      <c r="AA151">
        <v>36.534999999999997</v>
      </c>
      <c r="AC151">
        <v>3.6999999999999998E-2</v>
      </c>
      <c r="AD151">
        <v>8.8999999999999996E-2</v>
      </c>
      <c r="AE151">
        <v>232.38800000000001</v>
      </c>
      <c r="AF151">
        <v>57232.332999999999</v>
      </c>
      <c r="AG151">
        <v>6126.1309999999903</v>
      </c>
      <c r="AH151">
        <v>901.974999999999</v>
      </c>
      <c r="AI151">
        <v>667.84699999999998</v>
      </c>
      <c r="AK151">
        <v>0.72199999999999998</v>
      </c>
      <c r="AL151">
        <v>1.2470000000000001</v>
      </c>
      <c r="AM151">
        <v>8864.52</v>
      </c>
    </row>
    <row r="152" spans="1:39" x14ac:dyDescent="0.35">
      <c r="A152" t="s">
        <v>184</v>
      </c>
      <c r="B152">
        <v>720.78099999999995</v>
      </c>
      <c r="H152">
        <v>3617.7530000000002</v>
      </c>
      <c r="O152">
        <v>58.823</v>
      </c>
      <c r="P152">
        <v>3242.3150000000001</v>
      </c>
      <c r="Q152">
        <v>25.936</v>
      </c>
      <c r="V152">
        <v>2.4E-2</v>
      </c>
      <c r="W152">
        <v>68.534999999999997</v>
      </c>
      <c r="X152">
        <v>3863.2570000000001</v>
      </c>
      <c r="Y152">
        <v>107.18</v>
      </c>
      <c r="Z152">
        <v>0.505</v>
      </c>
      <c r="AA152">
        <v>3.66</v>
      </c>
      <c r="AD152">
        <v>3.1E-2</v>
      </c>
      <c r="AE152">
        <v>346.284999999999</v>
      </c>
      <c r="AF152">
        <v>7182.67</v>
      </c>
      <c r="AG152">
        <v>5264.5199999999904</v>
      </c>
      <c r="AH152">
        <v>48.188000000000002</v>
      </c>
      <c r="AI152">
        <v>17.006</v>
      </c>
      <c r="AL152">
        <v>14.245999999999899</v>
      </c>
      <c r="AM152">
        <v>9428.2669999999998</v>
      </c>
    </row>
    <row r="153" spans="1:39" x14ac:dyDescent="0.35">
      <c r="A153" t="s">
        <v>185</v>
      </c>
      <c r="H153">
        <v>7242.0609999999997</v>
      </c>
      <c r="I153">
        <v>96.781999999999996</v>
      </c>
      <c r="O153">
        <v>730.87599999999998</v>
      </c>
      <c r="P153">
        <v>1046.673</v>
      </c>
      <c r="Q153">
        <v>95.831000000000003</v>
      </c>
      <c r="W153">
        <v>1009.121</v>
      </c>
      <c r="X153">
        <v>1320.8979999999999</v>
      </c>
      <c r="Y153">
        <v>326.47300000000001</v>
      </c>
      <c r="AE153">
        <v>21180.932000000001</v>
      </c>
      <c r="AF153">
        <v>631.30700000000002</v>
      </c>
      <c r="AG153">
        <v>371.90300000000002</v>
      </c>
      <c r="AH153">
        <v>0.4</v>
      </c>
      <c r="AI153">
        <v>1.6519999999999999</v>
      </c>
      <c r="AM153">
        <v>108394.217</v>
      </c>
    </row>
    <row r="154" spans="1:39" x14ac:dyDescent="0.35">
      <c r="A154" t="s">
        <v>186</v>
      </c>
      <c r="H154">
        <v>404.85399999999998</v>
      </c>
      <c r="I154">
        <v>21.207000000000001</v>
      </c>
      <c r="M154">
        <v>0.30499999999999999</v>
      </c>
      <c r="N154">
        <v>0.45800000000000002</v>
      </c>
      <c r="O154">
        <v>283.83</v>
      </c>
      <c r="P154">
        <v>168.154</v>
      </c>
      <c r="R154">
        <v>9.6669999999999998</v>
      </c>
      <c r="X154">
        <v>330.72899999999998</v>
      </c>
      <c r="Z154">
        <v>7.5510000000000002</v>
      </c>
      <c r="AD154">
        <v>3.7999999999999999E-2</v>
      </c>
      <c r="AE154">
        <v>100.395</v>
      </c>
      <c r="AF154">
        <v>829.27300000000002</v>
      </c>
      <c r="AG154">
        <v>15.010999999999999</v>
      </c>
      <c r="AH154">
        <v>195.3</v>
      </c>
      <c r="AI154">
        <v>4.7589999999999897</v>
      </c>
      <c r="AJ154">
        <v>3.9209999999999998</v>
      </c>
      <c r="AK154">
        <v>7.6999999999999999E-2</v>
      </c>
      <c r="AM154">
        <v>1363.6590000000001</v>
      </c>
    </row>
    <row r="155" spans="1:39" x14ac:dyDescent="0.35">
      <c r="A155" t="s">
        <v>187</v>
      </c>
      <c r="B155">
        <v>205.767</v>
      </c>
      <c r="H155">
        <v>868.37299999999902</v>
      </c>
      <c r="I155">
        <v>17.779</v>
      </c>
      <c r="O155">
        <v>10.459</v>
      </c>
      <c r="P155">
        <v>396.69900000000001</v>
      </c>
      <c r="W155">
        <v>493.00099999999998</v>
      </c>
      <c r="X155">
        <v>81.813999999999993</v>
      </c>
      <c r="Y155">
        <v>127.372</v>
      </c>
      <c r="AA155">
        <v>1.6659999999999999</v>
      </c>
      <c r="AE155">
        <v>779.74699999999996</v>
      </c>
      <c r="AF155">
        <v>110.494</v>
      </c>
      <c r="AG155">
        <v>104.077</v>
      </c>
      <c r="AM155">
        <v>2694.1079999999902</v>
      </c>
    </row>
    <row r="156" spans="1:39" x14ac:dyDescent="0.35">
      <c r="A156" t="s">
        <v>188</v>
      </c>
      <c r="B156">
        <v>5224.3040000000001</v>
      </c>
      <c r="H156">
        <v>15360.974</v>
      </c>
      <c r="I156">
        <v>0.95699999999999996</v>
      </c>
      <c r="K156">
        <v>2.3610000000000002</v>
      </c>
      <c r="O156">
        <v>0.72899999999999998</v>
      </c>
      <c r="P156">
        <v>16159.808000000001</v>
      </c>
      <c r="Q156">
        <v>399.13099999999997</v>
      </c>
      <c r="R156">
        <v>0.10199999999999999</v>
      </c>
      <c r="S156">
        <v>1.002</v>
      </c>
      <c r="W156">
        <v>80.754999999999995</v>
      </c>
      <c r="X156">
        <v>32796.228999999999</v>
      </c>
      <c r="Y156">
        <v>10527.637000000001</v>
      </c>
      <c r="Z156">
        <v>1.613</v>
      </c>
      <c r="AA156">
        <v>49.25</v>
      </c>
      <c r="AC156">
        <v>0.98599999999999999</v>
      </c>
      <c r="AD156">
        <v>0.5</v>
      </c>
      <c r="AE156">
        <v>3409.5520000000001</v>
      </c>
      <c r="AF156">
        <v>27767.324000000001</v>
      </c>
      <c r="AG156">
        <v>35281.411</v>
      </c>
      <c r="AH156">
        <v>52.975000000000001</v>
      </c>
      <c r="AI156">
        <v>277.84800000000001</v>
      </c>
      <c r="AJ156">
        <v>0.94599999999999995</v>
      </c>
      <c r="AK156">
        <v>2.4620000000000002</v>
      </c>
      <c r="AL156">
        <v>0.127</v>
      </c>
      <c r="AM156">
        <v>56859.101000000002</v>
      </c>
    </row>
    <row r="157" spans="1:39" x14ac:dyDescent="0.35">
      <c r="A157" t="s">
        <v>189</v>
      </c>
      <c r="B157">
        <v>2044.47899999999</v>
      </c>
      <c r="H157">
        <v>3709.1790000000001</v>
      </c>
      <c r="J157">
        <v>0.21</v>
      </c>
      <c r="K157">
        <v>3.2969999999999899</v>
      </c>
      <c r="P157">
        <v>3489.7719999999999</v>
      </c>
      <c r="Q157">
        <v>1.2999999999999999E-2</v>
      </c>
      <c r="R157">
        <v>0.23400000000000001</v>
      </c>
      <c r="S157">
        <v>9.7789999999999999</v>
      </c>
      <c r="X157">
        <v>5137.8239999999996</v>
      </c>
      <c r="Y157">
        <v>4.1289999999999996</v>
      </c>
      <c r="Z157">
        <v>0.32400000000000001</v>
      </c>
      <c r="AA157">
        <v>6.0960000000000001</v>
      </c>
      <c r="AC157">
        <v>0.191</v>
      </c>
      <c r="AE157">
        <v>1.488</v>
      </c>
      <c r="AF157">
        <v>23886.934000000001</v>
      </c>
      <c r="AG157">
        <v>939.54300000000001</v>
      </c>
      <c r="AH157">
        <v>111.771</v>
      </c>
      <c r="AI157">
        <v>234.00899999999999</v>
      </c>
      <c r="AK157">
        <v>1.8839999999999999</v>
      </c>
      <c r="AL157">
        <v>0.25</v>
      </c>
      <c r="AM157">
        <v>482.65100000000001</v>
      </c>
    </row>
    <row r="158" spans="1:39" x14ac:dyDescent="0.35">
      <c r="A158" t="s">
        <v>190</v>
      </c>
      <c r="B158">
        <v>463.135999999999</v>
      </c>
      <c r="H158">
        <v>1167.7950000000001</v>
      </c>
      <c r="K158">
        <v>0.40899999999999997</v>
      </c>
      <c r="P158">
        <v>334.351</v>
      </c>
      <c r="S158">
        <v>0.14099999999999999</v>
      </c>
      <c r="W158">
        <v>6.5940000000000003</v>
      </c>
      <c r="X158">
        <v>1009.044</v>
      </c>
      <c r="Y158">
        <v>22.731999999999999</v>
      </c>
      <c r="AE158">
        <v>364.447</v>
      </c>
      <c r="AF158">
        <v>1191.6669999999999</v>
      </c>
      <c r="AG158">
        <v>52.411999999999999</v>
      </c>
      <c r="AH158">
        <v>3.2069999999999999</v>
      </c>
      <c r="AI158">
        <v>0.26500000000000001</v>
      </c>
      <c r="AK158">
        <v>0.14799999999999999</v>
      </c>
      <c r="AM158">
        <v>4101.2929999999997</v>
      </c>
    </row>
    <row r="159" spans="1:39" x14ac:dyDescent="0.35">
      <c r="A159" t="s">
        <v>191</v>
      </c>
      <c r="B159">
        <v>1569.973</v>
      </c>
      <c r="D159">
        <v>0.106</v>
      </c>
      <c r="H159">
        <v>5060.3950000000004</v>
      </c>
      <c r="P159">
        <v>1427.7269999999901</v>
      </c>
      <c r="Q159">
        <v>14.372</v>
      </c>
      <c r="S159">
        <v>0.29199999999999998</v>
      </c>
      <c r="X159">
        <v>2089.5349999999999</v>
      </c>
      <c r="Z159">
        <v>1.1179999999999899</v>
      </c>
      <c r="AF159">
        <v>4541.7109999999902</v>
      </c>
      <c r="AG159">
        <v>8.8049999999999997</v>
      </c>
      <c r="AH159">
        <v>40.833999999999897</v>
      </c>
      <c r="AI159">
        <v>3.4849999999999999</v>
      </c>
      <c r="AJ159">
        <v>4.6550000000000002</v>
      </c>
      <c r="AK159">
        <v>0.46899999999999997</v>
      </c>
      <c r="AL159">
        <v>0.01</v>
      </c>
      <c r="AM159">
        <v>153.715</v>
      </c>
    </row>
    <row r="160" spans="1:39" x14ac:dyDescent="0.35">
      <c r="A160" t="s">
        <v>192</v>
      </c>
      <c r="H160">
        <v>1405.7809999999999</v>
      </c>
      <c r="I160">
        <v>313.00199999999899</v>
      </c>
      <c r="O160">
        <v>154.96199999999999</v>
      </c>
      <c r="P160">
        <v>378.411</v>
      </c>
      <c r="Q160">
        <v>835.33299999999997</v>
      </c>
      <c r="R160">
        <v>8.2000000000000003E-2</v>
      </c>
      <c r="W160">
        <v>648.54600000000005</v>
      </c>
      <c r="X160">
        <v>565.18700000000001</v>
      </c>
      <c r="Y160">
        <v>255.21</v>
      </c>
      <c r="AD160">
        <v>4.2000000000000003E-2</v>
      </c>
      <c r="AE160">
        <v>750.02800000000002</v>
      </c>
      <c r="AF160">
        <v>380.66399999999999</v>
      </c>
      <c r="AG160">
        <v>548.90599999999995</v>
      </c>
      <c r="AH160">
        <v>0.11</v>
      </c>
      <c r="AI160">
        <v>7.8739999999999997</v>
      </c>
      <c r="AL160">
        <v>7.6999999999999999E-2</v>
      </c>
      <c r="AM160">
        <v>2766.3780000000002</v>
      </c>
    </row>
    <row r="161" spans="1:39" x14ac:dyDescent="0.35">
      <c r="A161" t="s">
        <v>193</v>
      </c>
      <c r="H161">
        <v>8107.4930000000004</v>
      </c>
      <c r="I161">
        <v>141.06299999999999</v>
      </c>
      <c r="O161">
        <v>4670.165</v>
      </c>
      <c r="P161">
        <v>1648.3420000000001</v>
      </c>
      <c r="Q161">
        <v>215.32499999999999</v>
      </c>
      <c r="W161">
        <v>12075.13</v>
      </c>
      <c r="X161">
        <v>1256.086</v>
      </c>
      <c r="Y161">
        <v>374.03</v>
      </c>
      <c r="AA161">
        <v>0.496</v>
      </c>
      <c r="AD161">
        <v>6.3E-2</v>
      </c>
      <c r="AE161">
        <v>31102.406999999999</v>
      </c>
      <c r="AF161">
        <v>1158.3719999999901</v>
      </c>
      <c r="AG161">
        <v>642.42999999999995</v>
      </c>
      <c r="AH161">
        <v>9.2949999999999999</v>
      </c>
      <c r="AI161">
        <v>5.1829999999999998</v>
      </c>
      <c r="AK161">
        <v>0.85999999999999899</v>
      </c>
      <c r="AL161">
        <v>1.2999999999999999E-2</v>
      </c>
      <c r="AM161">
        <v>232937.016</v>
      </c>
    </row>
    <row r="162" spans="1:39" x14ac:dyDescent="0.35">
      <c r="A162" t="s">
        <v>194</v>
      </c>
      <c r="B162">
        <v>495.099999999999</v>
      </c>
      <c r="H162">
        <v>15681.653</v>
      </c>
      <c r="I162">
        <v>0.95599999999999996</v>
      </c>
      <c r="O162">
        <v>17.369</v>
      </c>
      <c r="P162">
        <v>16276.796</v>
      </c>
      <c r="Q162">
        <v>3.3839999999999999</v>
      </c>
      <c r="R162">
        <v>0.61399999999999999</v>
      </c>
      <c r="W162">
        <v>74.725999999999999</v>
      </c>
      <c r="X162">
        <v>27522.77</v>
      </c>
      <c r="Y162">
        <v>290.33199999999999</v>
      </c>
      <c r="Z162">
        <v>1.2350000000000001</v>
      </c>
      <c r="AA162">
        <v>1.2150000000000001</v>
      </c>
      <c r="AC162">
        <v>3.7410000000000001</v>
      </c>
      <c r="AE162">
        <v>1808.50099999999</v>
      </c>
      <c r="AF162">
        <v>42470.135999999999</v>
      </c>
      <c r="AG162">
        <v>3024.7860000000001</v>
      </c>
      <c r="AH162">
        <v>51.033000000000001</v>
      </c>
      <c r="AI162">
        <v>46.695999999999998</v>
      </c>
      <c r="AJ162">
        <v>0.56699999999999995</v>
      </c>
      <c r="AK162">
        <v>1.0049999999999999</v>
      </c>
      <c r="AL162">
        <v>0.5</v>
      </c>
      <c r="AM162">
        <v>81174.442999999999</v>
      </c>
    </row>
    <row r="163" spans="1:39" x14ac:dyDescent="0.35">
      <c r="A163" t="s">
        <v>195</v>
      </c>
      <c r="H163">
        <v>1405.934</v>
      </c>
      <c r="O163">
        <v>330.137</v>
      </c>
      <c r="P163">
        <v>301.24799999999999</v>
      </c>
      <c r="Q163">
        <v>60.860999999999997</v>
      </c>
      <c r="R163">
        <v>4.4850000000000003</v>
      </c>
      <c r="S163">
        <v>8.0579999999999998</v>
      </c>
      <c r="V163">
        <v>2.3E-2</v>
      </c>
      <c r="W163">
        <v>1915.375</v>
      </c>
      <c r="X163">
        <v>139.01499999999999</v>
      </c>
      <c r="Y163">
        <v>146.648</v>
      </c>
      <c r="AA163">
        <v>0.85099999999999998</v>
      </c>
      <c r="AE163">
        <v>2650.826</v>
      </c>
      <c r="AF163">
        <v>209.67500000000001</v>
      </c>
      <c r="AG163">
        <v>68.736000000000004</v>
      </c>
      <c r="AH163">
        <v>3.7090000000000001</v>
      </c>
      <c r="AI163">
        <v>1.8260000000000001</v>
      </c>
      <c r="AK163">
        <v>0.187</v>
      </c>
      <c r="AM163">
        <v>13846.25</v>
      </c>
    </row>
    <row r="164" spans="1:39" x14ac:dyDescent="0.35">
      <c r="A164" t="s">
        <v>196</v>
      </c>
      <c r="H164">
        <v>0.998</v>
      </c>
      <c r="P164">
        <v>14.97</v>
      </c>
      <c r="X164">
        <v>16.006</v>
      </c>
      <c r="AF164">
        <v>30.565000000000001</v>
      </c>
      <c r="AG164">
        <v>17.099999999999898</v>
      </c>
      <c r="AI164">
        <v>0.08</v>
      </c>
      <c r="AM164">
        <v>35.223999999999997</v>
      </c>
    </row>
    <row r="165" spans="1:39" x14ac:dyDescent="0.35">
      <c r="A165" t="s">
        <v>197</v>
      </c>
      <c r="B165">
        <v>146.535</v>
      </c>
      <c r="H165">
        <v>1560.3029999999901</v>
      </c>
      <c r="O165">
        <v>15.8349999999999</v>
      </c>
      <c r="P165">
        <v>1188.1849999999999</v>
      </c>
      <c r="Q165">
        <v>135.70099999999999</v>
      </c>
      <c r="R165">
        <v>0.14799999999999999</v>
      </c>
      <c r="W165">
        <v>56.274000000000001</v>
      </c>
      <c r="X165">
        <v>2135.183</v>
      </c>
      <c r="Y165">
        <v>197.958</v>
      </c>
      <c r="Z165">
        <v>2.7E-2</v>
      </c>
      <c r="AE165">
        <v>306.16899999999998</v>
      </c>
      <c r="AF165">
        <v>4239.7169999999996</v>
      </c>
      <c r="AG165">
        <v>626.67999999999995</v>
      </c>
      <c r="AH165">
        <v>0.754</v>
      </c>
      <c r="AI165">
        <v>17.238</v>
      </c>
      <c r="AM165">
        <v>4064.4849999999901</v>
      </c>
    </row>
    <row r="166" spans="1:39" x14ac:dyDescent="0.35">
      <c r="A166" t="s">
        <v>198</v>
      </c>
      <c r="B166">
        <v>2726.8130000000001</v>
      </c>
      <c r="H166">
        <v>24471.174999999999</v>
      </c>
      <c r="I166">
        <v>30.733000000000001</v>
      </c>
      <c r="J166">
        <v>13.208</v>
      </c>
      <c r="K166">
        <v>1.5249999999999999</v>
      </c>
      <c r="O166">
        <v>7.4999999999999902</v>
      </c>
      <c r="P166">
        <v>7823.6130000000003</v>
      </c>
      <c r="Q166">
        <v>18.256999999999898</v>
      </c>
      <c r="R166">
        <v>31.352</v>
      </c>
      <c r="S166">
        <v>6.2319999999999904</v>
      </c>
      <c r="V166">
        <v>0.10299999999999999</v>
      </c>
      <c r="W166">
        <v>406.308999999999</v>
      </c>
      <c r="X166">
        <v>15498.727000000001</v>
      </c>
      <c r="Y166">
        <v>318.35300000000001</v>
      </c>
      <c r="Z166">
        <v>108.756</v>
      </c>
      <c r="AA166">
        <v>33.262</v>
      </c>
      <c r="AE166">
        <v>21323.4189999999</v>
      </c>
      <c r="AF166">
        <v>6043.4920000000002</v>
      </c>
      <c r="AG166">
        <v>1265.6019999999901</v>
      </c>
      <c r="AH166">
        <v>544.66599999999903</v>
      </c>
      <c r="AI166">
        <v>484.10300000000001</v>
      </c>
      <c r="AJ166">
        <v>0.85399999999999998</v>
      </c>
      <c r="AK166">
        <v>0.23699999999999999</v>
      </c>
      <c r="AL166">
        <v>0.14499999999999999</v>
      </c>
      <c r="AM166">
        <v>18369.484</v>
      </c>
    </row>
    <row r="167" spans="1:39" x14ac:dyDescent="0.35">
      <c r="A167" t="s">
        <v>199</v>
      </c>
      <c r="B167">
        <v>402.42899999999997</v>
      </c>
      <c r="H167">
        <v>3017.9209999999998</v>
      </c>
      <c r="I167">
        <v>71.239000000000004</v>
      </c>
      <c r="O167">
        <v>230.73099999999999</v>
      </c>
      <c r="P167">
        <v>260.69799999999998</v>
      </c>
      <c r="Q167">
        <v>186.786</v>
      </c>
      <c r="W167">
        <v>0.05</v>
      </c>
      <c r="X167">
        <v>651.69600000000003</v>
      </c>
      <c r="Y167">
        <v>233.423</v>
      </c>
      <c r="AD167">
        <v>4.2000000000000003E-2</v>
      </c>
      <c r="AE167">
        <v>1103.741</v>
      </c>
      <c r="AF167">
        <v>654.09500000000003</v>
      </c>
      <c r="AG167">
        <v>182.256</v>
      </c>
      <c r="AH167">
        <v>2.0609999999999999</v>
      </c>
      <c r="AM167">
        <v>4828.0469999999996</v>
      </c>
    </row>
    <row r="168" spans="1:39" x14ac:dyDescent="0.35">
      <c r="A168" t="s">
        <v>200</v>
      </c>
      <c r="H168">
        <v>7.843</v>
      </c>
      <c r="AF168">
        <v>0.78300000000000003</v>
      </c>
      <c r="AG168">
        <v>17.686</v>
      </c>
      <c r="AH168">
        <v>4.5999999999999999E-2</v>
      </c>
      <c r="AM168">
        <v>22.405999999999999</v>
      </c>
    </row>
    <row r="169" spans="1:39" x14ac:dyDescent="0.35">
      <c r="A169" t="s">
        <v>201</v>
      </c>
      <c r="B169">
        <v>53.583999999999897</v>
      </c>
      <c r="H169">
        <v>3000.1350000000002</v>
      </c>
      <c r="I169">
        <v>35.512999999999998</v>
      </c>
      <c r="O169">
        <v>709.90899999999999</v>
      </c>
      <c r="P169">
        <v>827.45</v>
      </c>
      <c r="Q169">
        <v>438.096</v>
      </c>
      <c r="U169">
        <v>0.28299999999999997</v>
      </c>
      <c r="W169">
        <v>4646.6189999999997</v>
      </c>
      <c r="X169">
        <v>218.91800000000001</v>
      </c>
      <c r="Y169">
        <v>432.68400000000003</v>
      </c>
      <c r="AE169">
        <v>9006.0219999999899</v>
      </c>
      <c r="AF169">
        <v>311.308999999999</v>
      </c>
      <c r="AG169">
        <v>403.659999999999</v>
      </c>
      <c r="AH169">
        <v>0.46099999999999902</v>
      </c>
      <c r="AI169">
        <v>7.34</v>
      </c>
      <c r="AK169">
        <v>1.3160000000000001</v>
      </c>
      <c r="AM169">
        <v>33250.457999999999</v>
      </c>
    </row>
    <row r="170" spans="1:39" x14ac:dyDescent="0.35">
      <c r="A170" t="s">
        <v>202</v>
      </c>
      <c r="B170">
        <v>355.83</v>
      </c>
      <c r="H170">
        <v>22809.46</v>
      </c>
      <c r="I170">
        <v>93.881</v>
      </c>
      <c r="J170">
        <v>5.2510000000000003</v>
      </c>
      <c r="K170">
        <v>58.633000000000003</v>
      </c>
      <c r="N170">
        <v>0.108</v>
      </c>
      <c r="O170">
        <v>68.338999999999999</v>
      </c>
      <c r="P170">
        <v>16711.400000000001</v>
      </c>
      <c r="Q170">
        <v>277.12799999999999</v>
      </c>
      <c r="R170">
        <v>144.60599999999999</v>
      </c>
      <c r="S170">
        <v>139.63899999999899</v>
      </c>
      <c r="V170">
        <v>1.7000000000000001E-2</v>
      </c>
      <c r="W170">
        <v>278.54399999999998</v>
      </c>
      <c r="X170">
        <v>27960.575000000001</v>
      </c>
      <c r="Y170">
        <v>2630.078</v>
      </c>
      <c r="Z170">
        <v>234.72399999999999</v>
      </c>
      <c r="AA170">
        <v>953.976</v>
      </c>
      <c r="AB170">
        <v>0.876</v>
      </c>
      <c r="AC170">
        <v>0.65800000000000003</v>
      </c>
      <c r="AD170">
        <v>0.42699999999999999</v>
      </c>
      <c r="AE170">
        <v>2478.6639999999902</v>
      </c>
      <c r="AF170">
        <v>30112.949000000001</v>
      </c>
      <c r="AG170">
        <v>11373.457</v>
      </c>
      <c r="AH170">
        <v>329.87900000000002</v>
      </c>
      <c r="AI170">
        <v>1000.912</v>
      </c>
      <c r="AK170">
        <v>1.6659999999999999</v>
      </c>
      <c r="AL170">
        <v>1.6319999999999999</v>
      </c>
      <c r="AM170">
        <v>34799.428999999996</v>
      </c>
    </row>
    <row r="171" spans="1:39" x14ac:dyDescent="0.35">
      <c r="A171" t="s">
        <v>203</v>
      </c>
      <c r="H171">
        <v>2745.97</v>
      </c>
      <c r="I171">
        <v>5.9269999999999996</v>
      </c>
      <c r="J171">
        <v>0.35699999999999998</v>
      </c>
      <c r="P171">
        <v>1740.8989999999999</v>
      </c>
      <c r="Q171">
        <v>97.926000000000002</v>
      </c>
      <c r="R171">
        <v>0.34300000000000003</v>
      </c>
      <c r="W171">
        <v>284.90499999999997</v>
      </c>
      <c r="X171">
        <v>2198.0300000000002</v>
      </c>
      <c r="Y171">
        <v>374.209</v>
      </c>
      <c r="Z171">
        <v>0.11799999999999999</v>
      </c>
      <c r="AA171">
        <v>1.359</v>
      </c>
      <c r="AE171">
        <v>619.42200000000003</v>
      </c>
      <c r="AF171">
        <v>4022.598</v>
      </c>
      <c r="AG171">
        <v>3955.123</v>
      </c>
      <c r="AH171">
        <v>24.518999999999998</v>
      </c>
      <c r="AI171">
        <v>30.373000000000001</v>
      </c>
      <c r="AK171">
        <v>0.13100000000000001</v>
      </c>
      <c r="AM171">
        <v>14171.922</v>
      </c>
    </row>
    <row r="172" spans="1:39" x14ac:dyDescent="0.35">
      <c r="A172" t="s">
        <v>204</v>
      </c>
      <c r="B172">
        <v>102879.033</v>
      </c>
      <c r="C172">
        <v>0.60499999999999998</v>
      </c>
      <c r="D172">
        <v>0.42</v>
      </c>
      <c r="F172">
        <v>0.156</v>
      </c>
      <c r="G172">
        <v>0.32700000000000001</v>
      </c>
      <c r="H172">
        <v>226731.88800000001</v>
      </c>
      <c r="I172">
        <v>692.57100000000003</v>
      </c>
      <c r="J172">
        <v>19.786999999999999</v>
      </c>
      <c r="K172">
        <v>5.1120000000000001</v>
      </c>
      <c r="L172">
        <v>1.6839999999999999</v>
      </c>
      <c r="M172">
        <v>0.40499999999999903</v>
      </c>
      <c r="N172">
        <v>10</v>
      </c>
      <c r="O172">
        <v>40.393999999999998</v>
      </c>
      <c r="P172">
        <v>204004.09599999999</v>
      </c>
      <c r="Q172">
        <v>1156.174</v>
      </c>
      <c r="R172">
        <v>12.7099999999999</v>
      </c>
      <c r="S172">
        <v>9.6280000000000001</v>
      </c>
      <c r="T172">
        <v>12.747</v>
      </c>
      <c r="U172">
        <v>1.9179999999999999</v>
      </c>
      <c r="V172">
        <v>6.577</v>
      </c>
      <c r="W172">
        <v>1741.0229999999999</v>
      </c>
      <c r="X172">
        <v>272287.63699999999</v>
      </c>
      <c r="Y172">
        <v>46037.432999999997</v>
      </c>
      <c r="Z172">
        <v>42.56</v>
      </c>
      <c r="AA172">
        <v>31.800999999999998</v>
      </c>
      <c r="AB172">
        <v>40.997</v>
      </c>
      <c r="AC172">
        <v>7.4260000000000002</v>
      </c>
      <c r="AD172">
        <v>1.9849999999999901</v>
      </c>
      <c r="AE172">
        <v>49072.453000000001</v>
      </c>
      <c r="AF172">
        <v>541344.39899999998</v>
      </c>
      <c r="AG172">
        <v>257260.97899999999</v>
      </c>
      <c r="AH172">
        <v>580.19799999999998</v>
      </c>
      <c r="AI172">
        <v>336.15600000000001</v>
      </c>
      <c r="AJ172">
        <v>496.964</v>
      </c>
      <c r="AK172">
        <v>31.532</v>
      </c>
      <c r="AL172">
        <v>5.5110000000000001</v>
      </c>
      <c r="AM172">
        <v>770471.30599999998</v>
      </c>
    </row>
    <row r="173" spans="1:39" x14ac:dyDescent="0.35">
      <c r="A173" t="s">
        <v>205</v>
      </c>
      <c r="H173">
        <v>5092.549</v>
      </c>
      <c r="I173">
        <v>18.550999999999998</v>
      </c>
      <c r="N173">
        <v>0.317</v>
      </c>
      <c r="O173">
        <v>31.658000000000001</v>
      </c>
      <c r="P173">
        <v>826.30100000000004</v>
      </c>
      <c r="Q173">
        <v>146.93799999999999</v>
      </c>
      <c r="W173">
        <v>0.439</v>
      </c>
      <c r="X173">
        <v>1415.1010000000001</v>
      </c>
      <c r="Y173">
        <v>78.551000000000002</v>
      </c>
      <c r="AE173">
        <v>270.45600000000002</v>
      </c>
      <c r="AF173">
        <v>2214.049</v>
      </c>
      <c r="AG173">
        <v>388.76900000000001</v>
      </c>
      <c r="AH173">
        <v>1.208</v>
      </c>
      <c r="AI173">
        <v>10.743</v>
      </c>
      <c r="AK173">
        <v>3.1E-2</v>
      </c>
      <c r="AL173">
        <v>0.58299999999999996</v>
      </c>
      <c r="AM173">
        <v>8146.13</v>
      </c>
    </row>
    <row r="174" spans="1:39" x14ac:dyDescent="0.35">
      <c r="A174" t="s">
        <v>206</v>
      </c>
      <c r="H174">
        <v>69.125</v>
      </c>
      <c r="O174">
        <v>59.936999999999998</v>
      </c>
      <c r="P174">
        <v>13.454000000000001</v>
      </c>
      <c r="W174">
        <v>54.246000000000002</v>
      </c>
      <c r="X174">
        <v>10.394</v>
      </c>
      <c r="Y174">
        <v>47.326000000000001</v>
      </c>
      <c r="AE174">
        <v>275.56799999999998</v>
      </c>
      <c r="AF174">
        <v>34.298000000000002</v>
      </c>
      <c r="AG174">
        <v>19.135999999999999</v>
      </c>
      <c r="AH174">
        <v>0.25800000000000001</v>
      </c>
      <c r="AM174">
        <v>421.959</v>
      </c>
    </row>
    <row r="175" spans="1:39" x14ac:dyDescent="0.35">
      <c r="A175" t="s">
        <v>207</v>
      </c>
      <c r="B175">
        <v>880.39300000000003</v>
      </c>
      <c r="C175">
        <v>0.66500000000000004</v>
      </c>
      <c r="F175">
        <v>7.6999999999999999E-2</v>
      </c>
      <c r="H175">
        <v>16149.76</v>
      </c>
      <c r="N175">
        <v>1.35</v>
      </c>
      <c r="O175">
        <v>113.94</v>
      </c>
      <c r="P175">
        <v>2512.69</v>
      </c>
      <c r="R175">
        <v>16.920000000000002</v>
      </c>
      <c r="S175">
        <v>3.238</v>
      </c>
      <c r="V175">
        <v>0.372</v>
      </c>
      <c r="W175">
        <v>1457.704</v>
      </c>
      <c r="X175">
        <v>2555.9179999999901</v>
      </c>
      <c r="Y175">
        <v>214.06100000000001</v>
      </c>
      <c r="Z175">
        <v>0.19600000000000001</v>
      </c>
      <c r="AA175">
        <v>2.4980000000000002</v>
      </c>
      <c r="AD175">
        <v>0.63100000000000001</v>
      </c>
      <c r="AE175">
        <v>3006.9719999999902</v>
      </c>
      <c r="AF175">
        <v>9547.9850000000006</v>
      </c>
      <c r="AG175">
        <v>844.24</v>
      </c>
      <c r="AH175">
        <v>15.874000000000001</v>
      </c>
      <c r="AI175">
        <v>18.18</v>
      </c>
      <c r="AK175">
        <v>0.66100000000000003</v>
      </c>
      <c r="AL175">
        <v>0.377</v>
      </c>
      <c r="AM175">
        <v>54159.044999999998</v>
      </c>
    </row>
    <row r="176" spans="1:39" x14ac:dyDescent="0.35">
      <c r="A176" t="s">
        <v>208</v>
      </c>
      <c r="B176">
        <v>1864.04</v>
      </c>
      <c r="H176">
        <v>5755.1989999999996</v>
      </c>
      <c r="I176">
        <v>7.5179999999999998</v>
      </c>
      <c r="K176">
        <v>4.5999999999999999E-2</v>
      </c>
      <c r="M176">
        <v>0.06</v>
      </c>
      <c r="O176">
        <v>56.863</v>
      </c>
      <c r="P176">
        <v>2394.6779999999999</v>
      </c>
      <c r="Q176">
        <v>4.1260000000000003</v>
      </c>
      <c r="U176">
        <v>3.2000000000000001E-2</v>
      </c>
      <c r="V176">
        <v>0.80200000000000005</v>
      </c>
      <c r="W176">
        <v>83.11</v>
      </c>
      <c r="X176">
        <v>2204.0430000000001</v>
      </c>
      <c r="Y176">
        <v>15.965</v>
      </c>
      <c r="Z176">
        <v>5.6280000000000001</v>
      </c>
      <c r="AA176">
        <v>16.401</v>
      </c>
      <c r="AD176">
        <v>0.129</v>
      </c>
      <c r="AE176">
        <v>542.81200000000001</v>
      </c>
      <c r="AF176">
        <v>7217.9560000000001</v>
      </c>
      <c r="AG176">
        <v>167.59899999999999</v>
      </c>
      <c r="AH176">
        <v>46.482999999999997</v>
      </c>
      <c r="AI176">
        <v>5.64</v>
      </c>
      <c r="AK176">
        <v>0.89799999999999902</v>
      </c>
      <c r="AL176">
        <v>0.28999999999999998</v>
      </c>
      <c r="AM176">
        <v>7811.4690000000001</v>
      </c>
    </row>
    <row r="177" spans="1:39" x14ac:dyDescent="0.35">
      <c r="A177" t="s">
        <v>209</v>
      </c>
      <c r="H177">
        <v>7381.9309999999996</v>
      </c>
      <c r="I177">
        <v>11.789</v>
      </c>
      <c r="O177">
        <v>89.013999999999996</v>
      </c>
      <c r="P177">
        <v>2458.0120000000002</v>
      </c>
      <c r="Q177">
        <v>67.33</v>
      </c>
      <c r="R177">
        <v>8.9550000000000001</v>
      </c>
      <c r="S177">
        <v>12.186</v>
      </c>
      <c r="W177">
        <v>142.096</v>
      </c>
      <c r="X177">
        <v>3794.8789999999999</v>
      </c>
      <c r="Y177">
        <v>22.305</v>
      </c>
      <c r="Z177">
        <v>4.2000000000000003E-2</v>
      </c>
      <c r="AE177">
        <v>369.29500000000002</v>
      </c>
      <c r="AF177">
        <v>932.00800000000004</v>
      </c>
      <c r="AG177">
        <v>929.96399999999903</v>
      </c>
      <c r="AH177">
        <v>9.6379999999999999</v>
      </c>
      <c r="AI177">
        <v>3.113</v>
      </c>
      <c r="AM177">
        <v>26655.636999999999</v>
      </c>
    </row>
    <row r="178" spans="1:39" x14ac:dyDescent="0.35">
      <c r="A178" t="s">
        <v>210</v>
      </c>
      <c r="H178">
        <v>5762.9979999999996</v>
      </c>
      <c r="I178">
        <v>39.429000000000002</v>
      </c>
      <c r="K178">
        <v>0.13700000000000001</v>
      </c>
      <c r="O178">
        <v>577.11</v>
      </c>
      <c r="P178">
        <v>2125.8090000000002</v>
      </c>
      <c r="Q178">
        <v>76.771000000000001</v>
      </c>
      <c r="S178">
        <v>1.4119999999999999</v>
      </c>
      <c r="W178">
        <v>2365.7529999999902</v>
      </c>
      <c r="X178">
        <v>779.923</v>
      </c>
      <c r="Y178">
        <v>285.78800000000001</v>
      </c>
      <c r="AE178">
        <v>19540.903999999999</v>
      </c>
      <c r="AF178">
        <v>632.11400000000003</v>
      </c>
      <c r="AG178">
        <v>476.45400000000001</v>
      </c>
      <c r="AH178">
        <v>2.468</v>
      </c>
      <c r="AI178">
        <v>26.253999999999898</v>
      </c>
      <c r="AL178">
        <v>2.0589999999999899</v>
      </c>
      <c r="AM178">
        <v>35243.597999999998</v>
      </c>
    </row>
    <row r="179" spans="1:39" x14ac:dyDescent="0.35">
      <c r="A179" t="s">
        <v>211</v>
      </c>
      <c r="H179">
        <v>6749.223</v>
      </c>
      <c r="O179">
        <v>200.184</v>
      </c>
      <c r="P179">
        <v>2007.82</v>
      </c>
      <c r="Q179">
        <v>426.05900000000003</v>
      </c>
      <c r="W179">
        <v>971.79399999999998</v>
      </c>
      <c r="X179">
        <v>1121.57</v>
      </c>
      <c r="Y179">
        <v>1523.0709999999999</v>
      </c>
      <c r="AE179">
        <v>4266.0039999999999</v>
      </c>
      <c r="AF179">
        <v>1381.6079999999999</v>
      </c>
      <c r="AG179">
        <v>2038.885</v>
      </c>
      <c r="AH179">
        <v>2.1999999999999999E-2</v>
      </c>
      <c r="AL179">
        <v>0.19</v>
      </c>
      <c r="AM179">
        <v>10862.862999999999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Paving aggregated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van Engelenburg</dc:creator>
  <cp:lastModifiedBy>Martijn van Engelenburg</cp:lastModifiedBy>
  <dcterms:created xsi:type="dcterms:W3CDTF">2023-05-12T13:07:08Z</dcterms:created>
  <dcterms:modified xsi:type="dcterms:W3CDTF">2023-09-22T17:26:42Z</dcterms:modified>
</cp:coreProperties>
</file>