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ktop\Bullshit\OneDrive\Software Engineering\Second Semester\SEP2\SEP2 - Repository\sep2-repository\Project Related\Process Report\SCRUM\Project\"/>
    </mc:Choice>
  </mc:AlternateContent>
  <bookViews>
    <workbookView xWindow="0" yWindow="0" windowWidth="28800" windowHeight="12015"/>
  </bookViews>
  <sheets>
    <sheet name="Burndown Chart - Overview" sheetId="23" r:id="rId1"/>
    <sheet name="Burndown Chart - 1st Sprint" sheetId="8" r:id="rId2"/>
    <sheet name="1st Sprint Backlog" sheetId="20" r:id="rId3"/>
    <sheet name="Burndown Chart - Low Activity" sheetId="24" r:id="rId4"/>
    <sheet name="Low Acivity Backlog" sheetId="21" r:id="rId5"/>
    <sheet name="Burndown Chart - 2nd Sprint" sheetId="26" r:id="rId6"/>
    <sheet name="2nd Sprint Backlog" sheetId="27" r:id="rId7"/>
    <sheet name="Burndown Chart - 3rd Sprint" sheetId="29" r:id="rId8"/>
    <sheet name="3rd Sprint Backlog" sheetId="30" r:id="rId9"/>
    <sheet name="Burndown Chart - 4th Sprint" sheetId="31" r:id="rId10"/>
    <sheet name="4th Sprint Backlog" sheetId="32" r:id="rId11"/>
    <sheet name="Burndown Chart - 5th Sprint" sheetId="33" r:id="rId12"/>
    <sheet name="5th Sprint Backlog" sheetId="34" r:id="rId13"/>
    <sheet name="Burndown Chart - 6th Sprint" sheetId="35" r:id="rId14"/>
    <sheet name="6th Sprint Backlog" sheetId="36" r:id="rId15"/>
    <sheet name="Burndown Chart - 7th Sprint" sheetId="38" r:id="rId16"/>
    <sheet name="7th Sprint Backlog" sheetId="37" r:id="rId17"/>
  </sheets>
  <calcPr calcId="162913"/>
</workbook>
</file>

<file path=xl/calcChain.xml><?xml version="1.0" encoding="utf-8"?>
<calcChain xmlns="http://schemas.openxmlformats.org/spreadsheetml/2006/main">
  <c r="C13" i="23" l="1"/>
  <c r="D13" i="23"/>
  <c r="F13" i="23" s="1"/>
  <c r="A13" i="23"/>
  <c r="B13" i="23"/>
  <c r="A12" i="23"/>
  <c r="A11" i="23"/>
  <c r="A10" i="23"/>
  <c r="A9" i="23"/>
  <c r="A8" i="23"/>
  <c r="A7" i="23"/>
  <c r="A6" i="23"/>
  <c r="C12" i="23"/>
  <c r="C11" i="23"/>
  <c r="C10" i="23"/>
  <c r="C9" i="23"/>
  <c r="C8" i="23"/>
  <c r="C7" i="23"/>
  <c r="D12" i="23"/>
  <c r="B12" i="23"/>
  <c r="F13" i="38"/>
  <c r="E13" i="38"/>
  <c r="E12" i="38"/>
  <c r="E11" i="38"/>
  <c r="E10" i="38"/>
  <c r="E9" i="38"/>
  <c r="E8" i="38"/>
  <c r="D8" i="38"/>
  <c r="E7" i="38"/>
  <c r="D7" i="38"/>
  <c r="F7" i="38" s="1"/>
  <c r="E6" i="38"/>
  <c r="D6" i="38"/>
  <c r="F9" i="38" s="1"/>
  <c r="C5" i="38"/>
  <c r="H31" i="37"/>
  <c r="G30" i="37"/>
  <c r="G36" i="37" s="1"/>
  <c r="E30" i="37"/>
  <c r="E36" i="37" s="1"/>
  <c r="H35" i="37"/>
  <c r="F35" i="37"/>
  <c r="H34" i="37"/>
  <c r="F34" i="37"/>
  <c r="H33" i="37"/>
  <c r="F33" i="37"/>
  <c r="H32" i="37"/>
  <c r="F32" i="37"/>
  <c r="F31" i="37"/>
  <c r="H29" i="37"/>
  <c r="F29" i="37"/>
  <c r="H28" i="37"/>
  <c r="F28" i="37"/>
  <c r="H27" i="37"/>
  <c r="F27" i="37"/>
  <c r="H26" i="37"/>
  <c r="F26" i="37"/>
  <c r="H25" i="37"/>
  <c r="F25" i="37"/>
  <c r="H24" i="37"/>
  <c r="F24" i="37"/>
  <c r="H23" i="37"/>
  <c r="F23" i="37"/>
  <c r="H22" i="37"/>
  <c r="F22" i="37"/>
  <c r="H21" i="37"/>
  <c r="F21" i="37"/>
  <c r="H20" i="37"/>
  <c r="F20" i="37"/>
  <c r="H19" i="37"/>
  <c r="F19" i="37"/>
  <c r="G18" i="37"/>
  <c r="E18" i="37"/>
  <c r="H17" i="37"/>
  <c r="F17" i="37"/>
  <c r="H16" i="37"/>
  <c r="F16" i="37"/>
  <c r="H15" i="37"/>
  <c r="F15" i="37"/>
  <c r="H14" i="37"/>
  <c r="F14" i="37"/>
  <c r="H13" i="37"/>
  <c r="F13" i="37"/>
  <c r="H12" i="37"/>
  <c r="F12" i="37"/>
  <c r="H11" i="37"/>
  <c r="F11" i="37"/>
  <c r="H10" i="37"/>
  <c r="F10" i="37"/>
  <c r="H9" i="37"/>
  <c r="F9" i="37"/>
  <c r="H8" i="37"/>
  <c r="F8" i="37"/>
  <c r="H7" i="37"/>
  <c r="F7" i="37"/>
  <c r="G6" i="37"/>
  <c r="E6" i="37"/>
  <c r="H5" i="37"/>
  <c r="F5" i="37"/>
  <c r="H4" i="37"/>
  <c r="F4" i="37"/>
  <c r="H3" i="37"/>
  <c r="F3" i="37"/>
  <c r="G2" i="37"/>
  <c r="E2" i="37"/>
  <c r="G26" i="36"/>
  <c r="E26" i="36"/>
  <c r="E35" i="36" s="1"/>
  <c r="H34" i="36"/>
  <c r="F34" i="36"/>
  <c r="H33" i="36"/>
  <c r="F33" i="36"/>
  <c r="H32" i="36"/>
  <c r="F32" i="36"/>
  <c r="H31" i="36"/>
  <c r="F31" i="36"/>
  <c r="H30" i="36"/>
  <c r="F30" i="36"/>
  <c r="H29" i="36"/>
  <c r="F29" i="36"/>
  <c r="H28" i="36"/>
  <c r="F28" i="36"/>
  <c r="H27" i="36"/>
  <c r="F27" i="36"/>
  <c r="E14" i="36"/>
  <c r="G14" i="36"/>
  <c r="H25" i="36"/>
  <c r="F25" i="36"/>
  <c r="H24" i="36"/>
  <c r="F24" i="36"/>
  <c r="H23" i="36"/>
  <c r="F23" i="36"/>
  <c r="H22" i="36"/>
  <c r="F22" i="36"/>
  <c r="H21" i="36"/>
  <c r="F21" i="36"/>
  <c r="H20" i="36"/>
  <c r="F20" i="36"/>
  <c r="H19" i="36"/>
  <c r="F19" i="36"/>
  <c r="H18" i="36"/>
  <c r="F18" i="36"/>
  <c r="H17" i="36"/>
  <c r="F17" i="36"/>
  <c r="H16" i="36"/>
  <c r="F16" i="36"/>
  <c r="H15" i="36"/>
  <c r="F15" i="36"/>
  <c r="G2" i="36"/>
  <c r="E2" i="36"/>
  <c r="H13" i="36"/>
  <c r="F13" i="36"/>
  <c r="H12" i="36"/>
  <c r="F12" i="36"/>
  <c r="H11" i="36"/>
  <c r="F11" i="36"/>
  <c r="H10" i="36"/>
  <c r="F10" i="36"/>
  <c r="H9" i="36"/>
  <c r="F9" i="36"/>
  <c r="H8" i="36"/>
  <c r="F8" i="36"/>
  <c r="H7" i="36"/>
  <c r="F7" i="36"/>
  <c r="H6" i="36"/>
  <c r="F6" i="36"/>
  <c r="H5" i="36"/>
  <c r="F5" i="36"/>
  <c r="H4" i="36"/>
  <c r="F4" i="36"/>
  <c r="H3" i="36"/>
  <c r="F3" i="36"/>
  <c r="F13" i="35"/>
  <c r="E13" i="35"/>
  <c r="F12" i="35"/>
  <c r="E12" i="35"/>
  <c r="E11" i="35"/>
  <c r="E10" i="35"/>
  <c r="E9" i="35"/>
  <c r="E8" i="35"/>
  <c r="D8" i="35"/>
  <c r="E7" i="35"/>
  <c r="D7" i="35"/>
  <c r="F7" i="35" s="1"/>
  <c r="E6" i="35"/>
  <c r="D6" i="35"/>
  <c r="F9" i="35" s="1"/>
  <c r="C5" i="35"/>
  <c r="E29" i="34"/>
  <c r="G29" i="34"/>
  <c r="F30" i="34"/>
  <c r="F29" i="34" s="1"/>
  <c r="H30" i="34"/>
  <c r="G17" i="34"/>
  <c r="E17" i="34"/>
  <c r="F19" i="34"/>
  <c r="H19" i="34"/>
  <c r="F20" i="34"/>
  <c r="H20" i="34"/>
  <c r="F21" i="34"/>
  <c r="H21" i="34"/>
  <c r="F22" i="34"/>
  <c r="H22" i="34"/>
  <c r="F23" i="34"/>
  <c r="H23" i="34"/>
  <c r="F24" i="34"/>
  <c r="H24" i="34"/>
  <c r="F25" i="34"/>
  <c r="H25" i="34"/>
  <c r="F26" i="34"/>
  <c r="H26" i="34"/>
  <c r="F27" i="34"/>
  <c r="H27" i="34"/>
  <c r="F28" i="34"/>
  <c r="H28" i="34"/>
  <c r="H18" i="34"/>
  <c r="F18" i="34"/>
  <c r="G5" i="34"/>
  <c r="E5" i="34"/>
  <c r="H16" i="34"/>
  <c r="F16" i="34"/>
  <c r="H15" i="34"/>
  <c r="F15" i="34"/>
  <c r="H14" i="34"/>
  <c r="F14" i="34"/>
  <c r="H13" i="34"/>
  <c r="F13" i="34"/>
  <c r="H12" i="34"/>
  <c r="F12" i="34"/>
  <c r="H11" i="34"/>
  <c r="F11" i="34"/>
  <c r="H10" i="34"/>
  <c r="F10" i="34"/>
  <c r="H9" i="34"/>
  <c r="F9" i="34"/>
  <c r="H8" i="34"/>
  <c r="F8" i="34"/>
  <c r="H7" i="34"/>
  <c r="F7" i="34"/>
  <c r="H6" i="34"/>
  <c r="F6" i="34"/>
  <c r="F13" i="32"/>
  <c r="H13" i="32"/>
  <c r="D11" i="23"/>
  <c r="B11" i="23"/>
  <c r="H4" i="34"/>
  <c r="F4" i="34"/>
  <c r="H3" i="34"/>
  <c r="F3" i="34"/>
  <c r="G2" i="34"/>
  <c r="G31" i="34" s="1"/>
  <c r="E2" i="34"/>
  <c r="F13" i="33"/>
  <c r="E13" i="33"/>
  <c r="F12" i="33"/>
  <c r="E12" i="33"/>
  <c r="F11" i="33"/>
  <c r="E11" i="33"/>
  <c r="E10" i="33"/>
  <c r="E9" i="33"/>
  <c r="E8" i="33"/>
  <c r="D8" i="33"/>
  <c r="F8" i="33" s="1"/>
  <c r="E7" i="33"/>
  <c r="D7" i="33"/>
  <c r="F7" i="33" s="1"/>
  <c r="E6" i="33"/>
  <c r="D6" i="33"/>
  <c r="D5" i="33" s="1"/>
  <c r="C5" i="33"/>
  <c r="E13" i="23" l="1"/>
  <c r="F10" i="38"/>
  <c r="F11" i="38"/>
  <c r="D5" i="38"/>
  <c r="F12" i="38"/>
  <c r="F8" i="38"/>
  <c r="F6" i="38"/>
  <c r="F30" i="37"/>
  <c r="F36" i="37" s="1"/>
  <c r="H30" i="37"/>
  <c r="H36" i="37" s="1"/>
  <c r="H18" i="37"/>
  <c r="F6" i="37"/>
  <c r="F18" i="37"/>
  <c r="H2" i="37"/>
  <c r="H6" i="37"/>
  <c r="F2" i="37"/>
  <c r="G35" i="36"/>
  <c r="H26" i="36"/>
  <c r="F26" i="36"/>
  <c r="H14" i="36"/>
  <c r="F14" i="36"/>
  <c r="H2" i="36"/>
  <c r="F2" i="36"/>
  <c r="F10" i="35"/>
  <c r="F11" i="35"/>
  <c r="F8" i="35"/>
  <c r="D5" i="35"/>
  <c r="F6" i="35"/>
  <c r="E31" i="34"/>
  <c r="H29" i="34"/>
  <c r="H17" i="34"/>
  <c r="F17" i="34"/>
  <c r="H5" i="34"/>
  <c r="F5" i="34"/>
  <c r="H2" i="34"/>
  <c r="F2" i="34"/>
  <c r="F31" i="34" s="1"/>
  <c r="F10" i="33"/>
  <c r="F6" i="33"/>
  <c r="F9" i="33"/>
  <c r="G12" i="32"/>
  <c r="E12" i="32"/>
  <c r="H23" i="32"/>
  <c r="F23" i="32"/>
  <c r="H22" i="32"/>
  <c r="F22" i="32"/>
  <c r="H21" i="32"/>
  <c r="F21" i="32"/>
  <c r="H20" i="32"/>
  <c r="F20" i="32"/>
  <c r="H19" i="32"/>
  <c r="F19" i="32"/>
  <c r="H18" i="32"/>
  <c r="F18" i="32"/>
  <c r="H17" i="32"/>
  <c r="F17" i="32"/>
  <c r="H16" i="32"/>
  <c r="F16" i="32"/>
  <c r="H15" i="32"/>
  <c r="F15" i="32"/>
  <c r="H14" i="32"/>
  <c r="F14" i="32"/>
  <c r="G2" i="32"/>
  <c r="E2" i="32"/>
  <c r="H11" i="32"/>
  <c r="F11" i="32"/>
  <c r="H10" i="32"/>
  <c r="F10" i="32"/>
  <c r="H9" i="32"/>
  <c r="F9" i="32"/>
  <c r="H8" i="32"/>
  <c r="F8" i="32"/>
  <c r="H7" i="32"/>
  <c r="F7" i="32"/>
  <c r="H6" i="32"/>
  <c r="F6" i="32"/>
  <c r="H5" i="32"/>
  <c r="F5" i="32"/>
  <c r="H4" i="32"/>
  <c r="F4" i="32"/>
  <c r="H3" i="32"/>
  <c r="F3" i="32"/>
  <c r="D10" i="23"/>
  <c r="B10" i="23"/>
  <c r="F13" i="31"/>
  <c r="E13" i="31"/>
  <c r="F12" i="31"/>
  <c r="E12" i="31"/>
  <c r="F11" i="31"/>
  <c r="E11" i="31"/>
  <c r="F10" i="31"/>
  <c r="E10" i="31"/>
  <c r="E9" i="31"/>
  <c r="E8" i="31"/>
  <c r="D8" i="31"/>
  <c r="E7" i="31"/>
  <c r="D7" i="31"/>
  <c r="F7" i="31" s="1"/>
  <c r="E6" i="31"/>
  <c r="D6" i="31"/>
  <c r="F9" i="31" s="1"/>
  <c r="C5" i="31"/>
  <c r="F39" i="30"/>
  <c r="F40" i="30"/>
  <c r="G38" i="30"/>
  <c r="E38" i="30"/>
  <c r="H40" i="30"/>
  <c r="H39" i="30"/>
  <c r="G26" i="30"/>
  <c r="E26" i="30"/>
  <c r="H37" i="30"/>
  <c r="F37" i="30"/>
  <c r="H36" i="30"/>
  <c r="F36" i="30"/>
  <c r="H35" i="30"/>
  <c r="F35" i="30"/>
  <c r="H34" i="30"/>
  <c r="F34" i="30"/>
  <c r="H33" i="30"/>
  <c r="F33" i="30"/>
  <c r="H32" i="30"/>
  <c r="F32" i="30"/>
  <c r="H31" i="30"/>
  <c r="F31" i="30"/>
  <c r="H30" i="30"/>
  <c r="F30" i="30"/>
  <c r="H29" i="30"/>
  <c r="F29" i="30"/>
  <c r="H28" i="30"/>
  <c r="F28" i="30"/>
  <c r="H27" i="30"/>
  <c r="F27" i="30"/>
  <c r="G14" i="30"/>
  <c r="E14" i="30"/>
  <c r="H25" i="30"/>
  <c r="F25" i="30"/>
  <c r="H24" i="30"/>
  <c r="F24" i="30"/>
  <c r="H23" i="30"/>
  <c r="F23" i="30"/>
  <c r="H22" i="30"/>
  <c r="F22" i="30"/>
  <c r="H21" i="30"/>
  <c r="F21" i="30"/>
  <c r="H20" i="30"/>
  <c r="F20" i="30"/>
  <c r="H19" i="30"/>
  <c r="F19" i="30"/>
  <c r="H18" i="30"/>
  <c r="F18" i="30"/>
  <c r="H17" i="30"/>
  <c r="F17" i="30"/>
  <c r="H16" i="30"/>
  <c r="F16" i="30"/>
  <c r="H15" i="30"/>
  <c r="F15" i="30"/>
  <c r="G2" i="30"/>
  <c r="E2" i="30"/>
  <c r="H13" i="30"/>
  <c r="F13" i="30"/>
  <c r="H12" i="30"/>
  <c r="F12" i="30"/>
  <c r="H11" i="30"/>
  <c r="F11" i="30"/>
  <c r="D9" i="23"/>
  <c r="D6" i="29"/>
  <c r="D7" i="29"/>
  <c r="D8" i="29"/>
  <c r="B9" i="23"/>
  <c r="H10" i="30"/>
  <c r="F10" i="30"/>
  <c r="H9" i="30"/>
  <c r="F9" i="30"/>
  <c r="H8" i="30"/>
  <c r="F8" i="30"/>
  <c r="H7" i="30"/>
  <c r="F7" i="30"/>
  <c r="H6" i="30"/>
  <c r="F6" i="30"/>
  <c r="H5" i="30"/>
  <c r="F5" i="30"/>
  <c r="H4" i="30"/>
  <c r="F4" i="30"/>
  <c r="H3" i="30"/>
  <c r="F3" i="30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D5" i="29"/>
  <c r="C5" i="29"/>
  <c r="F40" i="27"/>
  <c r="E40" i="27"/>
  <c r="G31" i="27"/>
  <c r="G40" i="27" s="1"/>
  <c r="E31" i="27"/>
  <c r="H39" i="27"/>
  <c r="F39" i="27"/>
  <c r="H38" i="27"/>
  <c r="F38" i="27"/>
  <c r="H37" i="27"/>
  <c r="F37" i="27"/>
  <c r="H36" i="27"/>
  <c r="F36" i="27"/>
  <c r="H35" i="27"/>
  <c r="F35" i="27"/>
  <c r="H34" i="27"/>
  <c r="F34" i="27"/>
  <c r="H33" i="27"/>
  <c r="F33" i="27"/>
  <c r="H32" i="27"/>
  <c r="F32" i="27"/>
  <c r="G19" i="27"/>
  <c r="E19" i="27"/>
  <c r="H30" i="27"/>
  <c r="F30" i="27"/>
  <c r="H29" i="27"/>
  <c r="F29" i="27"/>
  <c r="H28" i="27"/>
  <c r="F28" i="27"/>
  <c r="H27" i="27"/>
  <c r="F27" i="27"/>
  <c r="H26" i="27"/>
  <c r="F26" i="27"/>
  <c r="H25" i="27"/>
  <c r="F25" i="27"/>
  <c r="H24" i="27"/>
  <c r="F24" i="27"/>
  <c r="H23" i="27"/>
  <c r="F23" i="27"/>
  <c r="H22" i="27"/>
  <c r="F22" i="27"/>
  <c r="H21" i="27"/>
  <c r="F21" i="27"/>
  <c r="H20" i="27"/>
  <c r="F20" i="27"/>
  <c r="G7" i="27"/>
  <c r="E7" i="27"/>
  <c r="H18" i="27"/>
  <c r="F18" i="27"/>
  <c r="H17" i="27"/>
  <c r="F17" i="27"/>
  <c r="H16" i="27"/>
  <c r="F16" i="27"/>
  <c r="H15" i="27"/>
  <c r="F15" i="27"/>
  <c r="H14" i="27"/>
  <c r="F14" i="27"/>
  <c r="H13" i="27"/>
  <c r="F13" i="27"/>
  <c r="H12" i="27"/>
  <c r="F12" i="27"/>
  <c r="H11" i="27"/>
  <c r="F11" i="27"/>
  <c r="H10" i="27"/>
  <c r="F10" i="27"/>
  <c r="H9" i="27"/>
  <c r="F9" i="27"/>
  <c r="H8" i="27"/>
  <c r="F8" i="27"/>
  <c r="H6" i="27"/>
  <c r="F6" i="27"/>
  <c r="H5" i="27"/>
  <c r="F5" i="27"/>
  <c r="H4" i="27"/>
  <c r="F4" i="27"/>
  <c r="H3" i="27"/>
  <c r="F3" i="27"/>
  <c r="G2" i="27"/>
  <c r="E2" i="27"/>
  <c r="D8" i="23"/>
  <c r="B8" i="23"/>
  <c r="B7" i="23"/>
  <c r="B6" i="23"/>
  <c r="F13" i="26"/>
  <c r="E13" i="26"/>
  <c r="F12" i="26"/>
  <c r="E12" i="26"/>
  <c r="F11" i="26"/>
  <c r="E11" i="26"/>
  <c r="F10" i="26"/>
  <c r="E10" i="26"/>
  <c r="F9" i="26"/>
  <c r="E9" i="26"/>
  <c r="F8" i="26"/>
  <c r="E8" i="26"/>
  <c r="F7" i="26"/>
  <c r="E7" i="26"/>
  <c r="F6" i="26"/>
  <c r="E6" i="26"/>
  <c r="D5" i="26"/>
  <c r="C5" i="26"/>
  <c r="D7" i="23"/>
  <c r="D6" i="23"/>
  <c r="F12" i="21"/>
  <c r="H17" i="21"/>
  <c r="H18" i="21"/>
  <c r="H19" i="21"/>
  <c r="H20" i="21"/>
  <c r="F20" i="21"/>
  <c r="H15" i="21"/>
  <c r="H16" i="21"/>
  <c r="H14" i="21"/>
  <c r="G13" i="21"/>
  <c r="E13" i="21"/>
  <c r="G2" i="21"/>
  <c r="E2" i="21"/>
  <c r="E21" i="21" s="1"/>
  <c r="F19" i="21"/>
  <c r="F18" i="21"/>
  <c r="F17" i="21"/>
  <c r="F16" i="21"/>
  <c r="F15" i="21"/>
  <c r="F14" i="21"/>
  <c r="H12" i="21"/>
  <c r="H11" i="21"/>
  <c r="F11" i="21"/>
  <c r="H10" i="21"/>
  <c r="F10" i="21"/>
  <c r="H9" i="21"/>
  <c r="F9" i="21"/>
  <c r="H8" i="21"/>
  <c r="F8" i="21"/>
  <c r="H7" i="21"/>
  <c r="F7" i="21"/>
  <c r="H6" i="21"/>
  <c r="F6" i="21"/>
  <c r="H5" i="21"/>
  <c r="F5" i="21"/>
  <c r="H4" i="21"/>
  <c r="F4" i="21"/>
  <c r="H3" i="21"/>
  <c r="F3" i="21"/>
  <c r="E51" i="20"/>
  <c r="E39" i="20"/>
  <c r="E27" i="20"/>
  <c r="E15" i="20"/>
  <c r="E6" i="20"/>
  <c r="E2" i="20"/>
  <c r="G51" i="20"/>
  <c r="H58" i="20"/>
  <c r="F58" i="20"/>
  <c r="H57" i="20"/>
  <c r="F57" i="20"/>
  <c r="H56" i="20"/>
  <c r="F56" i="20"/>
  <c r="H55" i="20"/>
  <c r="F55" i="20"/>
  <c r="H54" i="20"/>
  <c r="F54" i="20"/>
  <c r="H53" i="20"/>
  <c r="F53" i="20"/>
  <c r="F52" i="20"/>
  <c r="F36" i="20"/>
  <c r="H36" i="20"/>
  <c r="G39" i="20"/>
  <c r="H50" i="20"/>
  <c r="F50" i="20"/>
  <c r="H48" i="20"/>
  <c r="F48" i="20"/>
  <c r="H47" i="20"/>
  <c r="F47" i="20"/>
  <c r="H49" i="20"/>
  <c r="F49" i="20"/>
  <c r="H46" i="20"/>
  <c r="F46" i="20"/>
  <c r="H45" i="20"/>
  <c r="F45" i="20"/>
  <c r="H44" i="20"/>
  <c r="F44" i="20"/>
  <c r="H43" i="20"/>
  <c r="F43" i="20"/>
  <c r="H42" i="20"/>
  <c r="F42" i="20"/>
  <c r="H41" i="20"/>
  <c r="F41" i="20"/>
  <c r="H40" i="20"/>
  <c r="F40" i="20"/>
  <c r="F35" i="36" l="1"/>
  <c r="H35" i="36"/>
  <c r="H31" i="34"/>
  <c r="G24" i="32"/>
  <c r="H12" i="32"/>
  <c r="E24" i="32"/>
  <c r="F12" i="32"/>
  <c r="H2" i="32"/>
  <c r="F2" i="32"/>
  <c r="D5" i="31"/>
  <c r="F8" i="31"/>
  <c r="F6" i="31"/>
  <c r="E41" i="30"/>
  <c r="G41" i="30"/>
  <c r="H38" i="30"/>
  <c r="H41" i="30" s="1"/>
  <c r="F38" i="30"/>
  <c r="F41" i="30" s="1"/>
  <c r="F26" i="30"/>
  <c r="H26" i="30"/>
  <c r="H14" i="30"/>
  <c r="F14" i="30"/>
  <c r="F2" i="30"/>
  <c r="H2" i="30"/>
  <c r="F31" i="27"/>
  <c r="H31" i="27"/>
  <c r="H40" i="27" s="1"/>
  <c r="H19" i="27"/>
  <c r="F19" i="27"/>
  <c r="H7" i="27"/>
  <c r="F7" i="27"/>
  <c r="H2" i="27"/>
  <c r="F2" i="27"/>
  <c r="G21" i="21"/>
  <c r="H13" i="21"/>
  <c r="F13" i="21"/>
  <c r="F2" i="21"/>
  <c r="H2" i="21"/>
  <c r="H51" i="20"/>
  <c r="E59" i="20"/>
  <c r="F51" i="20"/>
  <c r="H39" i="20"/>
  <c r="F39" i="20"/>
  <c r="F13" i="24"/>
  <c r="E13" i="24"/>
  <c r="F12" i="24"/>
  <c r="E12" i="24"/>
  <c r="F11" i="24"/>
  <c r="E11" i="24"/>
  <c r="F10" i="24"/>
  <c r="E10" i="24"/>
  <c r="F9" i="24"/>
  <c r="E9" i="24"/>
  <c r="F8" i="24"/>
  <c r="E8" i="24"/>
  <c r="F7" i="24"/>
  <c r="E7" i="24"/>
  <c r="F6" i="24"/>
  <c r="E6" i="24"/>
  <c r="D5" i="24"/>
  <c r="C5" i="24"/>
  <c r="F12" i="23"/>
  <c r="E12" i="23"/>
  <c r="F11" i="23"/>
  <c r="E11" i="23"/>
  <c r="F10" i="23"/>
  <c r="E10" i="23"/>
  <c r="F9" i="23"/>
  <c r="E9" i="23"/>
  <c r="F8" i="23"/>
  <c r="E8" i="23"/>
  <c r="F7" i="23"/>
  <c r="E7" i="23"/>
  <c r="F6" i="23"/>
  <c r="E6" i="23"/>
  <c r="D5" i="23"/>
  <c r="C5" i="23"/>
  <c r="D5" i="8"/>
  <c r="C5" i="8"/>
  <c r="F6" i="8"/>
  <c r="H28" i="20"/>
  <c r="H29" i="20"/>
  <c r="F32" i="20"/>
  <c r="G27" i="20"/>
  <c r="H38" i="20"/>
  <c r="F38" i="20"/>
  <c r="G15" i="20"/>
  <c r="H26" i="20"/>
  <c r="F26" i="20"/>
  <c r="H33" i="20"/>
  <c r="F33" i="20"/>
  <c r="H32" i="20"/>
  <c r="H35" i="20"/>
  <c r="F35" i="20"/>
  <c r="H37" i="20"/>
  <c r="F37" i="20"/>
  <c r="H34" i="20"/>
  <c r="F34" i="20"/>
  <c r="G2" i="20"/>
  <c r="H5" i="20"/>
  <c r="F5" i="20"/>
  <c r="H30" i="20"/>
  <c r="F30" i="20"/>
  <c r="H31" i="20"/>
  <c r="F31" i="20"/>
  <c r="F29" i="20"/>
  <c r="F28" i="20"/>
  <c r="H16" i="20"/>
  <c r="H17" i="20"/>
  <c r="H18" i="20"/>
  <c r="H19" i="20"/>
  <c r="H20" i="20"/>
  <c r="H21" i="20"/>
  <c r="H22" i="20"/>
  <c r="H25" i="20"/>
  <c r="H23" i="20"/>
  <c r="H24" i="20"/>
  <c r="F16" i="20"/>
  <c r="F17" i="20"/>
  <c r="F18" i="20"/>
  <c r="F19" i="20"/>
  <c r="F20" i="20"/>
  <c r="F21" i="20"/>
  <c r="F22" i="20"/>
  <c r="F25" i="20"/>
  <c r="F23" i="20"/>
  <c r="F24" i="20"/>
  <c r="F14" i="20"/>
  <c r="F13" i="20"/>
  <c r="H13" i="20"/>
  <c r="H8" i="20"/>
  <c r="H9" i="20"/>
  <c r="H10" i="20"/>
  <c r="H11" i="20"/>
  <c r="H12" i="20"/>
  <c r="H14" i="20"/>
  <c r="F8" i="20"/>
  <c r="F9" i="20"/>
  <c r="F10" i="20"/>
  <c r="F11" i="20"/>
  <c r="F12" i="20"/>
  <c r="H7" i="20"/>
  <c r="F7" i="20"/>
  <c r="G6" i="20"/>
  <c r="H4" i="20"/>
  <c r="H3" i="20"/>
  <c r="F4" i="20"/>
  <c r="F3" i="20"/>
  <c r="H24" i="32" l="1"/>
  <c r="F24" i="32"/>
  <c r="F21" i="21"/>
  <c r="H21" i="21"/>
  <c r="G59" i="20"/>
  <c r="H15" i="20"/>
  <c r="F27" i="20"/>
  <c r="H27" i="20"/>
  <c r="F15" i="20"/>
  <c r="F2" i="20"/>
  <c r="H2" i="20"/>
  <c r="H6" i="20"/>
  <c r="F6" i="20"/>
  <c r="F7" i="8"/>
  <c r="F8" i="8"/>
  <c r="F9" i="8"/>
  <c r="F10" i="8"/>
  <c r="F11" i="8"/>
  <c r="F12" i="8"/>
  <c r="F13" i="8"/>
  <c r="F59" i="20" l="1"/>
  <c r="H59" i="20"/>
  <c r="E6" i="8"/>
  <c r="E13" i="8"/>
  <c r="E12" i="8"/>
  <c r="E11" i="8"/>
  <c r="E10" i="8"/>
  <c r="E8" i="8"/>
  <c r="E9" i="8"/>
  <c r="E7" i="8"/>
</calcChain>
</file>

<file path=xl/sharedStrings.xml><?xml version="1.0" encoding="utf-8"?>
<sst xmlns="http://schemas.openxmlformats.org/spreadsheetml/2006/main" count="795" uniqueCount="94">
  <si>
    <t>Planned</t>
  </si>
  <si>
    <t>Actual</t>
  </si>
  <si>
    <t>Burned down</t>
  </si>
  <si>
    <t>Balance</t>
  </si>
  <si>
    <t>Srpint</t>
  </si>
  <si>
    <t>Low Activity</t>
  </si>
  <si>
    <t>1st Sprint</t>
  </si>
  <si>
    <t>2nd Sprint</t>
  </si>
  <si>
    <t>3rd Sprint</t>
  </si>
  <si>
    <t>4th Sprint</t>
  </si>
  <si>
    <t>5th Sprint</t>
  </si>
  <si>
    <t>6th Sprint</t>
  </si>
  <si>
    <t>7th Sprint</t>
  </si>
  <si>
    <t>ID</t>
  </si>
  <si>
    <t>Sub task</t>
  </si>
  <si>
    <t>Item</t>
  </si>
  <si>
    <t>Weight (hours)</t>
  </si>
  <si>
    <t>Status</t>
  </si>
  <si>
    <t>A</t>
  </si>
  <si>
    <t xml:space="preserve">GIT (BitBucket / Gitkraken) setup </t>
  </si>
  <si>
    <t>Done</t>
  </si>
  <si>
    <t xml:space="preserve">Setup new project + add group members </t>
  </si>
  <si>
    <t>Setup GitKraken + accommodation</t>
  </si>
  <si>
    <t>B</t>
  </si>
  <si>
    <t>Architecture – client/server connection</t>
  </si>
  <si>
    <t>Deciding for the connection (socket/RMI)</t>
  </si>
  <si>
    <t xml:space="preserve">Deciding on the Database (local/remote) </t>
  </si>
  <si>
    <t>Class Diagram</t>
  </si>
  <si>
    <t>Implement Client side</t>
  </si>
  <si>
    <t>Implement Server side</t>
  </si>
  <si>
    <t xml:space="preserve">Implement JDBC </t>
  </si>
  <si>
    <t>Testing</t>
  </si>
  <si>
    <t>As a teacher/student I want to be able to log in into the system</t>
  </si>
  <si>
    <t>GUI (fxml)</t>
  </si>
  <si>
    <t>View Implementation</t>
  </si>
  <si>
    <t>View Model Implementation</t>
  </si>
  <si>
    <t>Model Impelemntation</t>
  </si>
  <si>
    <t>Server Implementation</t>
  </si>
  <si>
    <t>Database Implementation</t>
  </si>
  <si>
    <t>Documentation &amp; Comments</t>
  </si>
  <si>
    <t>Total</t>
  </si>
  <si>
    <t xml:space="preserve">Rethink, repair and combining </t>
  </si>
  <si>
    <t>People</t>
  </si>
  <si>
    <t>Used</t>
  </si>
  <si>
    <t>Total Used</t>
  </si>
  <si>
    <t>As a teacher/student I want to be able to register into the system</t>
  </si>
  <si>
    <t>SCRUM Understaning &amp; Errors, Logistics</t>
  </si>
  <si>
    <t>Project / Process Report</t>
  </si>
  <si>
    <t xml:space="preserve">Project / Process Report </t>
  </si>
  <si>
    <t>Not Started</t>
  </si>
  <si>
    <t>Started</t>
  </si>
  <si>
    <t>04 of April - 03 of June</t>
  </si>
  <si>
    <t>Burndown Chart Overview</t>
  </si>
  <si>
    <t>Burndown Chart 1st Sprint</t>
  </si>
  <si>
    <t>Burndown Chart Low Activity</t>
  </si>
  <si>
    <t>As a teacher I can create and save new words in the topic</t>
  </si>
  <si>
    <t>As a teacher I can edit/delete topics that are in the system</t>
  </si>
  <si>
    <t>As a teacher I want be able to edit/delete words that are in the topics</t>
  </si>
  <si>
    <t>As a teacher I want to be able to create a session specifying the virtual classroom it will be assigned to, a topic and a number of words from the word list provided by the selected topic</t>
  </si>
  <si>
    <t>As a student should be able to join a session using a provided access code</t>
  </si>
  <si>
    <t>As a teacher I want to be able to see what students are currently connected to a session</t>
  </si>
  <si>
    <t>The student must be able to select only one word from a provided list of words, given that the word was not selected by another student</t>
  </si>
  <si>
    <t>As a student I want to be to enter the question</t>
  </si>
  <si>
    <t>As a student I want be able to specify the type of question from a provided list and enter the four possible answers specifying the correct one</t>
  </si>
  <si>
    <t>As a student I want to be able to see a summary of the question</t>
  </si>
  <si>
    <t>As a student I want to be able to submit the question for review</t>
  </si>
  <si>
    <t>As a teacher I want to be able to see a list of submitted questions ready for review(live)</t>
  </si>
  <si>
    <t>As a teacher I want to be able to select a specific question displayed</t>
  </si>
  <si>
    <t>Time</t>
  </si>
  <si>
    <t>Actual Time</t>
  </si>
  <si>
    <t>Actual Weight</t>
  </si>
  <si>
    <t>As a teacher I want to create a virtual classroom with unique ID</t>
  </si>
  <si>
    <t>04 - 18 April</t>
  </si>
  <si>
    <t>20 -23  May</t>
  </si>
  <si>
    <t>23 -  26 May</t>
  </si>
  <si>
    <t>27 - 30 May</t>
  </si>
  <si>
    <t>31 May - 3 June</t>
  </si>
  <si>
    <t>19 April - 01 May</t>
  </si>
  <si>
    <t>Burndown Chart 2nd Sprint</t>
  </si>
  <si>
    <t>02 - 15 May</t>
  </si>
  <si>
    <t>15 - 20 May</t>
  </si>
  <si>
    <t>E</t>
  </si>
  <si>
    <t>Burndown Chart 3rd Sprint</t>
  </si>
  <si>
    <t>The system to generate an unique access code for each session (and display)</t>
  </si>
  <si>
    <t>Burndown Chart 4th Sprint</t>
  </si>
  <si>
    <t>Burndown Chart 5th Sprint</t>
  </si>
  <si>
    <t>Burndown Chart 7th Sprint</t>
  </si>
  <si>
    <t>Approximative Remaining Work</t>
  </si>
  <si>
    <t>As a teacher can create and save a new topic in the system</t>
  </si>
  <si>
    <t>As a teacher I want be able to accept/reject a question and give feedback if needed</t>
  </si>
  <si>
    <t>Testing (including test for Task 4)</t>
  </si>
  <si>
    <t>Documentation &amp; Comments (including documentation for Task 4)</t>
  </si>
  <si>
    <t>Project / Process Report (including Task 4)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</si>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</sst>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8"/>
      <color indexed="8"/>
      <name val="Georgia"/>
      <family val="1"/>
    </font>
    <font>
      <sz val="10"/>
      <color indexed="8"/>
      <name val="Georgia"/>
      <family val="1"/>
    </font>
    <font>
      <sz val="11"/>
      <color theme="1"/>
      <name val="Georgia"/>
      <family val="1"/>
    </font>
    <font>
      <sz val="9"/>
      <color rgb="FF666666"/>
      <name val="Georgia"/>
      <family val="1"/>
    </font>
    <font>
      <b/>
      <sz val="9"/>
      <color theme="0"/>
      <name val="Georgia"/>
      <family val="1"/>
    </font>
    <font>
      <sz val="11"/>
      <color theme="1"/>
      <name val="Roboto"/>
    </font>
    <font>
      <b/>
      <sz val="11"/>
      <color theme="0"/>
      <name val="Roboto"/>
    </font>
    <font>
      <b/>
      <sz val="11"/>
      <color theme="1"/>
      <name val="Roboto"/>
    </font>
    <font>
      <b/>
      <sz val="11"/>
      <color theme="0"/>
      <name val="Georgia"/>
      <family val="1"/>
    </font>
    <font>
      <sz val="10"/>
      <color theme="0" tint="-0.499984740745262"/>
      <name val="Georgia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666666"/>
      </right>
      <top style="thin">
        <color indexed="64"/>
      </top>
      <bottom/>
      <diagonal/>
    </border>
    <border>
      <left style="thin">
        <color indexed="64"/>
      </left>
      <right style="thin">
        <color rgb="FF666666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666666"/>
      </left>
      <right style="thin">
        <color indexed="22"/>
      </right>
      <top/>
      <bottom style="thin">
        <color indexed="64"/>
      </bottom>
      <diagonal/>
    </border>
    <border>
      <left style="thin">
        <color rgb="FF666666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/>
      <top style="thin">
        <color indexed="64"/>
      </top>
      <bottom/>
      <diagonal/>
    </border>
    <border>
      <left/>
      <right style="thin">
        <color indexed="2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/>
      <top/>
      <bottom style="thin">
        <color indexed="64"/>
      </bottom>
      <diagonal/>
    </border>
    <border>
      <left/>
      <right style="thin">
        <color indexed="22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16" fontId="3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/>
    <xf numFmtId="0" fontId="7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5" fillId="0" borderId="1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textRotation="90"/>
    </xf>
    <xf numFmtId="0" fontId="5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9" xfId="0" applyFont="1" applyBorder="1"/>
    <xf numFmtId="0" fontId="11" fillId="0" borderId="9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758798848017294E-2"/>
          <c:y val="1.7417751955801142E-2"/>
          <c:w val="0.95124120115198274"/>
          <c:h val="0.8937044971717297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'Burndown Chart - Overview'!$F$4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29000">
                  <a:schemeClr val="tx2">
                    <a:lumMod val="50000"/>
                  </a:schemeClr>
                </a:gs>
                <a:gs pos="79000">
                  <a:schemeClr val="tx2">
                    <a:lumMod val="50000"/>
                  </a:schemeClr>
                </a:gs>
              </a:gsLst>
              <a:lin ang="5400000" scaled="0"/>
            </a:gradFill>
            <a:ln>
              <a:solidFill>
                <a:srgbClr val="006666"/>
              </a:solidFill>
            </a:ln>
          </c:spPr>
          <c:invertIfNegative val="0"/>
          <c:val>
            <c:numRef>
              <c:f>'Burndown Chart - Overview'!$F$5:$F$14</c:f>
              <c:numCache>
                <c:formatCode>General</c:formatCode>
                <c:ptCount val="10"/>
                <c:pt idx="0">
                  <c:v>940</c:v>
                </c:pt>
                <c:pt idx="1">
                  <c:v>804</c:v>
                </c:pt>
                <c:pt idx="2">
                  <c:v>755</c:v>
                </c:pt>
                <c:pt idx="3">
                  <c:v>660</c:v>
                </c:pt>
                <c:pt idx="4">
                  <c:v>510</c:v>
                </c:pt>
                <c:pt idx="5">
                  <c:v>393</c:v>
                </c:pt>
                <c:pt idx="6">
                  <c:v>270</c:v>
                </c:pt>
                <c:pt idx="7">
                  <c:v>145</c:v>
                </c:pt>
                <c:pt idx="8">
                  <c:v>47</c:v>
                </c:pt>
                <c:pt idx="9">
                  <c:v>600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ADF-4B1F-9C6F-F3C8D3B6D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56604399"/>
        <c:axId val="1"/>
      </c:barChart>
      <c:lineChart>
        <c:grouping val="standard"/>
        <c:varyColors val="0"/>
        <c:ser>
          <c:idx val="0"/>
          <c:order val="0"/>
          <c:tx>
            <c:strRef>
              <c:f>'Burndown Chart - Overview'!$E$4</c:f>
              <c:strCache>
                <c:ptCount val="1"/>
                <c:pt idx="0">
                  <c:v>Planned</c:v>
                </c:pt>
              </c:strCache>
            </c:strRef>
          </c:tx>
          <c:spPr>
            <a:ln w="25400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'Burndown Chart - Overview'!$E$5:$E$14</c:f>
              <c:numCache>
                <c:formatCode>General</c:formatCode>
                <c:ptCount val="10"/>
                <c:pt idx="0">
                  <c:v>980</c:v>
                </c:pt>
                <c:pt idx="1">
                  <c:v>780</c:v>
                </c:pt>
                <c:pt idx="2">
                  <c:v>720</c:v>
                </c:pt>
                <c:pt idx="3">
                  <c:v>600</c:v>
                </c:pt>
                <c:pt idx="4">
                  <c:v>480</c:v>
                </c:pt>
                <c:pt idx="5">
                  <c:v>360</c:v>
                </c:pt>
                <c:pt idx="6">
                  <c:v>240</c:v>
                </c:pt>
                <c:pt idx="7">
                  <c:v>120</c:v>
                </c:pt>
                <c:pt idx="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ADF-4B1F-9C6F-F3C8D3B6D692}"/>
            </c:ext>
          </c:extLst>
        </c:ser>
        <c:ser>
          <c:idx val="1"/>
          <c:order val="1"/>
          <c:tx>
            <c:strRef>
              <c:f>'Burndown Chart - 1st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trendline>
            <c:name>Trend line</c:name>
            <c:spPr>
              <a:ln w="22225">
                <a:solidFill>
                  <a:srgbClr val="666666"/>
                </a:solidFill>
                <a:prstDash val="dash"/>
              </a:ln>
            </c:spPr>
            <c:trendlineType val="linear"/>
            <c:dispRSqr val="0"/>
            <c:dispEq val="0"/>
          </c:trendline>
          <c:val>
            <c:numRef>
              <c:f>'Burndown Chart - 1st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DADF-4B1F-9C6F-F3C8D3B6D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04399"/>
        <c:axId val="1"/>
      </c:lineChart>
      <c:catAx>
        <c:axId val="4566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566043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388330023738959"/>
          <c:y val="0.9131808968317463"/>
          <c:w val="0.72810132743283651"/>
          <c:h val="7.5242493510565861E-2"/>
        </c:manualLayout>
      </c:layout>
      <c:overlay val="0"/>
      <c:spPr>
        <a:ln>
          <a:noFill/>
        </a:ln>
      </c:spPr>
      <c:txPr>
        <a:bodyPr/>
        <a:lstStyle/>
        <a:p>
          <a:pPr>
            <a:defRPr sz="1200" baseline="0">
              <a:latin typeface="Georgia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666666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758798848017294E-2"/>
          <c:y val="1.7417751955801142E-2"/>
          <c:w val="0.95124120115198274"/>
          <c:h val="0.8937044971717297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'Burndown Chart - 1st Sprint'!$F$4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29000">
                  <a:schemeClr val="tx2">
                    <a:lumMod val="50000"/>
                  </a:schemeClr>
                </a:gs>
                <a:gs pos="79000">
                  <a:schemeClr val="tx2">
                    <a:lumMod val="50000"/>
                  </a:schemeClr>
                </a:gs>
              </a:gsLst>
              <a:lin ang="5400000" scaled="0"/>
            </a:gradFill>
            <a:ln>
              <a:solidFill>
                <a:srgbClr val="006666"/>
              </a:solidFill>
            </a:ln>
          </c:spPr>
          <c:invertIfNegative val="0"/>
          <c:val>
            <c:numRef>
              <c:f>'Burndown Chart - 1st Sprint'!$F$5:$F$13</c:f>
              <c:numCache>
                <c:formatCode>General</c:formatCode>
                <c:ptCount val="9"/>
                <c:pt idx="0">
                  <c:v>940</c:v>
                </c:pt>
                <c:pt idx="1">
                  <c:v>804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B13-4EF9-9D25-0992036C4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56604399"/>
        <c:axId val="1"/>
      </c:barChart>
      <c:lineChart>
        <c:grouping val="standard"/>
        <c:varyColors val="0"/>
        <c:ser>
          <c:idx val="0"/>
          <c:order val="0"/>
          <c:tx>
            <c:strRef>
              <c:f>'Burndown Chart - 1st Sprint'!$E$4</c:f>
              <c:strCache>
                <c:ptCount val="1"/>
                <c:pt idx="0">
                  <c:v>Planned</c:v>
                </c:pt>
              </c:strCache>
            </c:strRef>
          </c:tx>
          <c:spPr>
            <a:ln w="25400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'Burndown Chart - 1st Sprint'!$E$5:$E$13</c:f>
              <c:numCache>
                <c:formatCode>General</c:formatCode>
                <c:ptCount val="9"/>
                <c:pt idx="0">
                  <c:v>980</c:v>
                </c:pt>
                <c:pt idx="1">
                  <c:v>780</c:v>
                </c:pt>
                <c:pt idx="2">
                  <c:v>780</c:v>
                </c:pt>
                <c:pt idx="3">
                  <c:v>780</c:v>
                </c:pt>
                <c:pt idx="4">
                  <c:v>780</c:v>
                </c:pt>
                <c:pt idx="5">
                  <c:v>780</c:v>
                </c:pt>
                <c:pt idx="6">
                  <c:v>780</c:v>
                </c:pt>
                <c:pt idx="7">
                  <c:v>780</c:v>
                </c:pt>
                <c:pt idx="8">
                  <c:v>780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B13-4EF9-9D25-0992036C490D}"/>
            </c:ext>
          </c:extLst>
        </c:ser>
        <c:ser>
          <c:idx val="1"/>
          <c:order val="1"/>
          <c:tx>
            <c:strRef>
              <c:f>'Burndown Chart - 1st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trendline>
            <c:name>Trend line</c:name>
            <c:spPr>
              <a:ln w="22225">
                <a:solidFill>
                  <a:srgbClr val="666666"/>
                </a:solidFill>
                <a:prstDash val="dash"/>
              </a:ln>
            </c:spPr>
            <c:trendlineType val="linear"/>
            <c:dispRSqr val="0"/>
            <c:dispEq val="0"/>
          </c:trendline>
          <c:val>
            <c:numRef>
              <c:f>'Burndown Chart - 1st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B13-4EF9-9D25-0992036C4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04399"/>
        <c:axId val="1"/>
      </c:lineChart>
      <c:catAx>
        <c:axId val="4566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566043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388330023738959"/>
          <c:y val="0.9131808968317463"/>
          <c:w val="0.72810132743283651"/>
          <c:h val="7.5242493510565861E-2"/>
        </c:manualLayout>
      </c:layout>
      <c:overlay val="0"/>
      <c:spPr>
        <a:ln>
          <a:noFill/>
        </a:ln>
      </c:spPr>
      <c:txPr>
        <a:bodyPr/>
        <a:lstStyle/>
        <a:p>
          <a:pPr>
            <a:defRPr sz="1200" baseline="0">
              <a:latin typeface="Georgia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666666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758798848017294E-2"/>
          <c:y val="1.7417751955801142E-2"/>
          <c:w val="0.95124120115198274"/>
          <c:h val="0.8937044971717297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'Burndown Chart - Low Activity'!$F$4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29000">
                  <a:schemeClr val="tx2">
                    <a:lumMod val="50000"/>
                  </a:schemeClr>
                </a:gs>
                <a:gs pos="79000">
                  <a:schemeClr val="tx2">
                    <a:lumMod val="50000"/>
                  </a:schemeClr>
                </a:gs>
              </a:gsLst>
              <a:lin ang="5400000" scaled="0"/>
            </a:gradFill>
            <a:ln>
              <a:solidFill>
                <a:srgbClr val="006666"/>
              </a:solidFill>
            </a:ln>
          </c:spPr>
          <c:invertIfNegative val="0"/>
          <c:val>
            <c:numRef>
              <c:f>'Burndown Chart - Low Activity'!$F$5:$F$13</c:f>
              <c:numCache>
                <c:formatCode>General</c:formatCode>
                <c:ptCount val="9"/>
                <c:pt idx="0">
                  <c:v>940</c:v>
                </c:pt>
                <c:pt idx="1">
                  <c:v>804</c:v>
                </c:pt>
                <c:pt idx="2">
                  <c:v>755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8AF-4746-8892-9B5E39CFD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56604399"/>
        <c:axId val="1"/>
      </c:barChart>
      <c:lineChart>
        <c:grouping val="standard"/>
        <c:varyColors val="0"/>
        <c:ser>
          <c:idx val="0"/>
          <c:order val="0"/>
          <c:tx>
            <c:strRef>
              <c:f>'Burndown Chart - Low Activity'!$E$4</c:f>
              <c:strCache>
                <c:ptCount val="1"/>
                <c:pt idx="0">
                  <c:v>Planned</c:v>
                </c:pt>
              </c:strCache>
            </c:strRef>
          </c:tx>
          <c:spPr>
            <a:ln w="25400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'Burndown Chart - Low Activity'!$E$5:$E$13</c:f>
              <c:numCache>
                <c:formatCode>General</c:formatCode>
                <c:ptCount val="9"/>
                <c:pt idx="0">
                  <c:v>980</c:v>
                </c:pt>
                <c:pt idx="1">
                  <c:v>780</c:v>
                </c:pt>
                <c:pt idx="2">
                  <c:v>720</c:v>
                </c:pt>
                <c:pt idx="3">
                  <c:v>720</c:v>
                </c:pt>
                <c:pt idx="4">
                  <c:v>720</c:v>
                </c:pt>
                <c:pt idx="5">
                  <c:v>720</c:v>
                </c:pt>
                <c:pt idx="6">
                  <c:v>720</c:v>
                </c:pt>
                <c:pt idx="7">
                  <c:v>720</c:v>
                </c:pt>
                <c:pt idx="8">
                  <c:v>720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8AF-4746-8892-9B5E39CFD0F9}"/>
            </c:ext>
          </c:extLst>
        </c:ser>
        <c:ser>
          <c:idx val="1"/>
          <c:order val="1"/>
          <c:tx>
            <c:strRef>
              <c:f>'Burndown Chart - 1st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trendline>
            <c:name>Trend line</c:name>
            <c:spPr>
              <a:ln w="22225">
                <a:solidFill>
                  <a:srgbClr val="666666"/>
                </a:solidFill>
                <a:prstDash val="dash"/>
              </a:ln>
            </c:spPr>
            <c:trendlineType val="linear"/>
            <c:dispRSqr val="0"/>
            <c:dispEq val="0"/>
          </c:trendline>
          <c:val>
            <c:numRef>
              <c:f>'Burndown Chart - 1st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8AF-4746-8892-9B5E39CFD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04399"/>
        <c:axId val="1"/>
      </c:lineChart>
      <c:catAx>
        <c:axId val="4566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566043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388330023738959"/>
          <c:y val="0.9131808968317463"/>
          <c:w val="0.72810132743283651"/>
          <c:h val="7.5242493510565861E-2"/>
        </c:manualLayout>
      </c:layout>
      <c:overlay val="0"/>
      <c:spPr>
        <a:ln>
          <a:noFill/>
        </a:ln>
      </c:spPr>
      <c:txPr>
        <a:bodyPr/>
        <a:lstStyle/>
        <a:p>
          <a:pPr>
            <a:defRPr sz="1200" baseline="0">
              <a:latin typeface="Georgia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666666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758798848017294E-2"/>
          <c:y val="1.7417751955801142E-2"/>
          <c:w val="0.95124120115198274"/>
          <c:h val="0.8937044971717297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'Burndown Chart - 2nd Sprint'!$F$4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29000">
                  <a:schemeClr val="tx2">
                    <a:lumMod val="50000"/>
                  </a:schemeClr>
                </a:gs>
                <a:gs pos="79000">
                  <a:schemeClr val="tx2">
                    <a:lumMod val="50000"/>
                  </a:schemeClr>
                </a:gs>
              </a:gsLst>
              <a:lin ang="5400000" scaled="0"/>
            </a:gradFill>
            <a:ln>
              <a:solidFill>
                <a:srgbClr val="006666"/>
              </a:solidFill>
            </a:ln>
          </c:spPr>
          <c:invertIfNegative val="0"/>
          <c:val>
            <c:numRef>
              <c:f>'Burndown Chart - 2nd Sprint'!$F$5:$F$13</c:f>
              <c:numCache>
                <c:formatCode>General</c:formatCode>
                <c:ptCount val="9"/>
                <c:pt idx="0">
                  <c:v>940</c:v>
                </c:pt>
                <c:pt idx="1">
                  <c:v>804</c:v>
                </c:pt>
                <c:pt idx="2">
                  <c:v>755</c:v>
                </c:pt>
                <c:pt idx="3">
                  <c:v>660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464-455D-A192-453D6ADEE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56604399"/>
        <c:axId val="1"/>
      </c:barChart>
      <c:lineChart>
        <c:grouping val="standard"/>
        <c:varyColors val="0"/>
        <c:ser>
          <c:idx val="0"/>
          <c:order val="0"/>
          <c:tx>
            <c:strRef>
              <c:f>'Burndown Chart - 2nd Sprint'!$E$4</c:f>
              <c:strCache>
                <c:ptCount val="1"/>
                <c:pt idx="0">
                  <c:v>Planned</c:v>
                </c:pt>
              </c:strCache>
            </c:strRef>
          </c:tx>
          <c:spPr>
            <a:ln w="25400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'Burndown Chart - 2nd Sprint'!$E$5:$E$13</c:f>
              <c:numCache>
                <c:formatCode>General</c:formatCode>
                <c:ptCount val="9"/>
                <c:pt idx="0">
                  <c:v>980</c:v>
                </c:pt>
                <c:pt idx="1">
                  <c:v>780</c:v>
                </c:pt>
                <c:pt idx="2">
                  <c:v>720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464-455D-A192-453D6ADEE3B7}"/>
            </c:ext>
          </c:extLst>
        </c:ser>
        <c:ser>
          <c:idx val="1"/>
          <c:order val="1"/>
          <c:tx>
            <c:strRef>
              <c:f>'Burndown Chart - 1st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trendline>
            <c:name>Trend line</c:name>
            <c:spPr>
              <a:ln w="22225">
                <a:solidFill>
                  <a:srgbClr val="666666"/>
                </a:solidFill>
                <a:prstDash val="dash"/>
              </a:ln>
            </c:spPr>
            <c:trendlineType val="linear"/>
            <c:dispRSqr val="0"/>
            <c:dispEq val="0"/>
          </c:trendline>
          <c:val>
            <c:numRef>
              <c:f>'Burndown Chart - 1st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464-455D-A192-453D6ADEE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04399"/>
        <c:axId val="1"/>
      </c:lineChart>
      <c:catAx>
        <c:axId val="4566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566043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388330023738959"/>
          <c:y val="0.9131808968317463"/>
          <c:w val="0.72810132743283651"/>
          <c:h val="7.5242493510565861E-2"/>
        </c:manualLayout>
      </c:layout>
      <c:overlay val="0"/>
      <c:spPr>
        <a:ln>
          <a:noFill/>
        </a:ln>
      </c:spPr>
      <c:txPr>
        <a:bodyPr/>
        <a:lstStyle/>
        <a:p>
          <a:pPr>
            <a:defRPr sz="1200" baseline="0">
              <a:latin typeface="Georgia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666666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758798848017294E-2"/>
          <c:y val="1.7417751955801142E-2"/>
          <c:w val="0.95124120115198274"/>
          <c:h val="0.8937044971717297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'Burndown Chart - 3rd Sprint'!$F$4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29000">
                  <a:schemeClr val="tx2">
                    <a:lumMod val="50000"/>
                  </a:schemeClr>
                </a:gs>
                <a:gs pos="79000">
                  <a:schemeClr val="tx2">
                    <a:lumMod val="50000"/>
                  </a:schemeClr>
                </a:gs>
              </a:gsLst>
              <a:lin ang="5400000" scaled="0"/>
            </a:gradFill>
            <a:ln>
              <a:solidFill>
                <a:srgbClr val="006666"/>
              </a:solidFill>
            </a:ln>
          </c:spPr>
          <c:invertIfNegative val="0"/>
          <c:val>
            <c:numRef>
              <c:f>'Burndown Chart - 3rd Sprint'!$F$5:$F$13</c:f>
              <c:numCache>
                <c:formatCode>General</c:formatCode>
                <c:ptCount val="9"/>
                <c:pt idx="0">
                  <c:v>940</c:v>
                </c:pt>
                <c:pt idx="1">
                  <c:v>804</c:v>
                </c:pt>
                <c:pt idx="2">
                  <c:v>755</c:v>
                </c:pt>
                <c:pt idx="3">
                  <c:v>660</c:v>
                </c:pt>
                <c:pt idx="4">
                  <c:v>510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302-4A43-BF43-0B9606EFB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56604399"/>
        <c:axId val="1"/>
      </c:barChart>
      <c:lineChart>
        <c:grouping val="standard"/>
        <c:varyColors val="0"/>
        <c:ser>
          <c:idx val="0"/>
          <c:order val="0"/>
          <c:tx>
            <c:strRef>
              <c:f>'Burndown Chart - 3rd Sprint'!$E$4</c:f>
              <c:strCache>
                <c:ptCount val="1"/>
                <c:pt idx="0">
                  <c:v>Planned</c:v>
                </c:pt>
              </c:strCache>
            </c:strRef>
          </c:tx>
          <c:spPr>
            <a:ln w="25400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'Burndown Chart - 3rd Sprint'!$E$5:$E$13</c:f>
              <c:numCache>
                <c:formatCode>General</c:formatCode>
                <c:ptCount val="9"/>
                <c:pt idx="0">
                  <c:v>980</c:v>
                </c:pt>
                <c:pt idx="1">
                  <c:v>780</c:v>
                </c:pt>
                <c:pt idx="2">
                  <c:v>720</c:v>
                </c:pt>
                <c:pt idx="3">
                  <c:v>600</c:v>
                </c:pt>
                <c:pt idx="4">
                  <c:v>480</c:v>
                </c:pt>
                <c:pt idx="5">
                  <c:v>480</c:v>
                </c:pt>
                <c:pt idx="6">
                  <c:v>480</c:v>
                </c:pt>
                <c:pt idx="7">
                  <c:v>480</c:v>
                </c:pt>
                <c:pt idx="8">
                  <c:v>480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302-4A43-BF43-0B9606EFB3CB}"/>
            </c:ext>
          </c:extLst>
        </c:ser>
        <c:ser>
          <c:idx val="1"/>
          <c:order val="1"/>
          <c:tx>
            <c:strRef>
              <c:f>'Burndown Chart - 1st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trendline>
            <c:name>Trend line</c:name>
            <c:spPr>
              <a:ln w="22225">
                <a:solidFill>
                  <a:srgbClr val="666666"/>
                </a:solidFill>
                <a:prstDash val="dash"/>
              </a:ln>
            </c:spPr>
            <c:trendlineType val="linear"/>
            <c:dispRSqr val="0"/>
            <c:dispEq val="0"/>
          </c:trendline>
          <c:val>
            <c:numRef>
              <c:f>'Burndown Chart - 1st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302-4A43-BF43-0B9606EFB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04399"/>
        <c:axId val="1"/>
      </c:lineChart>
      <c:catAx>
        <c:axId val="4566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566043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388330023738959"/>
          <c:y val="0.9131808968317463"/>
          <c:w val="0.72810132743283651"/>
          <c:h val="7.5242493510565861E-2"/>
        </c:manualLayout>
      </c:layout>
      <c:overlay val="0"/>
      <c:spPr>
        <a:ln>
          <a:noFill/>
        </a:ln>
      </c:spPr>
      <c:txPr>
        <a:bodyPr/>
        <a:lstStyle/>
        <a:p>
          <a:pPr>
            <a:defRPr sz="1200" baseline="0">
              <a:latin typeface="Georgia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666666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758798848017294E-2"/>
          <c:y val="1.7417751955801142E-2"/>
          <c:w val="0.95124120115198274"/>
          <c:h val="0.8937044971717297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'Burndown Chart - 4th Sprint'!$F$4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29000">
                  <a:schemeClr val="tx2">
                    <a:lumMod val="50000"/>
                  </a:schemeClr>
                </a:gs>
                <a:gs pos="79000">
                  <a:schemeClr val="tx2">
                    <a:lumMod val="50000"/>
                  </a:schemeClr>
                </a:gs>
              </a:gsLst>
              <a:lin ang="5400000" scaled="0"/>
            </a:gradFill>
            <a:ln>
              <a:solidFill>
                <a:srgbClr val="006666"/>
              </a:solidFill>
            </a:ln>
          </c:spPr>
          <c:invertIfNegative val="0"/>
          <c:val>
            <c:numRef>
              <c:f>'Burndown Chart - 4th Sprint'!$F$5:$F$13</c:f>
              <c:numCache>
                <c:formatCode>General</c:formatCode>
                <c:ptCount val="9"/>
                <c:pt idx="0">
                  <c:v>940</c:v>
                </c:pt>
                <c:pt idx="1">
                  <c:v>804</c:v>
                </c:pt>
                <c:pt idx="2">
                  <c:v>755</c:v>
                </c:pt>
                <c:pt idx="3">
                  <c:v>660</c:v>
                </c:pt>
                <c:pt idx="4">
                  <c:v>510</c:v>
                </c:pt>
                <c:pt idx="5">
                  <c:v>393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08-4D57-996A-D9962C22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56604399"/>
        <c:axId val="1"/>
      </c:barChart>
      <c:lineChart>
        <c:grouping val="standard"/>
        <c:varyColors val="0"/>
        <c:ser>
          <c:idx val="0"/>
          <c:order val="0"/>
          <c:tx>
            <c:strRef>
              <c:f>'Burndown Chart - 4th Sprint'!$E$4</c:f>
              <c:strCache>
                <c:ptCount val="1"/>
                <c:pt idx="0">
                  <c:v>Planned</c:v>
                </c:pt>
              </c:strCache>
            </c:strRef>
          </c:tx>
          <c:spPr>
            <a:ln w="25400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'Burndown Chart - 4th Sprint'!$E$5:$E$13</c:f>
              <c:numCache>
                <c:formatCode>General</c:formatCode>
                <c:ptCount val="9"/>
                <c:pt idx="0">
                  <c:v>980</c:v>
                </c:pt>
                <c:pt idx="1">
                  <c:v>780</c:v>
                </c:pt>
                <c:pt idx="2">
                  <c:v>720</c:v>
                </c:pt>
                <c:pt idx="3">
                  <c:v>600</c:v>
                </c:pt>
                <c:pt idx="4">
                  <c:v>480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008-4D57-996A-D9962C226D4D}"/>
            </c:ext>
          </c:extLst>
        </c:ser>
        <c:ser>
          <c:idx val="1"/>
          <c:order val="1"/>
          <c:tx>
            <c:strRef>
              <c:f>'Burndown Chart - 1st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trendline>
            <c:name>Trend line</c:name>
            <c:spPr>
              <a:ln w="22225">
                <a:solidFill>
                  <a:srgbClr val="666666"/>
                </a:solidFill>
                <a:prstDash val="dash"/>
              </a:ln>
            </c:spPr>
            <c:trendlineType val="linear"/>
            <c:dispRSqr val="0"/>
            <c:dispEq val="0"/>
          </c:trendline>
          <c:val>
            <c:numRef>
              <c:f>'Burndown Chart - 1st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008-4D57-996A-D9962C22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04399"/>
        <c:axId val="1"/>
      </c:lineChart>
      <c:catAx>
        <c:axId val="4566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566043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388330023738959"/>
          <c:y val="0.9131808968317463"/>
          <c:w val="0.72810132743283651"/>
          <c:h val="7.5242493510565861E-2"/>
        </c:manualLayout>
      </c:layout>
      <c:overlay val="0"/>
      <c:spPr>
        <a:ln>
          <a:noFill/>
        </a:ln>
      </c:spPr>
      <c:txPr>
        <a:bodyPr/>
        <a:lstStyle/>
        <a:p>
          <a:pPr>
            <a:defRPr sz="1200" baseline="0">
              <a:latin typeface="Georgia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666666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758798848017294E-2"/>
          <c:y val="1.7417751955801142E-2"/>
          <c:w val="0.95124120115198274"/>
          <c:h val="0.8937044971717297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'Burndown Chart - 5th Sprint'!$F$4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29000">
                  <a:schemeClr val="tx2">
                    <a:lumMod val="50000"/>
                  </a:schemeClr>
                </a:gs>
                <a:gs pos="79000">
                  <a:schemeClr val="tx2">
                    <a:lumMod val="50000"/>
                  </a:schemeClr>
                </a:gs>
              </a:gsLst>
              <a:lin ang="5400000" scaled="0"/>
            </a:gradFill>
            <a:ln>
              <a:solidFill>
                <a:srgbClr val="006666"/>
              </a:solidFill>
            </a:ln>
          </c:spPr>
          <c:invertIfNegative val="0"/>
          <c:val>
            <c:numRef>
              <c:f>'Burndown Chart - 5th Sprint'!$F$5:$F$13</c:f>
              <c:numCache>
                <c:formatCode>General</c:formatCode>
                <c:ptCount val="9"/>
                <c:pt idx="0">
                  <c:v>940</c:v>
                </c:pt>
                <c:pt idx="1">
                  <c:v>804</c:v>
                </c:pt>
                <c:pt idx="2">
                  <c:v>755</c:v>
                </c:pt>
                <c:pt idx="3">
                  <c:v>660</c:v>
                </c:pt>
                <c:pt idx="4">
                  <c:v>510</c:v>
                </c:pt>
                <c:pt idx="5">
                  <c:v>393</c:v>
                </c:pt>
                <c:pt idx="6">
                  <c:v>270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2DA-493C-98B9-3EAFD9C4C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56604399"/>
        <c:axId val="1"/>
      </c:barChart>
      <c:lineChart>
        <c:grouping val="standard"/>
        <c:varyColors val="0"/>
        <c:ser>
          <c:idx val="0"/>
          <c:order val="0"/>
          <c:tx>
            <c:strRef>
              <c:f>'Burndown Chart - 5th Sprint'!$E$4</c:f>
              <c:strCache>
                <c:ptCount val="1"/>
                <c:pt idx="0">
                  <c:v>Planned</c:v>
                </c:pt>
              </c:strCache>
            </c:strRef>
          </c:tx>
          <c:spPr>
            <a:ln w="25400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'Burndown Chart - 5th Sprint'!$E$5:$E$13</c:f>
              <c:numCache>
                <c:formatCode>General</c:formatCode>
                <c:ptCount val="9"/>
                <c:pt idx="0">
                  <c:v>980</c:v>
                </c:pt>
                <c:pt idx="1">
                  <c:v>780</c:v>
                </c:pt>
                <c:pt idx="2">
                  <c:v>720</c:v>
                </c:pt>
                <c:pt idx="3">
                  <c:v>600</c:v>
                </c:pt>
                <c:pt idx="4">
                  <c:v>480</c:v>
                </c:pt>
                <c:pt idx="5">
                  <c:v>360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2DA-493C-98B9-3EAFD9C4CE84}"/>
            </c:ext>
          </c:extLst>
        </c:ser>
        <c:ser>
          <c:idx val="1"/>
          <c:order val="1"/>
          <c:tx>
            <c:strRef>
              <c:f>'Burndown Chart - 1st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trendline>
            <c:name>Trend line</c:name>
            <c:spPr>
              <a:ln w="22225">
                <a:solidFill>
                  <a:srgbClr val="666666"/>
                </a:solidFill>
                <a:prstDash val="dash"/>
              </a:ln>
            </c:spPr>
            <c:trendlineType val="linear"/>
            <c:dispRSqr val="0"/>
            <c:dispEq val="0"/>
          </c:trendline>
          <c:val>
            <c:numRef>
              <c:f>'Burndown Chart - 1st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2DA-493C-98B9-3EAFD9C4C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04399"/>
        <c:axId val="1"/>
      </c:lineChart>
      <c:catAx>
        <c:axId val="4566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566043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388330023738959"/>
          <c:y val="0.9131808968317463"/>
          <c:w val="0.72810132743283651"/>
          <c:h val="7.5242493510565861E-2"/>
        </c:manualLayout>
      </c:layout>
      <c:overlay val="0"/>
      <c:spPr>
        <a:ln>
          <a:noFill/>
        </a:ln>
      </c:spPr>
      <c:txPr>
        <a:bodyPr/>
        <a:lstStyle/>
        <a:p>
          <a:pPr>
            <a:defRPr sz="1200" baseline="0">
              <a:latin typeface="Georgia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666666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758798848017294E-2"/>
          <c:y val="1.7417751955801142E-2"/>
          <c:w val="0.95124120115198274"/>
          <c:h val="0.8937044971717297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'Burndown Chart - 6th Sprint'!$F$4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29000">
                  <a:schemeClr val="tx2">
                    <a:lumMod val="50000"/>
                  </a:schemeClr>
                </a:gs>
                <a:gs pos="79000">
                  <a:schemeClr val="tx2">
                    <a:lumMod val="50000"/>
                  </a:schemeClr>
                </a:gs>
              </a:gsLst>
              <a:lin ang="5400000" scaled="0"/>
            </a:gradFill>
            <a:ln>
              <a:solidFill>
                <a:srgbClr val="006666"/>
              </a:solidFill>
            </a:ln>
          </c:spPr>
          <c:invertIfNegative val="0"/>
          <c:val>
            <c:numRef>
              <c:f>'Burndown Chart - 6th Sprint'!$F$5:$F$13</c:f>
              <c:numCache>
                <c:formatCode>General</c:formatCode>
                <c:ptCount val="9"/>
                <c:pt idx="0">
                  <c:v>940</c:v>
                </c:pt>
                <c:pt idx="1">
                  <c:v>804</c:v>
                </c:pt>
                <c:pt idx="2">
                  <c:v>755</c:v>
                </c:pt>
                <c:pt idx="3">
                  <c:v>660</c:v>
                </c:pt>
                <c:pt idx="4">
                  <c:v>510</c:v>
                </c:pt>
                <c:pt idx="5">
                  <c:v>393</c:v>
                </c:pt>
                <c:pt idx="6">
                  <c:v>270</c:v>
                </c:pt>
                <c:pt idx="7">
                  <c:v>145</c:v>
                </c:pt>
                <c:pt idx="8">
                  <c:v>#N/A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078-422A-A8B4-C8D926C34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56604399"/>
        <c:axId val="1"/>
      </c:barChart>
      <c:lineChart>
        <c:grouping val="standard"/>
        <c:varyColors val="0"/>
        <c:ser>
          <c:idx val="0"/>
          <c:order val="0"/>
          <c:tx>
            <c:strRef>
              <c:f>'Burndown Chart - 6th Sprint'!$E$4</c:f>
              <c:strCache>
                <c:ptCount val="1"/>
                <c:pt idx="0">
                  <c:v>Planned</c:v>
                </c:pt>
              </c:strCache>
            </c:strRef>
          </c:tx>
          <c:spPr>
            <a:ln w="25400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'Burndown Chart - 6th Sprint'!$E$5:$E$13</c:f>
              <c:numCache>
                <c:formatCode>General</c:formatCode>
                <c:ptCount val="9"/>
                <c:pt idx="0">
                  <c:v>980</c:v>
                </c:pt>
                <c:pt idx="1">
                  <c:v>780</c:v>
                </c:pt>
                <c:pt idx="2">
                  <c:v>720</c:v>
                </c:pt>
                <c:pt idx="3">
                  <c:v>600</c:v>
                </c:pt>
                <c:pt idx="4">
                  <c:v>480</c:v>
                </c:pt>
                <c:pt idx="5">
                  <c:v>360</c:v>
                </c:pt>
                <c:pt idx="6">
                  <c:v>240</c:v>
                </c:pt>
                <c:pt idx="7">
                  <c:v>120</c:v>
                </c:pt>
                <c:pt idx="8">
                  <c:v>120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078-422A-A8B4-C8D926C34C18}"/>
            </c:ext>
          </c:extLst>
        </c:ser>
        <c:ser>
          <c:idx val="1"/>
          <c:order val="1"/>
          <c:tx>
            <c:strRef>
              <c:f>'Burndown Chart - 1st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trendline>
            <c:name>Trend line</c:name>
            <c:spPr>
              <a:ln w="22225">
                <a:solidFill>
                  <a:srgbClr val="666666"/>
                </a:solidFill>
                <a:prstDash val="dash"/>
              </a:ln>
            </c:spPr>
            <c:trendlineType val="linear"/>
            <c:dispRSqr val="0"/>
            <c:dispEq val="0"/>
          </c:trendline>
          <c:val>
            <c:numRef>
              <c:f>'Burndown Chart - 1st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078-422A-A8B4-C8D926C34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04399"/>
        <c:axId val="1"/>
      </c:lineChart>
      <c:catAx>
        <c:axId val="4566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566043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388330023738959"/>
          <c:y val="0.9131808968317463"/>
          <c:w val="0.72810132743283651"/>
          <c:h val="7.5242493510565861E-2"/>
        </c:manualLayout>
      </c:layout>
      <c:overlay val="0"/>
      <c:spPr>
        <a:ln>
          <a:noFill/>
        </a:ln>
      </c:spPr>
      <c:txPr>
        <a:bodyPr/>
        <a:lstStyle/>
        <a:p>
          <a:pPr>
            <a:defRPr sz="1200" baseline="0">
              <a:latin typeface="Georgia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666666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758798848017294E-2"/>
          <c:y val="1.7417751955801142E-2"/>
          <c:w val="0.95124120115198274"/>
          <c:h val="0.8937044971717297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'Burndown Chart - 7th Sprint'!$F$4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29000">
                  <a:schemeClr val="tx2">
                    <a:lumMod val="50000"/>
                  </a:schemeClr>
                </a:gs>
                <a:gs pos="79000">
                  <a:schemeClr val="tx2">
                    <a:lumMod val="50000"/>
                  </a:schemeClr>
                </a:gs>
              </a:gsLst>
              <a:lin ang="5400000" scaled="0"/>
            </a:gradFill>
            <a:ln>
              <a:solidFill>
                <a:srgbClr val="006666"/>
              </a:solidFill>
            </a:ln>
          </c:spPr>
          <c:invertIfNegative val="0"/>
          <c:val>
            <c:numRef>
              <c:f>'Burndown Chart - 7th Sprint'!$F$5:$F$13</c:f>
              <c:numCache>
                <c:formatCode>General</c:formatCode>
                <c:ptCount val="9"/>
                <c:pt idx="0">
                  <c:v>940</c:v>
                </c:pt>
                <c:pt idx="1">
                  <c:v>804</c:v>
                </c:pt>
                <c:pt idx="2">
                  <c:v>755</c:v>
                </c:pt>
                <c:pt idx="3">
                  <c:v>660</c:v>
                </c:pt>
                <c:pt idx="4">
                  <c:v>510</c:v>
                </c:pt>
                <c:pt idx="5">
                  <c:v>393</c:v>
                </c:pt>
                <c:pt idx="6">
                  <c:v>270</c:v>
                </c:pt>
                <c:pt idx="7">
                  <c:v>145</c:v>
                </c:pt>
                <c:pt idx="8">
                  <c:v>47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DA7-46EE-8E26-27A5BA2E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56604399"/>
        <c:axId val="1"/>
      </c:barChart>
      <c:lineChart>
        <c:grouping val="standard"/>
        <c:varyColors val="0"/>
        <c:ser>
          <c:idx val="0"/>
          <c:order val="0"/>
          <c:tx>
            <c:strRef>
              <c:f>'Burndown Chart - 7th Sprint'!$E$4</c:f>
              <c:strCache>
                <c:ptCount val="1"/>
                <c:pt idx="0">
                  <c:v>Planned</c:v>
                </c:pt>
              </c:strCache>
            </c:strRef>
          </c:tx>
          <c:spPr>
            <a:ln w="25400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'Burndown Chart - 7th Sprint'!$E$5:$E$13</c:f>
              <c:numCache>
                <c:formatCode>General</c:formatCode>
                <c:ptCount val="9"/>
                <c:pt idx="0">
                  <c:v>980</c:v>
                </c:pt>
                <c:pt idx="1">
                  <c:v>780</c:v>
                </c:pt>
                <c:pt idx="2">
                  <c:v>720</c:v>
                </c:pt>
                <c:pt idx="3">
                  <c:v>600</c:v>
                </c:pt>
                <c:pt idx="4">
                  <c:v>480</c:v>
                </c:pt>
                <c:pt idx="5">
                  <c:v>360</c:v>
                </c:pt>
                <c:pt idx="6">
                  <c:v>240</c:v>
                </c:pt>
                <c:pt idx="7">
                  <c:v>120</c:v>
                </c:pt>
                <c:pt idx="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DA7-46EE-8E26-27A5BA2EBAB8}"/>
            </c:ext>
          </c:extLst>
        </c:ser>
        <c:ser>
          <c:idx val="1"/>
          <c:order val="1"/>
          <c:tx>
            <c:strRef>
              <c:f>'Burndown Chart - 1st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trendline>
            <c:name>Trend line</c:name>
            <c:spPr>
              <a:ln w="22225">
                <a:solidFill>
                  <a:srgbClr val="666666"/>
                </a:solidFill>
                <a:prstDash val="dash"/>
              </a:ln>
            </c:spPr>
            <c:trendlineType val="linear"/>
            <c:dispRSqr val="0"/>
            <c:dispEq val="0"/>
          </c:trendline>
          <c:val>
            <c:numRef>
              <c:f>'Burndown Chart - 1st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DA7-46EE-8E26-27A5BA2E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04399"/>
        <c:axId val="1"/>
      </c:lineChart>
      <c:catAx>
        <c:axId val="4566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566043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388330023738959"/>
          <c:y val="0.9131808968317463"/>
          <c:w val="0.72810132743283651"/>
          <c:h val="7.5242493510565861E-2"/>
        </c:manualLayout>
      </c:layout>
      <c:overlay val="0"/>
      <c:spPr>
        <a:ln>
          <a:noFill/>
        </a:ln>
      </c:spPr>
      <c:txPr>
        <a:bodyPr/>
        <a:lstStyle/>
        <a:p>
          <a:pPr>
            <a:defRPr sz="1200" baseline="0">
              <a:latin typeface="Georgia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666666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81243</xdr:colOff>
      <xdr:row>1</xdr:row>
      <xdr:rowOff>63338</xdr:rowOff>
    </xdr:from>
    <xdr:to>
      <xdr:col>18</xdr:col>
      <xdr:colOff>0</xdr:colOff>
      <xdr:row>14</xdr:row>
      <xdr:rowOff>66261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81243</xdr:colOff>
      <xdr:row>1</xdr:row>
      <xdr:rowOff>63338</xdr:rowOff>
    </xdr:from>
    <xdr:to>
      <xdr:col>18</xdr:col>
      <xdr:colOff>0</xdr:colOff>
      <xdr:row>13</xdr:row>
      <xdr:rowOff>66261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81243</xdr:colOff>
      <xdr:row>1</xdr:row>
      <xdr:rowOff>63338</xdr:rowOff>
    </xdr:from>
    <xdr:to>
      <xdr:col>18</xdr:col>
      <xdr:colOff>0</xdr:colOff>
      <xdr:row>13</xdr:row>
      <xdr:rowOff>66261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81243</xdr:colOff>
      <xdr:row>1</xdr:row>
      <xdr:rowOff>63338</xdr:rowOff>
    </xdr:from>
    <xdr:to>
      <xdr:col>18</xdr:col>
      <xdr:colOff>0</xdr:colOff>
      <xdr:row>13</xdr:row>
      <xdr:rowOff>66261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81243</xdr:colOff>
      <xdr:row>1</xdr:row>
      <xdr:rowOff>63338</xdr:rowOff>
    </xdr:from>
    <xdr:to>
      <xdr:col>18</xdr:col>
      <xdr:colOff>0</xdr:colOff>
      <xdr:row>13</xdr:row>
      <xdr:rowOff>66261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81243</xdr:colOff>
      <xdr:row>1</xdr:row>
      <xdr:rowOff>63338</xdr:rowOff>
    </xdr:from>
    <xdr:to>
      <xdr:col>18</xdr:col>
      <xdr:colOff>0</xdr:colOff>
      <xdr:row>13</xdr:row>
      <xdr:rowOff>66261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81243</xdr:colOff>
      <xdr:row>1</xdr:row>
      <xdr:rowOff>63338</xdr:rowOff>
    </xdr:from>
    <xdr:to>
      <xdr:col>18</xdr:col>
      <xdr:colOff>0</xdr:colOff>
      <xdr:row>13</xdr:row>
      <xdr:rowOff>66261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81243</xdr:colOff>
      <xdr:row>1</xdr:row>
      <xdr:rowOff>63338</xdr:rowOff>
    </xdr:from>
    <xdr:to>
      <xdr:col>18</xdr:col>
      <xdr:colOff>0</xdr:colOff>
      <xdr:row>13</xdr:row>
      <xdr:rowOff>66261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81243</xdr:colOff>
      <xdr:row>1</xdr:row>
      <xdr:rowOff>63338</xdr:rowOff>
    </xdr:from>
    <xdr:to>
      <xdr:col>18</xdr:col>
      <xdr:colOff>0</xdr:colOff>
      <xdr:row>13</xdr:row>
      <xdr:rowOff>66261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showGridLines="0" tabSelected="1" zoomScale="115" zoomScaleNormal="115" workbookViewId="0">
      <selection activeCell="X21" sqref="X21"/>
    </sheetView>
  </sheetViews>
  <sheetFormatPr defaultRowHeight="15" x14ac:dyDescent="0.25"/>
  <cols>
    <col min="1" max="1" width="13.85546875" style="1" bestFit="1" customWidth="1"/>
    <col min="2" max="2" width="22.140625" style="1" bestFit="1" customWidth="1"/>
    <col min="3" max="6" width="8.42578125" style="2" customWidth="1"/>
    <col min="7" max="7" width="9.140625" style="2"/>
    <col min="8" max="8" width="1.42578125" style="11" customWidth="1"/>
    <col min="9" max="16384" width="9.140625" style="11"/>
  </cols>
  <sheetData>
    <row r="1" spans="1:20" ht="30" customHeight="1" x14ac:dyDescent="0.25">
      <c r="A1" s="51" t="s">
        <v>52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4"/>
      <c r="T1" s="4"/>
    </row>
    <row r="2" spans="1:20" ht="19.5" customHeight="1" x14ac:dyDescent="0.25">
      <c r="A2" s="3"/>
      <c r="B2" s="3"/>
      <c r="C2" s="5"/>
      <c r="D2" s="5"/>
      <c r="E2" s="5"/>
      <c r="F2" s="5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" customHeight="1" x14ac:dyDescent="0.25">
      <c r="A3" s="52" t="s">
        <v>4</v>
      </c>
      <c r="B3" s="54" t="s">
        <v>93</v>
      </c>
      <c r="C3" s="56" t="s">
        <v>2</v>
      </c>
      <c r="D3" s="57"/>
      <c r="E3" s="56" t="s">
        <v>3</v>
      </c>
      <c r="F3" s="5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0" x14ac:dyDescent="0.25">
      <c r="A4" s="53"/>
      <c r="B4" s="55"/>
      <c r="C4" s="40" t="s">
        <v>0</v>
      </c>
      <c r="D4" s="41" t="s">
        <v>1</v>
      </c>
      <c r="E4" s="40" t="s">
        <v>0</v>
      </c>
      <c r="F4" s="42" t="s"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0" ht="24.95" customHeight="1" x14ac:dyDescent="0.25">
      <c r="A5" s="27"/>
      <c r="B5" s="23" t="s">
        <v>51</v>
      </c>
      <c r="C5" s="24">
        <f>SUM(C6:C14)</f>
        <v>980</v>
      </c>
      <c r="D5" s="24">
        <f>SUM(D6:D14)</f>
        <v>893</v>
      </c>
      <c r="E5" s="24">
        <v>980</v>
      </c>
      <c r="F5" s="28">
        <v>940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20" ht="24.95" customHeight="1" x14ac:dyDescent="0.25">
      <c r="A6" s="6" t="str">
        <f>'Burndown Chart - 1st Sprint'!A6</f>
        <v>1st Sprint</v>
      </c>
      <c r="B6" s="6" t="str">
        <f>'Burndown Chart - 1st Sprint'!B6</f>
        <v>04 - 18 April</v>
      </c>
      <c r="C6" s="25">
        <v>200</v>
      </c>
      <c r="D6" s="25">
        <f>'Burndown Chart - 1st Sprint'!D6</f>
        <v>136</v>
      </c>
      <c r="E6" s="25">
        <f>$E$5-SUM($C$6:C6)</f>
        <v>780</v>
      </c>
      <c r="F6" s="30">
        <f>IF(D6="",NA(),$F$5-SUM($D$6:D6))</f>
        <v>804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0" ht="24.95" customHeight="1" x14ac:dyDescent="0.25">
      <c r="A7" s="7" t="str">
        <f>'Burndown Chart - Low Activity'!A7</f>
        <v>Low Activity</v>
      </c>
      <c r="B7" s="7" t="str">
        <f>'Burndown Chart - Low Activity'!B7</f>
        <v>19 April - 01 May</v>
      </c>
      <c r="C7" s="24">
        <f>'Burndown Chart - Low Activity'!C7</f>
        <v>60</v>
      </c>
      <c r="D7" s="24">
        <f>'Burndown Chart - Low Activity'!D7</f>
        <v>49</v>
      </c>
      <c r="E7" s="24">
        <f>$E$5-SUM($C$6:C7)</f>
        <v>720</v>
      </c>
      <c r="F7" s="28">
        <f>IF(D7="",NA(),$F$5-SUM($D$6:D7))</f>
        <v>755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0" ht="24.95" customHeight="1" x14ac:dyDescent="0.25">
      <c r="A8" s="6" t="str">
        <f>'Burndown Chart - 2nd Sprint'!A8</f>
        <v>2nd Sprint</v>
      </c>
      <c r="B8" s="6" t="str">
        <f>'Burndown Chart - 2nd Sprint'!B8</f>
        <v>02 - 15 May</v>
      </c>
      <c r="C8" s="25">
        <f>'Burndown Chart - 2nd Sprint'!C8</f>
        <v>120</v>
      </c>
      <c r="D8" s="25">
        <f>'Burndown Chart - 2nd Sprint'!D8</f>
        <v>95</v>
      </c>
      <c r="E8" s="25">
        <f>$E$5-SUM($C$6:C8)</f>
        <v>600</v>
      </c>
      <c r="F8" s="30">
        <f>IF(D8="",NA(),$F$5-SUM($D$6:D8))</f>
        <v>660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0" ht="24.95" customHeight="1" x14ac:dyDescent="0.25">
      <c r="A9" s="46" t="str">
        <f>'Burndown Chart - 3rd Sprint'!A9</f>
        <v>3rd Sprint</v>
      </c>
      <c r="B9" s="46" t="str">
        <f>'Burndown Chart - 3rd Sprint'!B9</f>
        <v>15 - 20 May</v>
      </c>
      <c r="C9" s="26">
        <f>'Burndown Chart - 3rd Sprint'!C9</f>
        <v>120</v>
      </c>
      <c r="D9" s="26">
        <f>'Burndown Chart - 3rd Sprint'!D9</f>
        <v>150</v>
      </c>
      <c r="E9" s="26">
        <f>$E$5-SUM($C$6:C9)</f>
        <v>480</v>
      </c>
      <c r="F9" s="33">
        <f>IF(D9="",NA(),$F$5-SUM($D$6:D9))</f>
        <v>510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0" ht="24.95" customHeight="1" x14ac:dyDescent="0.25">
      <c r="A10" s="6" t="str">
        <f>'Burndown Chart - 4th Sprint'!A10</f>
        <v>4th Sprint</v>
      </c>
      <c r="B10" s="6" t="str">
        <f>'Burndown Chart - 4th Sprint'!B10</f>
        <v>20 -23  May</v>
      </c>
      <c r="C10" s="25">
        <f>'Burndown Chart - 4th Sprint'!C10</f>
        <v>120</v>
      </c>
      <c r="D10" s="25">
        <f>'Burndown Chart - 4th Sprint'!D10</f>
        <v>117</v>
      </c>
      <c r="E10" s="25">
        <f>$E$5-SUM($C$6:C10)</f>
        <v>360</v>
      </c>
      <c r="F10" s="30">
        <f>IF(D10="",NA(),$F$5-SUM($D$6:D10))</f>
        <v>393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0" ht="24.95" customHeight="1" x14ac:dyDescent="0.25">
      <c r="A11" s="8" t="str">
        <f>'Burndown Chart - 5th Sprint'!A11</f>
        <v>5th Sprint</v>
      </c>
      <c r="B11" s="8" t="str">
        <f>'Burndown Chart - 5th Sprint'!B11</f>
        <v>23 -  26 May</v>
      </c>
      <c r="C11" s="26">
        <f>'Burndown Chart - 5th Sprint'!C11</f>
        <v>120</v>
      </c>
      <c r="D11" s="26">
        <f>'Burndown Chart - 5th Sprint'!D11</f>
        <v>123</v>
      </c>
      <c r="E11" s="26">
        <f>$E$5-SUM($C$6:C11)</f>
        <v>240</v>
      </c>
      <c r="F11" s="33">
        <f>IF(D11="",NA(),$F$5-SUM($D$6:D11))</f>
        <v>270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0" ht="24.95" customHeight="1" x14ac:dyDescent="0.25">
      <c r="A12" s="6" t="str">
        <f>'Burndown Chart - 6th Sprint'!A12</f>
        <v>6th Sprint</v>
      </c>
      <c r="B12" s="6" t="str">
        <f>'Burndown Chart - 6th Sprint'!B12</f>
        <v>27 - 30 May</v>
      </c>
      <c r="C12" s="25">
        <f>'Burndown Chart - 6th Sprint'!C12</f>
        <v>120</v>
      </c>
      <c r="D12" s="25">
        <f>'Burndown Chart - 6th Sprint'!D12</f>
        <v>125</v>
      </c>
      <c r="E12" s="25">
        <f>$E$5-SUM($C$6:C12)</f>
        <v>120</v>
      </c>
      <c r="F12" s="30">
        <f>IF(D12="",NA(),$F$5-SUM($D$6:D12))</f>
        <v>145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0" ht="24.95" customHeight="1" x14ac:dyDescent="0.25">
      <c r="A13" s="22" t="str">
        <f>'Burndown Chart - 7th Sprint'!A13</f>
        <v>7th Sprint</v>
      </c>
      <c r="B13" s="22" t="str">
        <f>'Burndown Chart - 7th Sprint'!B13</f>
        <v>31 May - 3 June</v>
      </c>
      <c r="C13" s="48">
        <f>'Burndown Chart - 7th Sprint'!C13</f>
        <v>120</v>
      </c>
      <c r="D13" s="48">
        <f>'Burndown Chart - 7th Sprint'!D13</f>
        <v>98</v>
      </c>
      <c r="E13" s="35">
        <f>$E$5-SUM($C$6:C13)</f>
        <v>0</v>
      </c>
      <c r="F13" s="36">
        <f>IF(D13="",NA(),$F$5-SUM($D$6:D13))</f>
        <v>47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0" ht="24.95" customHeight="1" x14ac:dyDescent="0.25">
      <c r="A14" s="49" t="s">
        <v>87</v>
      </c>
      <c r="B14" s="50"/>
      <c r="C14" s="35"/>
      <c r="D14" s="35"/>
      <c r="E14" s="35"/>
      <c r="F14" s="36">
        <v>600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20" ht="20.2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20" ht="20.2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20" ht="20.25" customHeight="1" x14ac:dyDescent="0.25">
      <c r="A17" s="9"/>
      <c r="B17" s="9"/>
      <c r="C17" s="10"/>
      <c r="D17" s="10"/>
      <c r="E17" s="10"/>
      <c r="F17" s="10"/>
      <c r="G17" s="4"/>
      <c r="H17" s="4"/>
      <c r="I17" s="4"/>
      <c r="J17" s="4"/>
      <c r="K17" s="4"/>
      <c r="L17" s="4"/>
    </row>
    <row r="18" spans="1:20" ht="20.25" customHeight="1" x14ac:dyDescent="0.25">
      <c r="A18" s="3"/>
      <c r="B18" s="3"/>
      <c r="C18" s="5"/>
      <c r="D18" s="5"/>
      <c r="E18" s="5"/>
      <c r="F18" s="5"/>
      <c r="G18" s="4"/>
      <c r="H18" s="4"/>
      <c r="I18" s="4"/>
      <c r="J18" s="4"/>
      <c r="K18" s="4"/>
      <c r="L18" s="4"/>
    </row>
    <row r="19" spans="1:20" ht="20.25" customHeight="1" x14ac:dyDescent="0.25"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20" ht="20.25" customHeight="1" x14ac:dyDescent="0.25"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20" ht="20.25" customHeight="1" x14ac:dyDescent="0.25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20" ht="20.25" customHeight="1" x14ac:dyDescent="0.25"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20" ht="20.25" customHeight="1" x14ac:dyDescent="0.25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20" ht="20.25" customHeight="1" x14ac:dyDescent="0.25"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20" ht="20.25" customHeight="1" x14ac:dyDescent="0.25"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20" ht="20.25" customHeight="1" x14ac:dyDescent="0.25"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20" ht="20.25" customHeight="1" x14ac:dyDescent="0.25">
      <c r="G27" s="1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20.25" customHeight="1" x14ac:dyDescent="0.25">
      <c r="G28" s="5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20.25" customHeight="1" x14ac:dyDescent="0.25"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20.25" customHeight="1" x14ac:dyDescent="0.25"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</sheetData>
  <mergeCells count="6">
    <mergeCell ref="A14:B14"/>
    <mergeCell ref="A1:R1"/>
    <mergeCell ref="A3:A4"/>
    <mergeCell ref="B3:B4"/>
    <mergeCell ref="C3:D3"/>
    <mergeCell ref="E3:F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showGridLines="0" zoomScale="115" zoomScaleNormal="115" workbookViewId="0">
      <selection activeCell="B3" sqref="B3:B4"/>
    </sheetView>
  </sheetViews>
  <sheetFormatPr defaultRowHeight="15" x14ac:dyDescent="0.25"/>
  <cols>
    <col min="1" max="1" width="13.85546875" style="1" bestFit="1" customWidth="1"/>
    <col min="2" max="2" width="22.140625" style="1" bestFit="1" customWidth="1"/>
    <col min="3" max="6" width="8.42578125" style="2" customWidth="1"/>
    <col min="7" max="7" width="9.140625" style="2"/>
    <col min="8" max="8" width="1.42578125" style="11" customWidth="1"/>
    <col min="9" max="16384" width="9.140625" style="11"/>
  </cols>
  <sheetData>
    <row r="1" spans="1:20" ht="30" customHeight="1" x14ac:dyDescent="0.25">
      <c r="A1" s="51" t="s">
        <v>84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4"/>
      <c r="T1" s="4"/>
    </row>
    <row r="2" spans="1:20" ht="19.5" customHeight="1" x14ac:dyDescent="0.25">
      <c r="A2" s="3"/>
      <c r="B2" s="3"/>
      <c r="C2" s="5"/>
      <c r="D2" s="5"/>
      <c r="E2" s="5"/>
      <c r="F2" s="5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" customHeight="1" x14ac:dyDescent="0.25">
      <c r="A3" s="52" t="s">
        <v>4</v>
      </c>
      <c r="B3" s="54" t="s">
        <v>93</v>
      </c>
      <c r="C3" s="56" t="s">
        <v>2</v>
      </c>
      <c r="D3" s="57"/>
      <c r="E3" s="56" t="s">
        <v>3</v>
      </c>
      <c r="F3" s="5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0" x14ac:dyDescent="0.25">
      <c r="A4" s="53"/>
      <c r="B4" s="55"/>
      <c r="C4" s="40" t="s">
        <v>0</v>
      </c>
      <c r="D4" s="41" t="s">
        <v>1</v>
      </c>
      <c r="E4" s="40" t="s">
        <v>0</v>
      </c>
      <c r="F4" s="42" t="s"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0" ht="24.95" customHeight="1" x14ac:dyDescent="0.25">
      <c r="A5" s="43" t="s">
        <v>40</v>
      </c>
      <c r="B5" s="23" t="s">
        <v>51</v>
      </c>
      <c r="C5" s="38">
        <f>SUM(C6:C13)</f>
        <v>620</v>
      </c>
      <c r="D5" s="38">
        <f>SUM(D6:D13)</f>
        <v>547</v>
      </c>
      <c r="E5" s="38">
        <v>980</v>
      </c>
      <c r="F5" s="39">
        <v>940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20" ht="24.95" customHeight="1" x14ac:dyDescent="0.25">
      <c r="A6" s="29" t="s">
        <v>6</v>
      </c>
      <c r="B6" s="6" t="s">
        <v>72</v>
      </c>
      <c r="C6" s="25">
        <v>200</v>
      </c>
      <c r="D6" s="25">
        <f>'Burndown Chart - 1st Sprint'!D6</f>
        <v>136</v>
      </c>
      <c r="E6" s="25">
        <f>$E$5-SUM($C$6:C6)</f>
        <v>780</v>
      </c>
      <c r="F6" s="30">
        <f>IF(D6="",NA(),$F$5-SUM($D$6:D6))</f>
        <v>804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0" ht="24.95" customHeight="1" x14ac:dyDescent="0.25">
      <c r="A7" s="31" t="s">
        <v>5</v>
      </c>
      <c r="B7" s="7" t="s">
        <v>77</v>
      </c>
      <c r="C7" s="24">
        <v>60</v>
      </c>
      <c r="D7" s="24">
        <f>'Burndown Chart - Low Activity'!D7</f>
        <v>49</v>
      </c>
      <c r="E7" s="24">
        <f>$E$5-SUM($C$6:C7)</f>
        <v>720</v>
      </c>
      <c r="F7" s="28">
        <f>IF(D7="",NA(),$F$5-SUM($D$6:D7))</f>
        <v>755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0" ht="24.95" customHeight="1" x14ac:dyDescent="0.25">
      <c r="A8" s="29" t="s">
        <v>7</v>
      </c>
      <c r="B8" s="6" t="s">
        <v>79</v>
      </c>
      <c r="C8" s="25">
        <v>120</v>
      </c>
      <c r="D8" s="25">
        <f>'Burndown Chart - 2nd Sprint'!D8</f>
        <v>95</v>
      </c>
      <c r="E8" s="25">
        <f>$E$5-SUM($C$6:C8)</f>
        <v>600</v>
      </c>
      <c r="F8" s="30">
        <f>IF(D8="",NA(),$F$5-SUM($D$6:D8))</f>
        <v>660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0" ht="24.95" customHeight="1" x14ac:dyDescent="0.25">
      <c r="A9" s="32" t="s">
        <v>8</v>
      </c>
      <c r="B9" s="46" t="s">
        <v>80</v>
      </c>
      <c r="C9" s="26">
        <v>120</v>
      </c>
      <c r="D9" s="26">
        <v>150</v>
      </c>
      <c r="E9" s="26">
        <f>$E$5-SUM($C$6:C9)</f>
        <v>480</v>
      </c>
      <c r="F9" s="33">
        <f>IF(D9="",NA(),$F$5-SUM($D$6:D9))</f>
        <v>510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0" ht="24.95" customHeight="1" x14ac:dyDescent="0.25">
      <c r="A10" s="29" t="s">
        <v>9</v>
      </c>
      <c r="B10" s="6" t="s">
        <v>73</v>
      </c>
      <c r="C10" s="25">
        <v>120</v>
      </c>
      <c r="D10" s="25">
        <v>117</v>
      </c>
      <c r="E10" s="25">
        <f>$E$5-SUM($C$6:C10)</f>
        <v>360</v>
      </c>
      <c r="F10" s="30">
        <f>IF(D10="",NA(),$F$5-SUM($D$6:D10))</f>
        <v>393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0" ht="24.95" customHeight="1" x14ac:dyDescent="0.25">
      <c r="A11" s="32" t="s">
        <v>10</v>
      </c>
      <c r="B11" s="8"/>
      <c r="C11" s="26"/>
      <c r="D11" s="26"/>
      <c r="E11" s="26">
        <f>$E$5-SUM($C$6:C11)</f>
        <v>360</v>
      </c>
      <c r="F11" s="33" t="e">
        <f>IF(D11="",NA(),$F$5-SUM($D$6:D11))</f>
        <v>#N/A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0" ht="24.95" customHeight="1" x14ac:dyDescent="0.25">
      <c r="A12" s="29" t="s">
        <v>11</v>
      </c>
      <c r="B12" s="6"/>
      <c r="C12" s="25"/>
      <c r="D12" s="25"/>
      <c r="E12" s="25">
        <f>$E$5-SUM($C$6:C12)</f>
        <v>360</v>
      </c>
      <c r="F12" s="30" t="e">
        <f>IF(D12="",NA(),$F$5-SUM($D$6:D12))</f>
        <v>#N/A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0" ht="24.95" customHeight="1" x14ac:dyDescent="0.25">
      <c r="A13" s="34" t="s">
        <v>12</v>
      </c>
      <c r="B13" s="22"/>
      <c r="C13" s="35"/>
      <c r="D13" s="35"/>
      <c r="E13" s="35">
        <f>$E$5-SUM($C$6:C13)</f>
        <v>360</v>
      </c>
      <c r="F13" s="36" t="e">
        <f>IF(D13="",NA(),$F$5-SUM($D$6:D13))</f>
        <v>#N/A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0" ht="20.2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20" ht="20.2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20" ht="20.25" customHeight="1" x14ac:dyDescent="0.25">
      <c r="A16" s="9"/>
      <c r="B16" s="9"/>
      <c r="C16" s="10"/>
      <c r="D16" s="10"/>
      <c r="E16" s="10"/>
      <c r="F16" s="10"/>
      <c r="G16" s="4"/>
      <c r="H16" s="4"/>
      <c r="I16" s="4"/>
      <c r="J16" s="4"/>
      <c r="K16" s="4"/>
      <c r="L16" s="4"/>
    </row>
    <row r="17" spans="1:20" ht="20.25" customHeight="1" x14ac:dyDescent="0.25">
      <c r="A17" s="3"/>
      <c r="B17" s="3"/>
      <c r="C17" s="5"/>
      <c r="D17" s="5"/>
      <c r="E17" s="5"/>
      <c r="F17" s="5"/>
      <c r="G17" s="4"/>
      <c r="H17" s="4"/>
      <c r="I17" s="4"/>
      <c r="J17" s="4"/>
      <c r="K17" s="4"/>
      <c r="L17" s="4"/>
    </row>
    <row r="18" spans="1:20" ht="20.25" customHeight="1" x14ac:dyDescent="0.25"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0" ht="20.25" customHeight="1" x14ac:dyDescent="0.25"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20" ht="20.25" customHeight="1" x14ac:dyDescent="0.25"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20" ht="20.25" customHeight="1" x14ac:dyDescent="0.25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20" ht="20.25" customHeight="1" x14ac:dyDescent="0.25"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20" ht="20.25" customHeight="1" x14ac:dyDescent="0.25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20" ht="20.25" customHeight="1" x14ac:dyDescent="0.25"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20" ht="20.25" customHeight="1" x14ac:dyDescent="0.25"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20" ht="20.25" customHeight="1" x14ac:dyDescent="0.25">
      <c r="G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20.25" customHeight="1" x14ac:dyDescent="0.25"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20.25" customHeight="1" x14ac:dyDescent="0.25"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20.25" customHeight="1" x14ac:dyDescent="0.25"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</sheetData>
  <mergeCells count="5">
    <mergeCell ref="A1:R1"/>
    <mergeCell ref="A3:A4"/>
    <mergeCell ref="B3:B4"/>
    <mergeCell ref="C3:D3"/>
    <mergeCell ref="E3:F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5" zoomScaleNormal="85" workbookViewId="0">
      <pane ySplit="1" topLeftCell="A2" activePane="bottomLeft" state="frozen"/>
      <selection activeCell="D7" sqref="D7"/>
      <selection pane="bottomLeft" activeCell="B23" sqref="B23"/>
    </sheetView>
  </sheetViews>
  <sheetFormatPr defaultRowHeight="15" x14ac:dyDescent="0.25"/>
  <cols>
    <col min="1" max="1" width="4.140625" style="11" customWidth="1"/>
    <col min="2" max="2" width="6.28515625" style="11" customWidth="1"/>
    <col min="3" max="3" width="61.140625" style="11" customWidth="1"/>
    <col min="4" max="4" width="9.28515625" style="11" customWidth="1"/>
    <col min="5" max="7" width="9.7109375" style="11" customWidth="1"/>
    <col min="8" max="8" width="9.140625" style="11"/>
    <col min="9" max="9" width="12" style="11" bestFit="1" customWidth="1"/>
    <col min="10" max="16384" width="9.140625" style="11"/>
  </cols>
  <sheetData>
    <row r="1" spans="1:9" ht="32.25" customHeight="1" x14ac:dyDescent="0.25">
      <c r="A1" s="15" t="s">
        <v>13</v>
      </c>
      <c r="B1" s="16" t="s">
        <v>14</v>
      </c>
      <c r="C1" s="15" t="s">
        <v>15</v>
      </c>
      <c r="D1" s="15" t="s">
        <v>42</v>
      </c>
      <c r="E1" s="16" t="s">
        <v>68</v>
      </c>
      <c r="F1" s="16" t="s">
        <v>16</v>
      </c>
      <c r="G1" s="16" t="s">
        <v>69</v>
      </c>
      <c r="H1" s="16" t="s">
        <v>70</v>
      </c>
      <c r="I1" s="15" t="s">
        <v>17</v>
      </c>
    </row>
    <row r="2" spans="1:9" ht="24.95" customHeight="1" x14ac:dyDescent="0.25">
      <c r="A2" s="12">
        <v>10</v>
      </c>
      <c r="B2" s="59" t="s">
        <v>59</v>
      </c>
      <c r="C2" s="60"/>
      <c r="D2" s="61"/>
      <c r="E2" s="12">
        <f>SUM(E3:E11)</f>
        <v>26</v>
      </c>
      <c r="F2" s="12">
        <f>SUM(F3:F11)</f>
        <v>55</v>
      </c>
      <c r="G2" s="12">
        <f>SUM(G3:G11)</f>
        <v>27</v>
      </c>
      <c r="H2" s="12">
        <f>SUM(H3:H11)</f>
        <v>60</v>
      </c>
      <c r="I2" s="12"/>
    </row>
    <row r="3" spans="1:9" ht="24.95" customHeight="1" x14ac:dyDescent="0.25">
      <c r="A3" s="13"/>
      <c r="B3" s="13">
        <v>3</v>
      </c>
      <c r="C3" s="13" t="s">
        <v>34</v>
      </c>
      <c r="D3" s="13">
        <v>1</v>
      </c>
      <c r="E3" s="13">
        <v>4</v>
      </c>
      <c r="F3" s="21">
        <f t="shared" ref="F3:F4" si="0">D3*E3</f>
        <v>4</v>
      </c>
      <c r="G3" s="13">
        <v>4</v>
      </c>
      <c r="H3" s="21">
        <f t="shared" ref="H3:H9" si="1">G3*D3</f>
        <v>4</v>
      </c>
      <c r="I3" s="13" t="s">
        <v>20</v>
      </c>
    </row>
    <row r="4" spans="1:9" ht="24.95" customHeight="1" x14ac:dyDescent="0.25">
      <c r="A4" s="13"/>
      <c r="B4" s="13">
        <v>4</v>
      </c>
      <c r="C4" s="13" t="s">
        <v>35</v>
      </c>
      <c r="D4" s="13">
        <v>2</v>
      </c>
      <c r="E4" s="13">
        <v>3</v>
      </c>
      <c r="F4" s="21">
        <f t="shared" si="0"/>
        <v>6</v>
      </c>
      <c r="G4" s="13">
        <v>3</v>
      </c>
      <c r="H4" s="21">
        <f t="shared" si="1"/>
        <v>6</v>
      </c>
      <c r="I4" s="13" t="s">
        <v>20</v>
      </c>
    </row>
    <row r="5" spans="1:9" ht="24.95" customHeight="1" x14ac:dyDescent="0.25">
      <c r="A5" s="13"/>
      <c r="B5" s="13">
        <v>5</v>
      </c>
      <c r="C5" s="13" t="s">
        <v>36</v>
      </c>
      <c r="D5" s="13">
        <v>1</v>
      </c>
      <c r="E5" s="13">
        <v>2</v>
      </c>
      <c r="F5" s="21">
        <f>D5*E5</f>
        <v>2</v>
      </c>
      <c r="G5" s="13">
        <v>2</v>
      </c>
      <c r="H5" s="21">
        <f t="shared" si="1"/>
        <v>2</v>
      </c>
      <c r="I5" s="13" t="s">
        <v>20</v>
      </c>
    </row>
    <row r="6" spans="1:9" ht="24.95" customHeight="1" x14ac:dyDescent="0.25">
      <c r="A6" s="13"/>
      <c r="B6" s="13">
        <v>6</v>
      </c>
      <c r="C6" s="13" t="s">
        <v>37</v>
      </c>
      <c r="D6" s="13">
        <v>1</v>
      </c>
      <c r="E6" s="13">
        <v>4</v>
      </c>
      <c r="F6" s="21">
        <f t="shared" ref="F6:F9" si="2">D6*E6</f>
        <v>4</v>
      </c>
      <c r="G6" s="13">
        <v>4</v>
      </c>
      <c r="H6" s="21">
        <f t="shared" si="1"/>
        <v>4</v>
      </c>
      <c r="I6" s="13" t="s">
        <v>20</v>
      </c>
    </row>
    <row r="7" spans="1:9" ht="24.95" customHeight="1" x14ac:dyDescent="0.25">
      <c r="A7" s="13"/>
      <c r="B7" s="13">
        <v>7</v>
      </c>
      <c r="C7" s="13" t="s">
        <v>38</v>
      </c>
      <c r="D7" s="13">
        <v>2</v>
      </c>
      <c r="E7" s="13">
        <v>3</v>
      </c>
      <c r="F7" s="21">
        <f t="shared" si="2"/>
        <v>6</v>
      </c>
      <c r="G7" s="13">
        <v>3</v>
      </c>
      <c r="H7" s="21">
        <f t="shared" si="1"/>
        <v>6</v>
      </c>
      <c r="I7" s="13" t="s">
        <v>20</v>
      </c>
    </row>
    <row r="8" spans="1:9" ht="24.95" customHeight="1" x14ac:dyDescent="0.25">
      <c r="A8" s="13"/>
      <c r="B8" s="13">
        <v>8</v>
      </c>
      <c r="C8" s="13" t="s">
        <v>41</v>
      </c>
      <c r="D8" s="13">
        <v>5</v>
      </c>
      <c r="E8" s="13">
        <v>5</v>
      </c>
      <c r="F8" s="21">
        <f t="shared" si="2"/>
        <v>25</v>
      </c>
      <c r="G8" s="13">
        <v>6</v>
      </c>
      <c r="H8" s="21">
        <f t="shared" si="1"/>
        <v>30</v>
      </c>
      <c r="I8" s="13" t="s">
        <v>20</v>
      </c>
    </row>
    <row r="9" spans="1:9" ht="24.95" customHeight="1" x14ac:dyDescent="0.25">
      <c r="A9" s="13"/>
      <c r="B9" s="13">
        <v>9</v>
      </c>
      <c r="C9" s="13" t="s">
        <v>31</v>
      </c>
      <c r="D9" s="13">
        <v>2</v>
      </c>
      <c r="E9" s="13">
        <v>2</v>
      </c>
      <c r="F9" s="21">
        <f t="shared" si="2"/>
        <v>4</v>
      </c>
      <c r="G9" s="13">
        <v>2</v>
      </c>
      <c r="H9" s="21">
        <f t="shared" si="1"/>
        <v>4</v>
      </c>
      <c r="I9" s="13" t="s">
        <v>20</v>
      </c>
    </row>
    <row r="10" spans="1:9" ht="24" customHeight="1" x14ac:dyDescent="0.25">
      <c r="A10" s="13"/>
      <c r="B10" s="13">
        <v>10</v>
      </c>
      <c r="C10" s="13" t="s">
        <v>39</v>
      </c>
      <c r="D10" s="13">
        <v>1</v>
      </c>
      <c r="E10" s="13">
        <v>2</v>
      </c>
      <c r="F10" s="21">
        <f>D10*E10</f>
        <v>2</v>
      </c>
      <c r="G10" s="13">
        <v>2</v>
      </c>
      <c r="H10" s="21">
        <f>G10*D10</f>
        <v>2</v>
      </c>
      <c r="I10" s="13" t="s">
        <v>20</v>
      </c>
    </row>
    <row r="11" spans="1:9" ht="24.95" customHeight="1" x14ac:dyDescent="0.25">
      <c r="A11" s="13"/>
      <c r="B11" s="13">
        <v>11</v>
      </c>
      <c r="C11" s="13" t="s">
        <v>47</v>
      </c>
      <c r="D11" s="13">
        <v>2</v>
      </c>
      <c r="E11" s="13">
        <v>1</v>
      </c>
      <c r="F11" s="21">
        <f t="shared" ref="F11" si="3">D11*E11</f>
        <v>2</v>
      </c>
      <c r="G11" s="13">
        <v>1</v>
      </c>
      <c r="H11" s="21">
        <f t="shared" ref="H11" si="4">G11*D11</f>
        <v>2</v>
      </c>
      <c r="I11" s="13" t="s">
        <v>20</v>
      </c>
    </row>
    <row r="12" spans="1:9" ht="50.1" customHeight="1" x14ac:dyDescent="0.25">
      <c r="A12" s="12">
        <v>11</v>
      </c>
      <c r="B12" s="63" t="s">
        <v>60</v>
      </c>
      <c r="C12" s="64"/>
      <c r="D12" s="65"/>
      <c r="E12" s="12">
        <f>SUM(E13:E23)</f>
        <v>25.5</v>
      </c>
      <c r="F12" s="12">
        <f>SUM(F13:F23)</f>
        <v>65</v>
      </c>
      <c r="G12" s="12">
        <f t="shared" ref="G12:H12" si="5">SUM(G13:G23)</f>
        <v>24.75</v>
      </c>
      <c r="H12" s="12">
        <f t="shared" si="5"/>
        <v>60</v>
      </c>
      <c r="I12" s="12"/>
    </row>
    <row r="13" spans="1:9" ht="24.95" customHeight="1" x14ac:dyDescent="0.25">
      <c r="A13" s="13"/>
      <c r="B13" s="13">
        <v>1</v>
      </c>
      <c r="C13" s="13" t="s">
        <v>27</v>
      </c>
      <c r="D13" s="13">
        <v>5</v>
      </c>
      <c r="E13" s="13">
        <v>3</v>
      </c>
      <c r="F13" s="21">
        <f t="shared" ref="F13:F16" si="6">D13*E13</f>
        <v>15</v>
      </c>
      <c r="G13" s="13">
        <v>2</v>
      </c>
      <c r="H13" s="21">
        <f t="shared" ref="H13:H21" si="7">G13*D13</f>
        <v>10</v>
      </c>
      <c r="I13" s="13" t="s">
        <v>20</v>
      </c>
    </row>
    <row r="14" spans="1:9" ht="24.95" customHeight="1" x14ac:dyDescent="0.25">
      <c r="A14" s="13"/>
      <c r="B14" s="13">
        <v>2</v>
      </c>
      <c r="C14" s="13" t="s">
        <v>33</v>
      </c>
      <c r="D14" s="13">
        <v>1</v>
      </c>
      <c r="E14" s="13">
        <v>1</v>
      </c>
      <c r="F14" s="21">
        <f t="shared" si="6"/>
        <v>1</v>
      </c>
      <c r="G14" s="13">
        <v>2</v>
      </c>
      <c r="H14" s="21">
        <f t="shared" si="7"/>
        <v>2</v>
      </c>
      <c r="I14" s="13" t="s">
        <v>20</v>
      </c>
    </row>
    <row r="15" spans="1:9" ht="24.95" customHeight="1" x14ac:dyDescent="0.25">
      <c r="A15" s="13"/>
      <c r="B15" s="13">
        <v>3</v>
      </c>
      <c r="C15" s="13" t="s">
        <v>34</v>
      </c>
      <c r="D15" s="13">
        <v>1</v>
      </c>
      <c r="E15" s="13">
        <v>3</v>
      </c>
      <c r="F15" s="21">
        <f t="shared" si="6"/>
        <v>3</v>
      </c>
      <c r="G15" s="13">
        <v>3</v>
      </c>
      <c r="H15" s="21">
        <f t="shared" si="7"/>
        <v>3</v>
      </c>
      <c r="I15" s="13" t="s">
        <v>20</v>
      </c>
    </row>
    <row r="16" spans="1:9" ht="24.95" customHeight="1" x14ac:dyDescent="0.25">
      <c r="A16" s="13"/>
      <c r="B16" s="13">
        <v>4</v>
      </c>
      <c r="C16" s="13" t="s">
        <v>35</v>
      </c>
      <c r="D16" s="13">
        <v>2</v>
      </c>
      <c r="E16" s="13">
        <v>2</v>
      </c>
      <c r="F16" s="21">
        <f t="shared" si="6"/>
        <v>4</v>
      </c>
      <c r="G16" s="13">
        <v>2.5</v>
      </c>
      <c r="H16" s="21">
        <f t="shared" si="7"/>
        <v>5</v>
      </c>
      <c r="I16" s="13" t="s">
        <v>20</v>
      </c>
    </row>
    <row r="17" spans="1:9" ht="24.95" customHeight="1" x14ac:dyDescent="0.25">
      <c r="A17" s="13"/>
      <c r="B17" s="13">
        <v>5</v>
      </c>
      <c r="C17" s="13" t="s">
        <v>36</v>
      </c>
      <c r="D17" s="13">
        <v>1</v>
      </c>
      <c r="E17" s="13">
        <v>2</v>
      </c>
      <c r="F17" s="21">
        <f>D17*E17</f>
        <v>2</v>
      </c>
      <c r="G17" s="13">
        <v>2</v>
      </c>
      <c r="H17" s="21">
        <f t="shared" si="7"/>
        <v>2</v>
      </c>
      <c r="I17" s="13" t="s">
        <v>20</v>
      </c>
    </row>
    <row r="18" spans="1:9" ht="24.95" customHeight="1" x14ac:dyDescent="0.25">
      <c r="A18" s="13"/>
      <c r="B18" s="13">
        <v>6</v>
      </c>
      <c r="C18" s="13" t="s">
        <v>37</v>
      </c>
      <c r="D18" s="13">
        <v>1</v>
      </c>
      <c r="E18" s="13">
        <v>3</v>
      </c>
      <c r="F18" s="21">
        <f t="shared" ref="F18:F21" si="8">D18*E18</f>
        <v>3</v>
      </c>
      <c r="G18" s="13">
        <v>3.5</v>
      </c>
      <c r="H18" s="21">
        <f t="shared" si="7"/>
        <v>3.5</v>
      </c>
      <c r="I18" s="13" t="s">
        <v>20</v>
      </c>
    </row>
    <row r="19" spans="1:9" ht="24.95" customHeight="1" x14ac:dyDescent="0.25">
      <c r="A19" s="13"/>
      <c r="B19" s="13">
        <v>7</v>
      </c>
      <c r="C19" s="13" t="s">
        <v>38</v>
      </c>
      <c r="D19" s="13">
        <v>2</v>
      </c>
      <c r="E19" s="13">
        <v>3.5</v>
      </c>
      <c r="F19" s="21">
        <f t="shared" si="8"/>
        <v>7</v>
      </c>
      <c r="G19" s="13">
        <v>4</v>
      </c>
      <c r="H19" s="21">
        <f t="shared" si="7"/>
        <v>8</v>
      </c>
      <c r="I19" s="13" t="s">
        <v>20</v>
      </c>
    </row>
    <row r="20" spans="1:9" ht="24.95" customHeight="1" x14ac:dyDescent="0.25">
      <c r="A20" s="13"/>
      <c r="B20" s="13">
        <v>8</v>
      </c>
      <c r="C20" s="13" t="s">
        <v>41</v>
      </c>
      <c r="D20" s="13">
        <v>5</v>
      </c>
      <c r="E20" s="13">
        <v>5</v>
      </c>
      <c r="F20" s="21">
        <f t="shared" si="8"/>
        <v>25</v>
      </c>
      <c r="G20" s="13">
        <v>5</v>
      </c>
      <c r="H20" s="21">
        <f t="shared" si="7"/>
        <v>25</v>
      </c>
      <c r="I20" s="13" t="s">
        <v>20</v>
      </c>
    </row>
    <row r="21" spans="1:9" ht="24.95" customHeight="1" x14ac:dyDescent="0.25">
      <c r="A21" s="13"/>
      <c r="B21" s="13">
        <v>9</v>
      </c>
      <c r="C21" s="13" t="s">
        <v>31</v>
      </c>
      <c r="D21" s="13">
        <v>2</v>
      </c>
      <c r="E21" s="13">
        <v>1</v>
      </c>
      <c r="F21" s="21">
        <f t="shared" si="8"/>
        <v>2</v>
      </c>
      <c r="G21" s="13">
        <v>0.75</v>
      </c>
      <c r="H21" s="21">
        <f t="shared" si="7"/>
        <v>1.5</v>
      </c>
      <c r="I21" s="13" t="s">
        <v>50</v>
      </c>
    </row>
    <row r="22" spans="1:9" ht="24" customHeight="1" x14ac:dyDescent="0.25">
      <c r="A22" s="13"/>
      <c r="B22" s="13">
        <v>10</v>
      </c>
      <c r="C22" s="13" t="s">
        <v>39</v>
      </c>
      <c r="D22" s="13">
        <v>1</v>
      </c>
      <c r="E22" s="13">
        <v>1</v>
      </c>
      <c r="F22" s="21">
        <f>D22*E22</f>
        <v>1</v>
      </c>
      <c r="G22" s="13">
        <v>0</v>
      </c>
      <c r="H22" s="21">
        <f>G22*D22</f>
        <v>0</v>
      </c>
      <c r="I22" s="13" t="s">
        <v>49</v>
      </c>
    </row>
    <row r="23" spans="1:9" ht="24.95" customHeight="1" x14ac:dyDescent="0.25">
      <c r="A23" s="13"/>
      <c r="B23" s="13">
        <v>11</v>
      </c>
      <c r="C23" s="13" t="s">
        <v>47</v>
      </c>
      <c r="D23" s="13">
        <v>2</v>
      </c>
      <c r="E23" s="13">
        <v>1</v>
      </c>
      <c r="F23" s="21">
        <f t="shared" ref="F23" si="9">D23*E23</f>
        <v>2</v>
      </c>
      <c r="G23" s="13">
        <v>0</v>
      </c>
      <c r="H23" s="21">
        <f t="shared" ref="H23" si="10">G23*D23</f>
        <v>0</v>
      </c>
      <c r="I23" s="13" t="s">
        <v>49</v>
      </c>
    </row>
    <row r="24" spans="1:9" ht="24.95" customHeight="1" x14ac:dyDescent="0.25">
      <c r="A24" s="62" t="s">
        <v>40</v>
      </c>
      <c r="B24" s="62"/>
      <c r="C24" s="62"/>
      <c r="D24" s="19"/>
      <c r="E24" s="17">
        <f>E2+E12</f>
        <v>51.5</v>
      </c>
      <c r="F24" s="17">
        <f t="shared" ref="F24:H24" si="11">F2+F12</f>
        <v>120</v>
      </c>
      <c r="G24" s="17">
        <f t="shared" si="11"/>
        <v>51.75</v>
      </c>
      <c r="H24" s="17">
        <f t="shared" si="11"/>
        <v>120</v>
      </c>
      <c r="I24" s="17"/>
    </row>
    <row r="25" spans="1:9" ht="24.95" customHeight="1" x14ac:dyDescent="0.25">
      <c r="H25" s="20"/>
    </row>
    <row r="26" spans="1:9" ht="24.95" customHeight="1" x14ac:dyDescent="0.25"/>
    <row r="27" spans="1:9" ht="24.95" customHeight="1" x14ac:dyDescent="0.25"/>
    <row r="28" spans="1:9" ht="24.95" customHeight="1" x14ac:dyDescent="0.25"/>
  </sheetData>
  <mergeCells count="3">
    <mergeCell ref="B2:D2"/>
    <mergeCell ref="A24:C24"/>
    <mergeCell ref="B12:D1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showGridLines="0" zoomScale="115" zoomScaleNormal="115" workbookViewId="0">
      <selection activeCell="B3" sqref="B3:B4"/>
    </sheetView>
  </sheetViews>
  <sheetFormatPr defaultRowHeight="15" x14ac:dyDescent="0.25"/>
  <cols>
    <col min="1" max="1" width="13.85546875" style="1" bestFit="1" customWidth="1"/>
    <col min="2" max="2" width="22.140625" style="1" bestFit="1" customWidth="1"/>
    <col min="3" max="6" width="8.42578125" style="2" customWidth="1"/>
    <col min="7" max="7" width="9.140625" style="2"/>
    <col min="8" max="8" width="1.42578125" style="11" customWidth="1"/>
    <col min="9" max="16384" width="9.140625" style="11"/>
  </cols>
  <sheetData>
    <row r="1" spans="1:20" ht="30" customHeight="1" x14ac:dyDescent="0.25">
      <c r="A1" s="51" t="s">
        <v>85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4"/>
      <c r="T1" s="4"/>
    </row>
    <row r="2" spans="1:20" ht="19.5" customHeight="1" x14ac:dyDescent="0.25">
      <c r="A2" s="3"/>
      <c r="B2" s="3"/>
      <c r="C2" s="5"/>
      <c r="D2" s="5"/>
      <c r="E2" s="5"/>
      <c r="F2" s="5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" customHeight="1" x14ac:dyDescent="0.25">
      <c r="A3" s="52" t="s">
        <v>4</v>
      </c>
      <c r="B3" s="54" t="s">
        <v>93</v>
      </c>
      <c r="C3" s="56" t="s">
        <v>2</v>
      </c>
      <c r="D3" s="57"/>
      <c r="E3" s="56" t="s">
        <v>3</v>
      </c>
      <c r="F3" s="5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0" x14ac:dyDescent="0.25">
      <c r="A4" s="53"/>
      <c r="B4" s="55"/>
      <c r="C4" s="40" t="s">
        <v>0</v>
      </c>
      <c r="D4" s="41" t="s">
        <v>1</v>
      </c>
      <c r="E4" s="40" t="s">
        <v>0</v>
      </c>
      <c r="F4" s="42" t="s"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0" ht="24.95" customHeight="1" x14ac:dyDescent="0.25">
      <c r="A5" s="43" t="s">
        <v>40</v>
      </c>
      <c r="B5" s="23" t="s">
        <v>51</v>
      </c>
      <c r="C5" s="38">
        <f>SUM(C6:C13)</f>
        <v>740</v>
      </c>
      <c r="D5" s="38">
        <f>SUM(D6:D13)</f>
        <v>670</v>
      </c>
      <c r="E5" s="38">
        <v>980</v>
      </c>
      <c r="F5" s="39">
        <v>940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20" ht="24.95" customHeight="1" x14ac:dyDescent="0.25">
      <c r="A6" s="29" t="s">
        <v>6</v>
      </c>
      <c r="B6" s="6" t="s">
        <v>72</v>
      </c>
      <c r="C6" s="25">
        <v>200</v>
      </c>
      <c r="D6" s="25">
        <f>'Burndown Chart - 1st Sprint'!D6</f>
        <v>136</v>
      </c>
      <c r="E6" s="25">
        <f>$E$5-SUM($C$6:C6)</f>
        <v>780</v>
      </c>
      <c r="F6" s="30">
        <f>IF(D6="",NA(),$F$5-SUM($D$6:D6))</f>
        <v>804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0" ht="24.95" customHeight="1" x14ac:dyDescent="0.25">
      <c r="A7" s="31" t="s">
        <v>5</v>
      </c>
      <c r="B7" s="7" t="s">
        <v>77</v>
      </c>
      <c r="C7" s="24">
        <v>60</v>
      </c>
      <c r="D7" s="24">
        <f>'Burndown Chart - Low Activity'!D7</f>
        <v>49</v>
      </c>
      <c r="E7" s="24">
        <f>$E$5-SUM($C$6:C7)</f>
        <v>720</v>
      </c>
      <c r="F7" s="28">
        <f>IF(D7="",NA(),$F$5-SUM($D$6:D7))</f>
        <v>755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0" ht="24.95" customHeight="1" x14ac:dyDescent="0.25">
      <c r="A8" s="29" t="s">
        <v>7</v>
      </c>
      <c r="B8" s="6" t="s">
        <v>79</v>
      </c>
      <c r="C8" s="25">
        <v>120</v>
      </c>
      <c r="D8" s="25">
        <f>'Burndown Chart - 2nd Sprint'!D8</f>
        <v>95</v>
      </c>
      <c r="E8" s="25">
        <f>$E$5-SUM($C$6:C8)</f>
        <v>600</v>
      </c>
      <c r="F8" s="30">
        <f>IF(D8="",NA(),$F$5-SUM($D$6:D8))</f>
        <v>660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0" ht="24.95" customHeight="1" x14ac:dyDescent="0.25">
      <c r="A9" s="32" t="s">
        <v>8</v>
      </c>
      <c r="B9" s="46" t="s">
        <v>80</v>
      </c>
      <c r="C9" s="26">
        <v>120</v>
      </c>
      <c r="D9" s="26">
        <v>150</v>
      </c>
      <c r="E9" s="26">
        <f>$E$5-SUM($C$6:C9)</f>
        <v>480</v>
      </c>
      <c r="F9" s="33">
        <f>IF(D9="",NA(),$F$5-SUM($D$6:D9))</f>
        <v>510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0" ht="24.95" customHeight="1" x14ac:dyDescent="0.25">
      <c r="A10" s="29" t="s">
        <v>9</v>
      </c>
      <c r="B10" s="6" t="s">
        <v>73</v>
      </c>
      <c r="C10" s="25">
        <v>120</v>
      </c>
      <c r="D10" s="25">
        <v>117</v>
      </c>
      <c r="E10" s="25">
        <f>$E$5-SUM($C$6:C10)</f>
        <v>360</v>
      </c>
      <c r="F10" s="30">
        <f>IF(D10="",NA(),$F$5-SUM($D$6:D10))</f>
        <v>393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0" ht="24.95" customHeight="1" x14ac:dyDescent="0.25">
      <c r="A11" s="32" t="s">
        <v>10</v>
      </c>
      <c r="B11" s="8" t="s">
        <v>74</v>
      </c>
      <c r="C11" s="26">
        <v>120</v>
      </c>
      <c r="D11" s="26">
        <v>123</v>
      </c>
      <c r="E11" s="26">
        <f>$E$5-SUM($C$6:C11)</f>
        <v>240</v>
      </c>
      <c r="F11" s="33">
        <f>IF(D11="",NA(),$F$5-SUM($D$6:D11))</f>
        <v>270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0" ht="24.95" customHeight="1" x14ac:dyDescent="0.25">
      <c r="A12" s="29" t="s">
        <v>11</v>
      </c>
      <c r="B12" s="6"/>
      <c r="C12" s="25"/>
      <c r="D12" s="25"/>
      <c r="E12" s="25">
        <f>$E$5-SUM($C$6:C12)</f>
        <v>240</v>
      </c>
      <c r="F12" s="30" t="e">
        <f>IF(D12="",NA(),$F$5-SUM($D$6:D12))</f>
        <v>#N/A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0" ht="24.95" customHeight="1" x14ac:dyDescent="0.25">
      <c r="A13" s="34" t="s">
        <v>12</v>
      </c>
      <c r="B13" s="22"/>
      <c r="C13" s="35"/>
      <c r="D13" s="35"/>
      <c r="E13" s="35">
        <f>$E$5-SUM($C$6:C13)</f>
        <v>240</v>
      </c>
      <c r="F13" s="36" t="e">
        <f>IF(D13="",NA(),$F$5-SUM($D$6:D13))</f>
        <v>#N/A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0" ht="20.2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20" ht="20.2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20" ht="20.25" customHeight="1" x14ac:dyDescent="0.25">
      <c r="A16" s="9"/>
      <c r="B16" s="9"/>
      <c r="C16" s="10"/>
      <c r="D16" s="10"/>
      <c r="E16" s="10"/>
      <c r="F16" s="10"/>
      <c r="G16" s="4"/>
      <c r="H16" s="4"/>
      <c r="I16" s="4"/>
      <c r="J16" s="4"/>
      <c r="K16" s="4"/>
      <c r="L16" s="4"/>
    </row>
    <row r="17" spans="1:20" ht="20.25" customHeight="1" x14ac:dyDescent="0.25">
      <c r="A17" s="3"/>
      <c r="B17" s="3"/>
      <c r="C17" s="5"/>
      <c r="D17" s="5"/>
      <c r="E17" s="5"/>
      <c r="F17" s="5"/>
      <c r="G17" s="4"/>
      <c r="H17" s="4"/>
      <c r="I17" s="4"/>
      <c r="J17" s="4"/>
      <c r="K17" s="4"/>
      <c r="L17" s="4"/>
    </row>
    <row r="18" spans="1:20" ht="20.25" customHeight="1" x14ac:dyDescent="0.25"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0" ht="20.25" customHeight="1" x14ac:dyDescent="0.25"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20" ht="20.25" customHeight="1" x14ac:dyDescent="0.25"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20" ht="20.25" customHeight="1" x14ac:dyDescent="0.25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20" ht="20.25" customHeight="1" x14ac:dyDescent="0.25"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20" ht="20.25" customHeight="1" x14ac:dyDescent="0.25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20" ht="20.25" customHeight="1" x14ac:dyDescent="0.25"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20" ht="20.25" customHeight="1" x14ac:dyDescent="0.25"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20" ht="20.25" customHeight="1" x14ac:dyDescent="0.25">
      <c r="G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20.25" customHeight="1" x14ac:dyDescent="0.25"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20.25" customHeight="1" x14ac:dyDescent="0.25"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20.25" customHeight="1" x14ac:dyDescent="0.25"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</sheetData>
  <mergeCells count="5">
    <mergeCell ref="A1:R1"/>
    <mergeCell ref="A3:A4"/>
    <mergeCell ref="B3:B4"/>
    <mergeCell ref="C3:D3"/>
    <mergeCell ref="E3:F3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85" zoomScaleNormal="85" workbookViewId="0">
      <pane ySplit="1" topLeftCell="A11" activePane="bottomLeft" state="frozen"/>
      <selection activeCell="D7" sqref="D7"/>
      <selection pane="bottomLeft" activeCell="H29" sqref="H29"/>
    </sheetView>
  </sheetViews>
  <sheetFormatPr defaultRowHeight="15" x14ac:dyDescent="0.25"/>
  <cols>
    <col min="1" max="1" width="4.140625" style="11" customWidth="1"/>
    <col min="2" max="2" width="6.28515625" style="11" customWidth="1"/>
    <col min="3" max="3" width="61.140625" style="11" customWidth="1"/>
    <col min="4" max="4" width="9.28515625" style="11" customWidth="1"/>
    <col min="5" max="7" width="9.7109375" style="11" customWidth="1"/>
    <col min="8" max="8" width="9.140625" style="11"/>
    <col min="9" max="9" width="12" style="11" bestFit="1" customWidth="1"/>
    <col min="10" max="16384" width="9.140625" style="11"/>
  </cols>
  <sheetData>
    <row r="1" spans="1:9" ht="32.25" customHeight="1" x14ac:dyDescent="0.25">
      <c r="A1" s="15" t="s">
        <v>13</v>
      </c>
      <c r="B1" s="16" t="s">
        <v>14</v>
      </c>
      <c r="C1" s="15" t="s">
        <v>15</v>
      </c>
      <c r="D1" s="15" t="s">
        <v>42</v>
      </c>
      <c r="E1" s="16" t="s">
        <v>68</v>
      </c>
      <c r="F1" s="16" t="s">
        <v>16</v>
      </c>
      <c r="G1" s="16" t="s">
        <v>69</v>
      </c>
      <c r="H1" s="16" t="s">
        <v>70</v>
      </c>
      <c r="I1" s="15" t="s">
        <v>17</v>
      </c>
    </row>
    <row r="2" spans="1:9" ht="50.1" customHeight="1" x14ac:dyDescent="0.25">
      <c r="A2" s="12">
        <v>11</v>
      </c>
      <c r="B2" s="63" t="s">
        <v>60</v>
      </c>
      <c r="C2" s="64"/>
      <c r="D2" s="65"/>
      <c r="E2" s="12">
        <f>SUM(E3:E4)</f>
        <v>2</v>
      </c>
      <c r="F2" s="12">
        <f>SUM(F3:F4)</f>
        <v>3</v>
      </c>
      <c r="G2" s="12">
        <f>SUM(G3:G4)</f>
        <v>3</v>
      </c>
      <c r="H2" s="12">
        <f>SUM(H3:H4)</f>
        <v>4</v>
      </c>
      <c r="I2" s="12"/>
    </row>
    <row r="3" spans="1:9" ht="24.95" customHeight="1" x14ac:dyDescent="0.25">
      <c r="A3" s="13"/>
      <c r="B3" s="13">
        <v>10</v>
      </c>
      <c r="C3" s="13" t="s">
        <v>39</v>
      </c>
      <c r="D3" s="13">
        <v>1</v>
      </c>
      <c r="E3" s="13">
        <v>1</v>
      </c>
      <c r="F3" s="21">
        <f>D3*E3</f>
        <v>1</v>
      </c>
      <c r="G3" s="13">
        <v>2</v>
      </c>
      <c r="H3" s="21">
        <f>G3*D3</f>
        <v>2</v>
      </c>
      <c r="I3" s="13" t="s">
        <v>20</v>
      </c>
    </row>
    <row r="4" spans="1:9" ht="24.95" customHeight="1" x14ac:dyDescent="0.25">
      <c r="A4" s="13"/>
      <c r="B4" s="13">
        <v>11</v>
      </c>
      <c r="C4" s="13" t="s">
        <v>47</v>
      </c>
      <c r="D4" s="13">
        <v>2</v>
      </c>
      <c r="E4" s="13">
        <v>1</v>
      </c>
      <c r="F4" s="21">
        <f t="shared" ref="F4" si="0">D4*E4</f>
        <v>2</v>
      </c>
      <c r="G4" s="13">
        <v>1</v>
      </c>
      <c r="H4" s="21">
        <f t="shared" ref="H4" si="1">G4*D4</f>
        <v>2</v>
      </c>
      <c r="I4" s="13" t="s">
        <v>20</v>
      </c>
    </row>
    <row r="5" spans="1:9" ht="50.1" customHeight="1" x14ac:dyDescent="0.25">
      <c r="A5" s="12">
        <v>12</v>
      </c>
      <c r="B5" s="63" t="s">
        <v>61</v>
      </c>
      <c r="C5" s="64"/>
      <c r="D5" s="65"/>
      <c r="E5" s="12">
        <f>SUM(E6:E16)</f>
        <v>28</v>
      </c>
      <c r="F5" s="12">
        <f t="shared" ref="F5:H5" si="2">SUM(F6:F16)</f>
        <v>75</v>
      </c>
      <c r="G5" s="12">
        <f t="shared" si="2"/>
        <v>25.5</v>
      </c>
      <c r="H5" s="12">
        <f t="shared" si="2"/>
        <v>68</v>
      </c>
      <c r="I5" s="12"/>
    </row>
    <row r="6" spans="1:9" ht="24.95" customHeight="1" x14ac:dyDescent="0.25">
      <c r="A6" s="13"/>
      <c r="B6" s="13">
        <v>1</v>
      </c>
      <c r="C6" s="13" t="s">
        <v>27</v>
      </c>
      <c r="D6" s="13">
        <v>5</v>
      </c>
      <c r="E6" s="13">
        <v>4</v>
      </c>
      <c r="F6" s="21">
        <f t="shared" ref="F6:F9" si="3">D6*E6</f>
        <v>20</v>
      </c>
      <c r="G6" s="13">
        <v>3</v>
      </c>
      <c r="H6" s="21">
        <f t="shared" ref="H6:H14" si="4">G6*D6</f>
        <v>15</v>
      </c>
      <c r="I6" s="13" t="s">
        <v>20</v>
      </c>
    </row>
    <row r="7" spans="1:9" ht="24.95" customHeight="1" x14ac:dyDescent="0.25">
      <c r="A7" s="13"/>
      <c r="B7" s="13">
        <v>2</v>
      </c>
      <c r="C7" s="13" t="s">
        <v>33</v>
      </c>
      <c r="D7" s="13">
        <v>1</v>
      </c>
      <c r="E7" s="13">
        <v>2</v>
      </c>
      <c r="F7" s="21">
        <f t="shared" si="3"/>
        <v>2</v>
      </c>
      <c r="G7" s="13">
        <v>2</v>
      </c>
      <c r="H7" s="21">
        <f t="shared" si="4"/>
        <v>2</v>
      </c>
      <c r="I7" s="13" t="s">
        <v>20</v>
      </c>
    </row>
    <row r="8" spans="1:9" ht="24.95" customHeight="1" x14ac:dyDescent="0.25">
      <c r="A8" s="13"/>
      <c r="B8" s="13">
        <v>3</v>
      </c>
      <c r="C8" s="13" t="s">
        <v>34</v>
      </c>
      <c r="D8" s="13">
        <v>1</v>
      </c>
      <c r="E8" s="13">
        <v>4</v>
      </c>
      <c r="F8" s="21">
        <f t="shared" si="3"/>
        <v>4</v>
      </c>
      <c r="G8" s="13">
        <v>3</v>
      </c>
      <c r="H8" s="21">
        <f t="shared" si="4"/>
        <v>3</v>
      </c>
      <c r="I8" s="13" t="s">
        <v>20</v>
      </c>
    </row>
    <row r="9" spans="1:9" ht="24.95" customHeight="1" x14ac:dyDescent="0.25">
      <c r="A9" s="13"/>
      <c r="B9" s="13">
        <v>4</v>
      </c>
      <c r="C9" s="13" t="s">
        <v>35</v>
      </c>
      <c r="D9" s="13">
        <v>2</v>
      </c>
      <c r="E9" s="13">
        <v>3</v>
      </c>
      <c r="F9" s="21">
        <f t="shared" si="3"/>
        <v>6</v>
      </c>
      <c r="G9" s="13">
        <v>3</v>
      </c>
      <c r="H9" s="21">
        <f t="shared" si="4"/>
        <v>6</v>
      </c>
      <c r="I9" s="13" t="s">
        <v>20</v>
      </c>
    </row>
    <row r="10" spans="1:9" ht="24.95" customHeight="1" x14ac:dyDescent="0.25">
      <c r="A10" s="13"/>
      <c r="B10" s="13">
        <v>5</v>
      </c>
      <c r="C10" s="13" t="s">
        <v>36</v>
      </c>
      <c r="D10" s="13">
        <v>1</v>
      </c>
      <c r="E10" s="13">
        <v>2</v>
      </c>
      <c r="F10" s="21">
        <f>D10*E10</f>
        <v>2</v>
      </c>
      <c r="G10" s="13">
        <v>2</v>
      </c>
      <c r="H10" s="21">
        <f t="shared" si="4"/>
        <v>2</v>
      </c>
      <c r="I10" s="13" t="s">
        <v>20</v>
      </c>
    </row>
    <row r="11" spans="1:9" ht="24" customHeight="1" x14ac:dyDescent="0.25">
      <c r="A11" s="13"/>
      <c r="B11" s="13">
        <v>6</v>
      </c>
      <c r="C11" s="13" t="s">
        <v>37</v>
      </c>
      <c r="D11" s="13">
        <v>1</v>
      </c>
      <c r="E11" s="13">
        <v>2</v>
      </c>
      <c r="F11" s="21">
        <f t="shared" ref="F11:F14" si="5">D11*E11</f>
        <v>2</v>
      </c>
      <c r="G11" s="13">
        <v>1.5</v>
      </c>
      <c r="H11" s="21">
        <f t="shared" si="4"/>
        <v>1.5</v>
      </c>
      <c r="I11" s="13" t="s">
        <v>20</v>
      </c>
    </row>
    <row r="12" spans="1:9" ht="24.95" customHeight="1" x14ac:dyDescent="0.25">
      <c r="A12" s="13"/>
      <c r="B12" s="13">
        <v>7</v>
      </c>
      <c r="C12" s="13" t="s">
        <v>38</v>
      </c>
      <c r="D12" s="13">
        <v>2</v>
      </c>
      <c r="E12" s="13">
        <v>2</v>
      </c>
      <c r="F12" s="21">
        <f t="shared" si="5"/>
        <v>4</v>
      </c>
      <c r="G12" s="13">
        <v>1.5</v>
      </c>
      <c r="H12" s="21">
        <f t="shared" si="4"/>
        <v>3</v>
      </c>
      <c r="I12" s="13" t="s">
        <v>20</v>
      </c>
    </row>
    <row r="13" spans="1:9" ht="24.95" customHeight="1" x14ac:dyDescent="0.25">
      <c r="A13" s="13"/>
      <c r="B13" s="13">
        <v>8</v>
      </c>
      <c r="C13" s="13" t="s">
        <v>41</v>
      </c>
      <c r="D13" s="13">
        <v>5</v>
      </c>
      <c r="E13" s="13">
        <v>6</v>
      </c>
      <c r="F13" s="21">
        <f t="shared" si="5"/>
        <v>30</v>
      </c>
      <c r="G13" s="13">
        <v>6</v>
      </c>
      <c r="H13" s="21">
        <f t="shared" si="4"/>
        <v>30</v>
      </c>
      <c r="I13" s="13" t="s">
        <v>20</v>
      </c>
    </row>
    <row r="14" spans="1:9" ht="24.95" customHeight="1" x14ac:dyDescent="0.25">
      <c r="A14" s="13"/>
      <c r="B14" s="13">
        <v>9</v>
      </c>
      <c r="C14" s="13" t="s">
        <v>31</v>
      </c>
      <c r="D14" s="13">
        <v>2</v>
      </c>
      <c r="E14" s="13">
        <v>1</v>
      </c>
      <c r="F14" s="21">
        <f t="shared" si="5"/>
        <v>2</v>
      </c>
      <c r="G14" s="13">
        <v>1</v>
      </c>
      <c r="H14" s="21">
        <f t="shared" si="4"/>
        <v>2</v>
      </c>
      <c r="I14" s="13" t="s">
        <v>20</v>
      </c>
    </row>
    <row r="15" spans="1:9" ht="24.95" customHeight="1" x14ac:dyDescent="0.25">
      <c r="A15" s="13"/>
      <c r="B15" s="13">
        <v>10</v>
      </c>
      <c r="C15" s="13" t="s">
        <v>39</v>
      </c>
      <c r="D15" s="13">
        <v>1</v>
      </c>
      <c r="E15" s="13">
        <v>1</v>
      </c>
      <c r="F15" s="21">
        <f>D15*E15</f>
        <v>1</v>
      </c>
      <c r="G15" s="13">
        <v>1.5</v>
      </c>
      <c r="H15" s="21">
        <f>G15*D15</f>
        <v>1.5</v>
      </c>
      <c r="I15" s="13" t="s">
        <v>20</v>
      </c>
    </row>
    <row r="16" spans="1:9" ht="24.95" customHeight="1" x14ac:dyDescent="0.25">
      <c r="A16" s="13"/>
      <c r="B16" s="13">
        <v>11</v>
      </c>
      <c r="C16" s="13" t="s">
        <v>47</v>
      </c>
      <c r="D16" s="13">
        <v>2</v>
      </c>
      <c r="E16" s="13">
        <v>1</v>
      </c>
      <c r="F16" s="21">
        <f t="shared" ref="F16" si="6">D16*E16</f>
        <v>2</v>
      </c>
      <c r="G16" s="13">
        <v>1</v>
      </c>
      <c r="H16" s="21">
        <f t="shared" ref="H16" si="7">G16*D16</f>
        <v>2</v>
      </c>
      <c r="I16" s="13" t="s">
        <v>20</v>
      </c>
    </row>
    <row r="17" spans="1:9" ht="24.95" customHeight="1" x14ac:dyDescent="0.25">
      <c r="A17" s="12">
        <v>13</v>
      </c>
      <c r="B17" s="63" t="s">
        <v>62</v>
      </c>
      <c r="C17" s="64"/>
      <c r="D17" s="65"/>
      <c r="E17" s="12">
        <f>SUM(E18:E28)</f>
        <v>18</v>
      </c>
      <c r="F17" s="12">
        <f t="shared" ref="F17:H17" si="8">SUM(F18:F28)</f>
        <v>45</v>
      </c>
      <c r="G17" s="12">
        <f t="shared" si="8"/>
        <v>17</v>
      </c>
      <c r="H17" s="12">
        <f t="shared" si="8"/>
        <v>43</v>
      </c>
      <c r="I17" s="12"/>
    </row>
    <row r="18" spans="1:9" ht="24.95" customHeight="1" x14ac:dyDescent="0.25">
      <c r="A18" s="13"/>
      <c r="B18" s="13">
        <v>1</v>
      </c>
      <c r="C18" s="13" t="s">
        <v>27</v>
      </c>
      <c r="D18" s="13">
        <v>5</v>
      </c>
      <c r="E18" s="13">
        <v>2</v>
      </c>
      <c r="F18" s="21">
        <f t="shared" ref="F18:F21" si="9">D18*E18</f>
        <v>10</v>
      </c>
      <c r="G18" s="13">
        <v>2</v>
      </c>
      <c r="H18" s="21">
        <f t="shared" ref="H18:H26" si="10">G18*D18</f>
        <v>10</v>
      </c>
      <c r="I18" s="13" t="s">
        <v>20</v>
      </c>
    </row>
    <row r="19" spans="1:9" ht="24.95" customHeight="1" x14ac:dyDescent="0.25">
      <c r="A19" s="13"/>
      <c r="B19" s="13">
        <v>2</v>
      </c>
      <c r="C19" s="13" t="s">
        <v>33</v>
      </c>
      <c r="D19" s="13">
        <v>1</v>
      </c>
      <c r="E19" s="13">
        <v>1</v>
      </c>
      <c r="F19" s="21">
        <f t="shared" si="9"/>
        <v>1</v>
      </c>
      <c r="G19" s="13">
        <v>1</v>
      </c>
      <c r="H19" s="21">
        <f t="shared" si="10"/>
        <v>1</v>
      </c>
      <c r="I19" s="13" t="s">
        <v>20</v>
      </c>
    </row>
    <row r="20" spans="1:9" ht="24.95" customHeight="1" x14ac:dyDescent="0.25">
      <c r="A20" s="13"/>
      <c r="B20" s="13">
        <v>3</v>
      </c>
      <c r="C20" s="13" t="s">
        <v>34</v>
      </c>
      <c r="D20" s="13">
        <v>1</v>
      </c>
      <c r="E20" s="13">
        <v>1</v>
      </c>
      <c r="F20" s="21">
        <f t="shared" si="9"/>
        <v>1</v>
      </c>
      <c r="G20" s="13">
        <v>1</v>
      </c>
      <c r="H20" s="21">
        <f t="shared" si="10"/>
        <v>1</v>
      </c>
      <c r="I20" s="13" t="s">
        <v>20</v>
      </c>
    </row>
    <row r="21" spans="1:9" ht="24.95" customHeight="1" x14ac:dyDescent="0.25">
      <c r="A21" s="13"/>
      <c r="B21" s="13">
        <v>4</v>
      </c>
      <c r="C21" s="13" t="s">
        <v>35</v>
      </c>
      <c r="D21" s="13">
        <v>2</v>
      </c>
      <c r="E21" s="13">
        <v>2</v>
      </c>
      <c r="F21" s="21">
        <f t="shared" si="9"/>
        <v>4</v>
      </c>
      <c r="G21" s="13">
        <v>2</v>
      </c>
      <c r="H21" s="21">
        <f t="shared" si="10"/>
        <v>4</v>
      </c>
      <c r="I21" s="13" t="s">
        <v>20</v>
      </c>
    </row>
    <row r="22" spans="1:9" ht="24.95" customHeight="1" x14ac:dyDescent="0.25">
      <c r="A22" s="13"/>
      <c r="B22" s="13">
        <v>5</v>
      </c>
      <c r="C22" s="13" t="s">
        <v>36</v>
      </c>
      <c r="D22" s="13">
        <v>1</v>
      </c>
      <c r="E22" s="13">
        <v>1</v>
      </c>
      <c r="F22" s="21">
        <f>D22*E22</f>
        <v>1</v>
      </c>
      <c r="G22" s="13">
        <v>1</v>
      </c>
      <c r="H22" s="21">
        <f t="shared" si="10"/>
        <v>1</v>
      </c>
      <c r="I22" s="13" t="s">
        <v>20</v>
      </c>
    </row>
    <row r="23" spans="1:9" ht="24.95" customHeight="1" x14ac:dyDescent="0.25">
      <c r="A23" s="13"/>
      <c r="B23" s="13">
        <v>6</v>
      </c>
      <c r="C23" s="13" t="s">
        <v>37</v>
      </c>
      <c r="D23" s="13">
        <v>1</v>
      </c>
      <c r="E23" s="13">
        <v>2</v>
      </c>
      <c r="F23" s="21">
        <f t="shared" ref="F23:F26" si="11">D23*E23</f>
        <v>2</v>
      </c>
      <c r="G23" s="13">
        <v>2</v>
      </c>
      <c r="H23" s="21">
        <f t="shared" si="10"/>
        <v>2</v>
      </c>
      <c r="I23" s="13" t="s">
        <v>20</v>
      </c>
    </row>
    <row r="24" spans="1:9" ht="24" customHeight="1" x14ac:dyDescent="0.25">
      <c r="A24" s="13"/>
      <c r="B24" s="13">
        <v>7</v>
      </c>
      <c r="C24" s="13" t="s">
        <v>38</v>
      </c>
      <c r="D24" s="13">
        <v>2</v>
      </c>
      <c r="E24" s="13">
        <v>3</v>
      </c>
      <c r="F24" s="21">
        <f t="shared" si="11"/>
        <v>6</v>
      </c>
      <c r="G24" s="13">
        <v>2</v>
      </c>
      <c r="H24" s="21">
        <f t="shared" si="10"/>
        <v>4</v>
      </c>
      <c r="I24" s="13" t="s">
        <v>20</v>
      </c>
    </row>
    <row r="25" spans="1:9" ht="24.95" customHeight="1" x14ac:dyDescent="0.25">
      <c r="A25" s="13"/>
      <c r="B25" s="13">
        <v>8</v>
      </c>
      <c r="C25" s="13" t="s">
        <v>41</v>
      </c>
      <c r="D25" s="13">
        <v>5</v>
      </c>
      <c r="E25" s="13">
        <v>3</v>
      </c>
      <c r="F25" s="21">
        <f t="shared" si="11"/>
        <v>15</v>
      </c>
      <c r="G25" s="13">
        <v>3</v>
      </c>
      <c r="H25" s="21">
        <f t="shared" si="10"/>
        <v>15</v>
      </c>
      <c r="I25" s="13" t="s">
        <v>20</v>
      </c>
    </row>
    <row r="26" spans="1:9" ht="24.95" customHeight="1" x14ac:dyDescent="0.25">
      <c r="A26" s="13"/>
      <c r="B26" s="13">
        <v>9</v>
      </c>
      <c r="C26" s="13" t="s">
        <v>31</v>
      </c>
      <c r="D26" s="13">
        <v>2</v>
      </c>
      <c r="E26" s="13">
        <v>1</v>
      </c>
      <c r="F26" s="21">
        <f t="shared" si="11"/>
        <v>2</v>
      </c>
      <c r="G26" s="13">
        <v>1</v>
      </c>
      <c r="H26" s="21">
        <f t="shared" si="10"/>
        <v>2</v>
      </c>
      <c r="I26" s="13" t="s">
        <v>20</v>
      </c>
    </row>
    <row r="27" spans="1:9" ht="24.95" customHeight="1" x14ac:dyDescent="0.25">
      <c r="A27" s="13"/>
      <c r="B27" s="13">
        <v>10</v>
      </c>
      <c r="C27" s="13" t="s">
        <v>39</v>
      </c>
      <c r="D27" s="13">
        <v>1</v>
      </c>
      <c r="E27" s="13">
        <v>1</v>
      </c>
      <c r="F27" s="21">
        <f>D27*E27</f>
        <v>1</v>
      </c>
      <c r="G27" s="13">
        <v>1</v>
      </c>
      <c r="H27" s="21">
        <f>G27*D27</f>
        <v>1</v>
      </c>
      <c r="I27" s="13" t="s">
        <v>20</v>
      </c>
    </row>
    <row r="28" spans="1:9" ht="24.95" customHeight="1" x14ac:dyDescent="0.25">
      <c r="A28" s="13"/>
      <c r="B28" s="13">
        <v>11</v>
      </c>
      <c r="C28" s="13" t="s">
        <v>47</v>
      </c>
      <c r="D28" s="13">
        <v>2</v>
      </c>
      <c r="E28" s="13">
        <v>1</v>
      </c>
      <c r="F28" s="21">
        <f t="shared" ref="F28" si="12">D28*E28</f>
        <v>2</v>
      </c>
      <c r="G28" s="13">
        <v>1</v>
      </c>
      <c r="H28" s="21">
        <f t="shared" ref="H28" si="13">G28*D28</f>
        <v>2</v>
      </c>
      <c r="I28" s="13" t="s">
        <v>20</v>
      </c>
    </row>
    <row r="29" spans="1:9" ht="50.1" customHeight="1" x14ac:dyDescent="0.25">
      <c r="A29" s="12">
        <v>14</v>
      </c>
      <c r="B29" s="63" t="s">
        <v>63</v>
      </c>
      <c r="C29" s="64"/>
      <c r="D29" s="65"/>
      <c r="E29" s="12">
        <f>SUM(E30:E30)</f>
        <v>0</v>
      </c>
      <c r="F29" s="12">
        <f>SUM(F30:F30)</f>
        <v>0</v>
      </c>
      <c r="G29" s="12">
        <f>SUM(G30:G30)</f>
        <v>1</v>
      </c>
      <c r="H29" s="12">
        <f>SUM(H30:H30)</f>
        <v>5</v>
      </c>
      <c r="I29" s="12"/>
    </row>
    <row r="30" spans="1:9" ht="24.95" customHeight="1" x14ac:dyDescent="0.25">
      <c r="A30" s="13"/>
      <c r="B30" s="13">
        <v>1</v>
      </c>
      <c r="C30" s="13" t="s">
        <v>27</v>
      </c>
      <c r="D30" s="13">
        <v>5</v>
      </c>
      <c r="E30" s="13">
        <v>0</v>
      </c>
      <c r="F30" s="21">
        <f t="shared" ref="F30" si="14">D30*E30</f>
        <v>0</v>
      </c>
      <c r="G30" s="13">
        <v>1</v>
      </c>
      <c r="H30" s="21">
        <f t="shared" ref="H30" si="15">G30*D30</f>
        <v>5</v>
      </c>
      <c r="I30" s="13" t="s">
        <v>50</v>
      </c>
    </row>
    <row r="31" spans="1:9" ht="24.95" customHeight="1" x14ac:dyDescent="0.25">
      <c r="A31" s="62" t="s">
        <v>40</v>
      </c>
      <c r="B31" s="62"/>
      <c r="C31" s="62"/>
      <c r="D31" s="19"/>
      <c r="E31" s="17">
        <f>E2+E5+E17+E29</f>
        <v>48</v>
      </c>
      <c r="F31" s="17">
        <f>F2+F5+F17+F29</f>
        <v>123</v>
      </c>
      <c r="G31" s="17">
        <f>G2+G5+G17+G29</f>
        <v>46.5</v>
      </c>
      <c r="H31" s="17">
        <f>H2+H5+H17+H29</f>
        <v>120</v>
      </c>
      <c r="I31" s="17"/>
    </row>
    <row r="32" spans="1:9" ht="24.95" customHeight="1" x14ac:dyDescent="0.25">
      <c r="H32" s="20"/>
    </row>
    <row r="33" ht="24.95" customHeight="1" x14ac:dyDescent="0.25"/>
  </sheetData>
  <mergeCells count="5">
    <mergeCell ref="B2:D2"/>
    <mergeCell ref="A31:C31"/>
    <mergeCell ref="B5:D5"/>
    <mergeCell ref="B17:D17"/>
    <mergeCell ref="B29:D2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showGridLines="0" zoomScale="115" zoomScaleNormal="115" workbookViewId="0">
      <selection activeCell="B3" sqref="B3:B4"/>
    </sheetView>
  </sheetViews>
  <sheetFormatPr defaultRowHeight="15" x14ac:dyDescent="0.25"/>
  <cols>
    <col min="1" max="1" width="13.85546875" style="1" bestFit="1" customWidth="1"/>
    <col min="2" max="2" width="22.140625" style="1" bestFit="1" customWidth="1"/>
    <col min="3" max="6" width="8.42578125" style="2" customWidth="1"/>
    <col min="7" max="7" width="9.140625" style="2"/>
    <col min="8" max="8" width="1.42578125" style="11" customWidth="1"/>
    <col min="9" max="16384" width="9.140625" style="11"/>
  </cols>
  <sheetData>
    <row r="1" spans="1:20" ht="30" customHeight="1" x14ac:dyDescent="0.25">
      <c r="A1" s="51" t="s">
        <v>86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4"/>
      <c r="T1" s="4"/>
    </row>
    <row r="2" spans="1:20" ht="19.5" customHeight="1" x14ac:dyDescent="0.25">
      <c r="A2" s="3"/>
      <c r="B2" s="3"/>
      <c r="C2" s="5"/>
      <c r="D2" s="5"/>
      <c r="E2" s="5"/>
      <c r="F2" s="5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" customHeight="1" x14ac:dyDescent="0.25">
      <c r="A3" s="52" t="s">
        <v>4</v>
      </c>
      <c r="B3" s="54" t="s">
        <v>93</v>
      </c>
      <c r="C3" s="56" t="s">
        <v>2</v>
      </c>
      <c r="D3" s="57"/>
      <c r="E3" s="56" t="s">
        <v>3</v>
      </c>
      <c r="F3" s="5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0" x14ac:dyDescent="0.25">
      <c r="A4" s="53"/>
      <c r="B4" s="55"/>
      <c r="C4" s="40" t="s">
        <v>0</v>
      </c>
      <c r="D4" s="41" t="s">
        <v>1</v>
      </c>
      <c r="E4" s="40" t="s">
        <v>0</v>
      </c>
      <c r="F4" s="42" t="s"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0" ht="24.95" customHeight="1" x14ac:dyDescent="0.25">
      <c r="A5" s="43" t="s">
        <v>40</v>
      </c>
      <c r="B5" s="23" t="s">
        <v>51</v>
      </c>
      <c r="C5" s="38">
        <f>SUM(C6:C13)</f>
        <v>860</v>
      </c>
      <c r="D5" s="38">
        <f>SUM(D6:D13)</f>
        <v>795</v>
      </c>
      <c r="E5" s="38">
        <v>980</v>
      </c>
      <c r="F5" s="39">
        <v>940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20" ht="24.95" customHeight="1" x14ac:dyDescent="0.25">
      <c r="A6" s="29" t="s">
        <v>6</v>
      </c>
      <c r="B6" s="6" t="s">
        <v>72</v>
      </c>
      <c r="C6" s="25">
        <v>200</v>
      </c>
      <c r="D6" s="25">
        <f>'Burndown Chart - 1st Sprint'!D6</f>
        <v>136</v>
      </c>
      <c r="E6" s="25">
        <f>$E$5-SUM($C$6:C6)</f>
        <v>780</v>
      </c>
      <c r="F6" s="30">
        <f>IF(D6="",NA(),$F$5-SUM($D$6:D6))</f>
        <v>804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0" ht="24.95" customHeight="1" x14ac:dyDescent="0.25">
      <c r="A7" s="31" t="s">
        <v>5</v>
      </c>
      <c r="B7" s="7" t="s">
        <v>77</v>
      </c>
      <c r="C7" s="24">
        <v>60</v>
      </c>
      <c r="D7" s="24">
        <f>'Burndown Chart - Low Activity'!D7</f>
        <v>49</v>
      </c>
      <c r="E7" s="24">
        <f>$E$5-SUM($C$6:C7)</f>
        <v>720</v>
      </c>
      <c r="F7" s="28">
        <f>IF(D7="",NA(),$F$5-SUM($D$6:D7))</f>
        <v>755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0" ht="24.95" customHeight="1" x14ac:dyDescent="0.25">
      <c r="A8" s="29" t="s">
        <v>7</v>
      </c>
      <c r="B8" s="6" t="s">
        <v>79</v>
      </c>
      <c r="C8" s="25">
        <v>120</v>
      </c>
      <c r="D8" s="25">
        <f>'Burndown Chart - 2nd Sprint'!D8</f>
        <v>95</v>
      </c>
      <c r="E8" s="25">
        <f>$E$5-SUM($C$6:C8)</f>
        <v>600</v>
      </c>
      <c r="F8" s="30">
        <f>IF(D8="",NA(),$F$5-SUM($D$6:D8))</f>
        <v>660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0" ht="24.95" customHeight="1" x14ac:dyDescent="0.25">
      <c r="A9" s="32" t="s">
        <v>8</v>
      </c>
      <c r="B9" s="46" t="s">
        <v>80</v>
      </c>
      <c r="C9" s="26">
        <v>120</v>
      </c>
      <c r="D9" s="26">
        <v>150</v>
      </c>
      <c r="E9" s="26">
        <f>$E$5-SUM($C$6:C9)</f>
        <v>480</v>
      </c>
      <c r="F9" s="33">
        <f>IF(D9="",NA(),$F$5-SUM($D$6:D9))</f>
        <v>510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0" ht="24.95" customHeight="1" x14ac:dyDescent="0.25">
      <c r="A10" s="29" t="s">
        <v>9</v>
      </c>
      <c r="B10" s="6" t="s">
        <v>73</v>
      </c>
      <c r="C10" s="25">
        <v>120</v>
      </c>
      <c r="D10" s="25">
        <v>117</v>
      </c>
      <c r="E10" s="25">
        <f>$E$5-SUM($C$6:C10)</f>
        <v>360</v>
      </c>
      <c r="F10" s="30">
        <f>IF(D10="",NA(),$F$5-SUM($D$6:D10))</f>
        <v>393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0" ht="24.95" customHeight="1" x14ac:dyDescent="0.25">
      <c r="A11" s="32" t="s">
        <v>10</v>
      </c>
      <c r="B11" s="8" t="s">
        <v>74</v>
      </c>
      <c r="C11" s="26">
        <v>120</v>
      </c>
      <c r="D11" s="26">
        <v>123</v>
      </c>
      <c r="E11" s="26">
        <f>$E$5-SUM($C$6:C11)</f>
        <v>240</v>
      </c>
      <c r="F11" s="33">
        <f>IF(D11="",NA(),$F$5-SUM($D$6:D11))</f>
        <v>270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0" ht="24.95" customHeight="1" x14ac:dyDescent="0.25">
      <c r="A12" s="29" t="s">
        <v>11</v>
      </c>
      <c r="B12" s="6" t="s">
        <v>75</v>
      </c>
      <c r="C12" s="25">
        <v>120</v>
      </c>
      <c r="D12" s="25">
        <v>125</v>
      </c>
      <c r="E12" s="25">
        <f>$E$5-SUM($C$6:C12)</f>
        <v>120</v>
      </c>
      <c r="F12" s="30">
        <f>IF(D12="",NA(),$F$5-SUM($D$6:D12))</f>
        <v>145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0" ht="24.95" customHeight="1" x14ac:dyDescent="0.25">
      <c r="A13" s="34" t="s">
        <v>12</v>
      </c>
      <c r="B13" s="47"/>
      <c r="C13" s="35"/>
      <c r="D13" s="35"/>
      <c r="E13" s="35">
        <f>$E$5-SUM($C$6:C13)</f>
        <v>120</v>
      </c>
      <c r="F13" s="36" t="e">
        <f>IF(D13="",NA(),$F$5-SUM($D$6:D13))</f>
        <v>#N/A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0" ht="20.2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20" ht="20.2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20" ht="20.25" customHeight="1" x14ac:dyDescent="0.25">
      <c r="A16" s="9"/>
      <c r="B16" s="9"/>
      <c r="C16" s="10"/>
      <c r="D16" s="10"/>
      <c r="E16" s="10"/>
      <c r="F16" s="10"/>
      <c r="G16" s="4"/>
      <c r="H16" s="4"/>
      <c r="I16" s="4"/>
      <c r="J16" s="4"/>
      <c r="K16" s="4"/>
      <c r="L16" s="4"/>
    </row>
    <row r="17" spans="1:20" ht="20.25" customHeight="1" x14ac:dyDescent="0.25">
      <c r="A17" s="3"/>
      <c r="B17" s="3"/>
      <c r="C17" s="5"/>
      <c r="D17" s="5"/>
      <c r="E17" s="5"/>
      <c r="F17" s="5"/>
      <c r="G17" s="4"/>
      <c r="H17" s="4"/>
      <c r="I17" s="4"/>
      <c r="J17" s="4"/>
      <c r="K17" s="4"/>
      <c r="L17" s="4"/>
    </row>
    <row r="18" spans="1:20" ht="20.25" customHeight="1" x14ac:dyDescent="0.25"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0" ht="20.25" customHeight="1" x14ac:dyDescent="0.25"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20" ht="20.25" customHeight="1" x14ac:dyDescent="0.25"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20" ht="20.25" customHeight="1" x14ac:dyDescent="0.25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20" ht="20.25" customHeight="1" x14ac:dyDescent="0.25"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20" ht="20.25" customHeight="1" x14ac:dyDescent="0.25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20" ht="20.25" customHeight="1" x14ac:dyDescent="0.25"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20" ht="20.25" customHeight="1" x14ac:dyDescent="0.25"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20" ht="20.25" customHeight="1" x14ac:dyDescent="0.25">
      <c r="G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20.25" customHeight="1" x14ac:dyDescent="0.25"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20.25" customHeight="1" x14ac:dyDescent="0.25"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20.25" customHeight="1" x14ac:dyDescent="0.25"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</sheetData>
  <mergeCells count="5">
    <mergeCell ref="A1:R1"/>
    <mergeCell ref="A3:A4"/>
    <mergeCell ref="B3:B4"/>
    <mergeCell ref="C3:D3"/>
    <mergeCell ref="E3:F3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="85" zoomScaleNormal="85" workbookViewId="0">
      <pane ySplit="1" topLeftCell="A14" activePane="bottomLeft" state="frozen"/>
      <selection activeCell="D7" sqref="D7"/>
      <selection pane="bottomLeft" activeCell="A35" sqref="A35:C35"/>
    </sheetView>
  </sheetViews>
  <sheetFormatPr defaultRowHeight="15" x14ac:dyDescent="0.25"/>
  <cols>
    <col min="1" max="1" width="4.140625" style="11" customWidth="1"/>
    <col min="2" max="2" width="6.28515625" style="11" customWidth="1"/>
    <col min="3" max="3" width="61.140625" style="11" customWidth="1"/>
    <col min="4" max="4" width="9.28515625" style="11" customWidth="1"/>
    <col min="5" max="7" width="9.7109375" style="11" customWidth="1"/>
    <col min="8" max="8" width="9.140625" style="11"/>
    <col min="9" max="9" width="12" style="11" bestFit="1" customWidth="1"/>
    <col min="10" max="16384" width="9.140625" style="11"/>
  </cols>
  <sheetData>
    <row r="1" spans="1:9" ht="32.25" customHeight="1" x14ac:dyDescent="0.25">
      <c r="A1" s="15" t="s">
        <v>13</v>
      </c>
      <c r="B1" s="16" t="s">
        <v>14</v>
      </c>
      <c r="C1" s="15" t="s">
        <v>15</v>
      </c>
      <c r="D1" s="15" t="s">
        <v>42</v>
      </c>
      <c r="E1" s="16" t="s">
        <v>68</v>
      </c>
      <c r="F1" s="16" t="s">
        <v>16</v>
      </c>
      <c r="G1" s="16" t="s">
        <v>69</v>
      </c>
      <c r="H1" s="16" t="s">
        <v>70</v>
      </c>
      <c r="I1" s="15" t="s">
        <v>17</v>
      </c>
    </row>
    <row r="2" spans="1:9" ht="50.1" customHeight="1" x14ac:dyDescent="0.25">
      <c r="A2" s="12">
        <v>14</v>
      </c>
      <c r="B2" s="63" t="s">
        <v>63</v>
      </c>
      <c r="C2" s="64"/>
      <c r="D2" s="65"/>
      <c r="E2" s="12">
        <f>SUM(E3:E13)</f>
        <v>24</v>
      </c>
      <c r="F2" s="12">
        <f t="shared" ref="F2:H2" si="0">SUM(F3:F13)</f>
        <v>60</v>
      </c>
      <c r="G2" s="12">
        <f t="shared" si="0"/>
        <v>19</v>
      </c>
      <c r="H2" s="12">
        <f t="shared" si="0"/>
        <v>43</v>
      </c>
      <c r="I2" s="12"/>
    </row>
    <row r="3" spans="1:9" ht="24.95" customHeight="1" x14ac:dyDescent="0.25">
      <c r="A3" s="13"/>
      <c r="B3" s="13">
        <v>1</v>
      </c>
      <c r="C3" s="13" t="s">
        <v>27</v>
      </c>
      <c r="D3" s="13">
        <v>5</v>
      </c>
      <c r="E3" s="13">
        <v>2</v>
      </c>
      <c r="F3" s="21">
        <f t="shared" ref="F3:F11" si="1">D3*E3</f>
        <v>10</v>
      </c>
      <c r="G3" s="13">
        <v>1.5</v>
      </c>
      <c r="H3" s="21">
        <f t="shared" ref="H3:H11" si="2">G3*D3</f>
        <v>7.5</v>
      </c>
      <c r="I3" s="13" t="s">
        <v>20</v>
      </c>
    </row>
    <row r="4" spans="1:9" ht="24.95" customHeight="1" x14ac:dyDescent="0.25">
      <c r="A4" s="13"/>
      <c r="B4" s="13">
        <v>2</v>
      </c>
      <c r="C4" s="13" t="s">
        <v>33</v>
      </c>
      <c r="D4" s="13">
        <v>1</v>
      </c>
      <c r="E4" s="13">
        <v>2</v>
      </c>
      <c r="F4" s="21">
        <f t="shared" si="1"/>
        <v>2</v>
      </c>
      <c r="G4" s="13">
        <v>1</v>
      </c>
      <c r="H4" s="21">
        <f t="shared" si="2"/>
        <v>1</v>
      </c>
      <c r="I4" s="13" t="s">
        <v>20</v>
      </c>
    </row>
    <row r="5" spans="1:9" ht="24.95" customHeight="1" x14ac:dyDescent="0.25">
      <c r="A5" s="13"/>
      <c r="B5" s="13">
        <v>3</v>
      </c>
      <c r="C5" s="13" t="s">
        <v>34</v>
      </c>
      <c r="D5" s="13">
        <v>1</v>
      </c>
      <c r="E5" s="13">
        <v>2</v>
      </c>
      <c r="F5" s="21">
        <f t="shared" si="1"/>
        <v>2</v>
      </c>
      <c r="G5" s="13">
        <v>1.5</v>
      </c>
      <c r="H5" s="21">
        <f t="shared" si="2"/>
        <v>1.5</v>
      </c>
      <c r="I5" s="13" t="s">
        <v>20</v>
      </c>
    </row>
    <row r="6" spans="1:9" ht="24.95" customHeight="1" x14ac:dyDescent="0.25">
      <c r="A6" s="13"/>
      <c r="B6" s="13">
        <v>4</v>
      </c>
      <c r="C6" s="13" t="s">
        <v>35</v>
      </c>
      <c r="D6" s="13">
        <v>2</v>
      </c>
      <c r="E6" s="13">
        <v>2</v>
      </c>
      <c r="F6" s="21">
        <f t="shared" si="1"/>
        <v>4</v>
      </c>
      <c r="G6" s="13">
        <v>1.5</v>
      </c>
      <c r="H6" s="21">
        <f t="shared" si="2"/>
        <v>3</v>
      </c>
      <c r="I6" s="13" t="s">
        <v>20</v>
      </c>
    </row>
    <row r="7" spans="1:9" ht="24.95" customHeight="1" x14ac:dyDescent="0.25">
      <c r="A7" s="13"/>
      <c r="B7" s="13">
        <v>5</v>
      </c>
      <c r="C7" s="13" t="s">
        <v>36</v>
      </c>
      <c r="D7" s="13">
        <v>1</v>
      </c>
      <c r="E7" s="13">
        <v>2</v>
      </c>
      <c r="F7" s="21">
        <f t="shared" si="1"/>
        <v>2</v>
      </c>
      <c r="G7" s="13">
        <v>2</v>
      </c>
      <c r="H7" s="21">
        <f t="shared" si="2"/>
        <v>2</v>
      </c>
      <c r="I7" s="13" t="s">
        <v>20</v>
      </c>
    </row>
    <row r="8" spans="1:9" ht="24.95" customHeight="1" x14ac:dyDescent="0.25">
      <c r="A8" s="13"/>
      <c r="B8" s="13">
        <v>6</v>
      </c>
      <c r="C8" s="13" t="s">
        <v>37</v>
      </c>
      <c r="D8" s="13">
        <v>1</v>
      </c>
      <c r="E8" s="13">
        <v>2</v>
      </c>
      <c r="F8" s="21">
        <f t="shared" si="1"/>
        <v>2</v>
      </c>
      <c r="G8" s="13">
        <v>2</v>
      </c>
      <c r="H8" s="21">
        <f t="shared" si="2"/>
        <v>2</v>
      </c>
      <c r="I8" s="13" t="s">
        <v>20</v>
      </c>
    </row>
    <row r="9" spans="1:9" ht="24.95" customHeight="1" x14ac:dyDescent="0.25">
      <c r="A9" s="13"/>
      <c r="B9" s="13">
        <v>7</v>
      </c>
      <c r="C9" s="13" t="s">
        <v>38</v>
      </c>
      <c r="D9" s="13">
        <v>2</v>
      </c>
      <c r="E9" s="13">
        <v>3</v>
      </c>
      <c r="F9" s="21">
        <f t="shared" si="1"/>
        <v>6</v>
      </c>
      <c r="G9" s="13">
        <v>2.5</v>
      </c>
      <c r="H9" s="21">
        <f t="shared" si="2"/>
        <v>5</v>
      </c>
      <c r="I9" s="13" t="s">
        <v>20</v>
      </c>
    </row>
    <row r="10" spans="1:9" ht="24.95" customHeight="1" x14ac:dyDescent="0.25">
      <c r="A10" s="13"/>
      <c r="B10" s="13">
        <v>8</v>
      </c>
      <c r="C10" s="13" t="s">
        <v>41</v>
      </c>
      <c r="D10" s="13">
        <v>5</v>
      </c>
      <c r="E10" s="13">
        <v>5</v>
      </c>
      <c r="F10" s="21">
        <f t="shared" si="1"/>
        <v>25</v>
      </c>
      <c r="G10" s="13">
        <v>3</v>
      </c>
      <c r="H10" s="21">
        <f t="shared" si="2"/>
        <v>15</v>
      </c>
      <c r="I10" s="13" t="s">
        <v>20</v>
      </c>
    </row>
    <row r="11" spans="1:9" ht="24" customHeight="1" x14ac:dyDescent="0.25">
      <c r="A11" s="13"/>
      <c r="B11" s="13">
        <v>9</v>
      </c>
      <c r="C11" s="13" t="s">
        <v>31</v>
      </c>
      <c r="D11" s="13">
        <v>2</v>
      </c>
      <c r="E11" s="13">
        <v>2</v>
      </c>
      <c r="F11" s="21">
        <f t="shared" si="1"/>
        <v>4</v>
      </c>
      <c r="G11" s="13">
        <v>1</v>
      </c>
      <c r="H11" s="21">
        <f t="shared" si="2"/>
        <v>2</v>
      </c>
      <c r="I11" s="13" t="s">
        <v>20</v>
      </c>
    </row>
    <row r="12" spans="1:9" ht="24.95" customHeight="1" x14ac:dyDescent="0.25">
      <c r="A12" s="13"/>
      <c r="B12" s="13">
        <v>10</v>
      </c>
      <c r="C12" s="13" t="s">
        <v>39</v>
      </c>
      <c r="D12" s="13">
        <v>1</v>
      </c>
      <c r="E12" s="13">
        <v>1</v>
      </c>
      <c r="F12" s="21">
        <f>D12*E12</f>
        <v>1</v>
      </c>
      <c r="G12" s="13">
        <v>2</v>
      </c>
      <c r="H12" s="21">
        <f>G12*D12</f>
        <v>2</v>
      </c>
      <c r="I12" s="13" t="s">
        <v>20</v>
      </c>
    </row>
    <row r="13" spans="1:9" ht="24.95" customHeight="1" x14ac:dyDescent="0.25">
      <c r="A13" s="13"/>
      <c r="B13" s="13">
        <v>11</v>
      </c>
      <c r="C13" s="13" t="s">
        <v>47</v>
      </c>
      <c r="D13" s="13">
        <v>2</v>
      </c>
      <c r="E13" s="13">
        <v>1</v>
      </c>
      <c r="F13" s="21">
        <f t="shared" ref="F13" si="3">D13*E13</f>
        <v>2</v>
      </c>
      <c r="G13" s="13">
        <v>1</v>
      </c>
      <c r="H13" s="21">
        <f t="shared" ref="H13" si="4">G13*D13</f>
        <v>2</v>
      </c>
      <c r="I13" s="13" t="s">
        <v>20</v>
      </c>
    </row>
    <row r="14" spans="1:9" ht="24.75" customHeight="1" x14ac:dyDescent="0.25">
      <c r="A14" s="12">
        <v>15</v>
      </c>
      <c r="B14" s="63" t="s">
        <v>64</v>
      </c>
      <c r="C14" s="64"/>
      <c r="D14" s="65"/>
      <c r="E14" s="12">
        <f>SUM(E15:E25)</f>
        <v>17</v>
      </c>
      <c r="F14" s="12">
        <f>SUM(F15:F25)</f>
        <v>35</v>
      </c>
      <c r="G14" s="12">
        <f t="shared" ref="G14:H14" si="5">SUM(G15:G25)</f>
        <v>15.5</v>
      </c>
      <c r="H14" s="12">
        <f t="shared" si="5"/>
        <v>37</v>
      </c>
      <c r="I14" s="12"/>
    </row>
    <row r="15" spans="1:9" ht="24.95" customHeight="1" x14ac:dyDescent="0.25">
      <c r="A15" s="13"/>
      <c r="B15" s="13">
        <v>1</v>
      </c>
      <c r="C15" s="13" t="s">
        <v>27</v>
      </c>
      <c r="D15" s="13">
        <v>5</v>
      </c>
      <c r="E15" s="13">
        <v>1</v>
      </c>
      <c r="F15" s="21">
        <f t="shared" ref="F15:F23" si="6">D15*E15</f>
        <v>5</v>
      </c>
      <c r="G15" s="13">
        <v>1</v>
      </c>
      <c r="H15" s="21">
        <f t="shared" ref="H15:H23" si="7">G15*D15</f>
        <v>5</v>
      </c>
      <c r="I15" s="13" t="s">
        <v>20</v>
      </c>
    </row>
    <row r="16" spans="1:9" ht="24.95" customHeight="1" x14ac:dyDescent="0.25">
      <c r="A16" s="13"/>
      <c r="B16" s="13">
        <v>2</v>
      </c>
      <c r="C16" s="13" t="s">
        <v>33</v>
      </c>
      <c r="D16" s="13">
        <v>1</v>
      </c>
      <c r="E16" s="13">
        <v>1</v>
      </c>
      <c r="F16" s="21">
        <f t="shared" si="6"/>
        <v>1</v>
      </c>
      <c r="G16" s="13">
        <v>1</v>
      </c>
      <c r="H16" s="21">
        <f t="shared" si="7"/>
        <v>1</v>
      </c>
      <c r="I16" s="13" t="s">
        <v>20</v>
      </c>
    </row>
    <row r="17" spans="1:9" ht="24.95" customHeight="1" x14ac:dyDescent="0.25">
      <c r="A17" s="13"/>
      <c r="B17" s="13">
        <v>3</v>
      </c>
      <c r="C17" s="13" t="s">
        <v>34</v>
      </c>
      <c r="D17" s="13">
        <v>1</v>
      </c>
      <c r="E17" s="13">
        <v>1</v>
      </c>
      <c r="F17" s="21">
        <f t="shared" si="6"/>
        <v>1</v>
      </c>
      <c r="G17" s="13">
        <v>1</v>
      </c>
      <c r="H17" s="21">
        <f t="shared" si="7"/>
        <v>1</v>
      </c>
      <c r="I17" s="13" t="s">
        <v>20</v>
      </c>
    </row>
    <row r="18" spans="1:9" ht="24.95" customHeight="1" x14ac:dyDescent="0.25">
      <c r="A18" s="13"/>
      <c r="B18" s="13">
        <v>4</v>
      </c>
      <c r="C18" s="13" t="s">
        <v>35</v>
      </c>
      <c r="D18" s="13">
        <v>2</v>
      </c>
      <c r="E18" s="13">
        <v>2</v>
      </c>
      <c r="F18" s="21">
        <f t="shared" si="6"/>
        <v>4</v>
      </c>
      <c r="G18" s="13">
        <v>1</v>
      </c>
      <c r="H18" s="21">
        <f t="shared" si="7"/>
        <v>2</v>
      </c>
      <c r="I18" s="13" t="s">
        <v>20</v>
      </c>
    </row>
    <row r="19" spans="1:9" ht="24.95" customHeight="1" x14ac:dyDescent="0.25">
      <c r="A19" s="13"/>
      <c r="B19" s="13">
        <v>5</v>
      </c>
      <c r="C19" s="13" t="s">
        <v>36</v>
      </c>
      <c r="D19" s="13">
        <v>1</v>
      </c>
      <c r="E19" s="13">
        <v>2</v>
      </c>
      <c r="F19" s="21">
        <f t="shared" si="6"/>
        <v>2</v>
      </c>
      <c r="G19" s="13">
        <v>1</v>
      </c>
      <c r="H19" s="21">
        <f t="shared" si="7"/>
        <v>1</v>
      </c>
      <c r="I19" s="13" t="s">
        <v>20</v>
      </c>
    </row>
    <row r="20" spans="1:9" ht="24.95" customHeight="1" x14ac:dyDescent="0.25">
      <c r="A20" s="13"/>
      <c r="B20" s="13">
        <v>6</v>
      </c>
      <c r="C20" s="13" t="s">
        <v>37</v>
      </c>
      <c r="D20" s="13">
        <v>1</v>
      </c>
      <c r="E20" s="13">
        <v>2</v>
      </c>
      <c r="F20" s="21">
        <f t="shared" si="6"/>
        <v>2</v>
      </c>
      <c r="G20" s="13">
        <v>2</v>
      </c>
      <c r="H20" s="21">
        <f t="shared" si="7"/>
        <v>2</v>
      </c>
      <c r="I20" s="13" t="s">
        <v>20</v>
      </c>
    </row>
    <row r="21" spans="1:9" ht="24.95" customHeight="1" x14ac:dyDescent="0.25">
      <c r="A21" s="13"/>
      <c r="B21" s="13">
        <v>7</v>
      </c>
      <c r="C21" s="13" t="s">
        <v>38</v>
      </c>
      <c r="D21" s="13">
        <v>2</v>
      </c>
      <c r="E21" s="13">
        <v>2</v>
      </c>
      <c r="F21" s="21">
        <f t="shared" si="6"/>
        <v>4</v>
      </c>
      <c r="G21" s="13">
        <v>2.5</v>
      </c>
      <c r="H21" s="21">
        <f t="shared" si="7"/>
        <v>5</v>
      </c>
      <c r="I21" s="13" t="s">
        <v>20</v>
      </c>
    </row>
    <row r="22" spans="1:9" ht="24.95" customHeight="1" x14ac:dyDescent="0.25">
      <c r="A22" s="13"/>
      <c r="B22" s="13">
        <v>8</v>
      </c>
      <c r="C22" s="13" t="s">
        <v>41</v>
      </c>
      <c r="D22" s="13">
        <v>5</v>
      </c>
      <c r="E22" s="13">
        <v>2</v>
      </c>
      <c r="F22" s="21">
        <f t="shared" si="6"/>
        <v>10</v>
      </c>
      <c r="G22" s="13">
        <v>3</v>
      </c>
      <c r="H22" s="21">
        <f t="shared" si="7"/>
        <v>15</v>
      </c>
      <c r="I22" s="13" t="s">
        <v>20</v>
      </c>
    </row>
    <row r="23" spans="1:9" ht="24.95" customHeight="1" x14ac:dyDescent="0.25">
      <c r="A23" s="13"/>
      <c r="B23" s="13">
        <v>9</v>
      </c>
      <c r="C23" s="13" t="s">
        <v>31</v>
      </c>
      <c r="D23" s="13">
        <v>2</v>
      </c>
      <c r="E23" s="13">
        <v>1</v>
      </c>
      <c r="F23" s="21">
        <f t="shared" si="6"/>
        <v>2</v>
      </c>
      <c r="G23" s="13">
        <v>1</v>
      </c>
      <c r="H23" s="21">
        <f t="shared" si="7"/>
        <v>2</v>
      </c>
      <c r="I23" s="13" t="s">
        <v>20</v>
      </c>
    </row>
    <row r="24" spans="1:9" ht="24.95" customHeight="1" x14ac:dyDescent="0.25">
      <c r="A24" s="13"/>
      <c r="B24" s="13">
        <v>10</v>
      </c>
      <c r="C24" s="13" t="s">
        <v>39</v>
      </c>
      <c r="D24" s="13">
        <v>1</v>
      </c>
      <c r="E24" s="13">
        <v>2</v>
      </c>
      <c r="F24" s="21">
        <f>D24*E24</f>
        <v>2</v>
      </c>
      <c r="G24" s="13">
        <v>1</v>
      </c>
      <c r="H24" s="21">
        <f>G24*D24</f>
        <v>1</v>
      </c>
      <c r="I24" s="13" t="s">
        <v>20</v>
      </c>
    </row>
    <row r="25" spans="1:9" ht="24" customHeight="1" x14ac:dyDescent="0.25">
      <c r="A25" s="13"/>
      <c r="B25" s="13">
        <v>11</v>
      </c>
      <c r="C25" s="13" t="s">
        <v>47</v>
      </c>
      <c r="D25" s="13">
        <v>2</v>
      </c>
      <c r="E25" s="13">
        <v>1</v>
      </c>
      <c r="F25" s="21">
        <f t="shared" ref="F25" si="8">D25*E25</f>
        <v>2</v>
      </c>
      <c r="G25" s="13">
        <v>1</v>
      </c>
      <c r="H25" s="21">
        <f t="shared" ref="H25" si="9">G25*D25</f>
        <v>2</v>
      </c>
      <c r="I25" s="13" t="s">
        <v>20</v>
      </c>
    </row>
    <row r="26" spans="1:9" ht="24.95" customHeight="1" x14ac:dyDescent="0.25">
      <c r="A26" s="12">
        <v>16</v>
      </c>
      <c r="B26" s="63" t="s">
        <v>65</v>
      </c>
      <c r="C26" s="64"/>
      <c r="D26" s="65"/>
      <c r="E26" s="12">
        <f>SUM(E27:E34)</f>
        <v>11</v>
      </c>
      <c r="F26" s="12">
        <f>SUM(F27:F34)</f>
        <v>25</v>
      </c>
      <c r="G26" s="12">
        <f>SUM(G27:G34)</f>
        <v>13</v>
      </c>
      <c r="H26" s="12">
        <f>SUM(H27:H34)</f>
        <v>40</v>
      </c>
      <c r="I26" s="12"/>
    </row>
    <row r="27" spans="1:9" ht="24.95" customHeight="1" x14ac:dyDescent="0.25">
      <c r="A27" s="13"/>
      <c r="B27" s="13">
        <v>1</v>
      </c>
      <c r="C27" s="13" t="s">
        <v>27</v>
      </c>
      <c r="D27" s="13">
        <v>5</v>
      </c>
      <c r="E27" s="13">
        <v>3</v>
      </c>
      <c r="F27" s="21">
        <f t="shared" ref="F27:F34" si="10">D27*E27</f>
        <v>15</v>
      </c>
      <c r="G27" s="13">
        <v>3</v>
      </c>
      <c r="H27" s="21">
        <f t="shared" ref="H27:H34" si="11">G27*D27</f>
        <v>15</v>
      </c>
      <c r="I27" s="13" t="s">
        <v>20</v>
      </c>
    </row>
    <row r="28" spans="1:9" ht="24.95" customHeight="1" x14ac:dyDescent="0.25">
      <c r="A28" s="13"/>
      <c r="B28" s="13">
        <v>2</v>
      </c>
      <c r="C28" s="13" t="s">
        <v>33</v>
      </c>
      <c r="D28" s="13">
        <v>1</v>
      </c>
      <c r="E28" s="13">
        <v>1</v>
      </c>
      <c r="F28" s="21">
        <f t="shared" si="10"/>
        <v>1</v>
      </c>
      <c r="G28" s="13">
        <v>0.5</v>
      </c>
      <c r="H28" s="21">
        <f t="shared" si="11"/>
        <v>0.5</v>
      </c>
      <c r="I28" s="13" t="s">
        <v>20</v>
      </c>
    </row>
    <row r="29" spans="1:9" ht="24.95" customHeight="1" x14ac:dyDescent="0.25">
      <c r="A29" s="13"/>
      <c r="B29" s="13">
        <v>3</v>
      </c>
      <c r="C29" s="13" t="s">
        <v>34</v>
      </c>
      <c r="D29" s="13">
        <v>1</v>
      </c>
      <c r="E29" s="13">
        <v>1</v>
      </c>
      <c r="F29" s="21">
        <f t="shared" si="10"/>
        <v>1</v>
      </c>
      <c r="G29" s="13">
        <v>0.5</v>
      </c>
      <c r="H29" s="21">
        <f t="shared" si="11"/>
        <v>0.5</v>
      </c>
      <c r="I29" s="13" t="s">
        <v>20</v>
      </c>
    </row>
    <row r="30" spans="1:9" ht="24.95" customHeight="1" x14ac:dyDescent="0.25">
      <c r="A30" s="13"/>
      <c r="B30" s="13">
        <v>4</v>
      </c>
      <c r="C30" s="13" t="s">
        <v>35</v>
      </c>
      <c r="D30" s="13">
        <v>2</v>
      </c>
      <c r="E30" s="13">
        <v>2</v>
      </c>
      <c r="F30" s="21">
        <f t="shared" si="10"/>
        <v>4</v>
      </c>
      <c r="G30" s="13">
        <v>1</v>
      </c>
      <c r="H30" s="21">
        <f t="shared" si="11"/>
        <v>2</v>
      </c>
      <c r="I30" s="13" t="s">
        <v>20</v>
      </c>
    </row>
    <row r="31" spans="1:9" ht="24.95" customHeight="1" x14ac:dyDescent="0.25">
      <c r="A31" s="13"/>
      <c r="B31" s="13">
        <v>5</v>
      </c>
      <c r="C31" s="13" t="s">
        <v>36</v>
      </c>
      <c r="D31" s="13">
        <v>1</v>
      </c>
      <c r="E31" s="13">
        <v>2</v>
      </c>
      <c r="F31" s="21">
        <f t="shared" si="10"/>
        <v>2</v>
      </c>
      <c r="G31" s="13">
        <v>1</v>
      </c>
      <c r="H31" s="21">
        <f t="shared" si="11"/>
        <v>1</v>
      </c>
      <c r="I31" s="13" t="s">
        <v>20</v>
      </c>
    </row>
    <row r="32" spans="1:9" ht="24.95" customHeight="1" x14ac:dyDescent="0.25">
      <c r="A32" s="13"/>
      <c r="B32" s="13">
        <v>6</v>
      </c>
      <c r="C32" s="13" t="s">
        <v>37</v>
      </c>
      <c r="D32" s="13">
        <v>1</v>
      </c>
      <c r="E32" s="13">
        <v>2</v>
      </c>
      <c r="F32" s="21">
        <f t="shared" si="10"/>
        <v>2</v>
      </c>
      <c r="G32" s="13">
        <v>2</v>
      </c>
      <c r="H32" s="21">
        <f t="shared" si="11"/>
        <v>2</v>
      </c>
      <c r="I32" s="13" t="s">
        <v>20</v>
      </c>
    </row>
    <row r="33" spans="1:9" ht="24.95" customHeight="1" x14ac:dyDescent="0.25">
      <c r="A33" s="13"/>
      <c r="B33" s="13">
        <v>7</v>
      </c>
      <c r="C33" s="13" t="s">
        <v>38</v>
      </c>
      <c r="D33" s="13">
        <v>2</v>
      </c>
      <c r="E33" s="13">
        <v>0</v>
      </c>
      <c r="F33" s="21">
        <f t="shared" si="10"/>
        <v>0</v>
      </c>
      <c r="G33" s="13">
        <v>2</v>
      </c>
      <c r="H33" s="21">
        <f t="shared" si="11"/>
        <v>4</v>
      </c>
      <c r="I33" s="13" t="s">
        <v>20</v>
      </c>
    </row>
    <row r="34" spans="1:9" ht="24.95" customHeight="1" x14ac:dyDescent="0.25">
      <c r="A34" s="13"/>
      <c r="B34" s="13">
        <v>8</v>
      </c>
      <c r="C34" s="13" t="s">
        <v>41</v>
      </c>
      <c r="D34" s="13">
        <v>5</v>
      </c>
      <c r="E34" s="13">
        <v>0</v>
      </c>
      <c r="F34" s="21">
        <f t="shared" si="10"/>
        <v>0</v>
      </c>
      <c r="G34" s="13">
        <v>3</v>
      </c>
      <c r="H34" s="21">
        <f t="shared" si="11"/>
        <v>15</v>
      </c>
      <c r="I34" s="13" t="s">
        <v>20</v>
      </c>
    </row>
    <row r="35" spans="1:9" ht="24.95" customHeight="1" x14ac:dyDescent="0.25">
      <c r="A35" s="62" t="s">
        <v>40</v>
      </c>
      <c r="B35" s="62"/>
      <c r="C35" s="62"/>
      <c r="D35" s="19"/>
      <c r="E35" s="17">
        <f>E2+E14+E26</f>
        <v>52</v>
      </c>
      <c r="F35" s="17">
        <f>F2+F14+F26</f>
        <v>120</v>
      </c>
      <c r="G35" s="17">
        <f>G2+G14+G26</f>
        <v>47.5</v>
      </c>
      <c r="H35" s="17">
        <f>H2+H14+H26</f>
        <v>120</v>
      </c>
      <c r="I35" s="17"/>
    </row>
    <row r="36" spans="1:9" ht="24.95" customHeight="1" x14ac:dyDescent="0.25">
      <c r="H36" s="20"/>
    </row>
    <row r="37" spans="1:9" ht="24.95" customHeight="1" x14ac:dyDescent="0.25"/>
    <row r="38" spans="1:9" ht="24.95" customHeight="1" x14ac:dyDescent="0.25"/>
    <row r="39" spans="1:9" ht="50.1" customHeight="1" x14ac:dyDescent="0.25"/>
    <row r="40" spans="1:9" ht="24.95" customHeight="1" x14ac:dyDescent="0.25"/>
    <row r="41" spans="1:9" ht="24.95" customHeight="1" x14ac:dyDescent="0.25"/>
    <row r="42" spans="1:9" ht="24.95" customHeight="1" x14ac:dyDescent="0.25"/>
    <row r="43" spans="1:9" ht="24.95" customHeight="1" x14ac:dyDescent="0.25"/>
    <row r="44" spans="1:9" ht="24.95" customHeight="1" x14ac:dyDescent="0.25"/>
    <row r="45" spans="1:9" ht="24.95" customHeight="1" x14ac:dyDescent="0.25"/>
    <row r="46" spans="1:9" ht="24.95" customHeight="1" x14ac:dyDescent="0.25"/>
    <row r="47" spans="1:9" ht="24.95" customHeight="1" x14ac:dyDescent="0.25"/>
    <row r="48" spans="1:9" ht="24.95" customHeight="1" x14ac:dyDescent="0.25"/>
    <row r="49" ht="24.95" customHeight="1" x14ac:dyDescent="0.25"/>
    <row r="50" ht="24.95" customHeight="1" x14ac:dyDescent="0.25"/>
  </sheetData>
  <mergeCells count="4">
    <mergeCell ref="B2:D2"/>
    <mergeCell ref="A35:C35"/>
    <mergeCell ref="B14:D14"/>
    <mergeCell ref="B26:D2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showGridLines="0" zoomScale="115" zoomScaleNormal="115" workbookViewId="0">
      <selection activeCell="B3" sqref="B3:B4"/>
    </sheetView>
  </sheetViews>
  <sheetFormatPr defaultRowHeight="15" x14ac:dyDescent="0.25"/>
  <cols>
    <col min="1" max="1" width="13.85546875" style="1" bestFit="1" customWidth="1"/>
    <col min="2" max="2" width="22.140625" style="1" bestFit="1" customWidth="1"/>
    <col min="3" max="6" width="8.42578125" style="2" customWidth="1"/>
    <col min="7" max="7" width="9.140625" style="2"/>
    <col min="8" max="8" width="1.42578125" style="11" customWidth="1"/>
    <col min="9" max="16384" width="9.140625" style="11"/>
  </cols>
  <sheetData>
    <row r="1" spans="1:20" ht="30" customHeight="1" x14ac:dyDescent="0.25">
      <c r="A1" s="51" t="s">
        <v>86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4"/>
      <c r="T1" s="4"/>
    </row>
    <row r="2" spans="1:20" ht="19.5" customHeight="1" x14ac:dyDescent="0.25">
      <c r="A2" s="3"/>
      <c r="B2" s="3"/>
      <c r="C2" s="5"/>
      <c r="D2" s="5"/>
      <c r="E2" s="5"/>
      <c r="F2" s="5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" customHeight="1" x14ac:dyDescent="0.25">
      <c r="A3" s="52" t="s">
        <v>4</v>
      </c>
      <c r="B3" s="54" t="s">
        <v>93</v>
      </c>
      <c r="C3" s="56" t="s">
        <v>2</v>
      </c>
      <c r="D3" s="57"/>
      <c r="E3" s="56" t="s">
        <v>3</v>
      </c>
      <c r="F3" s="5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0" x14ac:dyDescent="0.25">
      <c r="A4" s="53"/>
      <c r="B4" s="55"/>
      <c r="C4" s="40" t="s">
        <v>0</v>
      </c>
      <c r="D4" s="41" t="s">
        <v>1</v>
      </c>
      <c r="E4" s="40" t="s">
        <v>0</v>
      </c>
      <c r="F4" s="42" t="s"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0" ht="24.95" customHeight="1" x14ac:dyDescent="0.25">
      <c r="A5" s="43" t="s">
        <v>40</v>
      </c>
      <c r="B5" s="23" t="s">
        <v>51</v>
      </c>
      <c r="C5" s="38">
        <f>SUM(C6:C13)</f>
        <v>980</v>
      </c>
      <c r="D5" s="38">
        <f>SUM(D6:D13)</f>
        <v>893</v>
      </c>
      <c r="E5" s="38">
        <v>980</v>
      </c>
      <c r="F5" s="39">
        <v>940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20" ht="24.95" customHeight="1" x14ac:dyDescent="0.25">
      <c r="A6" s="29" t="s">
        <v>6</v>
      </c>
      <c r="B6" s="6" t="s">
        <v>72</v>
      </c>
      <c r="C6" s="25">
        <v>200</v>
      </c>
      <c r="D6" s="25">
        <f>'Burndown Chart - 1st Sprint'!D6</f>
        <v>136</v>
      </c>
      <c r="E6" s="25">
        <f>$E$5-SUM($C$6:C6)</f>
        <v>780</v>
      </c>
      <c r="F6" s="30">
        <f>IF(D6="",NA(),$F$5-SUM($D$6:D6))</f>
        <v>804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0" ht="24.95" customHeight="1" x14ac:dyDescent="0.25">
      <c r="A7" s="31" t="s">
        <v>5</v>
      </c>
      <c r="B7" s="7" t="s">
        <v>77</v>
      </c>
      <c r="C7" s="24">
        <v>60</v>
      </c>
      <c r="D7" s="24">
        <f>'Burndown Chart - Low Activity'!D7</f>
        <v>49</v>
      </c>
      <c r="E7" s="24">
        <f>$E$5-SUM($C$6:C7)</f>
        <v>720</v>
      </c>
      <c r="F7" s="28">
        <f>IF(D7="",NA(),$F$5-SUM($D$6:D7))</f>
        <v>755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0" ht="24.95" customHeight="1" x14ac:dyDescent="0.25">
      <c r="A8" s="29" t="s">
        <v>7</v>
      </c>
      <c r="B8" s="6" t="s">
        <v>79</v>
      </c>
      <c r="C8" s="25">
        <v>120</v>
      </c>
      <c r="D8" s="25">
        <f>'Burndown Chart - 2nd Sprint'!D8</f>
        <v>95</v>
      </c>
      <c r="E8" s="25">
        <f>$E$5-SUM($C$6:C8)</f>
        <v>600</v>
      </c>
      <c r="F8" s="30">
        <f>IF(D8="",NA(),$F$5-SUM($D$6:D8))</f>
        <v>660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0" ht="24.95" customHeight="1" x14ac:dyDescent="0.25">
      <c r="A9" s="32" t="s">
        <v>8</v>
      </c>
      <c r="B9" s="46" t="s">
        <v>80</v>
      </c>
      <c r="C9" s="26">
        <v>120</v>
      </c>
      <c r="D9" s="26">
        <v>150</v>
      </c>
      <c r="E9" s="26">
        <f>$E$5-SUM($C$6:C9)</f>
        <v>480</v>
      </c>
      <c r="F9" s="33">
        <f>IF(D9="",NA(),$F$5-SUM($D$6:D9))</f>
        <v>510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0" ht="24.95" customHeight="1" x14ac:dyDescent="0.25">
      <c r="A10" s="29" t="s">
        <v>9</v>
      </c>
      <c r="B10" s="6" t="s">
        <v>73</v>
      </c>
      <c r="C10" s="25">
        <v>120</v>
      </c>
      <c r="D10" s="25">
        <v>117</v>
      </c>
      <c r="E10" s="25">
        <f>$E$5-SUM($C$6:C10)</f>
        <v>360</v>
      </c>
      <c r="F10" s="30">
        <f>IF(D10="",NA(),$F$5-SUM($D$6:D10))</f>
        <v>393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0" ht="24.95" customHeight="1" x14ac:dyDescent="0.25">
      <c r="A11" s="32" t="s">
        <v>10</v>
      </c>
      <c r="B11" s="8" t="s">
        <v>74</v>
      </c>
      <c r="C11" s="26">
        <v>120</v>
      </c>
      <c r="D11" s="26">
        <v>123</v>
      </c>
      <c r="E11" s="26">
        <f>$E$5-SUM($C$6:C11)</f>
        <v>240</v>
      </c>
      <c r="F11" s="33">
        <f>IF(D11="",NA(),$F$5-SUM($D$6:D11))</f>
        <v>270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0" ht="24.95" customHeight="1" x14ac:dyDescent="0.25">
      <c r="A12" s="29" t="s">
        <v>11</v>
      </c>
      <c r="B12" s="6" t="s">
        <v>75</v>
      </c>
      <c r="C12" s="25">
        <v>120</v>
      </c>
      <c r="D12" s="25">
        <v>125</v>
      </c>
      <c r="E12" s="25">
        <f>$E$5-SUM($C$6:C12)</f>
        <v>120</v>
      </c>
      <c r="F12" s="30">
        <f>IF(D12="",NA(),$F$5-SUM($D$6:D12))</f>
        <v>145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0" ht="24.95" customHeight="1" x14ac:dyDescent="0.25">
      <c r="A13" s="34" t="s">
        <v>12</v>
      </c>
      <c r="B13" s="22" t="s">
        <v>76</v>
      </c>
      <c r="C13" s="35">
        <v>120</v>
      </c>
      <c r="D13" s="35">
        <v>98</v>
      </c>
      <c r="E13" s="35">
        <f>$E$5-SUM($C$6:C13)</f>
        <v>0</v>
      </c>
      <c r="F13" s="36">
        <f>IF(D13="",NA(),$F$5-SUM($D$6:D13))</f>
        <v>47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0" ht="20.2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20" ht="20.2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20" ht="20.25" customHeight="1" x14ac:dyDescent="0.25">
      <c r="A16" s="9"/>
      <c r="B16" s="9"/>
      <c r="C16" s="10"/>
      <c r="D16" s="10"/>
      <c r="E16" s="10"/>
      <c r="F16" s="10"/>
      <c r="G16" s="4"/>
      <c r="H16" s="4"/>
      <c r="I16" s="4"/>
      <c r="J16" s="4"/>
      <c r="K16" s="4"/>
      <c r="L16" s="4"/>
    </row>
    <row r="17" spans="1:20" ht="20.25" customHeight="1" x14ac:dyDescent="0.25">
      <c r="A17" s="3"/>
      <c r="B17" s="3"/>
      <c r="C17" s="5"/>
      <c r="D17" s="5"/>
      <c r="E17" s="5"/>
      <c r="F17" s="5"/>
      <c r="G17" s="4"/>
      <c r="H17" s="4"/>
      <c r="I17" s="4"/>
      <c r="J17" s="4"/>
      <c r="K17" s="4"/>
      <c r="L17" s="4"/>
    </row>
    <row r="18" spans="1:20" ht="20.25" customHeight="1" x14ac:dyDescent="0.25"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0" ht="20.25" customHeight="1" x14ac:dyDescent="0.25"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20" ht="20.25" customHeight="1" x14ac:dyDescent="0.25"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20" ht="20.25" customHeight="1" x14ac:dyDescent="0.25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20" ht="20.25" customHeight="1" x14ac:dyDescent="0.25"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20" ht="20.25" customHeight="1" x14ac:dyDescent="0.25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20" ht="20.25" customHeight="1" x14ac:dyDescent="0.25"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20" ht="20.25" customHeight="1" x14ac:dyDescent="0.25"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20" ht="20.25" customHeight="1" x14ac:dyDescent="0.25">
      <c r="G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20.25" customHeight="1" x14ac:dyDescent="0.25"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20.25" customHeight="1" x14ac:dyDescent="0.25"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20.25" customHeight="1" x14ac:dyDescent="0.25"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</sheetData>
  <mergeCells count="5">
    <mergeCell ref="A1:R1"/>
    <mergeCell ref="A3:A4"/>
    <mergeCell ref="B3:B4"/>
    <mergeCell ref="C3:D3"/>
    <mergeCell ref="E3:F3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="85" zoomScaleNormal="85" workbookViewId="0">
      <pane ySplit="1" topLeftCell="A2" activePane="bottomLeft" state="frozen"/>
      <selection activeCell="D7" sqref="D7"/>
      <selection pane="bottomLeft" activeCell="I7" sqref="I7"/>
    </sheetView>
  </sheetViews>
  <sheetFormatPr defaultRowHeight="15" x14ac:dyDescent="0.25"/>
  <cols>
    <col min="1" max="1" width="4.140625" style="11" customWidth="1"/>
    <col min="2" max="2" width="6.28515625" style="11" customWidth="1"/>
    <col min="3" max="3" width="61.140625" style="11" customWidth="1"/>
    <col min="4" max="4" width="9.28515625" style="11" customWidth="1"/>
    <col min="5" max="7" width="9.7109375" style="11" customWidth="1"/>
    <col min="8" max="8" width="9.140625" style="11"/>
    <col min="9" max="9" width="12" style="11" bestFit="1" customWidth="1"/>
    <col min="10" max="16384" width="9.140625" style="11"/>
  </cols>
  <sheetData>
    <row r="1" spans="1:9" ht="32.25" customHeight="1" x14ac:dyDescent="0.25">
      <c r="A1" s="15" t="s">
        <v>13</v>
      </c>
      <c r="B1" s="16" t="s">
        <v>14</v>
      </c>
      <c r="C1" s="15" t="s">
        <v>15</v>
      </c>
      <c r="D1" s="15" t="s">
        <v>42</v>
      </c>
      <c r="E1" s="16" t="s">
        <v>68</v>
      </c>
      <c r="F1" s="16" t="s">
        <v>16</v>
      </c>
      <c r="G1" s="16" t="s">
        <v>69</v>
      </c>
      <c r="H1" s="16" t="s">
        <v>70</v>
      </c>
      <c r="I1" s="15" t="s">
        <v>17</v>
      </c>
    </row>
    <row r="2" spans="1:9" ht="50.1" customHeight="1" x14ac:dyDescent="0.25">
      <c r="A2" s="12">
        <v>16</v>
      </c>
      <c r="B2" s="63" t="s">
        <v>65</v>
      </c>
      <c r="C2" s="64"/>
      <c r="D2" s="65"/>
      <c r="E2" s="12">
        <f>SUM(E3:E5)</f>
        <v>5</v>
      </c>
      <c r="F2" s="12">
        <f>SUM(F3:F5)</f>
        <v>8</v>
      </c>
      <c r="G2" s="12">
        <f>SUM(G3:G5)</f>
        <v>5</v>
      </c>
      <c r="H2" s="12">
        <f>SUM(H3:H5)</f>
        <v>8</v>
      </c>
      <c r="I2" s="12"/>
    </row>
    <row r="3" spans="1:9" ht="24" customHeight="1" x14ac:dyDescent="0.25">
      <c r="A3" s="13"/>
      <c r="B3" s="13">
        <v>9</v>
      </c>
      <c r="C3" s="13" t="s">
        <v>31</v>
      </c>
      <c r="D3" s="13">
        <v>2</v>
      </c>
      <c r="E3" s="13">
        <v>2</v>
      </c>
      <c r="F3" s="21">
        <f t="shared" ref="F3" si="0">D3*E3</f>
        <v>4</v>
      </c>
      <c r="G3" s="13">
        <v>2</v>
      </c>
      <c r="H3" s="21">
        <f t="shared" ref="H3" si="1">G3*D3</f>
        <v>4</v>
      </c>
      <c r="I3" s="13" t="s">
        <v>20</v>
      </c>
    </row>
    <row r="4" spans="1:9" ht="24.95" customHeight="1" x14ac:dyDescent="0.25">
      <c r="A4" s="13"/>
      <c r="B4" s="13">
        <v>10</v>
      </c>
      <c r="C4" s="13" t="s">
        <v>39</v>
      </c>
      <c r="D4" s="13">
        <v>1</v>
      </c>
      <c r="E4" s="13">
        <v>2</v>
      </c>
      <c r="F4" s="21">
        <f>D4*E4</f>
        <v>2</v>
      </c>
      <c r="G4" s="13">
        <v>2</v>
      </c>
      <c r="H4" s="21">
        <f>G4*D4</f>
        <v>2</v>
      </c>
      <c r="I4" s="13" t="s">
        <v>20</v>
      </c>
    </row>
    <row r="5" spans="1:9" ht="24.95" customHeight="1" x14ac:dyDescent="0.25">
      <c r="A5" s="13"/>
      <c r="B5" s="13">
        <v>11</v>
      </c>
      <c r="C5" s="13" t="s">
        <v>47</v>
      </c>
      <c r="D5" s="13">
        <v>2</v>
      </c>
      <c r="E5" s="13">
        <v>1</v>
      </c>
      <c r="F5" s="21">
        <f t="shared" ref="F5" si="2">D5*E5</f>
        <v>2</v>
      </c>
      <c r="G5" s="13">
        <v>1</v>
      </c>
      <c r="H5" s="21">
        <f t="shared" ref="H5" si="3">G5*D5</f>
        <v>2</v>
      </c>
      <c r="I5" s="13" t="s">
        <v>20</v>
      </c>
    </row>
    <row r="6" spans="1:9" ht="50.1" customHeight="1" x14ac:dyDescent="0.25">
      <c r="A6" s="12">
        <v>17</v>
      </c>
      <c r="B6" s="63" t="s">
        <v>66</v>
      </c>
      <c r="C6" s="64"/>
      <c r="D6" s="65"/>
      <c r="E6" s="12">
        <f>SUM(E7:E17)</f>
        <v>17</v>
      </c>
      <c r="F6" s="12">
        <f t="shared" ref="F6" si="4">SUM(F7:F17)</f>
        <v>45</v>
      </c>
      <c r="G6" s="12">
        <f t="shared" ref="G6" si="5">SUM(G7:G17)</f>
        <v>21</v>
      </c>
      <c r="H6" s="12">
        <f t="shared" ref="H6" si="6">SUM(H7:H17)</f>
        <v>54</v>
      </c>
      <c r="I6" s="12"/>
    </row>
    <row r="7" spans="1:9" ht="24.95" customHeight="1" x14ac:dyDescent="0.25">
      <c r="A7" s="13"/>
      <c r="B7" s="13">
        <v>1</v>
      </c>
      <c r="C7" s="13" t="s">
        <v>27</v>
      </c>
      <c r="D7" s="13">
        <v>5</v>
      </c>
      <c r="E7" s="13">
        <v>3</v>
      </c>
      <c r="F7" s="21">
        <f t="shared" ref="F7:F15" si="7">D7*E7</f>
        <v>15</v>
      </c>
      <c r="G7" s="13">
        <v>3</v>
      </c>
      <c r="H7" s="21">
        <f t="shared" ref="H7:H15" si="8">G7*D7</f>
        <v>15</v>
      </c>
      <c r="I7" s="13" t="s">
        <v>20</v>
      </c>
    </row>
    <row r="8" spans="1:9" ht="24.95" customHeight="1" x14ac:dyDescent="0.25">
      <c r="A8" s="13"/>
      <c r="B8" s="13">
        <v>2</v>
      </c>
      <c r="C8" s="13" t="s">
        <v>33</v>
      </c>
      <c r="D8" s="13">
        <v>1</v>
      </c>
      <c r="E8" s="13">
        <v>1</v>
      </c>
      <c r="F8" s="21">
        <f t="shared" si="7"/>
        <v>1</v>
      </c>
      <c r="G8" s="13">
        <v>1</v>
      </c>
      <c r="H8" s="21">
        <f t="shared" si="8"/>
        <v>1</v>
      </c>
      <c r="I8" s="13" t="s">
        <v>20</v>
      </c>
    </row>
    <row r="9" spans="1:9" ht="24.95" customHeight="1" x14ac:dyDescent="0.25">
      <c r="A9" s="13"/>
      <c r="B9" s="13">
        <v>3</v>
      </c>
      <c r="C9" s="13" t="s">
        <v>34</v>
      </c>
      <c r="D9" s="13">
        <v>1</v>
      </c>
      <c r="E9" s="13">
        <v>1</v>
      </c>
      <c r="F9" s="21">
        <f t="shared" si="7"/>
        <v>1</v>
      </c>
      <c r="G9" s="13">
        <v>2</v>
      </c>
      <c r="H9" s="21">
        <f t="shared" si="8"/>
        <v>2</v>
      </c>
      <c r="I9" s="13" t="s">
        <v>20</v>
      </c>
    </row>
    <row r="10" spans="1:9" ht="24.95" customHeight="1" x14ac:dyDescent="0.25">
      <c r="A10" s="13"/>
      <c r="B10" s="13">
        <v>4</v>
      </c>
      <c r="C10" s="13" t="s">
        <v>35</v>
      </c>
      <c r="D10" s="13">
        <v>2</v>
      </c>
      <c r="E10" s="13">
        <v>1</v>
      </c>
      <c r="F10" s="21">
        <f t="shared" si="7"/>
        <v>2</v>
      </c>
      <c r="G10" s="13">
        <v>2</v>
      </c>
      <c r="H10" s="21">
        <f t="shared" si="8"/>
        <v>4</v>
      </c>
      <c r="I10" s="13" t="s">
        <v>20</v>
      </c>
    </row>
    <row r="11" spans="1:9" ht="24.95" customHeight="1" x14ac:dyDescent="0.25">
      <c r="A11" s="13"/>
      <c r="B11" s="13">
        <v>5</v>
      </c>
      <c r="C11" s="13" t="s">
        <v>36</v>
      </c>
      <c r="D11" s="13">
        <v>1</v>
      </c>
      <c r="E11" s="13">
        <v>1</v>
      </c>
      <c r="F11" s="21">
        <f t="shared" si="7"/>
        <v>1</v>
      </c>
      <c r="G11" s="13">
        <v>1</v>
      </c>
      <c r="H11" s="21">
        <f t="shared" si="8"/>
        <v>1</v>
      </c>
      <c r="I11" s="13" t="s">
        <v>20</v>
      </c>
    </row>
    <row r="12" spans="1:9" ht="24.95" customHeight="1" x14ac:dyDescent="0.25">
      <c r="A12" s="13"/>
      <c r="B12" s="13">
        <v>6</v>
      </c>
      <c r="C12" s="13" t="s">
        <v>37</v>
      </c>
      <c r="D12" s="13">
        <v>1</v>
      </c>
      <c r="E12" s="13">
        <v>3</v>
      </c>
      <c r="F12" s="21">
        <f t="shared" si="7"/>
        <v>3</v>
      </c>
      <c r="G12" s="13">
        <v>3</v>
      </c>
      <c r="H12" s="21">
        <f t="shared" si="8"/>
        <v>3</v>
      </c>
      <c r="I12" s="13" t="s">
        <v>20</v>
      </c>
    </row>
    <row r="13" spans="1:9" ht="24.95" customHeight="1" x14ac:dyDescent="0.25">
      <c r="A13" s="13"/>
      <c r="B13" s="13">
        <v>7</v>
      </c>
      <c r="C13" s="13" t="s">
        <v>38</v>
      </c>
      <c r="D13" s="13">
        <v>2</v>
      </c>
      <c r="E13" s="13">
        <v>1</v>
      </c>
      <c r="F13" s="21">
        <f t="shared" si="7"/>
        <v>2</v>
      </c>
      <c r="G13" s="13">
        <v>1</v>
      </c>
      <c r="H13" s="21">
        <f t="shared" si="8"/>
        <v>2</v>
      </c>
      <c r="I13" s="13" t="s">
        <v>20</v>
      </c>
    </row>
    <row r="14" spans="1:9" ht="24.95" customHeight="1" x14ac:dyDescent="0.25">
      <c r="A14" s="13"/>
      <c r="B14" s="13">
        <v>8</v>
      </c>
      <c r="C14" s="13" t="s">
        <v>41</v>
      </c>
      <c r="D14" s="13">
        <v>5</v>
      </c>
      <c r="E14" s="13">
        <v>3</v>
      </c>
      <c r="F14" s="21">
        <f t="shared" si="7"/>
        <v>15</v>
      </c>
      <c r="G14" s="13">
        <v>4</v>
      </c>
      <c r="H14" s="21">
        <f t="shared" si="8"/>
        <v>20</v>
      </c>
      <c r="I14" s="13" t="s">
        <v>20</v>
      </c>
    </row>
    <row r="15" spans="1:9" ht="24.95" customHeight="1" x14ac:dyDescent="0.25">
      <c r="A15" s="13"/>
      <c r="B15" s="13">
        <v>9</v>
      </c>
      <c r="C15" s="13" t="s">
        <v>31</v>
      </c>
      <c r="D15" s="13">
        <v>2</v>
      </c>
      <c r="E15" s="13">
        <v>1</v>
      </c>
      <c r="F15" s="21">
        <f t="shared" si="7"/>
        <v>2</v>
      </c>
      <c r="G15" s="13">
        <v>1</v>
      </c>
      <c r="H15" s="21">
        <f t="shared" si="8"/>
        <v>2</v>
      </c>
      <c r="I15" s="13" t="s">
        <v>20</v>
      </c>
    </row>
    <row r="16" spans="1:9" ht="24.95" customHeight="1" x14ac:dyDescent="0.25">
      <c r="A16" s="13"/>
      <c r="B16" s="13">
        <v>10</v>
      </c>
      <c r="C16" s="13" t="s">
        <v>39</v>
      </c>
      <c r="D16" s="13">
        <v>1</v>
      </c>
      <c r="E16" s="13">
        <v>1</v>
      </c>
      <c r="F16" s="21">
        <f>D16*E16</f>
        <v>1</v>
      </c>
      <c r="G16" s="13">
        <v>2</v>
      </c>
      <c r="H16" s="21">
        <f>G16*D16</f>
        <v>2</v>
      </c>
      <c r="I16" s="13" t="s">
        <v>20</v>
      </c>
    </row>
    <row r="17" spans="1:9" ht="24" customHeight="1" x14ac:dyDescent="0.25">
      <c r="A17" s="13"/>
      <c r="B17" s="13">
        <v>11</v>
      </c>
      <c r="C17" s="13" t="s">
        <v>47</v>
      </c>
      <c r="D17" s="13">
        <v>2</v>
      </c>
      <c r="E17" s="13">
        <v>1</v>
      </c>
      <c r="F17" s="21">
        <f t="shared" ref="F17" si="9">D17*E17</f>
        <v>2</v>
      </c>
      <c r="G17" s="13">
        <v>1</v>
      </c>
      <c r="H17" s="21">
        <f t="shared" ref="H17" si="10">G17*D17</f>
        <v>2</v>
      </c>
      <c r="I17" s="13" t="s">
        <v>20</v>
      </c>
    </row>
    <row r="18" spans="1:9" ht="24.95" customHeight="1" x14ac:dyDescent="0.25">
      <c r="A18" s="12">
        <v>18</v>
      </c>
      <c r="B18" s="63" t="s">
        <v>67</v>
      </c>
      <c r="C18" s="64"/>
      <c r="D18" s="65"/>
      <c r="E18" s="12">
        <f>SUM(E19:E29)</f>
        <v>19</v>
      </c>
      <c r="F18" s="12">
        <f>SUM(F19:F29)</f>
        <v>45</v>
      </c>
      <c r="G18" s="12">
        <f t="shared" ref="G18" si="11">SUM(G19:G29)</f>
        <v>23.5</v>
      </c>
      <c r="H18" s="12">
        <f t="shared" ref="H18" si="12">SUM(H19:H29)</f>
        <v>58</v>
      </c>
      <c r="I18" s="12"/>
    </row>
    <row r="19" spans="1:9" ht="24.95" customHeight="1" x14ac:dyDescent="0.25">
      <c r="A19" s="13"/>
      <c r="B19" s="13">
        <v>1</v>
      </c>
      <c r="C19" s="13" t="s">
        <v>27</v>
      </c>
      <c r="D19" s="13">
        <v>5</v>
      </c>
      <c r="E19" s="13">
        <v>2</v>
      </c>
      <c r="F19" s="21">
        <f t="shared" ref="F19:F27" si="13">D19*E19</f>
        <v>10</v>
      </c>
      <c r="G19" s="13">
        <v>3</v>
      </c>
      <c r="H19" s="21">
        <f t="shared" ref="H19:H27" si="14">G19*D19</f>
        <v>15</v>
      </c>
      <c r="I19" s="13" t="s">
        <v>20</v>
      </c>
    </row>
    <row r="20" spans="1:9" ht="24.95" customHeight="1" x14ac:dyDescent="0.25">
      <c r="A20" s="13"/>
      <c r="B20" s="13">
        <v>2</v>
      </c>
      <c r="C20" s="13" t="s">
        <v>33</v>
      </c>
      <c r="D20" s="13">
        <v>1</v>
      </c>
      <c r="E20" s="13">
        <v>2</v>
      </c>
      <c r="F20" s="21">
        <f t="shared" si="13"/>
        <v>2</v>
      </c>
      <c r="G20" s="13">
        <v>2</v>
      </c>
      <c r="H20" s="21">
        <f t="shared" si="14"/>
        <v>2</v>
      </c>
      <c r="I20" s="13" t="s">
        <v>20</v>
      </c>
    </row>
    <row r="21" spans="1:9" ht="24.95" customHeight="1" x14ac:dyDescent="0.25">
      <c r="A21" s="13"/>
      <c r="B21" s="13">
        <v>3</v>
      </c>
      <c r="C21" s="13" t="s">
        <v>34</v>
      </c>
      <c r="D21" s="13">
        <v>1</v>
      </c>
      <c r="E21" s="13">
        <v>2</v>
      </c>
      <c r="F21" s="21">
        <f t="shared" si="13"/>
        <v>2</v>
      </c>
      <c r="G21" s="13">
        <v>2</v>
      </c>
      <c r="H21" s="21">
        <f t="shared" si="14"/>
        <v>2</v>
      </c>
      <c r="I21" s="13" t="s">
        <v>20</v>
      </c>
    </row>
    <row r="22" spans="1:9" ht="24.95" customHeight="1" x14ac:dyDescent="0.25">
      <c r="A22" s="13"/>
      <c r="B22" s="13">
        <v>4</v>
      </c>
      <c r="C22" s="13" t="s">
        <v>35</v>
      </c>
      <c r="D22" s="13">
        <v>2</v>
      </c>
      <c r="E22" s="13">
        <v>2</v>
      </c>
      <c r="F22" s="21">
        <f t="shared" si="13"/>
        <v>4</v>
      </c>
      <c r="G22" s="13">
        <v>1.5</v>
      </c>
      <c r="H22" s="21">
        <f t="shared" si="14"/>
        <v>3</v>
      </c>
      <c r="I22" s="13" t="s">
        <v>20</v>
      </c>
    </row>
    <row r="23" spans="1:9" ht="24.95" customHeight="1" x14ac:dyDescent="0.25">
      <c r="A23" s="13"/>
      <c r="B23" s="13">
        <v>5</v>
      </c>
      <c r="C23" s="13" t="s">
        <v>36</v>
      </c>
      <c r="D23" s="13">
        <v>1</v>
      </c>
      <c r="E23" s="13">
        <v>1</v>
      </c>
      <c r="F23" s="21">
        <f t="shared" si="13"/>
        <v>1</v>
      </c>
      <c r="G23" s="13">
        <v>2</v>
      </c>
      <c r="H23" s="21">
        <f t="shared" si="14"/>
        <v>2</v>
      </c>
      <c r="I23" s="13" t="s">
        <v>20</v>
      </c>
    </row>
    <row r="24" spans="1:9" ht="24.95" customHeight="1" x14ac:dyDescent="0.25">
      <c r="A24" s="13"/>
      <c r="B24" s="13">
        <v>6</v>
      </c>
      <c r="C24" s="13" t="s">
        <v>37</v>
      </c>
      <c r="D24" s="13">
        <v>1</v>
      </c>
      <c r="E24" s="13">
        <v>1</v>
      </c>
      <c r="F24" s="21">
        <f t="shared" si="13"/>
        <v>1</v>
      </c>
      <c r="G24" s="13">
        <v>2</v>
      </c>
      <c r="H24" s="21">
        <f t="shared" si="14"/>
        <v>2</v>
      </c>
      <c r="I24" s="13" t="s">
        <v>20</v>
      </c>
    </row>
    <row r="25" spans="1:9" ht="24.95" customHeight="1" x14ac:dyDescent="0.25">
      <c r="A25" s="13"/>
      <c r="B25" s="13">
        <v>7</v>
      </c>
      <c r="C25" s="13" t="s">
        <v>38</v>
      </c>
      <c r="D25" s="13">
        <v>2</v>
      </c>
      <c r="E25" s="13">
        <v>2</v>
      </c>
      <c r="F25" s="21">
        <f t="shared" si="13"/>
        <v>4</v>
      </c>
      <c r="G25" s="13">
        <v>3</v>
      </c>
      <c r="H25" s="21">
        <f t="shared" si="14"/>
        <v>6</v>
      </c>
      <c r="I25" s="13" t="s">
        <v>20</v>
      </c>
    </row>
    <row r="26" spans="1:9" ht="24.95" customHeight="1" x14ac:dyDescent="0.25">
      <c r="A26" s="13"/>
      <c r="B26" s="13">
        <v>8</v>
      </c>
      <c r="C26" s="13" t="s">
        <v>41</v>
      </c>
      <c r="D26" s="13">
        <v>5</v>
      </c>
      <c r="E26" s="13">
        <v>3</v>
      </c>
      <c r="F26" s="21">
        <f t="shared" si="13"/>
        <v>15</v>
      </c>
      <c r="G26" s="13">
        <v>4</v>
      </c>
      <c r="H26" s="21">
        <f t="shared" si="14"/>
        <v>20</v>
      </c>
      <c r="I26" s="13" t="s">
        <v>20</v>
      </c>
    </row>
    <row r="27" spans="1:9" ht="24.95" customHeight="1" x14ac:dyDescent="0.25">
      <c r="A27" s="13"/>
      <c r="B27" s="13">
        <v>9</v>
      </c>
      <c r="C27" s="13" t="s">
        <v>31</v>
      </c>
      <c r="D27" s="13">
        <v>2</v>
      </c>
      <c r="E27" s="13">
        <v>1</v>
      </c>
      <c r="F27" s="21">
        <f t="shared" si="13"/>
        <v>2</v>
      </c>
      <c r="G27" s="13">
        <v>1</v>
      </c>
      <c r="H27" s="21">
        <f t="shared" si="14"/>
        <v>2</v>
      </c>
      <c r="I27" s="13" t="s">
        <v>20</v>
      </c>
    </row>
    <row r="28" spans="1:9" ht="24.95" customHeight="1" x14ac:dyDescent="0.25">
      <c r="A28" s="13"/>
      <c r="B28" s="13">
        <v>10</v>
      </c>
      <c r="C28" s="13" t="s">
        <v>39</v>
      </c>
      <c r="D28" s="13">
        <v>1</v>
      </c>
      <c r="E28" s="13">
        <v>2</v>
      </c>
      <c r="F28" s="21">
        <f>D28*E28</f>
        <v>2</v>
      </c>
      <c r="G28" s="13">
        <v>2</v>
      </c>
      <c r="H28" s="21">
        <f>G28*D28</f>
        <v>2</v>
      </c>
      <c r="I28" s="13" t="s">
        <v>20</v>
      </c>
    </row>
    <row r="29" spans="1:9" ht="24" customHeight="1" x14ac:dyDescent="0.25">
      <c r="A29" s="13"/>
      <c r="B29" s="13">
        <v>11</v>
      </c>
      <c r="C29" s="13" t="s">
        <v>47</v>
      </c>
      <c r="D29" s="13">
        <v>2</v>
      </c>
      <c r="E29" s="13">
        <v>1</v>
      </c>
      <c r="F29" s="21">
        <f t="shared" ref="F29" si="15">D29*E29</f>
        <v>2</v>
      </c>
      <c r="G29" s="13">
        <v>1</v>
      </c>
      <c r="H29" s="21">
        <f t="shared" ref="H29" si="16">G29*D29</f>
        <v>2</v>
      </c>
      <c r="I29" s="13" t="s">
        <v>20</v>
      </c>
    </row>
    <row r="30" spans="1:9" ht="24.95" customHeight="1" x14ac:dyDescent="0.25">
      <c r="A30" s="12">
        <v>19</v>
      </c>
      <c r="B30" s="63" t="s">
        <v>89</v>
      </c>
      <c r="C30" s="64"/>
      <c r="D30" s="65"/>
      <c r="E30" s="12">
        <f>SUM(E31:E35)</f>
        <v>8</v>
      </c>
      <c r="F30" s="12">
        <f t="shared" ref="F30:H30" si="17">SUM(F31:F35)</f>
        <v>22</v>
      </c>
      <c r="G30" s="12">
        <f t="shared" si="17"/>
        <v>0</v>
      </c>
      <c r="H30" s="12">
        <f t="shared" si="17"/>
        <v>0</v>
      </c>
      <c r="I30" s="12"/>
    </row>
    <row r="31" spans="1:9" ht="24.95" customHeight="1" x14ac:dyDescent="0.25">
      <c r="A31" s="13"/>
      <c r="B31" s="13">
        <v>1</v>
      </c>
      <c r="C31" s="13" t="s">
        <v>27</v>
      </c>
      <c r="D31" s="13">
        <v>5</v>
      </c>
      <c r="E31" s="13">
        <v>3</v>
      </c>
      <c r="F31" s="21">
        <f t="shared" ref="F31:F35" si="18">D31*E31</f>
        <v>15</v>
      </c>
      <c r="G31" s="13">
        <v>0</v>
      </c>
      <c r="H31" s="21">
        <f t="shared" ref="H31:H35" si="19">G31*D31</f>
        <v>0</v>
      </c>
      <c r="I31" s="13" t="s">
        <v>50</v>
      </c>
    </row>
    <row r="32" spans="1:9" ht="24.95" customHeight="1" x14ac:dyDescent="0.25">
      <c r="A32" s="13"/>
      <c r="B32" s="13">
        <v>2</v>
      </c>
      <c r="C32" s="13" t="s">
        <v>33</v>
      </c>
      <c r="D32" s="13">
        <v>1</v>
      </c>
      <c r="E32" s="13">
        <v>1</v>
      </c>
      <c r="F32" s="21">
        <f t="shared" si="18"/>
        <v>1</v>
      </c>
      <c r="G32" s="13">
        <v>0</v>
      </c>
      <c r="H32" s="21">
        <f t="shared" si="19"/>
        <v>0</v>
      </c>
      <c r="I32" s="13" t="s">
        <v>49</v>
      </c>
    </row>
    <row r="33" spans="1:9" ht="24.95" customHeight="1" x14ac:dyDescent="0.25">
      <c r="A33" s="13"/>
      <c r="B33" s="13">
        <v>3</v>
      </c>
      <c r="C33" s="13" t="s">
        <v>34</v>
      </c>
      <c r="D33" s="13">
        <v>1</v>
      </c>
      <c r="E33" s="13">
        <v>1</v>
      </c>
      <c r="F33" s="21">
        <f t="shared" si="18"/>
        <v>1</v>
      </c>
      <c r="G33" s="13">
        <v>0</v>
      </c>
      <c r="H33" s="21">
        <f t="shared" si="19"/>
        <v>0</v>
      </c>
      <c r="I33" s="13" t="s">
        <v>49</v>
      </c>
    </row>
    <row r="34" spans="1:9" ht="24.95" customHeight="1" x14ac:dyDescent="0.25">
      <c r="A34" s="13"/>
      <c r="B34" s="13">
        <v>4</v>
      </c>
      <c r="C34" s="13" t="s">
        <v>35</v>
      </c>
      <c r="D34" s="13">
        <v>2</v>
      </c>
      <c r="E34" s="13">
        <v>2</v>
      </c>
      <c r="F34" s="21">
        <f t="shared" si="18"/>
        <v>4</v>
      </c>
      <c r="G34" s="13">
        <v>0</v>
      </c>
      <c r="H34" s="21">
        <f t="shared" si="19"/>
        <v>0</v>
      </c>
      <c r="I34" s="13" t="s">
        <v>49</v>
      </c>
    </row>
    <row r="35" spans="1:9" ht="24.95" customHeight="1" x14ac:dyDescent="0.25">
      <c r="A35" s="13"/>
      <c r="B35" s="13">
        <v>5</v>
      </c>
      <c r="C35" s="13" t="s">
        <v>36</v>
      </c>
      <c r="D35" s="13">
        <v>1</v>
      </c>
      <c r="E35" s="13">
        <v>1</v>
      </c>
      <c r="F35" s="21">
        <f t="shared" si="18"/>
        <v>1</v>
      </c>
      <c r="G35" s="13">
        <v>0</v>
      </c>
      <c r="H35" s="21">
        <f t="shared" si="19"/>
        <v>0</v>
      </c>
      <c r="I35" s="13" t="s">
        <v>49</v>
      </c>
    </row>
    <row r="36" spans="1:9" ht="24.95" customHeight="1" x14ac:dyDescent="0.25">
      <c r="A36" s="62" t="s">
        <v>40</v>
      </c>
      <c r="B36" s="62"/>
      <c r="C36" s="62"/>
      <c r="D36" s="19"/>
      <c r="E36" s="17">
        <f>E18+E6+E2+E30</f>
        <v>49</v>
      </c>
      <c r="F36" s="17">
        <f t="shared" ref="F36:H36" si="20">F18+F6+F2+F30</f>
        <v>120</v>
      </c>
      <c r="G36" s="17">
        <f t="shared" si="20"/>
        <v>49.5</v>
      </c>
      <c r="H36" s="17">
        <f t="shared" si="20"/>
        <v>120</v>
      </c>
      <c r="I36" s="17"/>
    </row>
    <row r="37" spans="1:9" ht="24.95" customHeight="1" x14ac:dyDescent="0.25">
      <c r="H37" s="20"/>
    </row>
    <row r="38" spans="1:9" ht="24.95" customHeight="1" x14ac:dyDescent="0.25"/>
    <row r="39" spans="1:9" ht="24.95" customHeight="1" x14ac:dyDescent="0.25"/>
    <row r="40" spans="1:9" ht="50.1" customHeight="1" x14ac:dyDescent="0.25"/>
    <row r="41" spans="1:9" ht="24.95" customHeight="1" x14ac:dyDescent="0.25"/>
    <row r="42" spans="1:9" ht="24.95" customHeight="1" x14ac:dyDescent="0.25"/>
    <row r="43" spans="1:9" ht="24.95" customHeight="1" x14ac:dyDescent="0.25"/>
    <row r="44" spans="1:9" ht="24.95" customHeight="1" x14ac:dyDescent="0.25"/>
    <row r="45" spans="1:9" ht="24.95" customHeight="1" x14ac:dyDescent="0.25"/>
    <row r="46" spans="1:9" ht="24.95" customHeight="1" x14ac:dyDescent="0.25"/>
    <row r="47" spans="1:9" ht="24.95" customHeight="1" x14ac:dyDescent="0.25"/>
    <row r="48" spans="1:9" ht="24.95" customHeight="1" x14ac:dyDescent="0.25"/>
    <row r="49" ht="24.95" customHeight="1" x14ac:dyDescent="0.25"/>
    <row r="50" ht="24.95" customHeight="1" x14ac:dyDescent="0.25"/>
    <row r="51" ht="24.95" customHeight="1" x14ac:dyDescent="0.25"/>
  </sheetData>
  <mergeCells count="5">
    <mergeCell ref="B2:D2"/>
    <mergeCell ref="A36:C36"/>
    <mergeCell ref="B6:D6"/>
    <mergeCell ref="B18:D18"/>
    <mergeCell ref="B30:D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1"/>
  <sheetViews>
    <sheetView showGridLines="0" zoomScale="115" zoomScaleNormal="115" workbookViewId="0">
      <selection activeCell="B3" sqref="B3:B4"/>
    </sheetView>
  </sheetViews>
  <sheetFormatPr defaultRowHeight="15" x14ac:dyDescent="0.25"/>
  <cols>
    <col min="1" max="1" width="13.85546875" style="1" bestFit="1" customWidth="1"/>
    <col min="2" max="2" width="22.140625" style="1" bestFit="1" customWidth="1"/>
    <col min="3" max="6" width="8.42578125" style="2" customWidth="1"/>
    <col min="7" max="7" width="9.140625" style="2"/>
    <col min="8" max="8" width="1.42578125" customWidth="1"/>
  </cols>
  <sheetData>
    <row r="1" spans="1:20" ht="30" customHeight="1" x14ac:dyDescent="0.25">
      <c r="A1" s="51" t="s">
        <v>53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4"/>
      <c r="T1" s="4"/>
    </row>
    <row r="2" spans="1:20" ht="19.5" customHeight="1" x14ac:dyDescent="0.25">
      <c r="A2" s="3"/>
      <c r="B2" s="3"/>
      <c r="C2" s="5"/>
      <c r="D2" s="5"/>
      <c r="E2" s="5"/>
      <c r="F2" s="5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" customHeight="1" x14ac:dyDescent="0.25">
      <c r="A3" s="52" t="s">
        <v>4</v>
      </c>
      <c r="B3" s="54" t="s">
        <v>93</v>
      </c>
      <c r="C3" s="56" t="s">
        <v>2</v>
      </c>
      <c r="D3" s="57"/>
      <c r="E3" s="56" t="s">
        <v>3</v>
      </c>
      <c r="F3" s="5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0" x14ac:dyDescent="0.25">
      <c r="A4" s="53"/>
      <c r="B4" s="55"/>
      <c r="C4" s="40" t="s">
        <v>0</v>
      </c>
      <c r="D4" s="41" t="s">
        <v>1</v>
      </c>
      <c r="E4" s="40" t="s">
        <v>0</v>
      </c>
      <c r="F4" s="42" t="s"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0" ht="24.95" customHeight="1" x14ac:dyDescent="0.25">
      <c r="A5" s="37"/>
      <c r="B5" s="23" t="s">
        <v>51</v>
      </c>
      <c r="C5" s="38">
        <f>SUM(C6:C13)</f>
        <v>200</v>
      </c>
      <c r="D5" s="38">
        <f>SUM(D6:D13)</f>
        <v>136</v>
      </c>
      <c r="E5" s="38">
        <v>980</v>
      </c>
      <c r="F5" s="39">
        <v>940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20" ht="24.95" customHeight="1" x14ac:dyDescent="0.25">
      <c r="A6" s="29" t="s">
        <v>6</v>
      </c>
      <c r="B6" s="6" t="s">
        <v>72</v>
      </c>
      <c r="C6" s="25">
        <v>200</v>
      </c>
      <c r="D6" s="25">
        <v>136</v>
      </c>
      <c r="E6" s="25">
        <f>$E$5-SUM($C$6:C6)</f>
        <v>780</v>
      </c>
      <c r="F6" s="30">
        <f>IF(D6="",NA(),$F$5-SUM($D$6:D6))</f>
        <v>804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0" ht="24.95" customHeight="1" x14ac:dyDescent="0.25">
      <c r="A7" s="31" t="s">
        <v>5</v>
      </c>
      <c r="B7" s="7"/>
      <c r="C7" s="24"/>
      <c r="D7" s="24"/>
      <c r="E7" s="24">
        <f>$E$5-SUM($C$6:C7)</f>
        <v>780</v>
      </c>
      <c r="F7" s="28" t="e">
        <f>IF(D7="",NA(),$F$5-SUM($D$6:D7))</f>
        <v>#N/A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0" ht="24.95" customHeight="1" x14ac:dyDescent="0.25">
      <c r="A8" s="29" t="s">
        <v>7</v>
      </c>
      <c r="B8" s="6"/>
      <c r="C8" s="25"/>
      <c r="D8" s="25"/>
      <c r="E8" s="25">
        <f>$E$5-SUM($C$6:C8)</f>
        <v>780</v>
      </c>
      <c r="F8" s="30" t="e">
        <f>IF(D8="",NA(),$F$5-SUM($D$6:D8))</f>
        <v>#N/A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0" ht="24.95" customHeight="1" x14ac:dyDescent="0.25">
      <c r="A9" s="32" t="s">
        <v>8</v>
      </c>
      <c r="B9" s="46"/>
      <c r="C9" s="26"/>
      <c r="D9" s="26"/>
      <c r="E9" s="26">
        <f>$E$5-SUM($C$6:C9)</f>
        <v>780</v>
      </c>
      <c r="F9" s="33" t="e">
        <f>IF(D9="",NA(),$F$5-SUM($D$6:D9))</f>
        <v>#N/A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0" ht="24.95" customHeight="1" x14ac:dyDescent="0.25">
      <c r="A10" s="29" t="s">
        <v>9</v>
      </c>
      <c r="B10" s="6"/>
      <c r="C10" s="25"/>
      <c r="D10" s="25"/>
      <c r="E10" s="25">
        <f>$E$5-SUM($C$6:C10)</f>
        <v>780</v>
      </c>
      <c r="F10" s="30" t="e">
        <f>IF(D10="",NA(),$F$5-SUM($D$6:D10))</f>
        <v>#N/A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0" ht="24.95" customHeight="1" x14ac:dyDescent="0.25">
      <c r="A11" s="32" t="s">
        <v>10</v>
      </c>
      <c r="B11" s="8"/>
      <c r="C11" s="26"/>
      <c r="D11" s="26"/>
      <c r="E11" s="26">
        <f>$E$5-SUM($C$6:C11)</f>
        <v>780</v>
      </c>
      <c r="F11" s="33" t="e">
        <f>IF(D11="",NA(),$F$5-SUM($D$6:D11))</f>
        <v>#N/A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0" ht="24.95" customHeight="1" x14ac:dyDescent="0.25">
      <c r="A12" s="29" t="s">
        <v>11</v>
      </c>
      <c r="B12" s="6"/>
      <c r="C12" s="25"/>
      <c r="D12" s="25"/>
      <c r="E12" s="25">
        <f>$E$5-SUM($C$6:C12)</f>
        <v>780</v>
      </c>
      <c r="F12" s="30" t="e">
        <f>IF(D12="",NA(),$F$5-SUM($D$6:D12))</f>
        <v>#N/A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0" ht="24.95" customHeight="1" x14ac:dyDescent="0.25">
      <c r="A13" s="34" t="s">
        <v>12</v>
      </c>
      <c r="B13" s="22"/>
      <c r="C13" s="35"/>
      <c r="D13" s="35"/>
      <c r="E13" s="35">
        <f>$E$5-SUM($C$6:C13)</f>
        <v>780</v>
      </c>
      <c r="F13" s="36" t="e">
        <f>IF(D13="",NA(),$F$5-SUM($D$6:D13))</f>
        <v>#N/A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0" ht="20.2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20" ht="20.2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20" ht="20.25" customHeight="1" x14ac:dyDescent="0.25">
      <c r="A16" s="9"/>
      <c r="B16" s="9"/>
      <c r="C16" s="10"/>
      <c r="D16" s="10"/>
      <c r="E16" s="10"/>
      <c r="F16" s="10"/>
      <c r="G16" s="4"/>
      <c r="H16" s="4"/>
      <c r="I16" s="4"/>
      <c r="J16" s="4"/>
      <c r="K16" s="4"/>
      <c r="L16" s="4"/>
    </row>
    <row r="17" spans="1:20" ht="20.25" customHeight="1" x14ac:dyDescent="0.25">
      <c r="A17" s="3"/>
      <c r="B17" s="3"/>
      <c r="C17" s="5"/>
      <c r="D17" s="5"/>
      <c r="E17" s="5"/>
      <c r="F17" s="5"/>
      <c r="G17" s="4"/>
      <c r="H17" s="4"/>
      <c r="I17" s="4"/>
      <c r="J17" s="4"/>
      <c r="K17" s="4"/>
      <c r="L17" s="4"/>
    </row>
    <row r="18" spans="1:20" ht="20.25" customHeight="1" x14ac:dyDescent="0.25"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0" ht="20.25" customHeight="1" x14ac:dyDescent="0.25"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20" ht="20.25" customHeight="1" x14ac:dyDescent="0.25"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20" ht="20.25" customHeight="1" x14ac:dyDescent="0.25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20" ht="20.25" customHeight="1" x14ac:dyDescent="0.25"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20" ht="20.25" customHeight="1" x14ac:dyDescent="0.25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20" ht="20.25" customHeight="1" x14ac:dyDescent="0.25"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20" ht="20.25" customHeight="1" x14ac:dyDescent="0.25"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20" ht="20.25" customHeight="1" x14ac:dyDescent="0.25">
      <c r="G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20.25" customHeight="1" x14ac:dyDescent="0.25"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20.25" customHeight="1" x14ac:dyDescent="0.25"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20.25" customHeight="1" x14ac:dyDescent="0.25"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</sheetData>
  <mergeCells count="5">
    <mergeCell ref="A3:A4"/>
    <mergeCell ref="B3:B4"/>
    <mergeCell ref="A1:R1"/>
    <mergeCell ref="C3:D3"/>
    <mergeCell ref="E3:F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85" zoomScaleNormal="85" workbookViewId="0">
      <pane ySplit="1" topLeftCell="A2" activePane="bottomLeft" state="frozen"/>
      <selection activeCell="D7" sqref="D7"/>
      <selection pane="bottomLeft" activeCell="B58" sqref="B58"/>
    </sheetView>
  </sheetViews>
  <sheetFormatPr defaultRowHeight="15" x14ac:dyDescent="0.25"/>
  <cols>
    <col min="1" max="1" width="4.140625" customWidth="1"/>
    <col min="2" max="2" width="6.28515625" customWidth="1"/>
    <col min="3" max="3" width="61.140625" customWidth="1"/>
    <col min="4" max="4" width="9.28515625" style="11" customWidth="1"/>
    <col min="5" max="5" width="9.7109375" customWidth="1"/>
    <col min="6" max="7" width="9.7109375" style="11" customWidth="1"/>
    <col min="9" max="9" width="12" bestFit="1" customWidth="1"/>
  </cols>
  <sheetData>
    <row r="1" spans="1:9" ht="32.25" customHeight="1" x14ac:dyDescent="0.25">
      <c r="A1" s="15" t="s">
        <v>13</v>
      </c>
      <c r="B1" s="16" t="s">
        <v>14</v>
      </c>
      <c r="C1" s="15" t="s">
        <v>15</v>
      </c>
      <c r="D1" s="15" t="s">
        <v>42</v>
      </c>
      <c r="E1" s="16" t="s">
        <v>68</v>
      </c>
      <c r="F1" s="16" t="s">
        <v>16</v>
      </c>
      <c r="G1" s="16" t="s">
        <v>69</v>
      </c>
      <c r="H1" s="16" t="s">
        <v>70</v>
      </c>
      <c r="I1" s="15" t="s">
        <v>17</v>
      </c>
    </row>
    <row r="2" spans="1:9" ht="24.95" customHeight="1" x14ac:dyDescent="0.25">
      <c r="A2" s="12" t="s">
        <v>18</v>
      </c>
      <c r="B2" s="59" t="s">
        <v>19</v>
      </c>
      <c r="C2" s="60"/>
      <c r="D2" s="12"/>
      <c r="E2" s="12">
        <f>SUM(E3:E5)</f>
        <v>3</v>
      </c>
      <c r="F2" s="12">
        <f t="shared" ref="F2:G2" si="0">SUM(F3:F5)</f>
        <v>15</v>
      </c>
      <c r="G2" s="12">
        <f t="shared" si="0"/>
        <v>7</v>
      </c>
      <c r="H2" s="12">
        <f>SUM(H3:H5)</f>
        <v>35</v>
      </c>
      <c r="I2" s="12"/>
    </row>
    <row r="3" spans="1:9" ht="24.95" customHeight="1" x14ac:dyDescent="0.25">
      <c r="A3" s="13"/>
      <c r="B3" s="13">
        <v>1</v>
      </c>
      <c r="C3" s="13" t="s">
        <v>21</v>
      </c>
      <c r="D3" s="13">
        <v>5</v>
      </c>
      <c r="E3" s="14">
        <v>1.5</v>
      </c>
      <c r="F3" s="21">
        <f>D3*E3</f>
        <v>7.5</v>
      </c>
      <c r="G3" s="14">
        <v>1</v>
      </c>
      <c r="H3" s="21">
        <f>D3*G3</f>
        <v>5</v>
      </c>
      <c r="I3" s="13" t="s">
        <v>20</v>
      </c>
    </row>
    <row r="4" spans="1:9" ht="24.95" customHeight="1" x14ac:dyDescent="0.25">
      <c r="A4" s="13"/>
      <c r="B4" s="13">
        <v>2</v>
      </c>
      <c r="C4" s="13" t="s">
        <v>22</v>
      </c>
      <c r="D4" s="13">
        <v>5</v>
      </c>
      <c r="E4" s="14">
        <v>1.5</v>
      </c>
      <c r="F4" s="21">
        <f>D4*E4</f>
        <v>7.5</v>
      </c>
      <c r="G4" s="14">
        <v>2</v>
      </c>
      <c r="H4" s="21">
        <f>D4*G4</f>
        <v>10</v>
      </c>
      <c r="I4" s="13" t="s">
        <v>20</v>
      </c>
    </row>
    <row r="5" spans="1:9" s="11" customFormat="1" ht="24.95" customHeight="1" x14ac:dyDescent="0.25">
      <c r="A5" s="14"/>
      <c r="B5" s="44" t="s">
        <v>81</v>
      </c>
      <c r="C5" s="14" t="s">
        <v>46</v>
      </c>
      <c r="D5" s="45">
        <v>5</v>
      </c>
      <c r="E5" s="14">
        <v>0</v>
      </c>
      <c r="F5" s="21">
        <f>D5*E5</f>
        <v>0</v>
      </c>
      <c r="G5" s="14">
        <v>4</v>
      </c>
      <c r="H5" s="21">
        <f>D5*G5</f>
        <v>20</v>
      </c>
      <c r="I5" s="14" t="s">
        <v>20</v>
      </c>
    </row>
    <row r="6" spans="1:9" ht="24.95" customHeight="1" x14ac:dyDescent="0.25">
      <c r="A6" s="12" t="s">
        <v>23</v>
      </c>
      <c r="B6" s="59" t="s">
        <v>24</v>
      </c>
      <c r="C6" s="60"/>
      <c r="D6" s="61"/>
      <c r="E6" s="12">
        <f>SUM(E7:E14)</f>
        <v>16</v>
      </c>
      <c r="F6" s="12">
        <f>SUM(F7:F14)</f>
        <v>41</v>
      </c>
      <c r="G6" s="12">
        <f>SUM(G7:G14)</f>
        <v>18.5</v>
      </c>
      <c r="H6" s="12">
        <f>SUM(H7:H14)</f>
        <v>52</v>
      </c>
      <c r="I6" s="12"/>
    </row>
    <row r="7" spans="1:9" ht="24.95" customHeight="1" x14ac:dyDescent="0.25">
      <c r="A7" s="13"/>
      <c r="B7" s="13">
        <v>1</v>
      </c>
      <c r="C7" s="13" t="s">
        <v>25</v>
      </c>
      <c r="D7" s="13">
        <v>5</v>
      </c>
      <c r="E7" s="14">
        <v>0.5</v>
      </c>
      <c r="F7" s="21">
        <f>D7*E7</f>
        <v>2.5</v>
      </c>
      <c r="G7" s="14">
        <v>0.5</v>
      </c>
      <c r="H7" s="21">
        <f>G7*D7</f>
        <v>2.5</v>
      </c>
      <c r="I7" s="13" t="s">
        <v>20</v>
      </c>
    </row>
    <row r="8" spans="1:9" ht="24.95" customHeight="1" x14ac:dyDescent="0.25">
      <c r="A8" s="13"/>
      <c r="B8" s="13">
        <v>2</v>
      </c>
      <c r="C8" s="13" t="s">
        <v>26</v>
      </c>
      <c r="D8" s="13">
        <v>5</v>
      </c>
      <c r="E8" s="14">
        <v>0.5</v>
      </c>
      <c r="F8" s="21">
        <f t="shared" ref="F8:F26" si="1">D8*E8</f>
        <v>2.5</v>
      </c>
      <c r="G8" s="14">
        <v>0.5</v>
      </c>
      <c r="H8" s="21">
        <f t="shared" ref="H8:H26" si="2">G8*D8</f>
        <v>2.5</v>
      </c>
      <c r="I8" s="13" t="s">
        <v>20</v>
      </c>
    </row>
    <row r="9" spans="1:9" ht="24.95" customHeight="1" x14ac:dyDescent="0.25">
      <c r="A9" s="13"/>
      <c r="B9" s="13">
        <v>3</v>
      </c>
      <c r="C9" s="13" t="s">
        <v>27</v>
      </c>
      <c r="D9" s="13">
        <v>5</v>
      </c>
      <c r="E9" s="14">
        <v>3</v>
      </c>
      <c r="F9" s="21">
        <f t="shared" si="1"/>
        <v>15</v>
      </c>
      <c r="G9" s="14">
        <v>5</v>
      </c>
      <c r="H9" s="21">
        <f t="shared" si="2"/>
        <v>25</v>
      </c>
      <c r="I9" s="13" t="s">
        <v>20</v>
      </c>
    </row>
    <row r="10" spans="1:9" ht="24.95" customHeight="1" x14ac:dyDescent="0.25">
      <c r="A10" s="13"/>
      <c r="B10" s="13">
        <v>4</v>
      </c>
      <c r="C10" s="13" t="s">
        <v>28</v>
      </c>
      <c r="D10" s="13">
        <v>2</v>
      </c>
      <c r="E10" s="14">
        <v>2</v>
      </c>
      <c r="F10" s="21">
        <f t="shared" si="1"/>
        <v>4</v>
      </c>
      <c r="G10" s="14">
        <v>2</v>
      </c>
      <c r="H10" s="21">
        <f t="shared" si="2"/>
        <v>4</v>
      </c>
      <c r="I10" s="13" t="s">
        <v>20</v>
      </c>
    </row>
    <row r="11" spans="1:9" ht="24.95" customHeight="1" x14ac:dyDescent="0.25">
      <c r="A11" s="13"/>
      <c r="B11" s="13">
        <v>5</v>
      </c>
      <c r="C11" s="13" t="s">
        <v>29</v>
      </c>
      <c r="D11" s="13">
        <v>2</v>
      </c>
      <c r="E11" s="14">
        <v>2</v>
      </c>
      <c r="F11" s="21">
        <f t="shared" si="1"/>
        <v>4</v>
      </c>
      <c r="G11" s="14">
        <v>2</v>
      </c>
      <c r="H11" s="21">
        <f t="shared" si="2"/>
        <v>4</v>
      </c>
      <c r="I11" s="13" t="s">
        <v>20</v>
      </c>
    </row>
    <row r="12" spans="1:9" ht="24.95" customHeight="1" x14ac:dyDescent="0.25">
      <c r="A12" s="13"/>
      <c r="B12" s="13">
        <v>6</v>
      </c>
      <c r="C12" s="13" t="s">
        <v>30</v>
      </c>
      <c r="D12" s="13">
        <v>1</v>
      </c>
      <c r="E12" s="14">
        <v>3</v>
      </c>
      <c r="F12" s="21">
        <f t="shared" si="1"/>
        <v>3</v>
      </c>
      <c r="G12" s="14">
        <v>3</v>
      </c>
      <c r="H12" s="21">
        <f t="shared" si="2"/>
        <v>3</v>
      </c>
      <c r="I12" s="13" t="s">
        <v>20</v>
      </c>
    </row>
    <row r="13" spans="1:9" s="11" customFormat="1" ht="24.95" customHeight="1" x14ac:dyDescent="0.25">
      <c r="A13" s="13"/>
      <c r="B13" s="13" t="s">
        <v>81</v>
      </c>
      <c r="C13" s="13" t="s">
        <v>41</v>
      </c>
      <c r="D13" s="13">
        <v>2</v>
      </c>
      <c r="E13" s="14">
        <v>0</v>
      </c>
      <c r="F13" s="21">
        <f t="shared" si="1"/>
        <v>0</v>
      </c>
      <c r="G13" s="14">
        <v>2.5</v>
      </c>
      <c r="H13" s="21">
        <f t="shared" si="2"/>
        <v>5</v>
      </c>
      <c r="I13" s="13" t="s">
        <v>20</v>
      </c>
    </row>
    <row r="14" spans="1:9" ht="24.75" customHeight="1" x14ac:dyDescent="0.25">
      <c r="A14" s="13"/>
      <c r="B14" s="13">
        <v>7</v>
      </c>
      <c r="C14" s="13" t="s">
        <v>31</v>
      </c>
      <c r="D14" s="13">
        <v>2</v>
      </c>
      <c r="E14" s="14">
        <v>5</v>
      </c>
      <c r="F14" s="21">
        <f t="shared" si="1"/>
        <v>10</v>
      </c>
      <c r="G14" s="14">
        <v>3</v>
      </c>
      <c r="H14" s="21">
        <f t="shared" si="2"/>
        <v>6</v>
      </c>
      <c r="I14" s="13" t="s">
        <v>20</v>
      </c>
    </row>
    <row r="15" spans="1:9" ht="24.95" customHeight="1" x14ac:dyDescent="0.25">
      <c r="A15" s="12">
        <v>1</v>
      </c>
      <c r="B15" s="59" t="s">
        <v>32</v>
      </c>
      <c r="C15" s="60"/>
      <c r="D15" s="61"/>
      <c r="E15" s="12">
        <f>SUM(E16:E26)</f>
        <v>16</v>
      </c>
      <c r="F15" s="12">
        <f>SUM(F16:F26)</f>
        <v>35</v>
      </c>
      <c r="G15" s="12">
        <f>SUM(G16:G26)</f>
        <v>21</v>
      </c>
      <c r="H15" s="12">
        <f>SUM(H16:H26)</f>
        <v>51</v>
      </c>
      <c r="I15" s="12"/>
    </row>
    <row r="16" spans="1:9" ht="24.95" customHeight="1" x14ac:dyDescent="0.25">
      <c r="A16" s="13"/>
      <c r="B16" s="13">
        <v>1</v>
      </c>
      <c r="C16" s="13" t="s">
        <v>27</v>
      </c>
      <c r="D16" s="13">
        <v>5</v>
      </c>
      <c r="E16" s="13">
        <v>2</v>
      </c>
      <c r="F16" s="21">
        <f t="shared" si="1"/>
        <v>10</v>
      </c>
      <c r="G16" s="13">
        <v>3</v>
      </c>
      <c r="H16" s="21">
        <f t="shared" si="2"/>
        <v>15</v>
      </c>
      <c r="I16" s="13" t="s">
        <v>20</v>
      </c>
    </row>
    <row r="17" spans="1:9" ht="24.95" customHeight="1" x14ac:dyDescent="0.25">
      <c r="A17" s="13"/>
      <c r="B17" s="13">
        <v>2</v>
      </c>
      <c r="C17" s="13" t="s">
        <v>33</v>
      </c>
      <c r="D17" s="13">
        <v>2</v>
      </c>
      <c r="E17" s="13">
        <v>1</v>
      </c>
      <c r="F17" s="21">
        <f t="shared" si="1"/>
        <v>2</v>
      </c>
      <c r="G17" s="13">
        <v>1</v>
      </c>
      <c r="H17" s="21">
        <f t="shared" si="2"/>
        <v>2</v>
      </c>
      <c r="I17" s="13" t="s">
        <v>20</v>
      </c>
    </row>
    <row r="18" spans="1:9" ht="24.95" customHeight="1" x14ac:dyDescent="0.25">
      <c r="A18" s="13"/>
      <c r="B18" s="13">
        <v>3</v>
      </c>
      <c r="C18" s="13" t="s">
        <v>34</v>
      </c>
      <c r="D18" s="13">
        <v>1</v>
      </c>
      <c r="E18" s="13">
        <v>2</v>
      </c>
      <c r="F18" s="21">
        <f t="shared" si="1"/>
        <v>2</v>
      </c>
      <c r="G18" s="13">
        <v>1</v>
      </c>
      <c r="H18" s="21">
        <f t="shared" si="2"/>
        <v>1</v>
      </c>
      <c r="I18" s="13" t="s">
        <v>20</v>
      </c>
    </row>
    <row r="19" spans="1:9" ht="24.95" customHeight="1" x14ac:dyDescent="0.25">
      <c r="A19" s="13"/>
      <c r="B19" s="13">
        <v>4</v>
      </c>
      <c r="C19" s="13" t="s">
        <v>35</v>
      </c>
      <c r="D19" s="13">
        <v>2</v>
      </c>
      <c r="E19" s="13">
        <v>1</v>
      </c>
      <c r="F19" s="21">
        <f t="shared" si="1"/>
        <v>2</v>
      </c>
      <c r="G19" s="13">
        <v>2</v>
      </c>
      <c r="H19" s="21">
        <f t="shared" si="2"/>
        <v>4</v>
      </c>
      <c r="I19" s="13" t="s">
        <v>20</v>
      </c>
    </row>
    <row r="20" spans="1:9" ht="24.95" customHeight="1" x14ac:dyDescent="0.25">
      <c r="A20" s="13"/>
      <c r="B20" s="13">
        <v>5</v>
      </c>
      <c r="C20" s="13" t="s">
        <v>36</v>
      </c>
      <c r="D20" s="13">
        <v>1</v>
      </c>
      <c r="E20" s="13">
        <v>1</v>
      </c>
      <c r="F20" s="21">
        <f t="shared" si="1"/>
        <v>1</v>
      </c>
      <c r="G20" s="13">
        <v>1</v>
      </c>
      <c r="H20" s="21">
        <f t="shared" si="2"/>
        <v>1</v>
      </c>
      <c r="I20" s="13" t="s">
        <v>20</v>
      </c>
    </row>
    <row r="21" spans="1:9" ht="24.95" customHeight="1" x14ac:dyDescent="0.25">
      <c r="A21" s="13"/>
      <c r="B21" s="13">
        <v>6</v>
      </c>
      <c r="C21" s="13" t="s">
        <v>37</v>
      </c>
      <c r="D21" s="13">
        <v>1</v>
      </c>
      <c r="E21" s="13">
        <v>1</v>
      </c>
      <c r="F21" s="21">
        <f t="shared" si="1"/>
        <v>1</v>
      </c>
      <c r="G21" s="13">
        <v>2</v>
      </c>
      <c r="H21" s="21">
        <f t="shared" si="2"/>
        <v>2</v>
      </c>
      <c r="I21" s="13" t="s">
        <v>20</v>
      </c>
    </row>
    <row r="22" spans="1:9" ht="24.95" customHeight="1" x14ac:dyDescent="0.25">
      <c r="A22" s="13"/>
      <c r="B22" s="13">
        <v>7</v>
      </c>
      <c r="C22" s="13" t="s">
        <v>38</v>
      </c>
      <c r="D22" s="13">
        <v>2</v>
      </c>
      <c r="E22" s="13">
        <v>2</v>
      </c>
      <c r="F22" s="21">
        <f t="shared" si="1"/>
        <v>4</v>
      </c>
      <c r="G22" s="13">
        <v>2</v>
      </c>
      <c r="H22" s="21">
        <f t="shared" si="2"/>
        <v>4</v>
      </c>
      <c r="I22" s="13" t="s">
        <v>20</v>
      </c>
    </row>
    <row r="23" spans="1:9" s="11" customFormat="1" ht="24.95" customHeight="1" x14ac:dyDescent="0.25">
      <c r="A23" s="13"/>
      <c r="B23" s="13">
        <v>8</v>
      </c>
      <c r="C23" s="13" t="s">
        <v>41</v>
      </c>
      <c r="D23" s="13">
        <v>5</v>
      </c>
      <c r="E23" s="13">
        <v>1</v>
      </c>
      <c r="F23" s="21">
        <f t="shared" si="1"/>
        <v>5</v>
      </c>
      <c r="G23" s="13">
        <v>2</v>
      </c>
      <c r="H23" s="21">
        <f t="shared" si="2"/>
        <v>10</v>
      </c>
      <c r="I23" s="13" t="s">
        <v>20</v>
      </c>
    </row>
    <row r="24" spans="1:9" s="11" customFormat="1" ht="24.95" customHeight="1" x14ac:dyDescent="0.25">
      <c r="A24" s="13"/>
      <c r="B24" s="13">
        <v>9</v>
      </c>
      <c r="C24" s="13" t="s">
        <v>31</v>
      </c>
      <c r="D24" s="13">
        <v>2</v>
      </c>
      <c r="E24" s="13">
        <v>2</v>
      </c>
      <c r="F24" s="21">
        <f t="shared" si="1"/>
        <v>4</v>
      </c>
      <c r="G24" s="13">
        <v>3</v>
      </c>
      <c r="H24" s="21">
        <f t="shared" si="2"/>
        <v>6</v>
      </c>
      <c r="I24" s="13" t="s">
        <v>20</v>
      </c>
    </row>
    <row r="25" spans="1:9" ht="24.95" customHeight="1" x14ac:dyDescent="0.25">
      <c r="A25" s="13"/>
      <c r="B25" s="13">
        <v>10</v>
      </c>
      <c r="C25" s="13" t="s">
        <v>39</v>
      </c>
      <c r="D25" s="13">
        <v>1</v>
      </c>
      <c r="E25" s="13">
        <v>2</v>
      </c>
      <c r="F25" s="21">
        <f>D25*E25</f>
        <v>2</v>
      </c>
      <c r="G25" s="13">
        <v>2</v>
      </c>
      <c r="H25" s="21">
        <f>G25*D25</f>
        <v>2</v>
      </c>
      <c r="I25" s="13" t="s">
        <v>20</v>
      </c>
    </row>
    <row r="26" spans="1:9" s="11" customFormat="1" ht="24.95" customHeight="1" x14ac:dyDescent="0.25">
      <c r="A26" s="13"/>
      <c r="B26" s="13">
        <v>11</v>
      </c>
      <c r="C26" s="13" t="s">
        <v>48</v>
      </c>
      <c r="D26" s="13">
        <v>2</v>
      </c>
      <c r="E26" s="13">
        <v>1</v>
      </c>
      <c r="F26" s="21">
        <f t="shared" si="1"/>
        <v>2</v>
      </c>
      <c r="G26" s="13">
        <v>2</v>
      </c>
      <c r="H26" s="21">
        <f t="shared" si="2"/>
        <v>4</v>
      </c>
      <c r="I26" s="13" t="s">
        <v>20</v>
      </c>
    </row>
    <row r="27" spans="1:9" ht="24.95" customHeight="1" x14ac:dyDescent="0.25">
      <c r="A27" s="12">
        <v>2</v>
      </c>
      <c r="B27" s="59" t="s">
        <v>45</v>
      </c>
      <c r="C27" s="60"/>
      <c r="D27" s="61"/>
      <c r="E27" s="12">
        <f>SUM(E28:E38)</f>
        <v>15</v>
      </c>
      <c r="F27" s="12">
        <f>SUM(F28:F38)</f>
        <v>35</v>
      </c>
      <c r="G27" s="12">
        <f>SUM(G28:G38)</f>
        <v>21</v>
      </c>
      <c r="H27" s="12">
        <f>SUM(H28:H38)</f>
        <v>47</v>
      </c>
      <c r="I27" s="12"/>
    </row>
    <row r="28" spans="1:9" ht="24.95" customHeight="1" x14ac:dyDescent="0.25">
      <c r="A28" s="13"/>
      <c r="B28" s="13">
        <v>1</v>
      </c>
      <c r="C28" s="13" t="s">
        <v>27</v>
      </c>
      <c r="D28" s="13">
        <v>5</v>
      </c>
      <c r="E28" s="13">
        <v>2</v>
      </c>
      <c r="F28" s="21">
        <f t="shared" ref="F28:F38" si="3">D28*E28</f>
        <v>10</v>
      </c>
      <c r="G28" s="13">
        <v>2</v>
      </c>
      <c r="H28" s="21">
        <f t="shared" ref="H28:H38" si="4">G28*D28</f>
        <v>10</v>
      </c>
      <c r="I28" s="13" t="s">
        <v>20</v>
      </c>
    </row>
    <row r="29" spans="1:9" ht="24.95" customHeight="1" x14ac:dyDescent="0.25">
      <c r="A29" s="13"/>
      <c r="B29" s="13">
        <v>2</v>
      </c>
      <c r="C29" s="13" t="s">
        <v>33</v>
      </c>
      <c r="D29" s="13">
        <v>2</v>
      </c>
      <c r="E29" s="13">
        <v>1</v>
      </c>
      <c r="F29" s="21">
        <f t="shared" si="3"/>
        <v>2</v>
      </c>
      <c r="G29" s="13">
        <v>1</v>
      </c>
      <c r="H29" s="21">
        <f t="shared" si="4"/>
        <v>2</v>
      </c>
      <c r="I29" s="13" t="s">
        <v>20</v>
      </c>
    </row>
    <row r="30" spans="1:9" s="11" customFormat="1" ht="24.95" customHeight="1" x14ac:dyDescent="0.25">
      <c r="A30" s="13"/>
      <c r="B30" s="13">
        <v>3</v>
      </c>
      <c r="C30" s="13" t="s">
        <v>34</v>
      </c>
      <c r="D30" s="13">
        <v>1</v>
      </c>
      <c r="E30" s="13">
        <v>1</v>
      </c>
      <c r="F30" s="21">
        <f t="shared" si="3"/>
        <v>1</v>
      </c>
      <c r="G30" s="13">
        <v>2</v>
      </c>
      <c r="H30" s="21">
        <f t="shared" si="4"/>
        <v>2</v>
      </c>
      <c r="I30" s="13" t="s">
        <v>20</v>
      </c>
    </row>
    <row r="31" spans="1:9" ht="24.95" customHeight="1" x14ac:dyDescent="0.25">
      <c r="A31" s="13"/>
      <c r="B31" s="13">
        <v>4</v>
      </c>
      <c r="C31" s="13" t="s">
        <v>35</v>
      </c>
      <c r="D31" s="13">
        <v>2</v>
      </c>
      <c r="E31" s="13">
        <v>1</v>
      </c>
      <c r="F31" s="21">
        <f t="shared" si="3"/>
        <v>2</v>
      </c>
      <c r="G31" s="13">
        <v>4</v>
      </c>
      <c r="H31" s="21">
        <f t="shared" si="4"/>
        <v>8</v>
      </c>
      <c r="I31" s="13" t="s">
        <v>20</v>
      </c>
    </row>
    <row r="32" spans="1:9" s="11" customFormat="1" ht="24.95" customHeight="1" x14ac:dyDescent="0.25">
      <c r="A32" s="13"/>
      <c r="B32" s="13">
        <v>5</v>
      </c>
      <c r="C32" s="13" t="s">
        <v>36</v>
      </c>
      <c r="D32" s="13">
        <v>1</v>
      </c>
      <c r="E32" s="13">
        <v>1</v>
      </c>
      <c r="F32" s="21">
        <f>D32*E32</f>
        <v>1</v>
      </c>
      <c r="G32" s="13">
        <v>2</v>
      </c>
      <c r="H32" s="21">
        <f t="shared" ref="H32:H33" si="5">G32*D32</f>
        <v>2</v>
      </c>
      <c r="I32" s="13" t="s">
        <v>20</v>
      </c>
    </row>
    <row r="33" spans="1:18" s="11" customFormat="1" ht="24.95" customHeight="1" x14ac:dyDescent="0.25">
      <c r="A33" s="13"/>
      <c r="B33" s="13">
        <v>6</v>
      </c>
      <c r="C33" s="13" t="s">
        <v>37</v>
      </c>
      <c r="D33" s="13">
        <v>1</v>
      </c>
      <c r="E33" s="13">
        <v>1</v>
      </c>
      <c r="F33" s="21">
        <f t="shared" ref="F33" si="6">D33*E33</f>
        <v>1</v>
      </c>
      <c r="G33" s="13">
        <v>2</v>
      </c>
      <c r="H33" s="21">
        <f t="shared" si="5"/>
        <v>2</v>
      </c>
      <c r="I33" s="13" t="s">
        <v>20</v>
      </c>
    </row>
    <row r="34" spans="1:18" s="11" customFormat="1" ht="24.95" customHeight="1" x14ac:dyDescent="0.25">
      <c r="A34" s="13"/>
      <c r="B34" s="13">
        <v>7</v>
      </c>
      <c r="C34" s="13" t="s">
        <v>38</v>
      </c>
      <c r="D34" s="13">
        <v>2</v>
      </c>
      <c r="E34" s="13">
        <v>2</v>
      </c>
      <c r="F34" s="21">
        <f t="shared" si="3"/>
        <v>4</v>
      </c>
      <c r="G34" s="13">
        <v>2</v>
      </c>
      <c r="H34" s="21">
        <f t="shared" si="4"/>
        <v>4</v>
      </c>
      <c r="I34" s="13" t="s">
        <v>20</v>
      </c>
      <c r="R34"/>
    </row>
    <row r="35" spans="1:18" s="11" customFormat="1" ht="24.95" customHeight="1" x14ac:dyDescent="0.25">
      <c r="A35" s="13"/>
      <c r="B35" s="13">
        <v>8</v>
      </c>
      <c r="C35" s="13" t="s">
        <v>41</v>
      </c>
      <c r="D35" s="13">
        <v>5</v>
      </c>
      <c r="E35" s="13">
        <v>1</v>
      </c>
      <c r="F35" s="21">
        <f t="shared" si="3"/>
        <v>5</v>
      </c>
      <c r="G35" s="13">
        <v>2</v>
      </c>
      <c r="H35" s="21">
        <f t="shared" si="4"/>
        <v>10</v>
      </c>
      <c r="I35" s="13" t="s">
        <v>20</v>
      </c>
    </row>
    <row r="36" spans="1:18" ht="24.95" customHeight="1" x14ac:dyDescent="0.25">
      <c r="A36" s="13"/>
      <c r="B36" s="13">
        <v>9</v>
      </c>
      <c r="C36" s="13" t="s">
        <v>31</v>
      </c>
      <c r="D36" s="13">
        <v>2</v>
      </c>
      <c r="E36" s="13">
        <v>2</v>
      </c>
      <c r="F36" s="21">
        <f t="shared" si="3"/>
        <v>4</v>
      </c>
      <c r="G36" s="13">
        <v>1</v>
      </c>
      <c r="H36" s="21">
        <f t="shared" si="4"/>
        <v>2</v>
      </c>
      <c r="I36" s="13" t="s">
        <v>20</v>
      </c>
    </row>
    <row r="37" spans="1:18" s="11" customFormat="1" ht="24.95" customHeight="1" x14ac:dyDescent="0.25">
      <c r="A37" s="13"/>
      <c r="B37" s="13">
        <v>10</v>
      </c>
      <c r="C37" s="13" t="s">
        <v>39</v>
      </c>
      <c r="D37" s="13">
        <v>1</v>
      </c>
      <c r="E37" s="13">
        <v>1</v>
      </c>
      <c r="F37" s="21">
        <f>D37*E37</f>
        <v>1</v>
      </c>
      <c r="G37" s="13">
        <v>1</v>
      </c>
      <c r="H37" s="21">
        <f>G37*D37</f>
        <v>1</v>
      </c>
      <c r="I37" s="13" t="s">
        <v>20</v>
      </c>
    </row>
    <row r="38" spans="1:18" s="11" customFormat="1" ht="24.95" customHeight="1" x14ac:dyDescent="0.25">
      <c r="A38" s="13"/>
      <c r="B38" s="13">
        <v>11</v>
      </c>
      <c r="C38" s="13" t="s">
        <v>47</v>
      </c>
      <c r="D38" s="13">
        <v>2</v>
      </c>
      <c r="E38" s="13">
        <v>2</v>
      </c>
      <c r="F38" s="21">
        <f t="shared" si="3"/>
        <v>4</v>
      </c>
      <c r="G38" s="13">
        <v>2</v>
      </c>
      <c r="H38" s="21">
        <f t="shared" si="4"/>
        <v>4</v>
      </c>
      <c r="I38" s="13" t="s">
        <v>20</v>
      </c>
    </row>
    <row r="39" spans="1:18" s="11" customFormat="1" ht="24.95" customHeight="1" x14ac:dyDescent="0.25">
      <c r="A39" s="12">
        <v>3</v>
      </c>
      <c r="B39" s="59" t="s">
        <v>71</v>
      </c>
      <c r="C39" s="60"/>
      <c r="D39" s="61"/>
      <c r="E39" s="12">
        <f>SUM(E40:E50)</f>
        <v>20</v>
      </c>
      <c r="F39" s="12">
        <f>SUM(F40:F50)</f>
        <v>45</v>
      </c>
      <c r="G39" s="12">
        <f>SUM(G40:G50)</f>
        <v>3</v>
      </c>
      <c r="H39" s="12">
        <f>SUM(H40:H50)</f>
        <v>15</v>
      </c>
      <c r="I39" s="12"/>
    </row>
    <row r="40" spans="1:18" ht="24.95" customHeight="1" x14ac:dyDescent="0.25">
      <c r="A40" s="13"/>
      <c r="B40" s="13">
        <v>1</v>
      </c>
      <c r="C40" s="13" t="s">
        <v>27</v>
      </c>
      <c r="D40" s="13">
        <v>5</v>
      </c>
      <c r="E40" s="13">
        <v>2</v>
      </c>
      <c r="F40" s="21">
        <f t="shared" ref="F40:F43" si="7">D40*E40</f>
        <v>10</v>
      </c>
      <c r="G40" s="13">
        <v>3</v>
      </c>
      <c r="H40" s="21">
        <f t="shared" ref="H40:H50" si="8">G40*D40</f>
        <v>15</v>
      </c>
      <c r="I40" s="13" t="s">
        <v>20</v>
      </c>
    </row>
    <row r="41" spans="1:18" ht="24.95" customHeight="1" x14ac:dyDescent="0.25">
      <c r="A41" s="13"/>
      <c r="B41" s="13">
        <v>2</v>
      </c>
      <c r="C41" s="13" t="s">
        <v>33</v>
      </c>
      <c r="D41" s="13">
        <v>2</v>
      </c>
      <c r="E41" s="13">
        <v>1</v>
      </c>
      <c r="F41" s="21">
        <f t="shared" si="7"/>
        <v>2</v>
      </c>
      <c r="G41" s="13">
        <v>0</v>
      </c>
      <c r="H41" s="21">
        <f t="shared" si="8"/>
        <v>0</v>
      </c>
      <c r="I41" s="13" t="s">
        <v>49</v>
      </c>
    </row>
    <row r="42" spans="1:18" ht="24.95" customHeight="1" x14ac:dyDescent="0.25">
      <c r="A42" s="13"/>
      <c r="B42" s="13">
        <v>3</v>
      </c>
      <c r="C42" s="13" t="s">
        <v>34</v>
      </c>
      <c r="D42" s="13">
        <v>1</v>
      </c>
      <c r="E42" s="13">
        <v>2</v>
      </c>
      <c r="F42" s="21">
        <f t="shared" si="7"/>
        <v>2</v>
      </c>
      <c r="G42" s="13">
        <v>0</v>
      </c>
      <c r="H42" s="21">
        <f t="shared" si="8"/>
        <v>0</v>
      </c>
      <c r="I42" s="13" t="s">
        <v>49</v>
      </c>
    </row>
    <row r="43" spans="1:18" ht="24.95" customHeight="1" x14ac:dyDescent="0.25">
      <c r="A43" s="13"/>
      <c r="B43" s="13">
        <v>4</v>
      </c>
      <c r="C43" s="13" t="s">
        <v>35</v>
      </c>
      <c r="D43" s="13">
        <v>2</v>
      </c>
      <c r="E43" s="13">
        <v>2</v>
      </c>
      <c r="F43" s="21">
        <f t="shared" si="7"/>
        <v>4</v>
      </c>
      <c r="G43" s="13">
        <v>0</v>
      </c>
      <c r="H43" s="21">
        <f t="shared" si="8"/>
        <v>0</v>
      </c>
      <c r="I43" s="13" t="s">
        <v>49</v>
      </c>
    </row>
    <row r="44" spans="1:18" ht="24.95" customHeight="1" x14ac:dyDescent="0.25">
      <c r="A44" s="13"/>
      <c r="B44" s="13">
        <v>5</v>
      </c>
      <c r="C44" s="13" t="s">
        <v>36</v>
      </c>
      <c r="D44" s="13">
        <v>1</v>
      </c>
      <c r="E44" s="13">
        <v>2</v>
      </c>
      <c r="F44" s="21">
        <f>D44*E44</f>
        <v>2</v>
      </c>
      <c r="G44" s="13">
        <v>0</v>
      </c>
      <c r="H44" s="21">
        <f t="shared" si="8"/>
        <v>0</v>
      </c>
      <c r="I44" s="13" t="s">
        <v>49</v>
      </c>
    </row>
    <row r="45" spans="1:18" ht="24.95" customHeight="1" x14ac:dyDescent="0.25">
      <c r="A45" s="13"/>
      <c r="B45" s="13">
        <v>6</v>
      </c>
      <c r="C45" s="13" t="s">
        <v>37</v>
      </c>
      <c r="D45" s="13">
        <v>1</v>
      </c>
      <c r="E45" s="13">
        <v>2</v>
      </c>
      <c r="F45" s="21">
        <f t="shared" ref="F45:F50" si="9">D45*E45</f>
        <v>2</v>
      </c>
      <c r="G45" s="13">
        <v>0</v>
      </c>
      <c r="H45" s="21">
        <f t="shared" si="8"/>
        <v>0</v>
      </c>
      <c r="I45" s="13" t="s">
        <v>49</v>
      </c>
    </row>
    <row r="46" spans="1:18" ht="24.95" customHeight="1" x14ac:dyDescent="0.25">
      <c r="A46" s="13"/>
      <c r="B46" s="13">
        <v>7</v>
      </c>
      <c r="C46" s="13" t="s">
        <v>38</v>
      </c>
      <c r="D46" s="13">
        <v>2</v>
      </c>
      <c r="E46" s="13">
        <v>2</v>
      </c>
      <c r="F46" s="21">
        <f t="shared" si="9"/>
        <v>4</v>
      </c>
      <c r="G46" s="13">
        <v>0</v>
      </c>
      <c r="H46" s="21">
        <f t="shared" si="8"/>
        <v>0</v>
      </c>
      <c r="I46" s="13" t="s">
        <v>49</v>
      </c>
    </row>
    <row r="47" spans="1:18" ht="24.95" customHeight="1" x14ac:dyDescent="0.25">
      <c r="A47" s="13"/>
      <c r="B47" s="13">
        <v>8</v>
      </c>
      <c r="C47" s="13" t="s">
        <v>41</v>
      </c>
      <c r="D47" s="13">
        <v>5</v>
      </c>
      <c r="E47" s="13">
        <v>2</v>
      </c>
      <c r="F47" s="21">
        <f t="shared" si="9"/>
        <v>10</v>
      </c>
      <c r="G47" s="13">
        <v>0</v>
      </c>
      <c r="H47" s="21">
        <f t="shared" si="8"/>
        <v>0</v>
      </c>
      <c r="I47" s="13" t="s">
        <v>49</v>
      </c>
    </row>
    <row r="48" spans="1:18" ht="24.95" customHeight="1" x14ac:dyDescent="0.25">
      <c r="A48" s="13"/>
      <c r="B48" s="13">
        <v>9</v>
      </c>
      <c r="C48" s="13" t="s">
        <v>31</v>
      </c>
      <c r="D48" s="13">
        <v>2</v>
      </c>
      <c r="E48" s="13">
        <v>2</v>
      </c>
      <c r="F48" s="21">
        <f t="shared" si="9"/>
        <v>4</v>
      </c>
      <c r="G48" s="13">
        <v>0</v>
      </c>
      <c r="H48" s="21">
        <f t="shared" si="8"/>
        <v>0</v>
      </c>
      <c r="I48" s="13" t="s">
        <v>49</v>
      </c>
    </row>
    <row r="49" spans="1:9" ht="24.95" customHeight="1" x14ac:dyDescent="0.25">
      <c r="A49" s="13"/>
      <c r="B49" s="13">
        <v>10</v>
      </c>
      <c r="C49" s="13" t="s">
        <v>39</v>
      </c>
      <c r="D49" s="13">
        <v>1</v>
      </c>
      <c r="E49" s="13">
        <v>1</v>
      </c>
      <c r="F49" s="21">
        <f>D49*E49</f>
        <v>1</v>
      </c>
      <c r="G49" s="13">
        <v>0</v>
      </c>
      <c r="H49" s="21">
        <f>G49*D49</f>
        <v>0</v>
      </c>
      <c r="I49" s="13" t="s">
        <v>49</v>
      </c>
    </row>
    <row r="50" spans="1:9" ht="24.95" customHeight="1" x14ac:dyDescent="0.25">
      <c r="A50" s="13"/>
      <c r="B50" s="13">
        <v>11</v>
      </c>
      <c r="C50" s="13" t="s">
        <v>47</v>
      </c>
      <c r="D50" s="13">
        <v>2</v>
      </c>
      <c r="E50" s="13">
        <v>2</v>
      </c>
      <c r="F50" s="21">
        <f t="shared" si="9"/>
        <v>4</v>
      </c>
      <c r="G50" s="13">
        <v>0</v>
      </c>
      <c r="H50" s="21">
        <f t="shared" si="8"/>
        <v>0</v>
      </c>
      <c r="I50" s="13" t="s">
        <v>49</v>
      </c>
    </row>
    <row r="51" spans="1:9" s="11" customFormat="1" ht="24.95" customHeight="1" x14ac:dyDescent="0.25">
      <c r="A51" s="12">
        <v>4</v>
      </c>
      <c r="B51" s="59" t="s">
        <v>55</v>
      </c>
      <c r="C51" s="60"/>
      <c r="D51" s="61"/>
      <c r="E51" s="12">
        <f>SUM(E52:E58)</f>
        <v>11.5</v>
      </c>
      <c r="F51" s="12">
        <f>SUM(F52:F58)</f>
        <v>29</v>
      </c>
      <c r="G51" s="12">
        <f>SUM(G52:G58)</f>
        <v>0</v>
      </c>
      <c r="H51" s="12">
        <f>SUM(H52:H58)</f>
        <v>0</v>
      </c>
      <c r="I51" s="12"/>
    </row>
    <row r="52" spans="1:9" s="11" customFormat="1" ht="24.95" customHeight="1" x14ac:dyDescent="0.25">
      <c r="A52" s="13"/>
      <c r="B52" s="13">
        <v>1</v>
      </c>
      <c r="C52" s="13" t="s">
        <v>27</v>
      </c>
      <c r="D52" s="13">
        <v>5</v>
      </c>
      <c r="E52" s="13">
        <v>3</v>
      </c>
      <c r="F52" s="21">
        <f t="shared" ref="F52:F55" si="10">D52*E52</f>
        <v>15</v>
      </c>
      <c r="G52" s="13">
        <v>0</v>
      </c>
      <c r="H52" s="21">
        <v>0</v>
      </c>
      <c r="I52" s="13" t="s">
        <v>49</v>
      </c>
    </row>
    <row r="53" spans="1:9" ht="24.95" customHeight="1" x14ac:dyDescent="0.25">
      <c r="A53" s="13"/>
      <c r="B53" s="13">
        <v>2</v>
      </c>
      <c r="C53" s="13" t="s">
        <v>33</v>
      </c>
      <c r="D53" s="13">
        <v>2</v>
      </c>
      <c r="E53" s="13">
        <v>1</v>
      </c>
      <c r="F53" s="21">
        <f t="shared" si="10"/>
        <v>2</v>
      </c>
      <c r="G53" s="13">
        <v>0</v>
      </c>
      <c r="H53" s="21">
        <f t="shared" ref="H53:H58" si="11">G53*D53</f>
        <v>0</v>
      </c>
      <c r="I53" s="13" t="s">
        <v>49</v>
      </c>
    </row>
    <row r="54" spans="1:9" ht="24.95" customHeight="1" x14ac:dyDescent="0.25">
      <c r="A54" s="13"/>
      <c r="B54" s="13">
        <v>3</v>
      </c>
      <c r="C54" s="13" t="s">
        <v>34</v>
      </c>
      <c r="D54" s="13">
        <v>1</v>
      </c>
      <c r="E54" s="13">
        <v>1</v>
      </c>
      <c r="F54" s="21">
        <f t="shared" si="10"/>
        <v>1</v>
      </c>
      <c r="G54" s="13">
        <v>0</v>
      </c>
      <c r="H54" s="21">
        <f t="shared" si="11"/>
        <v>0</v>
      </c>
      <c r="I54" s="13" t="s">
        <v>49</v>
      </c>
    </row>
    <row r="55" spans="1:9" ht="24.95" customHeight="1" x14ac:dyDescent="0.25">
      <c r="A55" s="13"/>
      <c r="B55" s="13">
        <v>4</v>
      </c>
      <c r="C55" s="13" t="s">
        <v>35</v>
      </c>
      <c r="D55" s="13">
        <v>2</v>
      </c>
      <c r="E55" s="13">
        <v>2.5</v>
      </c>
      <c r="F55" s="21">
        <f t="shared" si="10"/>
        <v>5</v>
      </c>
      <c r="G55" s="13">
        <v>0</v>
      </c>
      <c r="H55" s="21">
        <f t="shared" si="11"/>
        <v>0</v>
      </c>
      <c r="I55" s="13" t="s">
        <v>49</v>
      </c>
    </row>
    <row r="56" spans="1:9" ht="24.95" customHeight="1" x14ac:dyDescent="0.25">
      <c r="A56" s="13"/>
      <c r="B56" s="13">
        <v>5</v>
      </c>
      <c r="C56" s="13" t="s">
        <v>36</v>
      </c>
      <c r="D56" s="13">
        <v>1</v>
      </c>
      <c r="E56" s="13">
        <v>1</v>
      </c>
      <c r="F56" s="21">
        <f>D56*E56</f>
        <v>1</v>
      </c>
      <c r="G56" s="13">
        <v>0</v>
      </c>
      <c r="H56" s="21">
        <f t="shared" si="11"/>
        <v>0</v>
      </c>
      <c r="I56" s="13" t="s">
        <v>49</v>
      </c>
    </row>
    <row r="57" spans="1:9" ht="24.95" customHeight="1" x14ac:dyDescent="0.25">
      <c r="A57" s="13"/>
      <c r="B57" s="13">
        <v>6</v>
      </c>
      <c r="C57" s="13" t="s">
        <v>37</v>
      </c>
      <c r="D57" s="13">
        <v>1</v>
      </c>
      <c r="E57" s="13">
        <v>1</v>
      </c>
      <c r="F57" s="21">
        <f t="shared" ref="F57:F58" si="12">D57*E57</f>
        <v>1</v>
      </c>
      <c r="G57" s="13">
        <v>0</v>
      </c>
      <c r="H57" s="21">
        <f t="shared" si="11"/>
        <v>0</v>
      </c>
      <c r="I57" s="13" t="s">
        <v>49</v>
      </c>
    </row>
    <row r="58" spans="1:9" ht="24.95" customHeight="1" x14ac:dyDescent="0.25">
      <c r="A58" s="13"/>
      <c r="B58" s="13">
        <v>7</v>
      </c>
      <c r="C58" s="13" t="s">
        <v>38</v>
      </c>
      <c r="D58" s="13">
        <v>2</v>
      </c>
      <c r="E58" s="13">
        <v>2</v>
      </c>
      <c r="F58" s="21">
        <f t="shared" si="12"/>
        <v>4</v>
      </c>
      <c r="G58" s="13">
        <v>0</v>
      </c>
      <c r="H58" s="21">
        <f t="shared" si="11"/>
        <v>0</v>
      </c>
      <c r="I58" s="13" t="s">
        <v>49</v>
      </c>
    </row>
    <row r="59" spans="1:9" ht="24.95" customHeight="1" x14ac:dyDescent="0.25">
      <c r="A59" s="62" t="s">
        <v>40</v>
      </c>
      <c r="B59" s="62"/>
      <c r="C59" s="62"/>
      <c r="D59" s="19"/>
      <c r="E59" s="17">
        <f>E2+E6+E15+E27+E39+E51</f>
        <v>81.5</v>
      </c>
      <c r="F59" s="17">
        <f>F2+F6+F15+F27+F39+F51</f>
        <v>200</v>
      </c>
      <c r="G59" s="17">
        <f>G2+G6+G15+G27+G39+G51</f>
        <v>70.5</v>
      </c>
      <c r="H59" s="17">
        <f>H2+H6+H15+H27+H39+H51</f>
        <v>200</v>
      </c>
      <c r="I59" s="18"/>
    </row>
    <row r="60" spans="1:9" x14ac:dyDescent="0.25">
      <c r="A60" s="11"/>
      <c r="B60" s="11"/>
      <c r="C60" s="11"/>
      <c r="E60" s="11"/>
      <c r="H60" s="20"/>
      <c r="I60" s="11"/>
    </row>
  </sheetData>
  <mergeCells count="7">
    <mergeCell ref="B39:D39"/>
    <mergeCell ref="B51:D51"/>
    <mergeCell ref="B2:C2"/>
    <mergeCell ref="A59:C59"/>
    <mergeCell ref="B6:D6"/>
    <mergeCell ref="B15:D15"/>
    <mergeCell ref="B27:D27"/>
  </mergeCells>
  <pageMargins left="0.7" right="0.7" top="0.75" bottom="0.75" header="0.3" footer="0.3"/>
  <pageSetup paperSize="9" orientation="portrait" r:id="rId1"/>
  <ignoredErrors>
    <ignoredError sqref="F6 F2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showGridLines="0" zoomScale="115" zoomScaleNormal="115" workbookViewId="0">
      <selection activeCell="B3" sqref="B3:B4"/>
    </sheetView>
  </sheetViews>
  <sheetFormatPr defaultRowHeight="15" x14ac:dyDescent="0.25"/>
  <cols>
    <col min="1" max="1" width="13.85546875" style="1" bestFit="1" customWidth="1"/>
    <col min="2" max="2" width="22.140625" style="1" bestFit="1" customWidth="1"/>
    <col min="3" max="6" width="8.42578125" style="2" customWidth="1"/>
    <col min="7" max="7" width="9.140625" style="2"/>
    <col min="8" max="8" width="1.42578125" style="11" customWidth="1"/>
    <col min="9" max="16384" width="9.140625" style="11"/>
  </cols>
  <sheetData>
    <row r="1" spans="1:20" ht="30" customHeight="1" x14ac:dyDescent="0.25">
      <c r="A1" s="51" t="s">
        <v>54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4"/>
      <c r="T1" s="4"/>
    </row>
    <row r="2" spans="1:20" ht="19.5" customHeight="1" x14ac:dyDescent="0.25">
      <c r="A2" s="3"/>
      <c r="B2" s="3"/>
      <c r="C2" s="5"/>
      <c r="D2" s="5"/>
      <c r="E2" s="5"/>
      <c r="F2" s="5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" customHeight="1" x14ac:dyDescent="0.25">
      <c r="A3" s="52" t="s">
        <v>4</v>
      </c>
      <c r="B3" s="54" t="s">
        <v>93</v>
      </c>
      <c r="C3" s="56" t="s">
        <v>2</v>
      </c>
      <c r="D3" s="57"/>
      <c r="E3" s="56" t="s">
        <v>3</v>
      </c>
      <c r="F3" s="5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0" x14ac:dyDescent="0.25">
      <c r="A4" s="53"/>
      <c r="B4" s="55"/>
      <c r="C4" s="40" t="s">
        <v>0</v>
      </c>
      <c r="D4" s="41" t="s">
        <v>1</v>
      </c>
      <c r="E4" s="40" t="s">
        <v>0</v>
      </c>
      <c r="F4" s="42" t="s"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0" ht="24.95" customHeight="1" x14ac:dyDescent="0.25">
      <c r="A5" s="43" t="s">
        <v>40</v>
      </c>
      <c r="B5" s="23" t="s">
        <v>51</v>
      </c>
      <c r="C5" s="38">
        <f>SUM(C6:C13)</f>
        <v>260</v>
      </c>
      <c r="D5" s="38">
        <f>SUM(D6:D13)</f>
        <v>185</v>
      </c>
      <c r="E5" s="38">
        <v>980</v>
      </c>
      <c r="F5" s="39">
        <v>940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20" ht="24.95" customHeight="1" x14ac:dyDescent="0.25">
      <c r="A6" s="29" t="s">
        <v>6</v>
      </c>
      <c r="B6" s="6" t="s">
        <v>72</v>
      </c>
      <c r="C6" s="25">
        <v>200</v>
      </c>
      <c r="D6" s="25">
        <v>136</v>
      </c>
      <c r="E6" s="25">
        <f>$E$5-SUM($C$6:C6)</f>
        <v>780</v>
      </c>
      <c r="F6" s="30">
        <f>IF(D6="",NA(),$F$5-SUM($D$6:D6))</f>
        <v>804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0" ht="24.95" customHeight="1" x14ac:dyDescent="0.25">
      <c r="A7" s="31" t="s">
        <v>5</v>
      </c>
      <c r="B7" s="7" t="s">
        <v>77</v>
      </c>
      <c r="C7" s="24">
        <v>60</v>
      </c>
      <c r="D7" s="24">
        <v>49</v>
      </c>
      <c r="E7" s="24">
        <f>$E$5-SUM($C$6:C7)</f>
        <v>720</v>
      </c>
      <c r="F7" s="28">
        <f>IF(D7="",NA(),$F$5-SUM($D$6:D7))</f>
        <v>755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0" ht="24.95" customHeight="1" x14ac:dyDescent="0.25">
      <c r="A8" s="29" t="s">
        <v>7</v>
      </c>
      <c r="B8" s="6"/>
      <c r="C8" s="25"/>
      <c r="D8" s="25"/>
      <c r="E8" s="25">
        <f>$E$5-SUM($C$6:C8)</f>
        <v>720</v>
      </c>
      <c r="F8" s="30" t="e">
        <f>IF(D8="",NA(),$F$5-SUM($D$6:D8))</f>
        <v>#N/A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0" ht="24.95" customHeight="1" x14ac:dyDescent="0.25">
      <c r="A9" s="32" t="s">
        <v>8</v>
      </c>
      <c r="B9" s="46"/>
      <c r="C9" s="26"/>
      <c r="D9" s="26"/>
      <c r="E9" s="26">
        <f>$E$5-SUM($C$6:C9)</f>
        <v>720</v>
      </c>
      <c r="F9" s="33" t="e">
        <f>IF(D9="",NA(),$F$5-SUM($D$6:D9))</f>
        <v>#N/A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0" ht="24.95" customHeight="1" x14ac:dyDescent="0.25">
      <c r="A10" s="29" t="s">
        <v>9</v>
      </c>
      <c r="B10" s="6"/>
      <c r="C10" s="25"/>
      <c r="D10" s="25"/>
      <c r="E10" s="25">
        <f>$E$5-SUM($C$6:C10)</f>
        <v>720</v>
      </c>
      <c r="F10" s="30" t="e">
        <f>IF(D10="",NA(),$F$5-SUM($D$6:D10))</f>
        <v>#N/A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0" ht="24.95" customHeight="1" x14ac:dyDescent="0.25">
      <c r="A11" s="32" t="s">
        <v>10</v>
      </c>
      <c r="B11" s="8"/>
      <c r="C11" s="26"/>
      <c r="D11" s="26"/>
      <c r="E11" s="26">
        <f>$E$5-SUM($C$6:C11)</f>
        <v>720</v>
      </c>
      <c r="F11" s="33" t="e">
        <f>IF(D11="",NA(),$F$5-SUM($D$6:D11))</f>
        <v>#N/A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0" ht="24.95" customHeight="1" x14ac:dyDescent="0.25">
      <c r="A12" s="29" t="s">
        <v>11</v>
      </c>
      <c r="B12" s="6"/>
      <c r="C12" s="25"/>
      <c r="D12" s="25"/>
      <c r="E12" s="25">
        <f>$E$5-SUM($C$6:C12)</f>
        <v>720</v>
      </c>
      <c r="F12" s="30" t="e">
        <f>IF(D12="",NA(),$F$5-SUM($D$6:D12))</f>
        <v>#N/A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0" ht="24.95" customHeight="1" x14ac:dyDescent="0.25">
      <c r="A13" s="34" t="s">
        <v>12</v>
      </c>
      <c r="B13" s="22"/>
      <c r="C13" s="35"/>
      <c r="D13" s="35"/>
      <c r="E13" s="35">
        <f>$E$5-SUM($C$6:C13)</f>
        <v>720</v>
      </c>
      <c r="F13" s="36" t="e">
        <f>IF(D13="",NA(),$F$5-SUM($D$6:D13))</f>
        <v>#N/A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0" ht="20.2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20" ht="20.2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20" ht="20.25" customHeight="1" x14ac:dyDescent="0.25">
      <c r="A16" s="9"/>
      <c r="B16" s="9"/>
      <c r="C16" s="10"/>
      <c r="D16" s="10"/>
      <c r="E16" s="10"/>
      <c r="F16" s="10"/>
      <c r="G16" s="4"/>
      <c r="H16" s="4"/>
      <c r="I16" s="4"/>
      <c r="J16" s="4"/>
      <c r="K16" s="4"/>
      <c r="L16" s="4"/>
    </row>
    <row r="17" spans="1:20" ht="20.25" customHeight="1" x14ac:dyDescent="0.25">
      <c r="A17" s="3"/>
      <c r="B17" s="3"/>
      <c r="C17" s="5"/>
      <c r="D17" s="5"/>
      <c r="E17" s="5"/>
      <c r="F17" s="5"/>
      <c r="G17" s="4"/>
      <c r="H17" s="4"/>
      <c r="I17" s="4"/>
      <c r="J17" s="4"/>
      <c r="K17" s="4"/>
      <c r="L17" s="4"/>
    </row>
    <row r="18" spans="1:20" ht="20.25" customHeight="1" x14ac:dyDescent="0.25"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0" ht="20.25" customHeight="1" x14ac:dyDescent="0.25"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20" ht="20.25" customHeight="1" x14ac:dyDescent="0.25"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20" ht="20.25" customHeight="1" x14ac:dyDescent="0.25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20" ht="20.25" customHeight="1" x14ac:dyDescent="0.25"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20" ht="20.25" customHeight="1" x14ac:dyDescent="0.25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20" ht="20.25" customHeight="1" x14ac:dyDescent="0.25"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20" ht="20.25" customHeight="1" x14ac:dyDescent="0.25"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20" ht="20.25" customHeight="1" x14ac:dyDescent="0.25">
      <c r="G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20.25" customHeight="1" x14ac:dyDescent="0.25"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20.25" customHeight="1" x14ac:dyDescent="0.25"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20.25" customHeight="1" x14ac:dyDescent="0.25"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</sheetData>
  <mergeCells count="5">
    <mergeCell ref="A1:R1"/>
    <mergeCell ref="A3:A4"/>
    <mergeCell ref="B3:B4"/>
    <mergeCell ref="C3:D3"/>
    <mergeCell ref="E3:F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zoomScaleNormal="100" workbookViewId="0">
      <selection activeCell="M2" sqref="M2"/>
    </sheetView>
  </sheetViews>
  <sheetFormatPr defaultRowHeight="15" x14ac:dyDescent="0.25"/>
  <cols>
    <col min="3" max="3" width="41.5703125" bestFit="1" customWidth="1"/>
    <col min="4" max="4" width="12.5703125" customWidth="1"/>
    <col min="9" max="9" width="13.5703125" customWidth="1"/>
  </cols>
  <sheetData>
    <row r="1" spans="1:13" ht="36" customHeight="1" x14ac:dyDescent="0.25">
      <c r="A1" s="15" t="s">
        <v>13</v>
      </c>
      <c r="B1" s="16" t="s">
        <v>14</v>
      </c>
      <c r="C1" s="15" t="s">
        <v>15</v>
      </c>
      <c r="D1" s="15" t="s">
        <v>42</v>
      </c>
      <c r="E1" s="16" t="s">
        <v>16</v>
      </c>
      <c r="F1" s="16" t="s">
        <v>40</v>
      </c>
      <c r="G1" s="16" t="s">
        <v>43</v>
      </c>
      <c r="H1" s="16" t="s">
        <v>44</v>
      </c>
      <c r="I1" s="15" t="s">
        <v>17</v>
      </c>
    </row>
    <row r="2" spans="1:13" ht="24.95" customHeight="1" x14ac:dyDescent="0.25">
      <c r="A2" s="12">
        <v>3</v>
      </c>
      <c r="B2" s="59" t="s">
        <v>71</v>
      </c>
      <c r="C2" s="60"/>
      <c r="D2" s="61"/>
      <c r="E2" s="12">
        <f>SUM(E3:E12)</f>
        <v>19</v>
      </c>
      <c r="F2" s="12">
        <f t="shared" ref="F2:H2" si="0">SUM(F3:F12)</f>
        <v>36</v>
      </c>
      <c r="G2" s="12">
        <f t="shared" si="0"/>
        <v>21</v>
      </c>
      <c r="H2" s="12">
        <f t="shared" si="0"/>
        <v>39</v>
      </c>
      <c r="I2" s="12"/>
    </row>
    <row r="3" spans="1:13" ht="24.95" customHeight="1" x14ac:dyDescent="0.25">
      <c r="A3" s="13"/>
      <c r="B3" s="13">
        <v>1</v>
      </c>
      <c r="C3" s="13" t="s">
        <v>33</v>
      </c>
      <c r="D3" s="13">
        <v>2</v>
      </c>
      <c r="E3" s="13">
        <v>1</v>
      </c>
      <c r="F3" s="21">
        <f t="shared" ref="F3:F5" si="1">D3*E3</f>
        <v>2</v>
      </c>
      <c r="G3" s="13">
        <v>1</v>
      </c>
      <c r="H3" s="21">
        <f t="shared" ref="H3:H12" si="2">G3*D3</f>
        <v>2</v>
      </c>
      <c r="I3" s="13" t="s">
        <v>20</v>
      </c>
    </row>
    <row r="4" spans="1:13" ht="24.95" customHeight="1" x14ac:dyDescent="0.25">
      <c r="A4" s="13"/>
      <c r="B4" s="13">
        <v>2</v>
      </c>
      <c r="C4" s="13" t="s">
        <v>34</v>
      </c>
      <c r="D4" s="13">
        <v>1</v>
      </c>
      <c r="E4" s="13">
        <v>2</v>
      </c>
      <c r="F4" s="21">
        <f t="shared" si="1"/>
        <v>2</v>
      </c>
      <c r="G4" s="13">
        <v>2</v>
      </c>
      <c r="H4" s="21">
        <f t="shared" si="2"/>
        <v>2</v>
      </c>
      <c r="I4" s="13" t="s">
        <v>20</v>
      </c>
    </row>
    <row r="5" spans="1:13" ht="24.95" customHeight="1" x14ac:dyDescent="0.25">
      <c r="A5" s="13"/>
      <c r="B5" s="13">
        <v>3</v>
      </c>
      <c r="C5" s="13" t="s">
        <v>35</v>
      </c>
      <c r="D5" s="13">
        <v>2</v>
      </c>
      <c r="E5" s="13">
        <v>2</v>
      </c>
      <c r="F5" s="21">
        <f t="shared" si="1"/>
        <v>4</v>
      </c>
      <c r="G5" s="13">
        <v>2</v>
      </c>
      <c r="H5" s="21">
        <f t="shared" si="2"/>
        <v>4</v>
      </c>
      <c r="I5" s="13" t="s">
        <v>20</v>
      </c>
    </row>
    <row r="6" spans="1:13" ht="24.95" customHeight="1" x14ac:dyDescent="0.25">
      <c r="A6" s="13"/>
      <c r="B6" s="13">
        <v>4</v>
      </c>
      <c r="C6" s="13" t="s">
        <v>36</v>
      </c>
      <c r="D6" s="13">
        <v>1</v>
      </c>
      <c r="E6" s="13">
        <v>2</v>
      </c>
      <c r="F6" s="21">
        <f>D6*E6</f>
        <v>2</v>
      </c>
      <c r="G6" s="13">
        <v>2</v>
      </c>
      <c r="H6" s="21">
        <f t="shared" si="2"/>
        <v>2</v>
      </c>
      <c r="I6" s="13" t="s">
        <v>20</v>
      </c>
    </row>
    <row r="7" spans="1:13" ht="24.95" customHeight="1" x14ac:dyDescent="0.25">
      <c r="A7" s="13"/>
      <c r="B7" s="13">
        <v>5</v>
      </c>
      <c r="C7" s="13" t="s">
        <v>37</v>
      </c>
      <c r="D7" s="13">
        <v>1</v>
      </c>
      <c r="E7" s="13">
        <v>2</v>
      </c>
      <c r="F7" s="21">
        <f t="shared" ref="F7:F12" si="3">D7*E7</f>
        <v>2</v>
      </c>
      <c r="G7" s="13">
        <v>3</v>
      </c>
      <c r="H7" s="21">
        <f t="shared" si="2"/>
        <v>3</v>
      </c>
      <c r="I7" s="13" t="s">
        <v>20</v>
      </c>
      <c r="M7" s="11"/>
    </row>
    <row r="8" spans="1:13" ht="24.95" customHeight="1" x14ac:dyDescent="0.25">
      <c r="A8" s="13"/>
      <c r="B8" s="13">
        <v>6</v>
      </c>
      <c r="C8" s="13" t="s">
        <v>38</v>
      </c>
      <c r="D8" s="13">
        <v>2</v>
      </c>
      <c r="E8" s="13">
        <v>2</v>
      </c>
      <c r="F8" s="21">
        <f t="shared" si="3"/>
        <v>4</v>
      </c>
      <c r="G8" s="13">
        <v>3</v>
      </c>
      <c r="H8" s="21">
        <f t="shared" si="2"/>
        <v>6</v>
      </c>
      <c r="I8" s="13" t="s">
        <v>20</v>
      </c>
    </row>
    <row r="9" spans="1:13" ht="24.95" customHeight="1" x14ac:dyDescent="0.25">
      <c r="A9" s="13"/>
      <c r="B9" s="13">
        <v>7</v>
      </c>
      <c r="C9" s="13" t="s">
        <v>41</v>
      </c>
      <c r="D9" s="13">
        <v>5</v>
      </c>
      <c r="E9" s="13">
        <v>2</v>
      </c>
      <c r="F9" s="21">
        <f t="shared" si="3"/>
        <v>10</v>
      </c>
      <c r="G9" s="13">
        <v>2</v>
      </c>
      <c r="H9" s="21">
        <f t="shared" si="2"/>
        <v>10</v>
      </c>
      <c r="I9" s="13" t="s">
        <v>20</v>
      </c>
    </row>
    <row r="10" spans="1:13" ht="24.95" customHeight="1" x14ac:dyDescent="0.25">
      <c r="A10" s="13"/>
      <c r="B10" s="13">
        <v>8</v>
      </c>
      <c r="C10" s="13" t="s">
        <v>31</v>
      </c>
      <c r="D10" s="13">
        <v>2</v>
      </c>
      <c r="E10" s="13">
        <v>2</v>
      </c>
      <c r="F10" s="21">
        <f t="shared" si="3"/>
        <v>4</v>
      </c>
      <c r="G10" s="13">
        <v>2</v>
      </c>
      <c r="H10" s="21">
        <f t="shared" si="2"/>
        <v>4</v>
      </c>
      <c r="I10" s="13" t="s">
        <v>20</v>
      </c>
    </row>
    <row r="11" spans="1:13" ht="24.95" customHeight="1" x14ac:dyDescent="0.25">
      <c r="A11" s="13"/>
      <c r="B11" s="13">
        <v>9</v>
      </c>
      <c r="C11" s="13" t="s">
        <v>39</v>
      </c>
      <c r="D11" s="13">
        <v>1</v>
      </c>
      <c r="E11" s="13">
        <v>2</v>
      </c>
      <c r="F11" s="21">
        <f>D11*E11</f>
        <v>2</v>
      </c>
      <c r="G11" s="13">
        <v>2</v>
      </c>
      <c r="H11" s="21">
        <f>G11*D11</f>
        <v>2</v>
      </c>
      <c r="I11" s="13" t="s">
        <v>20</v>
      </c>
    </row>
    <row r="12" spans="1:13" ht="24.95" customHeight="1" x14ac:dyDescent="0.25">
      <c r="A12" s="13"/>
      <c r="B12" s="13">
        <v>10</v>
      </c>
      <c r="C12" s="13" t="s">
        <v>47</v>
      </c>
      <c r="D12" s="13">
        <v>2</v>
      </c>
      <c r="E12" s="13">
        <v>2</v>
      </c>
      <c r="F12" s="21">
        <f t="shared" si="3"/>
        <v>4</v>
      </c>
      <c r="G12" s="13">
        <v>2</v>
      </c>
      <c r="H12" s="21">
        <f t="shared" si="2"/>
        <v>4</v>
      </c>
      <c r="I12" s="13" t="s">
        <v>20</v>
      </c>
    </row>
    <row r="13" spans="1:13" ht="24.95" customHeight="1" x14ac:dyDescent="0.25">
      <c r="A13" s="12">
        <v>4</v>
      </c>
      <c r="B13" s="59" t="s">
        <v>88</v>
      </c>
      <c r="C13" s="60"/>
      <c r="D13" s="61"/>
      <c r="E13" s="12">
        <f>SUM(E14:E20)</f>
        <v>11</v>
      </c>
      <c r="F13" s="12">
        <f>SUM(F14:F20)</f>
        <v>24</v>
      </c>
      <c r="G13" s="12">
        <f>SUM(G14:G20)</f>
        <v>7</v>
      </c>
      <c r="H13" s="12">
        <f>SUM(H14:H20)</f>
        <v>21</v>
      </c>
      <c r="I13" s="12"/>
    </row>
    <row r="14" spans="1:13" ht="24.95" customHeight="1" x14ac:dyDescent="0.25">
      <c r="A14" s="13"/>
      <c r="B14" s="13">
        <v>1</v>
      </c>
      <c r="C14" s="13" t="s">
        <v>27</v>
      </c>
      <c r="D14" s="13">
        <v>5</v>
      </c>
      <c r="E14" s="13">
        <v>2</v>
      </c>
      <c r="F14" s="21">
        <f t="shared" ref="F14:F17" si="4">D14*E14</f>
        <v>10</v>
      </c>
      <c r="G14" s="13">
        <v>3</v>
      </c>
      <c r="H14" s="21">
        <f>D14*G14</f>
        <v>15</v>
      </c>
      <c r="I14" s="13" t="s">
        <v>20</v>
      </c>
    </row>
    <row r="15" spans="1:13" ht="24.95" customHeight="1" x14ac:dyDescent="0.25">
      <c r="A15" s="13"/>
      <c r="B15" s="13">
        <v>2</v>
      </c>
      <c r="C15" s="13" t="s">
        <v>33</v>
      </c>
      <c r="D15" s="13">
        <v>2</v>
      </c>
      <c r="E15" s="13">
        <v>1</v>
      </c>
      <c r="F15" s="21">
        <f t="shared" si="4"/>
        <v>2</v>
      </c>
      <c r="G15" s="13">
        <v>2</v>
      </c>
      <c r="H15" s="21">
        <f t="shared" ref="H15:H20" si="5">D15*G15</f>
        <v>4</v>
      </c>
      <c r="I15" s="13" t="s">
        <v>20</v>
      </c>
    </row>
    <row r="16" spans="1:13" ht="24.95" customHeight="1" x14ac:dyDescent="0.25">
      <c r="A16" s="13"/>
      <c r="B16" s="13">
        <v>3</v>
      </c>
      <c r="C16" s="13" t="s">
        <v>34</v>
      </c>
      <c r="D16" s="13">
        <v>1</v>
      </c>
      <c r="E16" s="13">
        <v>1</v>
      </c>
      <c r="F16" s="21">
        <f t="shared" si="4"/>
        <v>1</v>
      </c>
      <c r="G16" s="13">
        <v>2</v>
      </c>
      <c r="H16" s="21">
        <f t="shared" si="5"/>
        <v>2</v>
      </c>
      <c r="I16" s="13" t="s">
        <v>20</v>
      </c>
    </row>
    <row r="17" spans="1:9" ht="24.95" customHeight="1" x14ac:dyDescent="0.25">
      <c r="A17" s="13"/>
      <c r="B17" s="13">
        <v>4</v>
      </c>
      <c r="C17" s="13" t="s">
        <v>35</v>
      </c>
      <c r="D17" s="13">
        <v>2</v>
      </c>
      <c r="E17" s="13">
        <v>2</v>
      </c>
      <c r="F17" s="21">
        <f t="shared" si="4"/>
        <v>4</v>
      </c>
      <c r="G17" s="13">
        <v>0</v>
      </c>
      <c r="H17" s="21">
        <f t="shared" si="5"/>
        <v>0</v>
      </c>
      <c r="I17" s="13" t="s">
        <v>49</v>
      </c>
    </row>
    <row r="18" spans="1:9" ht="24.95" customHeight="1" x14ac:dyDescent="0.25">
      <c r="A18" s="13"/>
      <c r="B18" s="13">
        <v>5</v>
      </c>
      <c r="C18" s="13" t="s">
        <v>36</v>
      </c>
      <c r="D18" s="13">
        <v>1</v>
      </c>
      <c r="E18" s="13">
        <v>1</v>
      </c>
      <c r="F18" s="21">
        <f>D18*E18</f>
        <v>1</v>
      </c>
      <c r="G18" s="13">
        <v>0</v>
      </c>
      <c r="H18" s="21">
        <f t="shared" si="5"/>
        <v>0</v>
      </c>
      <c r="I18" s="13" t="s">
        <v>49</v>
      </c>
    </row>
    <row r="19" spans="1:9" ht="24.95" customHeight="1" x14ac:dyDescent="0.25">
      <c r="A19" s="13"/>
      <c r="B19" s="13">
        <v>6</v>
      </c>
      <c r="C19" s="13" t="s">
        <v>37</v>
      </c>
      <c r="D19" s="13">
        <v>1</v>
      </c>
      <c r="E19" s="13">
        <v>2</v>
      </c>
      <c r="F19" s="21">
        <f t="shared" ref="F19:F20" si="6">D19*E19</f>
        <v>2</v>
      </c>
      <c r="G19" s="13">
        <v>0</v>
      </c>
      <c r="H19" s="21">
        <f t="shared" si="5"/>
        <v>0</v>
      </c>
      <c r="I19" s="13" t="s">
        <v>49</v>
      </c>
    </row>
    <row r="20" spans="1:9" ht="24.95" customHeight="1" x14ac:dyDescent="0.25">
      <c r="A20" s="13"/>
      <c r="B20" s="13">
        <v>7</v>
      </c>
      <c r="C20" s="13" t="s">
        <v>38</v>
      </c>
      <c r="D20" s="13">
        <v>2</v>
      </c>
      <c r="E20" s="13">
        <v>2</v>
      </c>
      <c r="F20" s="21">
        <f t="shared" si="6"/>
        <v>4</v>
      </c>
      <c r="G20" s="13">
        <v>0</v>
      </c>
      <c r="H20" s="21">
        <f t="shared" si="5"/>
        <v>0</v>
      </c>
      <c r="I20" s="13" t="s">
        <v>49</v>
      </c>
    </row>
    <row r="21" spans="1:9" ht="24.95" customHeight="1" x14ac:dyDescent="0.25">
      <c r="A21" s="62" t="s">
        <v>40</v>
      </c>
      <c r="B21" s="62"/>
      <c r="C21" s="62"/>
      <c r="D21" s="19"/>
      <c r="E21" s="17">
        <f>E2+E13</f>
        <v>30</v>
      </c>
      <c r="F21" s="17">
        <f t="shared" ref="F21:H21" si="7">F2+F13</f>
        <v>60</v>
      </c>
      <c r="G21" s="17">
        <f t="shared" si="7"/>
        <v>28</v>
      </c>
      <c r="H21" s="17">
        <f t="shared" si="7"/>
        <v>60</v>
      </c>
      <c r="I21" s="18"/>
    </row>
    <row r="22" spans="1:9" ht="24.9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</row>
    <row r="23" spans="1:9" ht="24.9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</row>
    <row r="24" spans="1:9" ht="24.95" customHeight="1" x14ac:dyDescent="0.25"/>
    <row r="25" spans="1:9" ht="24.95" customHeight="1" x14ac:dyDescent="0.25"/>
    <row r="26" spans="1:9" ht="24.95" customHeight="1" x14ac:dyDescent="0.25"/>
    <row r="27" spans="1:9" ht="24.95" customHeight="1" x14ac:dyDescent="0.25"/>
    <row r="28" spans="1:9" ht="24.95" customHeight="1" x14ac:dyDescent="0.25"/>
    <row r="29" spans="1:9" ht="24.95" customHeight="1" x14ac:dyDescent="0.25"/>
    <row r="30" spans="1:9" ht="24.95" customHeight="1" x14ac:dyDescent="0.25"/>
    <row r="31" spans="1:9" ht="24.95" customHeight="1" x14ac:dyDescent="0.25"/>
    <row r="32" spans="1:9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</sheetData>
  <mergeCells count="3">
    <mergeCell ref="B2:D2"/>
    <mergeCell ref="A21:C21"/>
    <mergeCell ref="B13:D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showGridLines="0" zoomScale="115" zoomScaleNormal="115" workbookViewId="0">
      <selection activeCell="B3" sqref="B3:B4"/>
    </sheetView>
  </sheetViews>
  <sheetFormatPr defaultRowHeight="15" x14ac:dyDescent="0.25"/>
  <cols>
    <col min="1" max="1" width="13.85546875" style="1" bestFit="1" customWidth="1"/>
    <col min="2" max="2" width="22.140625" style="1" bestFit="1" customWidth="1"/>
    <col min="3" max="6" width="8.42578125" style="2" customWidth="1"/>
    <col min="7" max="7" width="9.140625" style="2"/>
    <col min="8" max="8" width="1.42578125" style="11" customWidth="1"/>
    <col min="9" max="16384" width="9.140625" style="11"/>
  </cols>
  <sheetData>
    <row r="1" spans="1:20" ht="30" customHeight="1" x14ac:dyDescent="0.25">
      <c r="A1" s="51" t="s">
        <v>78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4"/>
      <c r="T1" s="4"/>
    </row>
    <row r="2" spans="1:20" ht="19.5" customHeight="1" x14ac:dyDescent="0.25">
      <c r="A2" s="3"/>
      <c r="B2" s="3"/>
      <c r="C2" s="5"/>
      <c r="D2" s="5"/>
      <c r="E2" s="5"/>
      <c r="F2" s="5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" customHeight="1" x14ac:dyDescent="0.25">
      <c r="A3" s="52" t="s">
        <v>4</v>
      </c>
      <c r="B3" s="54" t="s">
        <v>93</v>
      </c>
      <c r="C3" s="56" t="s">
        <v>2</v>
      </c>
      <c r="D3" s="57"/>
      <c r="E3" s="56" t="s">
        <v>3</v>
      </c>
      <c r="F3" s="5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0" x14ac:dyDescent="0.25">
      <c r="A4" s="53"/>
      <c r="B4" s="55"/>
      <c r="C4" s="40" t="s">
        <v>0</v>
      </c>
      <c r="D4" s="41" t="s">
        <v>1</v>
      </c>
      <c r="E4" s="40" t="s">
        <v>0</v>
      </c>
      <c r="F4" s="42" t="s"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0" ht="24.95" customHeight="1" x14ac:dyDescent="0.25">
      <c r="A5" s="43" t="s">
        <v>40</v>
      </c>
      <c r="B5" s="23" t="s">
        <v>51</v>
      </c>
      <c r="C5" s="38">
        <f>SUM(C6:C13)</f>
        <v>380</v>
      </c>
      <c r="D5" s="38">
        <f>SUM(D6:D13)</f>
        <v>280</v>
      </c>
      <c r="E5" s="38">
        <v>980</v>
      </c>
      <c r="F5" s="39">
        <v>940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20" ht="24.95" customHeight="1" x14ac:dyDescent="0.25">
      <c r="A6" s="29" t="s">
        <v>6</v>
      </c>
      <c r="B6" s="6" t="s">
        <v>72</v>
      </c>
      <c r="C6" s="25">
        <v>200</v>
      </c>
      <c r="D6" s="25">
        <v>136</v>
      </c>
      <c r="E6" s="25">
        <f>$E$5-SUM($C$6:C6)</f>
        <v>780</v>
      </c>
      <c r="F6" s="30">
        <f>IF(D6="",NA(),$F$5-SUM($D$6:D6))</f>
        <v>804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0" ht="24.95" customHeight="1" x14ac:dyDescent="0.25">
      <c r="A7" s="31" t="s">
        <v>5</v>
      </c>
      <c r="B7" s="7" t="s">
        <v>77</v>
      </c>
      <c r="C7" s="24">
        <v>60</v>
      </c>
      <c r="D7" s="24">
        <v>49</v>
      </c>
      <c r="E7" s="24">
        <f>$E$5-SUM($C$6:C7)</f>
        <v>720</v>
      </c>
      <c r="F7" s="28">
        <f>IF(D7="",NA(),$F$5-SUM($D$6:D7))</f>
        <v>755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0" ht="24.95" customHeight="1" x14ac:dyDescent="0.25">
      <c r="A8" s="29" t="s">
        <v>7</v>
      </c>
      <c r="B8" s="6" t="s">
        <v>79</v>
      </c>
      <c r="C8" s="25">
        <v>120</v>
      </c>
      <c r="D8" s="25">
        <v>95</v>
      </c>
      <c r="E8" s="25">
        <f>$E$5-SUM($C$6:C8)</f>
        <v>600</v>
      </c>
      <c r="F8" s="30">
        <f>IF(D8="",NA(),$F$5-SUM($D$6:D8))</f>
        <v>660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0" ht="24.95" customHeight="1" x14ac:dyDescent="0.25">
      <c r="A9" s="32" t="s">
        <v>8</v>
      </c>
      <c r="B9" s="46"/>
      <c r="C9" s="26"/>
      <c r="D9" s="26"/>
      <c r="E9" s="26">
        <f>$E$5-SUM($C$6:C9)</f>
        <v>600</v>
      </c>
      <c r="F9" s="33" t="e">
        <f>IF(D9="",NA(),$F$5-SUM($D$6:D9))</f>
        <v>#N/A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0" ht="24.95" customHeight="1" x14ac:dyDescent="0.25">
      <c r="A10" s="29" t="s">
        <v>9</v>
      </c>
      <c r="B10" s="6"/>
      <c r="C10" s="25"/>
      <c r="D10" s="25"/>
      <c r="E10" s="25">
        <f>$E$5-SUM($C$6:C10)</f>
        <v>600</v>
      </c>
      <c r="F10" s="30" t="e">
        <f>IF(D10="",NA(),$F$5-SUM($D$6:D10))</f>
        <v>#N/A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0" ht="24.95" customHeight="1" x14ac:dyDescent="0.25">
      <c r="A11" s="32" t="s">
        <v>10</v>
      </c>
      <c r="B11" s="8"/>
      <c r="C11" s="26"/>
      <c r="D11" s="26"/>
      <c r="E11" s="26">
        <f>$E$5-SUM($C$6:C11)</f>
        <v>600</v>
      </c>
      <c r="F11" s="33" t="e">
        <f>IF(D11="",NA(),$F$5-SUM($D$6:D11))</f>
        <v>#N/A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0" ht="24.95" customHeight="1" x14ac:dyDescent="0.25">
      <c r="A12" s="29" t="s">
        <v>11</v>
      </c>
      <c r="B12" s="6"/>
      <c r="C12" s="25"/>
      <c r="D12" s="25"/>
      <c r="E12" s="25">
        <f>$E$5-SUM($C$6:C12)</f>
        <v>600</v>
      </c>
      <c r="F12" s="30" t="e">
        <f>IF(D12="",NA(),$F$5-SUM($D$6:D12))</f>
        <v>#N/A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0" ht="24.95" customHeight="1" x14ac:dyDescent="0.25">
      <c r="A13" s="34" t="s">
        <v>12</v>
      </c>
      <c r="B13" s="22"/>
      <c r="C13" s="35"/>
      <c r="D13" s="35"/>
      <c r="E13" s="35">
        <f>$E$5-SUM($C$6:C13)</f>
        <v>600</v>
      </c>
      <c r="F13" s="36" t="e">
        <f>IF(D13="",NA(),$F$5-SUM($D$6:D13))</f>
        <v>#N/A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0" ht="20.2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20" ht="20.2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20" ht="20.25" customHeight="1" x14ac:dyDescent="0.25">
      <c r="A16" s="9"/>
      <c r="B16" s="9"/>
      <c r="C16" s="10"/>
      <c r="D16" s="10"/>
      <c r="E16" s="10"/>
      <c r="F16" s="10"/>
      <c r="G16" s="4"/>
      <c r="H16" s="4"/>
      <c r="I16" s="4"/>
      <c r="J16" s="4"/>
      <c r="K16" s="4"/>
      <c r="L16" s="4"/>
    </row>
    <row r="17" spans="1:20" ht="20.25" customHeight="1" x14ac:dyDescent="0.25">
      <c r="A17" s="3"/>
      <c r="B17" s="3"/>
      <c r="C17" s="5"/>
      <c r="D17" s="5"/>
      <c r="E17" s="5"/>
      <c r="F17" s="5"/>
      <c r="G17" s="4"/>
      <c r="H17" s="4"/>
      <c r="I17" s="4"/>
      <c r="J17" s="4"/>
      <c r="K17" s="4"/>
      <c r="L17" s="4"/>
    </row>
    <row r="18" spans="1:20" ht="20.25" customHeight="1" x14ac:dyDescent="0.25"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0" ht="20.25" customHeight="1" x14ac:dyDescent="0.25"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20" ht="20.25" customHeight="1" x14ac:dyDescent="0.25"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20" ht="20.25" customHeight="1" x14ac:dyDescent="0.25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20" ht="20.25" customHeight="1" x14ac:dyDescent="0.25"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20" ht="20.25" customHeight="1" x14ac:dyDescent="0.25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20" ht="20.25" customHeight="1" x14ac:dyDescent="0.25"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20" ht="20.25" customHeight="1" x14ac:dyDescent="0.25"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20" ht="20.25" customHeight="1" x14ac:dyDescent="0.25">
      <c r="G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20.25" customHeight="1" x14ac:dyDescent="0.25"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20.25" customHeight="1" x14ac:dyDescent="0.25"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20.25" customHeight="1" x14ac:dyDescent="0.25"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</sheetData>
  <mergeCells count="5">
    <mergeCell ref="A1:R1"/>
    <mergeCell ref="A3:A4"/>
    <mergeCell ref="B3:B4"/>
    <mergeCell ref="C3:D3"/>
    <mergeCell ref="E3:F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="85" zoomScaleNormal="85" workbookViewId="0">
      <pane ySplit="1" topLeftCell="A17" activePane="bottomLeft" state="frozen"/>
      <selection activeCell="D7" sqref="D7"/>
      <selection pane="bottomLeft" activeCell="C12" sqref="C12"/>
    </sheetView>
  </sheetViews>
  <sheetFormatPr defaultRowHeight="15" x14ac:dyDescent="0.25"/>
  <cols>
    <col min="1" max="1" width="4.140625" style="11" customWidth="1"/>
    <col min="2" max="2" width="6.28515625" style="11" customWidth="1"/>
    <col min="3" max="3" width="61.140625" style="11" customWidth="1"/>
    <col min="4" max="4" width="9.28515625" style="11" customWidth="1"/>
    <col min="5" max="7" width="9.7109375" style="11" customWidth="1"/>
    <col min="8" max="8" width="9.140625" style="11"/>
    <col min="9" max="9" width="12" style="11" bestFit="1" customWidth="1"/>
    <col min="10" max="16384" width="9.140625" style="11"/>
  </cols>
  <sheetData>
    <row r="1" spans="1:9" ht="32.25" customHeight="1" x14ac:dyDescent="0.25">
      <c r="A1" s="15" t="s">
        <v>13</v>
      </c>
      <c r="B1" s="16" t="s">
        <v>14</v>
      </c>
      <c r="C1" s="15" t="s">
        <v>15</v>
      </c>
      <c r="D1" s="15" t="s">
        <v>42</v>
      </c>
      <c r="E1" s="16" t="s">
        <v>68</v>
      </c>
      <c r="F1" s="16" t="s">
        <v>16</v>
      </c>
      <c r="G1" s="16" t="s">
        <v>69</v>
      </c>
      <c r="H1" s="16" t="s">
        <v>70</v>
      </c>
      <c r="I1" s="15" t="s">
        <v>17</v>
      </c>
    </row>
    <row r="2" spans="1:9" ht="24.95" customHeight="1" x14ac:dyDescent="0.25">
      <c r="A2" s="12">
        <v>4</v>
      </c>
      <c r="B2" s="59" t="s">
        <v>88</v>
      </c>
      <c r="C2" s="60"/>
      <c r="D2" s="61"/>
      <c r="E2" s="12">
        <f>SUM(E3:E6)</f>
        <v>6</v>
      </c>
      <c r="F2" s="12">
        <f>SUM(F3:F6)</f>
        <v>10</v>
      </c>
      <c r="G2" s="12">
        <f>SUM(G3:G6)</f>
        <v>9</v>
      </c>
      <c r="H2" s="12">
        <f>SUM(H3:H6)</f>
        <v>14</v>
      </c>
      <c r="I2" s="12"/>
    </row>
    <row r="3" spans="1:9" ht="24.95" customHeight="1" x14ac:dyDescent="0.25">
      <c r="A3" s="13"/>
      <c r="B3" s="13">
        <v>4</v>
      </c>
      <c r="C3" s="13" t="s">
        <v>35</v>
      </c>
      <c r="D3" s="13">
        <v>2</v>
      </c>
      <c r="E3" s="13">
        <v>2</v>
      </c>
      <c r="F3" s="21">
        <f t="shared" ref="F3" si="0">D3*E3</f>
        <v>4</v>
      </c>
      <c r="G3" s="13">
        <v>3</v>
      </c>
      <c r="H3" s="21">
        <f t="shared" ref="H3:H6" si="1">G3*D3</f>
        <v>6</v>
      </c>
      <c r="I3" s="13" t="s">
        <v>49</v>
      </c>
    </row>
    <row r="4" spans="1:9" ht="24.95" customHeight="1" x14ac:dyDescent="0.25">
      <c r="A4" s="13"/>
      <c r="B4" s="13">
        <v>5</v>
      </c>
      <c r="C4" s="13" t="s">
        <v>36</v>
      </c>
      <c r="D4" s="13">
        <v>1</v>
      </c>
      <c r="E4" s="13">
        <v>1</v>
      </c>
      <c r="F4" s="21">
        <f>D4*E4</f>
        <v>1</v>
      </c>
      <c r="G4" s="13">
        <v>2</v>
      </c>
      <c r="H4" s="21">
        <f t="shared" si="1"/>
        <v>2</v>
      </c>
      <c r="I4" s="13" t="s">
        <v>49</v>
      </c>
    </row>
    <row r="5" spans="1:9" ht="24.95" customHeight="1" x14ac:dyDescent="0.25">
      <c r="A5" s="13"/>
      <c r="B5" s="13">
        <v>6</v>
      </c>
      <c r="C5" s="13" t="s">
        <v>37</v>
      </c>
      <c r="D5" s="13">
        <v>1</v>
      </c>
      <c r="E5" s="13">
        <v>1</v>
      </c>
      <c r="F5" s="21">
        <f t="shared" ref="F5:F6" si="2">D5*E5</f>
        <v>1</v>
      </c>
      <c r="G5" s="13">
        <v>2</v>
      </c>
      <c r="H5" s="21">
        <f t="shared" si="1"/>
        <v>2</v>
      </c>
      <c r="I5" s="13" t="s">
        <v>49</v>
      </c>
    </row>
    <row r="6" spans="1:9" ht="24.95" customHeight="1" x14ac:dyDescent="0.25">
      <c r="A6" s="13"/>
      <c r="B6" s="13">
        <v>7</v>
      </c>
      <c r="C6" s="13" t="s">
        <v>38</v>
      </c>
      <c r="D6" s="13">
        <v>2</v>
      </c>
      <c r="E6" s="13">
        <v>2</v>
      </c>
      <c r="F6" s="21">
        <f t="shared" si="2"/>
        <v>4</v>
      </c>
      <c r="G6" s="13">
        <v>2</v>
      </c>
      <c r="H6" s="21">
        <f t="shared" si="1"/>
        <v>4</v>
      </c>
      <c r="I6" s="13" t="s">
        <v>49</v>
      </c>
    </row>
    <row r="7" spans="1:9" ht="24" customHeight="1" x14ac:dyDescent="0.25">
      <c r="A7" s="12">
        <v>5</v>
      </c>
      <c r="B7" s="59" t="s">
        <v>55</v>
      </c>
      <c r="C7" s="60"/>
      <c r="D7" s="61"/>
      <c r="E7" s="12">
        <f>SUM(E8:E18)</f>
        <v>15.5</v>
      </c>
      <c r="F7" s="12">
        <f t="shared" ref="F7:H7" si="3">SUM(F8:F18)</f>
        <v>35</v>
      </c>
      <c r="G7" s="12">
        <f t="shared" si="3"/>
        <v>21.5</v>
      </c>
      <c r="H7" s="12">
        <f t="shared" si="3"/>
        <v>51</v>
      </c>
      <c r="I7" s="12"/>
    </row>
    <row r="8" spans="1:9" ht="24.95" customHeight="1" x14ac:dyDescent="0.25">
      <c r="A8" s="13"/>
      <c r="B8" s="13">
        <v>1</v>
      </c>
      <c r="C8" s="13" t="s">
        <v>27</v>
      </c>
      <c r="D8" s="13">
        <v>5</v>
      </c>
      <c r="E8" s="13">
        <v>1</v>
      </c>
      <c r="F8" s="21">
        <f t="shared" ref="F8:F11" si="4">D8*E8</f>
        <v>5</v>
      </c>
      <c r="G8" s="13">
        <v>2</v>
      </c>
      <c r="H8" s="21">
        <f t="shared" ref="H8:H18" si="5">G8*D8</f>
        <v>10</v>
      </c>
      <c r="I8" s="13" t="s">
        <v>20</v>
      </c>
    </row>
    <row r="9" spans="1:9" ht="24.95" customHeight="1" x14ac:dyDescent="0.25">
      <c r="A9" s="13"/>
      <c r="B9" s="13">
        <v>2</v>
      </c>
      <c r="C9" s="13" t="s">
        <v>33</v>
      </c>
      <c r="D9" s="13">
        <v>2</v>
      </c>
      <c r="E9" s="13">
        <v>0.5</v>
      </c>
      <c r="F9" s="21">
        <f t="shared" si="4"/>
        <v>1</v>
      </c>
      <c r="G9" s="13">
        <v>0.5</v>
      </c>
      <c r="H9" s="21">
        <f t="shared" si="5"/>
        <v>1</v>
      </c>
      <c r="I9" s="13" t="s">
        <v>20</v>
      </c>
    </row>
    <row r="10" spans="1:9" ht="24.95" customHeight="1" x14ac:dyDescent="0.25">
      <c r="A10" s="13"/>
      <c r="B10" s="13">
        <v>3</v>
      </c>
      <c r="C10" s="13" t="s">
        <v>34</v>
      </c>
      <c r="D10" s="13">
        <v>1</v>
      </c>
      <c r="E10" s="13">
        <v>2</v>
      </c>
      <c r="F10" s="21">
        <f t="shared" si="4"/>
        <v>2</v>
      </c>
      <c r="G10" s="13">
        <v>2</v>
      </c>
      <c r="H10" s="21">
        <f t="shared" si="5"/>
        <v>2</v>
      </c>
      <c r="I10" s="13" t="s">
        <v>20</v>
      </c>
    </row>
    <row r="11" spans="1:9" ht="24.95" customHeight="1" x14ac:dyDescent="0.25">
      <c r="A11" s="13"/>
      <c r="B11" s="13">
        <v>4</v>
      </c>
      <c r="C11" s="13" t="s">
        <v>35</v>
      </c>
      <c r="D11" s="13">
        <v>2</v>
      </c>
      <c r="E11" s="13">
        <v>1</v>
      </c>
      <c r="F11" s="21">
        <f t="shared" si="4"/>
        <v>2</v>
      </c>
      <c r="G11" s="13">
        <v>2</v>
      </c>
      <c r="H11" s="21">
        <f t="shared" si="5"/>
        <v>4</v>
      </c>
      <c r="I11" s="13" t="s">
        <v>20</v>
      </c>
    </row>
    <row r="12" spans="1:9" ht="24.95" customHeight="1" x14ac:dyDescent="0.25">
      <c r="A12" s="13"/>
      <c r="B12" s="13">
        <v>5</v>
      </c>
      <c r="C12" s="13" t="s">
        <v>36</v>
      </c>
      <c r="D12" s="13">
        <v>1</v>
      </c>
      <c r="E12" s="13">
        <v>1</v>
      </c>
      <c r="F12" s="21">
        <f>D12*E12</f>
        <v>1</v>
      </c>
      <c r="G12" s="13">
        <v>1.5</v>
      </c>
      <c r="H12" s="21">
        <f t="shared" si="5"/>
        <v>1.5</v>
      </c>
      <c r="I12" s="13" t="s">
        <v>20</v>
      </c>
    </row>
    <row r="13" spans="1:9" ht="24.95" customHeight="1" x14ac:dyDescent="0.25">
      <c r="A13" s="13"/>
      <c r="B13" s="13">
        <v>6</v>
      </c>
      <c r="C13" s="13" t="s">
        <v>37</v>
      </c>
      <c r="D13" s="13">
        <v>1</v>
      </c>
      <c r="E13" s="13">
        <v>1</v>
      </c>
      <c r="F13" s="21">
        <f t="shared" ref="F13:F18" si="6">D13*E13</f>
        <v>1</v>
      </c>
      <c r="G13" s="13">
        <v>1.5</v>
      </c>
      <c r="H13" s="21">
        <f t="shared" si="5"/>
        <v>1.5</v>
      </c>
      <c r="I13" s="13" t="s">
        <v>20</v>
      </c>
    </row>
    <row r="14" spans="1:9" ht="24.95" customHeight="1" x14ac:dyDescent="0.25">
      <c r="A14" s="13"/>
      <c r="B14" s="13">
        <v>7</v>
      </c>
      <c r="C14" s="13" t="s">
        <v>38</v>
      </c>
      <c r="D14" s="13">
        <v>2</v>
      </c>
      <c r="E14" s="13">
        <v>2</v>
      </c>
      <c r="F14" s="21">
        <f t="shared" si="6"/>
        <v>4</v>
      </c>
      <c r="G14" s="13">
        <v>3</v>
      </c>
      <c r="H14" s="21">
        <f t="shared" si="5"/>
        <v>6</v>
      </c>
      <c r="I14" s="13" t="s">
        <v>20</v>
      </c>
    </row>
    <row r="15" spans="1:9" ht="24.75" customHeight="1" x14ac:dyDescent="0.25">
      <c r="A15" s="13"/>
      <c r="B15" s="13">
        <v>8</v>
      </c>
      <c r="C15" s="13" t="s">
        <v>41</v>
      </c>
      <c r="D15" s="13">
        <v>5</v>
      </c>
      <c r="E15" s="13">
        <v>2</v>
      </c>
      <c r="F15" s="21">
        <f t="shared" si="6"/>
        <v>10</v>
      </c>
      <c r="G15" s="13">
        <v>3</v>
      </c>
      <c r="H15" s="21">
        <f t="shared" si="5"/>
        <v>15</v>
      </c>
      <c r="I15" s="13" t="s">
        <v>20</v>
      </c>
    </row>
    <row r="16" spans="1:9" ht="24.95" customHeight="1" x14ac:dyDescent="0.25">
      <c r="A16" s="13"/>
      <c r="B16" s="13">
        <v>9</v>
      </c>
      <c r="C16" s="13" t="s">
        <v>90</v>
      </c>
      <c r="D16" s="13">
        <v>2</v>
      </c>
      <c r="E16" s="13">
        <v>2</v>
      </c>
      <c r="F16" s="21">
        <f t="shared" si="6"/>
        <v>4</v>
      </c>
      <c r="G16" s="13">
        <v>2</v>
      </c>
      <c r="H16" s="21">
        <f t="shared" si="5"/>
        <v>4</v>
      </c>
      <c r="I16" s="13" t="s">
        <v>20</v>
      </c>
    </row>
    <row r="17" spans="1:9" ht="24.95" customHeight="1" x14ac:dyDescent="0.25">
      <c r="A17" s="13"/>
      <c r="B17" s="13">
        <v>10</v>
      </c>
      <c r="C17" s="13" t="s">
        <v>91</v>
      </c>
      <c r="D17" s="13">
        <v>1</v>
      </c>
      <c r="E17" s="13">
        <v>1</v>
      </c>
      <c r="F17" s="21">
        <f>D17*E17</f>
        <v>1</v>
      </c>
      <c r="G17" s="13">
        <v>2</v>
      </c>
      <c r="H17" s="21">
        <f>G17*D17</f>
        <v>2</v>
      </c>
      <c r="I17" s="13" t="s">
        <v>20</v>
      </c>
    </row>
    <row r="18" spans="1:9" ht="24.95" customHeight="1" x14ac:dyDescent="0.25">
      <c r="A18" s="13"/>
      <c r="B18" s="13">
        <v>11</v>
      </c>
      <c r="C18" s="13" t="s">
        <v>92</v>
      </c>
      <c r="D18" s="13">
        <v>2</v>
      </c>
      <c r="E18" s="13">
        <v>2</v>
      </c>
      <c r="F18" s="21">
        <f t="shared" si="6"/>
        <v>4</v>
      </c>
      <c r="G18" s="13">
        <v>2</v>
      </c>
      <c r="H18" s="21">
        <f t="shared" si="5"/>
        <v>4</v>
      </c>
      <c r="I18" s="13" t="s">
        <v>20</v>
      </c>
    </row>
    <row r="19" spans="1:9" ht="24" customHeight="1" x14ac:dyDescent="0.25">
      <c r="A19" s="12">
        <v>6</v>
      </c>
      <c r="B19" s="59" t="s">
        <v>56</v>
      </c>
      <c r="C19" s="60"/>
      <c r="D19" s="61"/>
      <c r="E19" s="12">
        <f>SUM(E20:E30)</f>
        <v>19</v>
      </c>
      <c r="F19" s="12">
        <f t="shared" ref="F19:H19" si="7">SUM(F20:F30)</f>
        <v>45</v>
      </c>
      <c r="G19" s="12">
        <f t="shared" si="7"/>
        <v>20</v>
      </c>
      <c r="H19" s="12">
        <f t="shared" si="7"/>
        <v>44</v>
      </c>
      <c r="I19" s="12"/>
    </row>
    <row r="20" spans="1:9" ht="24.95" customHeight="1" x14ac:dyDescent="0.25">
      <c r="A20" s="13"/>
      <c r="B20" s="13">
        <v>1</v>
      </c>
      <c r="C20" s="13" t="s">
        <v>27</v>
      </c>
      <c r="D20" s="13">
        <v>5</v>
      </c>
      <c r="E20" s="13">
        <v>2</v>
      </c>
      <c r="F20" s="21">
        <f t="shared" ref="F20:F23" si="8">D20*E20</f>
        <v>10</v>
      </c>
      <c r="G20" s="13">
        <v>3</v>
      </c>
      <c r="H20" s="21">
        <f t="shared" ref="H20:H28" si="9">G20*D20</f>
        <v>15</v>
      </c>
      <c r="I20" s="13" t="s">
        <v>20</v>
      </c>
    </row>
    <row r="21" spans="1:9" ht="24.95" customHeight="1" x14ac:dyDescent="0.25">
      <c r="A21" s="13"/>
      <c r="B21" s="13">
        <v>2</v>
      </c>
      <c r="C21" s="13" t="s">
        <v>33</v>
      </c>
      <c r="D21" s="13">
        <v>2</v>
      </c>
      <c r="E21" s="13">
        <v>1</v>
      </c>
      <c r="F21" s="21">
        <f t="shared" si="8"/>
        <v>2</v>
      </c>
      <c r="G21" s="13">
        <v>2</v>
      </c>
      <c r="H21" s="21">
        <f t="shared" si="9"/>
        <v>4</v>
      </c>
      <c r="I21" s="13" t="s">
        <v>20</v>
      </c>
    </row>
    <row r="22" spans="1:9" ht="24.95" customHeight="1" x14ac:dyDescent="0.25">
      <c r="A22" s="13"/>
      <c r="B22" s="13">
        <v>3</v>
      </c>
      <c r="C22" s="13" t="s">
        <v>34</v>
      </c>
      <c r="D22" s="13">
        <v>1</v>
      </c>
      <c r="E22" s="13">
        <v>2</v>
      </c>
      <c r="F22" s="21">
        <f t="shared" si="8"/>
        <v>2</v>
      </c>
      <c r="G22" s="13">
        <v>3</v>
      </c>
      <c r="H22" s="21">
        <f t="shared" si="9"/>
        <v>3</v>
      </c>
      <c r="I22" s="13" t="s">
        <v>20</v>
      </c>
    </row>
    <row r="23" spans="1:9" ht="24.95" customHeight="1" x14ac:dyDescent="0.25">
      <c r="A23" s="13"/>
      <c r="B23" s="13">
        <v>4</v>
      </c>
      <c r="C23" s="13" t="s">
        <v>35</v>
      </c>
      <c r="D23" s="13">
        <v>2</v>
      </c>
      <c r="E23" s="13">
        <v>2</v>
      </c>
      <c r="F23" s="21">
        <f t="shared" si="8"/>
        <v>4</v>
      </c>
      <c r="G23" s="13">
        <v>2</v>
      </c>
      <c r="H23" s="21">
        <f t="shared" si="9"/>
        <v>4</v>
      </c>
      <c r="I23" s="13" t="s">
        <v>20</v>
      </c>
    </row>
    <row r="24" spans="1:9" ht="24.95" customHeight="1" x14ac:dyDescent="0.25">
      <c r="A24" s="13"/>
      <c r="B24" s="13">
        <v>5</v>
      </c>
      <c r="C24" s="13" t="s">
        <v>36</v>
      </c>
      <c r="D24" s="13">
        <v>1</v>
      </c>
      <c r="E24" s="13">
        <v>1</v>
      </c>
      <c r="F24" s="21">
        <f>D24*E24</f>
        <v>1</v>
      </c>
      <c r="G24" s="13">
        <v>2</v>
      </c>
      <c r="H24" s="21">
        <f t="shared" si="9"/>
        <v>2</v>
      </c>
      <c r="I24" s="13" t="s">
        <v>20</v>
      </c>
    </row>
    <row r="25" spans="1:9" ht="24.95" customHeight="1" x14ac:dyDescent="0.25">
      <c r="A25" s="13"/>
      <c r="B25" s="13">
        <v>6</v>
      </c>
      <c r="C25" s="13" t="s">
        <v>37</v>
      </c>
      <c r="D25" s="13">
        <v>1</v>
      </c>
      <c r="E25" s="13">
        <v>1</v>
      </c>
      <c r="F25" s="21">
        <f t="shared" ref="F25:F28" si="10">D25*E25</f>
        <v>1</v>
      </c>
      <c r="G25" s="13">
        <v>2</v>
      </c>
      <c r="H25" s="21">
        <f t="shared" si="9"/>
        <v>2</v>
      </c>
      <c r="I25" s="13" t="s">
        <v>20</v>
      </c>
    </row>
    <row r="26" spans="1:9" ht="24.95" customHeight="1" x14ac:dyDescent="0.25">
      <c r="A26" s="13"/>
      <c r="B26" s="13">
        <v>7</v>
      </c>
      <c r="C26" s="13" t="s">
        <v>38</v>
      </c>
      <c r="D26" s="13">
        <v>2</v>
      </c>
      <c r="E26" s="13">
        <v>3</v>
      </c>
      <c r="F26" s="21">
        <f t="shared" si="10"/>
        <v>6</v>
      </c>
      <c r="G26" s="13">
        <v>2</v>
      </c>
      <c r="H26" s="21">
        <f t="shared" si="9"/>
        <v>4</v>
      </c>
      <c r="I26" s="13" t="s">
        <v>20</v>
      </c>
    </row>
    <row r="27" spans="1:9" ht="24.95" customHeight="1" x14ac:dyDescent="0.25">
      <c r="A27" s="13"/>
      <c r="B27" s="13">
        <v>8</v>
      </c>
      <c r="C27" s="13" t="s">
        <v>41</v>
      </c>
      <c r="D27" s="13">
        <v>5</v>
      </c>
      <c r="E27" s="13">
        <v>2</v>
      </c>
      <c r="F27" s="21">
        <f t="shared" si="10"/>
        <v>10</v>
      </c>
      <c r="G27" s="13">
        <v>1</v>
      </c>
      <c r="H27" s="21">
        <f t="shared" si="9"/>
        <v>5</v>
      </c>
      <c r="I27" s="13" t="s">
        <v>20</v>
      </c>
    </row>
    <row r="28" spans="1:9" ht="24.95" customHeight="1" x14ac:dyDescent="0.25">
      <c r="A28" s="13"/>
      <c r="B28" s="13">
        <v>9</v>
      </c>
      <c r="C28" s="13" t="s">
        <v>31</v>
      </c>
      <c r="D28" s="13">
        <v>2</v>
      </c>
      <c r="E28" s="13">
        <v>2</v>
      </c>
      <c r="F28" s="21">
        <f t="shared" si="10"/>
        <v>4</v>
      </c>
      <c r="G28" s="13">
        <v>1</v>
      </c>
      <c r="H28" s="21">
        <f t="shared" si="9"/>
        <v>2</v>
      </c>
      <c r="I28" s="13" t="s">
        <v>20</v>
      </c>
    </row>
    <row r="29" spans="1:9" ht="24.95" customHeight="1" x14ac:dyDescent="0.25">
      <c r="A29" s="13"/>
      <c r="B29" s="13">
        <v>10</v>
      </c>
      <c r="C29" s="13" t="s">
        <v>39</v>
      </c>
      <c r="D29" s="13">
        <v>1</v>
      </c>
      <c r="E29" s="13">
        <v>1</v>
      </c>
      <c r="F29" s="21">
        <f>D29*E29</f>
        <v>1</v>
      </c>
      <c r="G29" s="13">
        <v>1</v>
      </c>
      <c r="H29" s="21">
        <f>G29*D29</f>
        <v>1</v>
      </c>
      <c r="I29" s="13" t="s">
        <v>20</v>
      </c>
    </row>
    <row r="30" spans="1:9" ht="24.95" customHeight="1" x14ac:dyDescent="0.25">
      <c r="A30" s="13"/>
      <c r="B30" s="13">
        <v>11</v>
      </c>
      <c r="C30" s="13" t="s">
        <v>47</v>
      </c>
      <c r="D30" s="13">
        <v>2</v>
      </c>
      <c r="E30" s="13">
        <v>2</v>
      </c>
      <c r="F30" s="21">
        <f t="shared" ref="F30" si="11">D30*E30</f>
        <v>4</v>
      </c>
      <c r="G30" s="13">
        <v>1</v>
      </c>
      <c r="H30" s="21">
        <f t="shared" ref="H30" si="12">G30*D30</f>
        <v>2</v>
      </c>
      <c r="I30" s="13" t="s">
        <v>20</v>
      </c>
    </row>
    <row r="31" spans="1:9" ht="24" customHeight="1" x14ac:dyDescent="0.25">
      <c r="A31" s="12">
        <v>7</v>
      </c>
      <c r="B31" s="59" t="s">
        <v>57</v>
      </c>
      <c r="C31" s="60"/>
      <c r="D31" s="61"/>
      <c r="E31" s="12">
        <f>SUM(E32:E39)</f>
        <v>12.5</v>
      </c>
      <c r="F31" s="12">
        <f>SUM(F32:F39)</f>
        <v>30</v>
      </c>
      <c r="G31" s="12">
        <f>SUM(G32:G39)</f>
        <v>2</v>
      </c>
      <c r="H31" s="12">
        <f>SUM(H32:H39)</f>
        <v>10</v>
      </c>
      <c r="I31" s="12"/>
    </row>
    <row r="32" spans="1:9" ht="24.95" customHeight="1" x14ac:dyDescent="0.25">
      <c r="A32" s="13"/>
      <c r="B32" s="13">
        <v>1</v>
      </c>
      <c r="C32" s="13" t="s">
        <v>27</v>
      </c>
      <c r="D32" s="13">
        <v>5</v>
      </c>
      <c r="E32" s="13">
        <v>2</v>
      </c>
      <c r="F32" s="21">
        <f t="shared" ref="F32:F35" si="13">D32*E32</f>
        <v>10</v>
      </c>
      <c r="G32" s="13">
        <v>2</v>
      </c>
      <c r="H32" s="21">
        <f t="shared" ref="H32:H39" si="14">G32*D32</f>
        <v>10</v>
      </c>
      <c r="I32" s="13" t="s">
        <v>50</v>
      </c>
    </row>
    <row r="33" spans="1:9" ht="24.95" customHeight="1" x14ac:dyDescent="0.25">
      <c r="A33" s="13"/>
      <c r="B33" s="13">
        <v>2</v>
      </c>
      <c r="C33" s="13" t="s">
        <v>33</v>
      </c>
      <c r="D33" s="13">
        <v>2</v>
      </c>
      <c r="E33" s="13">
        <v>1</v>
      </c>
      <c r="F33" s="21">
        <f t="shared" si="13"/>
        <v>2</v>
      </c>
      <c r="G33" s="13">
        <v>0</v>
      </c>
      <c r="H33" s="21">
        <f t="shared" si="14"/>
        <v>0</v>
      </c>
      <c r="I33" s="13" t="s">
        <v>49</v>
      </c>
    </row>
    <row r="34" spans="1:9" ht="24.95" customHeight="1" x14ac:dyDescent="0.25">
      <c r="A34" s="13"/>
      <c r="B34" s="13">
        <v>3</v>
      </c>
      <c r="C34" s="13" t="s">
        <v>34</v>
      </c>
      <c r="D34" s="13">
        <v>1</v>
      </c>
      <c r="E34" s="13">
        <v>2</v>
      </c>
      <c r="F34" s="21">
        <f t="shared" si="13"/>
        <v>2</v>
      </c>
      <c r="G34" s="13">
        <v>0</v>
      </c>
      <c r="H34" s="21">
        <f t="shared" si="14"/>
        <v>0</v>
      </c>
      <c r="I34" s="13" t="s">
        <v>49</v>
      </c>
    </row>
    <row r="35" spans="1:9" ht="24.95" customHeight="1" x14ac:dyDescent="0.25">
      <c r="A35" s="13"/>
      <c r="B35" s="13">
        <v>4</v>
      </c>
      <c r="C35" s="13" t="s">
        <v>35</v>
      </c>
      <c r="D35" s="13">
        <v>2</v>
      </c>
      <c r="E35" s="13">
        <v>2</v>
      </c>
      <c r="F35" s="21">
        <f t="shared" si="13"/>
        <v>4</v>
      </c>
      <c r="G35" s="13">
        <v>0</v>
      </c>
      <c r="H35" s="21">
        <f t="shared" si="14"/>
        <v>0</v>
      </c>
      <c r="I35" s="13" t="s">
        <v>49</v>
      </c>
    </row>
    <row r="36" spans="1:9" ht="24.95" customHeight="1" x14ac:dyDescent="0.25">
      <c r="A36" s="13"/>
      <c r="B36" s="13">
        <v>5</v>
      </c>
      <c r="C36" s="13" t="s">
        <v>36</v>
      </c>
      <c r="D36" s="13">
        <v>1</v>
      </c>
      <c r="E36" s="13">
        <v>1</v>
      </c>
      <c r="F36" s="21">
        <f>D36*E36</f>
        <v>1</v>
      </c>
      <c r="G36" s="13">
        <v>0</v>
      </c>
      <c r="H36" s="21">
        <f t="shared" si="14"/>
        <v>0</v>
      </c>
      <c r="I36" s="13" t="s">
        <v>49</v>
      </c>
    </row>
    <row r="37" spans="1:9" ht="24.95" customHeight="1" x14ac:dyDescent="0.25">
      <c r="A37" s="13"/>
      <c r="B37" s="13">
        <v>6</v>
      </c>
      <c r="C37" s="13" t="s">
        <v>37</v>
      </c>
      <c r="D37" s="13">
        <v>1</v>
      </c>
      <c r="E37" s="13">
        <v>1</v>
      </c>
      <c r="F37" s="21">
        <f t="shared" ref="F37:F39" si="15">D37*E37</f>
        <v>1</v>
      </c>
      <c r="G37" s="13">
        <v>0</v>
      </c>
      <c r="H37" s="21">
        <f t="shared" si="14"/>
        <v>0</v>
      </c>
      <c r="I37" s="13" t="s">
        <v>49</v>
      </c>
    </row>
    <row r="38" spans="1:9" ht="24.95" customHeight="1" x14ac:dyDescent="0.25">
      <c r="A38" s="13"/>
      <c r="B38" s="13">
        <v>7</v>
      </c>
      <c r="C38" s="13" t="s">
        <v>38</v>
      </c>
      <c r="D38" s="13">
        <v>2</v>
      </c>
      <c r="E38" s="13">
        <v>2.5</v>
      </c>
      <c r="F38" s="21">
        <f t="shared" si="15"/>
        <v>5</v>
      </c>
      <c r="G38" s="13">
        <v>0</v>
      </c>
      <c r="H38" s="21">
        <f t="shared" si="14"/>
        <v>0</v>
      </c>
      <c r="I38" s="13" t="s">
        <v>49</v>
      </c>
    </row>
    <row r="39" spans="1:9" ht="24.95" customHeight="1" x14ac:dyDescent="0.25">
      <c r="A39" s="13"/>
      <c r="B39" s="13">
        <v>8</v>
      </c>
      <c r="C39" s="13" t="s">
        <v>41</v>
      </c>
      <c r="D39" s="13">
        <v>5</v>
      </c>
      <c r="E39" s="13">
        <v>1</v>
      </c>
      <c r="F39" s="21">
        <f t="shared" si="15"/>
        <v>5</v>
      </c>
      <c r="G39" s="13">
        <v>0</v>
      </c>
      <c r="H39" s="21">
        <f t="shared" si="14"/>
        <v>0</v>
      </c>
      <c r="I39" s="13" t="s">
        <v>49</v>
      </c>
    </row>
    <row r="40" spans="1:9" ht="24.95" customHeight="1" x14ac:dyDescent="0.25">
      <c r="A40" s="62" t="s">
        <v>40</v>
      </c>
      <c r="B40" s="62"/>
      <c r="C40" s="62"/>
      <c r="D40" s="19"/>
      <c r="E40" s="17">
        <f>E2+E7+E19+E31</f>
        <v>53</v>
      </c>
      <c r="F40" s="17">
        <f t="shared" ref="F40:H40" si="16">F2+F7+F19+F31</f>
        <v>120</v>
      </c>
      <c r="G40" s="17">
        <f t="shared" si="16"/>
        <v>52.5</v>
      </c>
      <c r="H40" s="17">
        <f t="shared" si="16"/>
        <v>119</v>
      </c>
      <c r="I40" s="17"/>
    </row>
    <row r="41" spans="1:9" ht="24.95" customHeight="1" x14ac:dyDescent="0.25">
      <c r="H41" s="20"/>
    </row>
    <row r="42" spans="1:9" ht="24.95" customHeight="1" x14ac:dyDescent="0.25"/>
    <row r="43" spans="1:9" ht="24.95" customHeight="1" x14ac:dyDescent="0.25"/>
    <row r="44" spans="1:9" ht="24.95" customHeight="1" x14ac:dyDescent="0.25"/>
    <row r="45" spans="1:9" ht="24.95" customHeight="1" x14ac:dyDescent="0.25"/>
    <row r="46" spans="1:9" ht="24.95" customHeight="1" x14ac:dyDescent="0.25"/>
    <row r="47" spans="1:9" ht="24.95" customHeight="1" x14ac:dyDescent="0.25"/>
    <row r="48" spans="1:9" ht="24.95" customHeight="1" x14ac:dyDescent="0.25"/>
  </sheetData>
  <mergeCells count="5">
    <mergeCell ref="A40:C40"/>
    <mergeCell ref="B7:D7"/>
    <mergeCell ref="B19:D19"/>
    <mergeCell ref="B31:D31"/>
    <mergeCell ref="B2:D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showGridLines="0" zoomScale="115" zoomScaleNormal="115" workbookViewId="0">
      <selection activeCell="B3" sqref="B3:B4"/>
    </sheetView>
  </sheetViews>
  <sheetFormatPr defaultRowHeight="15" x14ac:dyDescent="0.25"/>
  <cols>
    <col min="1" max="1" width="13.85546875" style="1" bestFit="1" customWidth="1"/>
    <col min="2" max="2" width="22.140625" style="1" bestFit="1" customWidth="1"/>
    <col min="3" max="6" width="8.42578125" style="2" customWidth="1"/>
    <col min="7" max="7" width="9.140625" style="2"/>
    <col min="8" max="8" width="1.42578125" style="11" customWidth="1"/>
    <col min="9" max="16384" width="9.140625" style="11"/>
  </cols>
  <sheetData>
    <row r="1" spans="1:20" ht="30" customHeight="1" x14ac:dyDescent="0.25">
      <c r="A1" s="51" t="s">
        <v>82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4"/>
      <c r="T1" s="4"/>
    </row>
    <row r="2" spans="1:20" ht="19.5" customHeight="1" x14ac:dyDescent="0.25">
      <c r="A2" s="3"/>
      <c r="B2" s="3"/>
      <c r="C2" s="5"/>
      <c r="D2" s="5"/>
      <c r="E2" s="5"/>
      <c r="F2" s="5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" customHeight="1" x14ac:dyDescent="0.25">
      <c r="A3" s="52" t="s">
        <v>4</v>
      </c>
      <c r="B3" s="54" t="s">
        <v>93</v>
      </c>
      <c r="C3" s="56" t="s">
        <v>2</v>
      </c>
      <c r="D3" s="57"/>
      <c r="E3" s="56" t="s">
        <v>3</v>
      </c>
      <c r="F3" s="5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0" x14ac:dyDescent="0.25">
      <c r="A4" s="53"/>
      <c r="B4" s="55"/>
      <c r="C4" s="40" t="s">
        <v>0</v>
      </c>
      <c r="D4" s="41" t="s">
        <v>1</v>
      </c>
      <c r="E4" s="40" t="s">
        <v>0</v>
      </c>
      <c r="F4" s="42" t="s"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0" ht="24.95" customHeight="1" x14ac:dyDescent="0.25">
      <c r="A5" s="43" t="s">
        <v>40</v>
      </c>
      <c r="B5" s="23" t="s">
        <v>51</v>
      </c>
      <c r="C5" s="38">
        <f>SUM(C6:C13)</f>
        <v>500</v>
      </c>
      <c r="D5" s="38">
        <f>SUM(D6:D13)</f>
        <v>430</v>
      </c>
      <c r="E5" s="38">
        <v>980</v>
      </c>
      <c r="F5" s="39">
        <v>940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20" ht="24.95" customHeight="1" x14ac:dyDescent="0.25">
      <c r="A6" s="29" t="s">
        <v>6</v>
      </c>
      <c r="B6" s="6" t="s">
        <v>72</v>
      </c>
      <c r="C6" s="25">
        <v>200</v>
      </c>
      <c r="D6" s="25">
        <f>'Burndown Chart - 1st Sprint'!D6</f>
        <v>136</v>
      </c>
      <c r="E6" s="25">
        <f>$E$5-SUM($C$6:C6)</f>
        <v>780</v>
      </c>
      <c r="F6" s="30">
        <f>IF(D6="",NA(),$F$5-SUM($D$6:D6))</f>
        <v>804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0" ht="24.95" customHeight="1" x14ac:dyDescent="0.25">
      <c r="A7" s="31" t="s">
        <v>5</v>
      </c>
      <c r="B7" s="7" t="s">
        <v>77</v>
      </c>
      <c r="C7" s="24">
        <v>60</v>
      </c>
      <c r="D7" s="24">
        <f>'Burndown Chart - Low Activity'!D7</f>
        <v>49</v>
      </c>
      <c r="E7" s="24">
        <f>$E$5-SUM($C$6:C7)</f>
        <v>720</v>
      </c>
      <c r="F7" s="28">
        <f>IF(D7="",NA(),$F$5-SUM($D$6:D7))</f>
        <v>755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0" ht="24.95" customHeight="1" x14ac:dyDescent="0.25">
      <c r="A8" s="29" t="s">
        <v>7</v>
      </c>
      <c r="B8" s="6" t="s">
        <v>79</v>
      </c>
      <c r="C8" s="25">
        <v>120</v>
      </c>
      <c r="D8" s="25">
        <f>'Burndown Chart - 2nd Sprint'!D8</f>
        <v>95</v>
      </c>
      <c r="E8" s="25">
        <f>$E$5-SUM($C$6:C8)</f>
        <v>600</v>
      </c>
      <c r="F8" s="30">
        <f>IF(D8="",NA(),$F$5-SUM($D$6:D8))</f>
        <v>660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0" ht="24.95" customHeight="1" x14ac:dyDescent="0.25">
      <c r="A9" s="32" t="s">
        <v>8</v>
      </c>
      <c r="B9" s="46" t="s">
        <v>80</v>
      </c>
      <c r="C9" s="26">
        <v>120</v>
      </c>
      <c r="D9" s="26">
        <v>150</v>
      </c>
      <c r="E9" s="26">
        <f>$E$5-SUM($C$6:C9)</f>
        <v>480</v>
      </c>
      <c r="F9" s="33">
        <f>IF(D9="",NA(),$F$5-SUM($D$6:D9))</f>
        <v>510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0" ht="24.95" customHeight="1" x14ac:dyDescent="0.25">
      <c r="A10" s="29" t="s">
        <v>9</v>
      </c>
      <c r="B10" s="6"/>
      <c r="C10" s="25"/>
      <c r="D10" s="25"/>
      <c r="E10" s="25">
        <f>$E$5-SUM($C$6:C10)</f>
        <v>480</v>
      </c>
      <c r="F10" s="30" t="e">
        <f>IF(D10="",NA(),$F$5-SUM($D$6:D10))</f>
        <v>#N/A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0" ht="24.95" customHeight="1" x14ac:dyDescent="0.25">
      <c r="A11" s="32" t="s">
        <v>10</v>
      </c>
      <c r="B11" s="8"/>
      <c r="C11" s="26"/>
      <c r="D11" s="26"/>
      <c r="E11" s="26">
        <f>$E$5-SUM($C$6:C11)</f>
        <v>480</v>
      </c>
      <c r="F11" s="33" t="e">
        <f>IF(D11="",NA(),$F$5-SUM($D$6:D11))</f>
        <v>#N/A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0" ht="24.95" customHeight="1" x14ac:dyDescent="0.25">
      <c r="A12" s="29" t="s">
        <v>11</v>
      </c>
      <c r="B12" s="6"/>
      <c r="C12" s="25"/>
      <c r="D12" s="25"/>
      <c r="E12" s="25">
        <f>$E$5-SUM($C$6:C12)</f>
        <v>480</v>
      </c>
      <c r="F12" s="30" t="e">
        <f>IF(D12="",NA(),$F$5-SUM($D$6:D12))</f>
        <v>#N/A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0" ht="24.95" customHeight="1" x14ac:dyDescent="0.25">
      <c r="A13" s="34" t="s">
        <v>12</v>
      </c>
      <c r="B13" s="22"/>
      <c r="C13" s="35"/>
      <c r="D13" s="35"/>
      <c r="E13" s="35">
        <f>$E$5-SUM($C$6:C13)</f>
        <v>480</v>
      </c>
      <c r="F13" s="36" t="e">
        <f>IF(D13="",NA(),$F$5-SUM($D$6:D13))</f>
        <v>#N/A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0" ht="20.2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20" ht="20.2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20" ht="20.25" customHeight="1" x14ac:dyDescent="0.25">
      <c r="A16" s="9"/>
      <c r="B16" s="9"/>
      <c r="C16" s="10"/>
      <c r="D16" s="10"/>
      <c r="E16" s="10"/>
      <c r="F16" s="10"/>
      <c r="G16" s="4"/>
      <c r="H16" s="4"/>
      <c r="I16" s="4"/>
      <c r="J16" s="4"/>
      <c r="K16" s="4"/>
      <c r="L16" s="4"/>
    </row>
    <row r="17" spans="1:20" ht="20.25" customHeight="1" x14ac:dyDescent="0.25">
      <c r="A17" s="3"/>
      <c r="B17" s="3"/>
      <c r="C17" s="5"/>
      <c r="D17" s="5"/>
      <c r="E17" s="5"/>
      <c r="F17" s="5"/>
      <c r="G17" s="4"/>
      <c r="H17" s="4"/>
      <c r="I17" s="4"/>
      <c r="J17" s="4"/>
      <c r="K17" s="4"/>
      <c r="L17" s="4"/>
    </row>
    <row r="18" spans="1:20" ht="20.25" customHeight="1" x14ac:dyDescent="0.25"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0" ht="20.25" customHeight="1" x14ac:dyDescent="0.25"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20" ht="20.25" customHeight="1" x14ac:dyDescent="0.25"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20" ht="20.25" customHeight="1" x14ac:dyDescent="0.25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20" ht="20.25" customHeight="1" x14ac:dyDescent="0.25"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20" ht="20.25" customHeight="1" x14ac:dyDescent="0.25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20" ht="20.25" customHeight="1" x14ac:dyDescent="0.25"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20" ht="20.25" customHeight="1" x14ac:dyDescent="0.25"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20" ht="20.25" customHeight="1" x14ac:dyDescent="0.25">
      <c r="G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20.25" customHeight="1" x14ac:dyDescent="0.25"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20.25" customHeight="1" x14ac:dyDescent="0.25"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20.25" customHeight="1" x14ac:dyDescent="0.25"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</sheetData>
  <mergeCells count="5">
    <mergeCell ref="A1:R1"/>
    <mergeCell ref="A3:A4"/>
    <mergeCell ref="B3:B4"/>
    <mergeCell ref="C3:D3"/>
    <mergeCell ref="E3:F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="85" zoomScaleNormal="85" workbookViewId="0">
      <pane ySplit="1" topLeftCell="A23" activePane="bottomLeft" state="frozen"/>
      <selection activeCell="D7" sqref="D7"/>
      <selection pane="bottomLeft" activeCell="B37" sqref="B37"/>
    </sheetView>
  </sheetViews>
  <sheetFormatPr defaultRowHeight="15" x14ac:dyDescent="0.25"/>
  <cols>
    <col min="1" max="1" width="4.140625" style="11" customWidth="1"/>
    <col min="2" max="2" width="6.28515625" style="11" customWidth="1"/>
    <col min="3" max="3" width="61.140625" style="11" customWidth="1"/>
    <col min="4" max="4" width="9.28515625" style="11" customWidth="1"/>
    <col min="5" max="7" width="9.7109375" style="11" customWidth="1"/>
    <col min="8" max="8" width="9.140625" style="11"/>
    <col min="9" max="9" width="12" style="11" bestFit="1" customWidth="1"/>
    <col min="10" max="16384" width="9.140625" style="11"/>
  </cols>
  <sheetData>
    <row r="1" spans="1:9" ht="32.25" customHeight="1" x14ac:dyDescent="0.25">
      <c r="A1" s="15" t="s">
        <v>13</v>
      </c>
      <c r="B1" s="16" t="s">
        <v>14</v>
      </c>
      <c r="C1" s="15" t="s">
        <v>15</v>
      </c>
      <c r="D1" s="15" t="s">
        <v>42</v>
      </c>
      <c r="E1" s="16" t="s">
        <v>68</v>
      </c>
      <c r="F1" s="16" t="s">
        <v>16</v>
      </c>
      <c r="G1" s="16" t="s">
        <v>69</v>
      </c>
      <c r="H1" s="16" t="s">
        <v>70</v>
      </c>
      <c r="I1" s="15" t="s">
        <v>17</v>
      </c>
    </row>
    <row r="2" spans="1:9" ht="24.95" customHeight="1" x14ac:dyDescent="0.25">
      <c r="A2" s="12">
        <v>7</v>
      </c>
      <c r="B2" s="59" t="s">
        <v>57</v>
      </c>
      <c r="C2" s="60"/>
      <c r="D2" s="61"/>
      <c r="E2" s="12">
        <f>SUM(E3:E13)</f>
        <v>18.5</v>
      </c>
      <c r="F2" s="12">
        <f t="shared" ref="F2:H2" si="0">SUM(F3:F13)</f>
        <v>40</v>
      </c>
      <c r="G2" s="12">
        <f t="shared" si="0"/>
        <v>13</v>
      </c>
      <c r="H2" s="12">
        <f t="shared" si="0"/>
        <v>31</v>
      </c>
      <c r="I2" s="12"/>
    </row>
    <row r="3" spans="1:9" ht="24.95" customHeight="1" x14ac:dyDescent="0.25">
      <c r="A3" s="13"/>
      <c r="B3" s="13">
        <v>1</v>
      </c>
      <c r="C3" s="13" t="s">
        <v>27</v>
      </c>
      <c r="D3" s="13">
        <v>5</v>
      </c>
      <c r="E3" s="13">
        <v>2</v>
      </c>
      <c r="F3" s="21">
        <f t="shared" ref="F3:F6" si="1">D3*E3</f>
        <v>10</v>
      </c>
      <c r="G3" s="13">
        <v>1</v>
      </c>
      <c r="H3" s="21">
        <f t="shared" ref="H3:H13" si="2">G3*D3</f>
        <v>5</v>
      </c>
      <c r="I3" s="13" t="s">
        <v>20</v>
      </c>
    </row>
    <row r="4" spans="1:9" ht="24.95" customHeight="1" x14ac:dyDescent="0.25">
      <c r="A4" s="13"/>
      <c r="B4" s="13">
        <v>2</v>
      </c>
      <c r="C4" s="13" t="s">
        <v>33</v>
      </c>
      <c r="D4" s="13">
        <v>2</v>
      </c>
      <c r="E4" s="13">
        <v>1</v>
      </c>
      <c r="F4" s="21">
        <f t="shared" si="1"/>
        <v>2</v>
      </c>
      <c r="G4" s="13">
        <v>1</v>
      </c>
      <c r="H4" s="21">
        <f t="shared" si="2"/>
        <v>2</v>
      </c>
      <c r="I4" s="13" t="s">
        <v>20</v>
      </c>
    </row>
    <row r="5" spans="1:9" ht="24.95" customHeight="1" x14ac:dyDescent="0.25">
      <c r="A5" s="13"/>
      <c r="B5" s="13">
        <v>3</v>
      </c>
      <c r="C5" s="13" t="s">
        <v>34</v>
      </c>
      <c r="D5" s="13">
        <v>1</v>
      </c>
      <c r="E5" s="13">
        <v>2</v>
      </c>
      <c r="F5" s="21">
        <f t="shared" si="1"/>
        <v>2</v>
      </c>
      <c r="G5" s="13">
        <v>1</v>
      </c>
      <c r="H5" s="21">
        <f t="shared" si="2"/>
        <v>1</v>
      </c>
      <c r="I5" s="13" t="s">
        <v>20</v>
      </c>
    </row>
    <row r="6" spans="1:9" ht="24.95" customHeight="1" x14ac:dyDescent="0.25">
      <c r="A6" s="13"/>
      <c r="B6" s="13">
        <v>4</v>
      </c>
      <c r="C6" s="13" t="s">
        <v>35</v>
      </c>
      <c r="D6" s="13">
        <v>2</v>
      </c>
      <c r="E6" s="13">
        <v>2</v>
      </c>
      <c r="F6" s="21">
        <f t="shared" si="1"/>
        <v>4</v>
      </c>
      <c r="G6" s="13">
        <v>1</v>
      </c>
      <c r="H6" s="21">
        <f t="shared" si="2"/>
        <v>2</v>
      </c>
      <c r="I6" s="13" t="s">
        <v>20</v>
      </c>
    </row>
    <row r="7" spans="1:9" ht="24" customHeight="1" x14ac:dyDescent="0.25">
      <c r="A7" s="13"/>
      <c r="B7" s="13">
        <v>5</v>
      </c>
      <c r="C7" s="13" t="s">
        <v>36</v>
      </c>
      <c r="D7" s="13">
        <v>1</v>
      </c>
      <c r="E7" s="13">
        <v>1</v>
      </c>
      <c r="F7" s="21">
        <f>D7*E7</f>
        <v>1</v>
      </c>
      <c r="G7" s="13">
        <v>1</v>
      </c>
      <c r="H7" s="21">
        <f t="shared" si="2"/>
        <v>1</v>
      </c>
      <c r="I7" s="13" t="s">
        <v>20</v>
      </c>
    </row>
    <row r="8" spans="1:9" ht="24.95" customHeight="1" x14ac:dyDescent="0.25">
      <c r="A8" s="13"/>
      <c r="B8" s="13">
        <v>6</v>
      </c>
      <c r="C8" s="13" t="s">
        <v>37</v>
      </c>
      <c r="D8" s="13">
        <v>1</v>
      </c>
      <c r="E8" s="13">
        <v>1</v>
      </c>
      <c r="F8" s="21">
        <f t="shared" ref="F8:F13" si="3">D8*E8</f>
        <v>1</v>
      </c>
      <c r="G8" s="13">
        <v>1</v>
      </c>
      <c r="H8" s="21">
        <f t="shared" si="2"/>
        <v>1</v>
      </c>
      <c r="I8" s="13" t="s">
        <v>20</v>
      </c>
    </row>
    <row r="9" spans="1:9" ht="24.95" customHeight="1" x14ac:dyDescent="0.25">
      <c r="A9" s="13"/>
      <c r="B9" s="13">
        <v>7</v>
      </c>
      <c r="C9" s="13" t="s">
        <v>38</v>
      </c>
      <c r="D9" s="13">
        <v>2</v>
      </c>
      <c r="E9" s="13">
        <v>2.5</v>
      </c>
      <c r="F9" s="21">
        <f t="shared" si="3"/>
        <v>5</v>
      </c>
      <c r="G9" s="13">
        <v>2</v>
      </c>
      <c r="H9" s="21">
        <f t="shared" si="2"/>
        <v>4</v>
      </c>
      <c r="I9" s="13" t="s">
        <v>20</v>
      </c>
    </row>
    <row r="10" spans="1:9" ht="24.95" customHeight="1" x14ac:dyDescent="0.25">
      <c r="A10" s="13"/>
      <c r="B10" s="13">
        <v>8</v>
      </c>
      <c r="C10" s="13" t="s">
        <v>41</v>
      </c>
      <c r="D10" s="13">
        <v>5</v>
      </c>
      <c r="E10" s="13">
        <v>1</v>
      </c>
      <c r="F10" s="21">
        <f t="shared" si="3"/>
        <v>5</v>
      </c>
      <c r="G10" s="13">
        <v>2</v>
      </c>
      <c r="H10" s="21">
        <f t="shared" si="2"/>
        <v>10</v>
      </c>
      <c r="I10" s="13" t="s">
        <v>20</v>
      </c>
    </row>
    <row r="11" spans="1:9" ht="24.95" customHeight="1" x14ac:dyDescent="0.25">
      <c r="A11" s="13"/>
      <c r="B11" s="13">
        <v>9</v>
      </c>
      <c r="C11" s="13" t="s">
        <v>31</v>
      </c>
      <c r="D11" s="13">
        <v>2</v>
      </c>
      <c r="E11" s="13">
        <v>2</v>
      </c>
      <c r="F11" s="21">
        <f t="shared" si="3"/>
        <v>4</v>
      </c>
      <c r="G11" s="13">
        <v>1</v>
      </c>
      <c r="H11" s="21">
        <f t="shared" si="2"/>
        <v>2</v>
      </c>
      <c r="I11" s="13" t="s">
        <v>20</v>
      </c>
    </row>
    <row r="12" spans="1:9" ht="24.95" customHeight="1" x14ac:dyDescent="0.25">
      <c r="A12" s="13"/>
      <c r="B12" s="13">
        <v>10</v>
      </c>
      <c r="C12" s="13" t="s">
        <v>39</v>
      </c>
      <c r="D12" s="13">
        <v>1</v>
      </c>
      <c r="E12" s="13">
        <v>2</v>
      </c>
      <c r="F12" s="21">
        <f>D12*E12</f>
        <v>2</v>
      </c>
      <c r="G12" s="13">
        <v>1</v>
      </c>
      <c r="H12" s="21">
        <f>G12*D12</f>
        <v>1</v>
      </c>
      <c r="I12" s="13" t="s">
        <v>20</v>
      </c>
    </row>
    <row r="13" spans="1:9" ht="24.95" customHeight="1" x14ac:dyDescent="0.25">
      <c r="A13" s="13"/>
      <c r="B13" s="13">
        <v>11</v>
      </c>
      <c r="C13" s="13" t="s">
        <v>47</v>
      </c>
      <c r="D13" s="13">
        <v>2</v>
      </c>
      <c r="E13" s="13">
        <v>2</v>
      </c>
      <c r="F13" s="21">
        <f t="shared" si="3"/>
        <v>4</v>
      </c>
      <c r="G13" s="13">
        <v>1</v>
      </c>
      <c r="H13" s="21">
        <f t="shared" si="2"/>
        <v>2</v>
      </c>
      <c r="I13" s="13" t="s">
        <v>20</v>
      </c>
    </row>
    <row r="14" spans="1:9" ht="50.1" customHeight="1" x14ac:dyDescent="0.25">
      <c r="A14" s="12">
        <v>8</v>
      </c>
      <c r="B14" s="63" t="s">
        <v>58</v>
      </c>
      <c r="C14" s="64"/>
      <c r="D14" s="65"/>
      <c r="E14" s="12">
        <f>SUM(E15:E25)</f>
        <v>23.5</v>
      </c>
      <c r="F14" s="12">
        <f>SUM(F15:F25)</f>
        <v>65</v>
      </c>
      <c r="G14" s="12">
        <f>SUM(G15:G25)</f>
        <v>17.5</v>
      </c>
      <c r="H14" s="12">
        <f>SUM(H15:H25)</f>
        <v>44</v>
      </c>
      <c r="I14" s="12"/>
    </row>
    <row r="15" spans="1:9" ht="24.95" customHeight="1" x14ac:dyDescent="0.25">
      <c r="A15" s="13"/>
      <c r="B15" s="13">
        <v>1</v>
      </c>
      <c r="C15" s="13" t="s">
        <v>27</v>
      </c>
      <c r="D15" s="13">
        <v>5</v>
      </c>
      <c r="E15" s="13">
        <v>3</v>
      </c>
      <c r="F15" s="21">
        <f t="shared" ref="F15:F18" si="4">D15*E15</f>
        <v>15</v>
      </c>
      <c r="G15" s="13">
        <v>2</v>
      </c>
      <c r="H15" s="21">
        <f t="shared" ref="H15:H23" si="5">G15*D15</f>
        <v>10</v>
      </c>
      <c r="I15" s="13" t="s">
        <v>20</v>
      </c>
    </row>
    <row r="16" spans="1:9" ht="24.95" customHeight="1" x14ac:dyDescent="0.25">
      <c r="A16" s="13"/>
      <c r="B16" s="13">
        <v>2</v>
      </c>
      <c r="C16" s="13" t="s">
        <v>33</v>
      </c>
      <c r="D16" s="13">
        <v>2</v>
      </c>
      <c r="E16" s="13">
        <v>2</v>
      </c>
      <c r="F16" s="21">
        <f t="shared" si="4"/>
        <v>4</v>
      </c>
      <c r="G16" s="13">
        <v>1</v>
      </c>
      <c r="H16" s="21">
        <f t="shared" si="5"/>
        <v>2</v>
      </c>
      <c r="I16" s="13" t="s">
        <v>20</v>
      </c>
    </row>
    <row r="17" spans="1:9" ht="24.95" customHeight="1" x14ac:dyDescent="0.25">
      <c r="A17" s="13"/>
      <c r="B17" s="13">
        <v>3</v>
      </c>
      <c r="C17" s="13" t="s">
        <v>34</v>
      </c>
      <c r="D17" s="13">
        <v>1</v>
      </c>
      <c r="E17" s="13">
        <v>1</v>
      </c>
      <c r="F17" s="21">
        <f t="shared" si="4"/>
        <v>1</v>
      </c>
      <c r="G17" s="13">
        <v>1</v>
      </c>
      <c r="H17" s="21">
        <f t="shared" si="5"/>
        <v>1</v>
      </c>
      <c r="I17" s="13" t="s">
        <v>20</v>
      </c>
    </row>
    <row r="18" spans="1:9" ht="24.95" customHeight="1" x14ac:dyDescent="0.25">
      <c r="A18" s="13"/>
      <c r="B18" s="13">
        <v>4</v>
      </c>
      <c r="C18" s="13" t="s">
        <v>35</v>
      </c>
      <c r="D18" s="13">
        <v>2</v>
      </c>
      <c r="E18" s="13">
        <v>1</v>
      </c>
      <c r="F18" s="21">
        <f t="shared" si="4"/>
        <v>2</v>
      </c>
      <c r="G18" s="13">
        <v>1</v>
      </c>
      <c r="H18" s="21">
        <f t="shared" si="5"/>
        <v>2</v>
      </c>
      <c r="I18" s="13" t="s">
        <v>20</v>
      </c>
    </row>
    <row r="19" spans="1:9" ht="24.75" customHeight="1" x14ac:dyDescent="0.25">
      <c r="A19" s="13"/>
      <c r="B19" s="13">
        <v>5</v>
      </c>
      <c r="C19" s="13" t="s">
        <v>36</v>
      </c>
      <c r="D19" s="13">
        <v>1</v>
      </c>
      <c r="E19" s="13">
        <v>2</v>
      </c>
      <c r="F19" s="21">
        <f>D19*E19</f>
        <v>2</v>
      </c>
      <c r="G19" s="13">
        <v>2</v>
      </c>
      <c r="H19" s="21">
        <f t="shared" si="5"/>
        <v>2</v>
      </c>
      <c r="I19" s="13" t="s">
        <v>20</v>
      </c>
    </row>
    <row r="20" spans="1:9" ht="24.95" customHeight="1" x14ac:dyDescent="0.25">
      <c r="A20" s="13"/>
      <c r="B20" s="13">
        <v>6</v>
      </c>
      <c r="C20" s="13" t="s">
        <v>37</v>
      </c>
      <c r="D20" s="13">
        <v>1</v>
      </c>
      <c r="E20" s="13">
        <v>2</v>
      </c>
      <c r="F20" s="21">
        <f t="shared" ref="F20:F23" si="6">D20*E20</f>
        <v>2</v>
      </c>
      <c r="G20" s="13">
        <v>2</v>
      </c>
      <c r="H20" s="21">
        <f t="shared" si="5"/>
        <v>2</v>
      </c>
      <c r="I20" s="13" t="s">
        <v>20</v>
      </c>
    </row>
    <row r="21" spans="1:9" ht="24.95" customHeight="1" x14ac:dyDescent="0.25">
      <c r="A21" s="13"/>
      <c r="B21" s="13">
        <v>7</v>
      </c>
      <c r="C21" s="13" t="s">
        <v>38</v>
      </c>
      <c r="D21" s="13">
        <v>2</v>
      </c>
      <c r="E21" s="13">
        <v>2.5</v>
      </c>
      <c r="F21" s="21">
        <f t="shared" si="6"/>
        <v>5</v>
      </c>
      <c r="G21" s="13">
        <v>2.5</v>
      </c>
      <c r="H21" s="21">
        <f t="shared" si="5"/>
        <v>5</v>
      </c>
      <c r="I21" s="13" t="s">
        <v>20</v>
      </c>
    </row>
    <row r="22" spans="1:9" ht="24.95" customHeight="1" x14ac:dyDescent="0.25">
      <c r="A22" s="13"/>
      <c r="B22" s="13">
        <v>8</v>
      </c>
      <c r="C22" s="13" t="s">
        <v>41</v>
      </c>
      <c r="D22" s="13">
        <v>5</v>
      </c>
      <c r="E22" s="13">
        <v>5</v>
      </c>
      <c r="F22" s="21">
        <f t="shared" si="6"/>
        <v>25</v>
      </c>
      <c r="G22" s="13">
        <v>3</v>
      </c>
      <c r="H22" s="21">
        <f t="shared" si="5"/>
        <v>15</v>
      </c>
      <c r="I22" s="13" t="s">
        <v>20</v>
      </c>
    </row>
    <row r="23" spans="1:9" ht="24" customHeight="1" x14ac:dyDescent="0.25">
      <c r="A23" s="13"/>
      <c r="B23" s="13">
        <v>9</v>
      </c>
      <c r="C23" s="13" t="s">
        <v>31</v>
      </c>
      <c r="D23" s="13">
        <v>2</v>
      </c>
      <c r="E23" s="13">
        <v>2</v>
      </c>
      <c r="F23" s="21">
        <f t="shared" si="6"/>
        <v>4</v>
      </c>
      <c r="G23" s="13">
        <v>1</v>
      </c>
      <c r="H23" s="21">
        <f t="shared" si="5"/>
        <v>2</v>
      </c>
      <c r="I23" s="13" t="s">
        <v>20</v>
      </c>
    </row>
    <row r="24" spans="1:9" ht="24.95" customHeight="1" x14ac:dyDescent="0.25">
      <c r="A24" s="13"/>
      <c r="B24" s="13">
        <v>10</v>
      </c>
      <c r="C24" s="13" t="s">
        <v>39</v>
      </c>
      <c r="D24" s="13">
        <v>1</v>
      </c>
      <c r="E24" s="13">
        <v>1</v>
      </c>
      <c r="F24" s="21">
        <f>D24*E24</f>
        <v>1</v>
      </c>
      <c r="G24" s="13">
        <v>1</v>
      </c>
      <c r="H24" s="21">
        <f>G24*D24</f>
        <v>1</v>
      </c>
      <c r="I24" s="13" t="s">
        <v>20</v>
      </c>
    </row>
    <row r="25" spans="1:9" ht="24.95" customHeight="1" x14ac:dyDescent="0.25">
      <c r="A25" s="13"/>
      <c r="B25" s="13">
        <v>11</v>
      </c>
      <c r="C25" s="13" t="s">
        <v>47</v>
      </c>
      <c r="D25" s="13">
        <v>2</v>
      </c>
      <c r="E25" s="13">
        <v>2</v>
      </c>
      <c r="F25" s="21">
        <f t="shared" ref="F25" si="7">D25*E25</f>
        <v>4</v>
      </c>
      <c r="G25" s="13">
        <v>1</v>
      </c>
      <c r="H25" s="21">
        <f t="shared" ref="H25" si="8">G25*D25</f>
        <v>2</v>
      </c>
      <c r="I25" s="13" t="s">
        <v>20</v>
      </c>
    </row>
    <row r="26" spans="1:9" ht="24.95" customHeight="1" x14ac:dyDescent="0.25">
      <c r="A26" s="12">
        <v>9</v>
      </c>
      <c r="B26" s="59" t="s">
        <v>83</v>
      </c>
      <c r="C26" s="60"/>
      <c r="D26" s="61"/>
      <c r="E26" s="12">
        <f>SUM(E27:E37)</f>
        <v>6</v>
      </c>
      <c r="F26" s="12">
        <f>SUM(F27:F37)</f>
        <v>15</v>
      </c>
      <c r="G26" s="12">
        <f>SUM(G27:G37)</f>
        <v>7.5</v>
      </c>
      <c r="H26" s="12">
        <f>SUM(H27:H37)</f>
        <v>17.5</v>
      </c>
      <c r="I26" s="12"/>
    </row>
    <row r="27" spans="1:9" ht="24.95" customHeight="1" x14ac:dyDescent="0.25">
      <c r="A27" s="13"/>
      <c r="B27" s="13">
        <v>1</v>
      </c>
      <c r="C27" s="13" t="s">
        <v>27</v>
      </c>
      <c r="D27" s="13">
        <v>5</v>
      </c>
      <c r="E27" s="13">
        <v>1</v>
      </c>
      <c r="F27" s="21">
        <f t="shared" ref="F27:F30" si="9">D27*E27</f>
        <v>5</v>
      </c>
      <c r="G27" s="13">
        <v>1</v>
      </c>
      <c r="H27" s="21">
        <f t="shared" ref="H27:H35" si="10">G27*D27</f>
        <v>5</v>
      </c>
      <c r="I27" s="13" t="s">
        <v>20</v>
      </c>
    </row>
    <row r="28" spans="1:9" ht="24.95" customHeight="1" x14ac:dyDescent="0.25">
      <c r="A28" s="13"/>
      <c r="B28" s="13">
        <v>2</v>
      </c>
      <c r="C28" s="13" t="s">
        <v>33</v>
      </c>
      <c r="D28" s="13">
        <v>1</v>
      </c>
      <c r="E28" s="13">
        <v>0.5</v>
      </c>
      <c r="F28" s="21">
        <f t="shared" si="9"/>
        <v>0.5</v>
      </c>
      <c r="G28" s="13">
        <v>0.5</v>
      </c>
      <c r="H28" s="21">
        <f t="shared" si="10"/>
        <v>0.5</v>
      </c>
      <c r="I28" s="13" t="s">
        <v>20</v>
      </c>
    </row>
    <row r="29" spans="1:9" ht="24.95" customHeight="1" x14ac:dyDescent="0.25">
      <c r="A29" s="13"/>
      <c r="B29" s="13">
        <v>3</v>
      </c>
      <c r="C29" s="13" t="s">
        <v>34</v>
      </c>
      <c r="D29" s="13">
        <v>1</v>
      </c>
      <c r="E29" s="13">
        <v>0.5</v>
      </c>
      <c r="F29" s="21">
        <f t="shared" si="9"/>
        <v>0.5</v>
      </c>
      <c r="G29" s="13">
        <v>0.5</v>
      </c>
      <c r="H29" s="21">
        <f t="shared" si="10"/>
        <v>0.5</v>
      </c>
      <c r="I29" s="13" t="s">
        <v>20</v>
      </c>
    </row>
    <row r="30" spans="1:9" ht="24.95" customHeight="1" x14ac:dyDescent="0.25">
      <c r="A30" s="13"/>
      <c r="B30" s="13">
        <v>4</v>
      </c>
      <c r="C30" s="13" t="s">
        <v>35</v>
      </c>
      <c r="D30" s="13">
        <v>2</v>
      </c>
      <c r="E30" s="13">
        <v>0.5</v>
      </c>
      <c r="F30" s="21">
        <f t="shared" si="9"/>
        <v>1</v>
      </c>
      <c r="G30" s="13">
        <v>0.5</v>
      </c>
      <c r="H30" s="21">
        <f t="shared" si="10"/>
        <v>1</v>
      </c>
      <c r="I30" s="13" t="s">
        <v>20</v>
      </c>
    </row>
    <row r="31" spans="1:9" ht="24.95" customHeight="1" x14ac:dyDescent="0.25">
      <c r="A31" s="13"/>
      <c r="B31" s="13">
        <v>5</v>
      </c>
      <c r="C31" s="13" t="s">
        <v>36</v>
      </c>
      <c r="D31" s="13">
        <v>1</v>
      </c>
      <c r="E31" s="13">
        <v>0.5</v>
      </c>
      <c r="F31" s="21">
        <f>D31*E31</f>
        <v>0.5</v>
      </c>
      <c r="G31" s="13">
        <v>1</v>
      </c>
      <c r="H31" s="21">
        <f t="shared" si="10"/>
        <v>1</v>
      </c>
      <c r="I31" s="13" t="s">
        <v>20</v>
      </c>
    </row>
    <row r="32" spans="1:9" ht="24.95" customHeight="1" x14ac:dyDescent="0.25">
      <c r="A32" s="13"/>
      <c r="B32" s="13">
        <v>6</v>
      </c>
      <c r="C32" s="13" t="s">
        <v>37</v>
      </c>
      <c r="D32" s="13">
        <v>1</v>
      </c>
      <c r="E32" s="13">
        <v>1.5</v>
      </c>
      <c r="F32" s="21">
        <f t="shared" ref="F32:F35" si="11">D32*E32</f>
        <v>1.5</v>
      </c>
      <c r="G32" s="13">
        <v>1</v>
      </c>
      <c r="H32" s="21">
        <f t="shared" si="10"/>
        <v>1</v>
      </c>
      <c r="I32" s="13" t="s">
        <v>20</v>
      </c>
    </row>
    <row r="33" spans="1:9" ht="24.95" customHeight="1" x14ac:dyDescent="0.25">
      <c r="A33" s="13"/>
      <c r="B33" s="13">
        <v>7</v>
      </c>
      <c r="C33" s="13" t="s">
        <v>38</v>
      </c>
      <c r="D33" s="13">
        <v>2</v>
      </c>
      <c r="E33" s="13">
        <v>0.5</v>
      </c>
      <c r="F33" s="21">
        <f t="shared" si="11"/>
        <v>1</v>
      </c>
      <c r="G33" s="13">
        <v>0.5</v>
      </c>
      <c r="H33" s="21">
        <f t="shared" si="10"/>
        <v>1</v>
      </c>
      <c r="I33" s="13" t="s">
        <v>20</v>
      </c>
    </row>
    <row r="34" spans="1:9" ht="24.95" customHeight="1" x14ac:dyDescent="0.25">
      <c r="A34" s="13"/>
      <c r="B34" s="13">
        <v>8</v>
      </c>
      <c r="C34" s="13" t="s">
        <v>41</v>
      </c>
      <c r="D34" s="13">
        <v>5</v>
      </c>
      <c r="E34" s="13">
        <v>1</v>
      </c>
      <c r="F34" s="21">
        <f t="shared" si="11"/>
        <v>5</v>
      </c>
      <c r="G34" s="13">
        <v>1</v>
      </c>
      <c r="H34" s="21">
        <f t="shared" si="10"/>
        <v>5</v>
      </c>
      <c r="I34" s="13" t="s">
        <v>20</v>
      </c>
    </row>
    <row r="35" spans="1:9" ht="24.95" customHeight="1" x14ac:dyDescent="0.25">
      <c r="A35" s="13"/>
      <c r="B35" s="13">
        <v>9</v>
      </c>
      <c r="C35" s="13" t="s">
        <v>31</v>
      </c>
      <c r="D35" s="13">
        <v>2</v>
      </c>
      <c r="E35" s="13">
        <v>0</v>
      </c>
      <c r="F35" s="21">
        <f t="shared" si="11"/>
        <v>0</v>
      </c>
      <c r="G35" s="13">
        <v>0.5</v>
      </c>
      <c r="H35" s="21">
        <f t="shared" si="10"/>
        <v>1</v>
      </c>
      <c r="I35" s="13" t="s">
        <v>20</v>
      </c>
    </row>
    <row r="36" spans="1:9" ht="24" customHeight="1" x14ac:dyDescent="0.25">
      <c r="A36" s="13"/>
      <c r="B36" s="13">
        <v>10</v>
      </c>
      <c r="C36" s="13" t="s">
        <v>39</v>
      </c>
      <c r="D36" s="13">
        <v>1</v>
      </c>
      <c r="E36" s="13">
        <v>0</v>
      </c>
      <c r="F36" s="21">
        <f>D36*E36</f>
        <v>0</v>
      </c>
      <c r="G36" s="13">
        <v>0.5</v>
      </c>
      <c r="H36" s="21">
        <f>G36*D36</f>
        <v>0.5</v>
      </c>
      <c r="I36" s="13" t="s">
        <v>20</v>
      </c>
    </row>
    <row r="37" spans="1:9" ht="24.95" customHeight="1" x14ac:dyDescent="0.25">
      <c r="A37" s="13"/>
      <c r="B37" s="13">
        <v>11</v>
      </c>
      <c r="C37" s="13" t="s">
        <v>47</v>
      </c>
      <c r="D37" s="13">
        <v>2</v>
      </c>
      <c r="E37" s="13">
        <v>0</v>
      </c>
      <c r="F37" s="21">
        <f t="shared" ref="F37" si="12">D37*E37</f>
        <v>0</v>
      </c>
      <c r="G37" s="13">
        <v>0.5</v>
      </c>
      <c r="H37" s="21">
        <f t="shared" ref="H37" si="13">G37*D37</f>
        <v>1</v>
      </c>
      <c r="I37" s="13" t="s">
        <v>20</v>
      </c>
    </row>
    <row r="38" spans="1:9" ht="24.95" customHeight="1" x14ac:dyDescent="0.25">
      <c r="A38" s="12">
        <v>10</v>
      </c>
      <c r="B38" s="59" t="s">
        <v>59</v>
      </c>
      <c r="C38" s="60"/>
      <c r="D38" s="61"/>
      <c r="E38" s="12">
        <f>SUM(E39:E40)</f>
        <v>0</v>
      </c>
      <c r="F38" s="12">
        <f>SUM(F39:F40)</f>
        <v>0</v>
      </c>
      <c r="G38" s="12">
        <f>SUM(G39:G40)</f>
        <v>7.5</v>
      </c>
      <c r="H38" s="12">
        <f>SUM(H39:H40)</f>
        <v>27.5</v>
      </c>
      <c r="I38" s="12"/>
    </row>
    <row r="39" spans="1:9" ht="24.95" customHeight="1" x14ac:dyDescent="0.25">
      <c r="A39" s="13"/>
      <c r="B39" s="13">
        <v>1</v>
      </c>
      <c r="C39" s="13" t="s">
        <v>27</v>
      </c>
      <c r="D39" s="13">
        <v>5</v>
      </c>
      <c r="E39" s="13">
        <v>0</v>
      </c>
      <c r="F39" s="21">
        <f t="shared" ref="F39:F40" si="14">D39*E39</f>
        <v>0</v>
      </c>
      <c r="G39" s="13">
        <v>5</v>
      </c>
      <c r="H39" s="21">
        <f t="shared" ref="H39:H40" si="15">G39*D39</f>
        <v>25</v>
      </c>
      <c r="I39" s="13" t="s">
        <v>20</v>
      </c>
    </row>
    <row r="40" spans="1:9" ht="24.95" customHeight="1" x14ac:dyDescent="0.25">
      <c r="A40" s="13"/>
      <c r="B40" s="13">
        <v>2</v>
      </c>
      <c r="C40" s="13" t="s">
        <v>33</v>
      </c>
      <c r="D40" s="13">
        <v>1</v>
      </c>
      <c r="E40" s="13">
        <v>0</v>
      </c>
      <c r="F40" s="21">
        <f t="shared" si="14"/>
        <v>0</v>
      </c>
      <c r="G40" s="13">
        <v>2.5</v>
      </c>
      <c r="H40" s="21">
        <f t="shared" si="15"/>
        <v>2.5</v>
      </c>
      <c r="I40" s="13" t="s">
        <v>20</v>
      </c>
    </row>
    <row r="41" spans="1:9" ht="24.95" customHeight="1" x14ac:dyDescent="0.25">
      <c r="A41" s="62" t="s">
        <v>40</v>
      </c>
      <c r="B41" s="62"/>
      <c r="C41" s="62"/>
      <c r="D41" s="19"/>
      <c r="E41" s="17">
        <f>E2+E14+E26+E38</f>
        <v>48</v>
      </c>
      <c r="F41" s="17">
        <f>F2+F14+F26+F38</f>
        <v>120</v>
      </c>
      <c r="G41" s="17">
        <f>G2+G14+G26+G38</f>
        <v>45.5</v>
      </c>
      <c r="H41" s="17">
        <f>H2+H14+H26+H38</f>
        <v>120</v>
      </c>
      <c r="I41" s="17"/>
    </row>
    <row r="42" spans="1:9" ht="24.95" customHeight="1" x14ac:dyDescent="0.25">
      <c r="H42" s="20"/>
    </row>
    <row r="43" spans="1:9" ht="24.95" customHeight="1" x14ac:dyDescent="0.25"/>
    <row r="44" spans="1:9" ht="24.95" customHeight="1" x14ac:dyDescent="0.25"/>
    <row r="45" spans="1:9" ht="24.95" customHeight="1" x14ac:dyDescent="0.25"/>
  </sheetData>
  <mergeCells count="5">
    <mergeCell ref="B2:D2"/>
    <mergeCell ref="A41:C41"/>
    <mergeCell ref="B14:D14"/>
    <mergeCell ref="B26:D26"/>
    <mergeCell ref="B38:D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Burndown Chart - Overview</vt:lpstr>
      <vt:lpstr>Burndown Chart - 1st Sprint</vt:lpstr>
      <vt:lpstr>1st Sprint Backlog</vt:lpstr>
      <vt:lpstr>Burndown Chart - Low Activity</vt:lpstr>
      <vt:lpstr>Low Acivity Backlog</vt:lpstr>
      <vt:lpstr>Burndown Chart - 2nd Sprint</vt:lpstr>
      <vt:lpstr>2nd Sprint Backlog</vt:lpstr>
      <vt:lpstr>Burndown Chart - 3rd Sprint</vt:lpstr>
      <vt:lpstr>3rd Sprint Backlog</vt:lpstr>
      <vt:lpstr>Burndown Chart - 4th Sprint</vt:lpstr>
      <vt:lpstr>4th Sprint Backlog</vt:lpstr>
      <vt:lpstr>Burndown Chart - 5th Sprint</vt:lpstr>
      <vt:lpstr>5th Sprint Backlog</vt:lpstr>
      <vt:lpstr>Burndown Chart - 6th Sprint</vt:lpstr>
      <vt:lpstr>6th Sprint Backlog</vt:lpstr>
      <vt:lpstr>Burndown Chart - 7th Sprint</vt:lpstr>
      <vt:lpstr>7th 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Gais El-A'Asi</dc:creator>
  <cp:lastModifiedBy>Gais El-A'Asi</cp:lastModifiedBy>
  <dcterms:created xsi:type="dcterms:W3CDTF">2009-07-20T08:39:33Z</dcterms:created>
  <dcterms:modified xsi:type="dcterms:W3CDTF">2019-05-30T12:02:35Z</dcterms:modified>
</cp:coreProperties>
</file>