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ktop\Bullshit\SEP\Process Report\Appendicies\Appendix D - Time Management Backlog\"/>
    </mc:Choice>
  </mc:AlternateContent>
  <xr:revisionPtr revIDLastSave="0" documentId="13_ncr:1_{98BC8292-F6A7-4657-9453-EA787C7A3181}" xr6:coauthVersionLast="45" xr6:coauthVersionMax="45" xr10:uidLastSave="{00000000-0000-0000-0000-000000000000}"/>
  <bookViews>
    <workbookView xWindow="11415" yWindow="0" windowWidth="14400" windowHeight="15750" xr2:uid="{00000000-000D-0000-FFFF-FFFF00000000}"/>
  </bookViews>
  <sheets>
    <sheet name="Time Tracking" sheetId="2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23" l="1"/>
  <c r="AA6" i="23" s="1"/>
  <c r="AA7" i="23" s="1"/>
  <c r="AA8" i="23" s="1"/>
  <c r="AA9" i="23" s="1"/>
  <c r="AA10" i="23" s="1"/>
  <c r="AA11" i="23" s="1"/>
  <c r="AA12" i="23" s="1"/>
  <c r="AA13" i="23" s="1"/>
  <c r="AA14" i="23" s="1"/>
  <c r="AA15" i="23" s="1"/>
  <c r="AA16" i="23" s="1"/>
  <c r="AA17" i="23" s="1"/>
  <c r="AA4" i="23"/>
  <c r="AA3" i="23"/>
  <c r="G20" i="23"/>
  <c r="D11" i="23"/>
  <c r="D20" i="23" s="1"/>
  <c r="E10" i="23"/>
  <c r="F10" i="23" s="1"/>
  <c r="C10" i="23"/>
  <c r="E6" i="23"/>
  <c r="F6" i="23" s="1"/>
  <c r="F5" i="23"/>
  <c r="C6" i="23"/>
  <c r="C7" i="23"/>
  <c r="C8" i="23"/>
  <c r="C9" i="23"/>
  <c r="C11" i="23"/>
  <c r="C12" i="23"/>
  <c r="C13" i="23"/>
  <c r="C14" i="23"/>
  <c r="C15" i="23"/>
  <c r="C16" i="23"/>
  <c r="C17" i="23"/>
  <c r="C18" i="23"/>
  <c r="C19" i="23"/>
  <c r="C5" i="23"/>
  <c r="E7" i="23" l="1"/>
  <c r="E8" i="23" s="1"/>
  <c r="E11" i="23"/>
  <c r="E12" i="23" s="1"/>
  <c r="E13" i="23" s="1"/>
  <c r="E14" i="23" s="1"/>
  <c r="E15" i="23" s="1"/>
  <c r="E16" i="23" s="1"/>
  <c r="E17" i="23" s="1"/>
  <c r="E18" i="23" s="1"/>
  <c r="E19" i="23" s="1"/>
  <c r="E9" i="23"/>
  <c r="F8" i="23"/>
  <c r="F7" i="23"/>
  <c r="F9" i="23" l="1"/>
  <c r="F11" i="23" l="1"/>
  <c r="F12" i="23" l="1"/>
  <c r="F13" i="23" l="1"/>
  <c r="F14" i="23" l="1"/>
  <c r="F15" i="23" l="1"/>
  <c r="F16" i="23" l="1"/>
  <c r="F17" i="23" l="1"/>
  <c r="F19" i="23" l="1"/>
  <c r="F18" i="23"/>
</calcChain>
</file>

<file path=xl/sharedStrings.xml><?xml version="1.0" encoding="utf-8"?>
<sst xmlns="http://schemas.openxmlformats.org/spreadsheetml/2006/main" count="39" uniqueCount="27">
  <si>
    <t xml:space="preserve">Name </t>
  </si>
  <si>
    <t>Milestone</t>
  </si>
  <si>
    <t>Date</t>
  </si>
  <si>
    <t>User Storie Completed</t>
  </si>
  <si>
    <t>Milestone hit</t>
  </si>
  <si>
    <t>Kickoff</t>
  </si>
  <si>
    <t>Group Formation</t>
  </si>
  <si>
    <t>Proposal</t>
  </si>
  <si>
    <t>Project Description</t>
  </si>
  <si>
    <t>User Stories</t>
  </si>
  <si>
    <t>Domain Model</t>
  </si>
  <si>
    <t>Architecture</t>
  </si>
  <si>
    <t>Proof of concept</t>
  </si>
  <si>
    <t>SSL Connection</t>
  </si>
  <si>
    <t>Basic Working Proudct</t>
  </si>
  <si>
    <t>Improved working product</t>
  </si>
  <si>
    <t>Project Report</t>
  </si>
  <si>
    <t>Process Report</t>
  </si>
  <si>
    <t>Submit</t>
  </si>
  <si>
    <t>No</t>
  </si>
  <si>
    <t>Yes</t>
  </si>
  <si>
    <t>Hour left / Member</t>
  </si>
  <si>
    <t xml:space="preserve">Hours Left </t>
  </si>
  <si>
    <t>Days until submit</t>
  </si>
  <si>
    <t>Hours Worked (total)</t>
  </si>
  <si>
    <t>Member Dismissal</t>
  </si>
  <si>
    <t>Total (remaining members)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</si>
</sst>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sz val="8"/>
      <color indexed="8"/>
      <name val="Georgia"/>
      <family val="1"/>
    </font>
    <font>
      <sz val="10"/>
      <color indexed="8"/>
      <name val="Georgia"/>
      <family val="1"/>
    </font>
    <font>
      <sz val="11"/>
      <color theme="1"/>
      <name val="Georgia"/>
      <family val="1"/>
    </font>
    <font>
      <sz val="9"/>
      <color rgb="FF666666"/>
      <name val="Georgia"/>
      <family val="1"/>
    </font>
    <font>
      <b/>
      <sz val="9"/>
      <color theme="0"/>
      <name val="Georgia"/>
      <family val="1"/>
    </font>
    <font>
      <b/>
      <sz val="11"/>
      <color theme="0"/>
      <name val="Georgia"/>
      <family val="1"/>
    </font>
    <font>
      <sz val="10"/>
      <color theme="0" tint="-0.499984740745262"/>
      <name val="Georgia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/>
    <xf numFmtId="0" fontId="6" fillId="2" borderId="1" xfId="0" applyFont="1" applyFill="1" applyBorder="1" applyAlignment="1">
      <alignment horizontal="center" vertical="center"/>
    </xf>
    <xf numFmtId="16" fontId="3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16" fontId="3" fillId="5" borderId="1" xfId="0" applyNumberFormat="1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" fontId="3" fillId="5" borderId="4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9" fillId="3" borderId="1" xfId="1" applyBorder="1" applyAlignment="1">
      <alignment horizontal="center" vertical="center"/>
    </xf>
    <xf numFmtId="0" fontId="10" fillId="4" borderId="1" xfId="2" applyBorder="1" applyAlignment="1">
      <alignment horizontal="center" vertical="center"/>
    </xf>
    <xf numFmtId="0" fontId="4" fillId="2" borderId="0" xfId="0" applyFont="1" applyFill="1"/>
    <xf numFmtId="0" fontId="0" fillId="2" borderId="0" xfId="0" applyFill="1"/>
    <xf numFmtId="1" fontId="0" fillId="0" borderId="0" xfId="0" applyNumberFormat="1"/>
    <xf numFmtId="1" fontId="11" fillId="0" borderId="0" xfId="0" applyNumberFormat="1" applyFont="1"/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'Time Tracking'!$D$3:$D$4</c:f>
              <c:strCache>
                <c:ptCount val="2"/>
                <c:pt idx="0">
                  <c:v>Hours Worked (total)</c:v>
                </c:pt>
              </c:strCache>
            </c:strRef>
          </c:tx>
          <c:spPr>
            <a:gradFill>
              <a:gsLst>
                <a:gs pos="29000">
                  <a:schemeClr val="tx2">
                    <a:lumMod val="50000"/>
                  </a:schemeClr>
                </a:gs>
                <a:gs pos="79000">
                  <a:schemeClr val="tx2">
                    <a:lumMod val="50000"/>
                  </a:schemeClr>
                </a:gs>
              </a:gsLst>
              <a:lin ang="5400000" scaled="0"/>
            </a:gradFill>
            <a:ln>
              <a:solidFill>
                <a:srgbClr val="006666"/>
              </a:solidFill>
            </a:ln>
          </c:spPr>
          <c:invertIfNegative val="0"/>
          <c:val>
            <c:numRef>
              <c:f>'Time Tracking'!$D$5:$D$19</c:f>
              <c:numCache>
                <c:formatCode>0</c:formatCode>
                <c:ptCount val="15"/>
                <c:pt idx="0">
                  <c:v>0</c:v>
                </c:pt>
                <c:pt idx="1">
                  <c:v>24</c:v>
                </c:pt>
                <c:pt idx="2">
                  <c:v>24</c:v>
                </c:pt>
                <c:pt idx="3">
                  <c:v>96</c:v>
                </c:pt>
                <c:pt idx="4">
                  <c:v>16</c:v>
                </c:pt>
                <c:pt idx="5">
                  <c:v>4</c:v>
                </c:pt>
                <c:pt idx="6">
                  <c:v>48</c:v>
                </c:pt>
                <c:pt idx="7">
                  <c:v>16</c:v>
                </c:pt>
                <c:pt idx="8">
                  <c:v>48</c:v>
                </c:pt>
                <c:pt idx="9">
                  <c:v>96</c:v>
                </c:pt>
                <c:pt idx="10">
                  <c:v>64</c:v>
                </c:pt>
                <c:pt idx="11">
                  <c:v>64</c:v>
                </c:pt>
                <c:pt idx="12">
                  <c:v>80</c:v>
                </c:pt>
                <c:pt idx="13">
                  <c:v>48</c:v>
                </c:pt>
                <c:pt idx="14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'Burndown Chart - 1st Sprint'!#REF!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ADF-4B1F-9C6F-F3C8D3B6D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604399"/>
        <c:axId val="1"/>
      </c:barChart>
      <c:lineChart>
        <c:grouping val="standard"/>
        <c:varyColors val="0"/>
        <c:ser>
          <c:idx val="0"/>
          <c:order val="0"/>
          <c:tx>
            <c:strRef>
              <c:f>'Time Tracking'!$E$3:$E$4</c:f>
              <c:strCache>
                <c:ptCount val="2"/>
                <c:pt idx="0">
                  <c:v>Hours Left </c:v>
                </c:pt>
              </c:strCache>
            </c:strRef>
          </c:tx>
          <c:spPr>
            <a:ln w="25400"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'Time Tracking'!$E$5:$E$19</c:f>
              <c:numCache>
                <c:formatCode>0</c:formatCode>
                <c:ptCount val="15"/>
                <c:pt idx="0">
                  <c:v>825</c:v>
                </c:pt>
                <c:pt idx="1">
                  <c:v>801</c:v>
                </c:pt>
                <c:pt idx="2">
                  <c:v>777</c:v>
                </c:pt>
                <c:pt idx="3">
                  <c:v>681</c:v>
                </c:pt>
                <c:pt idx="4">
                  <c:v>665</c:v>
                </c:pt>
                <c:pt idx="5">
                  <c:v>470</c:v>
                </c:pt>
                <c:pt idx="6">
                  <c:v>422</c:v>
                </c:pt>
                <c:pt idx="7">
                  <c:v>406</c:v>
                </c:pt>
                <c:pt idx="8">
                  <c:v>358</c:v>
                </c:pt>
                <c:pt idx="9">
                  <c:v>262</c:v>
                </c:pt>
                <c:pt idx="10">
                  <c:v>198</c:v>
                </c:pt>
                <c:pt idx="11">
                  <c:v>134</c:v>
                </c:pt>
                <c:pt idx="12">
                  <c:v>54</c:v>
                </c:pt>
                <c:pt idx="13">
                  <c:v>6</c:v>
                </c:pt>
                <c:pt idx="14">
                  <c:v>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'Burndown Chart - 1st Sprint'!#REF!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ADF-4B1F-9C6F-F3C8D3B6D692}"/>
            </c:ext>
          </c:extLst>
        </c:ser>
        <c:ser>
          <c:idx val="1"/>
          <c:order val="1"/>
          <c:tx>
            <c:v>Hours Worked (added)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'Time Tracking'!$AA$3:$AA$17</c:f>
              <c:numCache>
                <c:formatCode>0</c:formatCode>
                <c:ptCount val="15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144</c:v>
                </c:pt>
                <c:pt idx="4">
                  <c:v>160</c:v>
                </c:pt>
                <c:pt idx="5">
                  <c:v>164</c:v>
                </c:pt>
                <c:pt idx="6">
                  <c:v>212</c:v>
                </c:pt>
                <c:pt idx="7">
                  <c:v>228</c:v>
                </c:pt>
                <c:pt idx="8">
                  <c:v>276</c:v>
                </c:pt>
                <c:pt idx="9">
                  <c:v>372</c:v>
                </c:pt>
                <c:pt idx="10">
                  <c:v>436</c:v>
                </c:pt>
                <c:pt idx="11">
                  <c:v>500</c:v>
                </c:pt>
                <c:pt idx="12">
                  <c:v>580</c:v>
                </c:pt>
                <c:pt idx="13">
                  <c:v>628</c:v>
                </c:pt>
                <c:pt idx="14">
                  <c:v>636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'Burndown Chart - 1st Sprint'!#REF!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DADF-4B1F-9C6F-F3C8D3B6D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604399"/>
        <c:axId val="1"/>
      </c:lineChart>
      <c:catAx>
        <c:axId val="4566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56604399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666666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2</xdr:row>
      <xdr:rowOff>19050</xdr:rowOff>
    </xdr:from>
    <xdr:to>
      <xdr:col>25</xdr:col>
      <xdr:colOff>19049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showGridLines="0" tabSelected="1" zoomScaleNormal="100" workbookViewId="0">
      <selection activeCell="K22" sqref="K22"/>
    </sheetView>
  </sheetViews>
  <sheetFormatPr defaultRowHeight="15" x14ac:dyDescent="0.25"/>
  <cols>
    <col min="1" max="1" width="21.42578125" style="1" customWidth="1"/>
    <col min="2" max="2" width="10" style="1" customWidth="1"/>
    <col min="3" max="4" width="10.7109375" style="1" customWidth="1"/>
    <col min="5" max="5" width="8.42578125" style="2" customWidth="1"/>
    <col min="6" max="6" width="11" style="2" customWidth="1"/>
    <col min="7" max="7" width="14.7109375" style="2" customWidth="1"/>
    <col min="8" max="8" width="14.5703125" style="2" customWidth="1"/>
    <col min="9" max="9" width="9.140625" style="2"/>
    <col min="10" max="10" width="1.42578125" style="8" customWidth="1"/>
    <col min="11" max="16384" width="9.140625" style="8"/>
  </cols>
  <sheetData>
    <row r="1" spans="1:27" ht="30" customHeight="1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2"/>
      <c r="V1" s="22"/>
      <c r="W1" s="23"/>
      <c r="X1" s="23"/>
      <c r="Y1" s="23"/>
    </row>
    <row r="2" spans="1:27" ht="9" customHeight="1" x14ac:dyDescent="0.25">
      <c r="A2" s="3"/>
      <c r="B2" s="3"/>
      <c r="C2" s="3"/>
      <c r="D2" s="3"/>
      <c r="E2" s="5"/>
      <c r="F2" s="5"/>
      <c r="G2" s="5"/>
      <c r="H2" s="5"/>
      <c r="I2" s="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7" ht="23.25" customHeight="1" x14ac:dyDescent="0.25">
      <c r="A3" s="30" t="s">
        <v>1</v>
      </c>
      <c r="B3" s="31"/>
      <c r="C3" s="32" t="s">
        <v>23</v>
      </c>
      <c r="D3" s="32" t="s">
        <v>24</v>
      </c>
      <c r="E3" s="32" t="s">
        <v>22</v>
      </c>
      <c r="F3" s="32" t="s">
        <v>21</v>
      </c>
      <c r="G3" s="32" t="s">
        <v>3</v>
      </c>
      <c r="H3" s="32" t="s">
        <v>4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AA3" s="25">
        <f>D5</f>
        <v>0</v>
      </c>
    </row>
    <row r="4" spans="1:27" x14ac:dyDescent="0.25">
      <c r="A4" s="9" t="s">
        <v>0</v>
      </c>
      <c r="B4" s="9" t="s">
        <v>2</v>
      </c>
      <c r="C4" s="33"/>
      <c r="D4" s="33"/>
      <c r="E4" s="33"/>
      <c r="F4" s="33"/>
      <c r="G4" s="33"/>
      <c r="H4" s="3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AA4" s="25">
        <f>AA3+D6</f>
        <v>24</v>
      </c>
    </row>
    <row r="5" spans="1:27" ht="27" customHeight="1" x14ac:dyDescent="0.25">
      <c r="A5" s="13" t="s">
        <v>5</v>
      </c>
      <c r="B5" s="10">
        <v>43712</v>
      </c>
      <c r="C5" s="15">
        <f t="shared" ref="C5:C19" si="0">$B$19-B5</f>
        <v>107</v>
      </c>
      <c r="D5" s="15">
        <v>0</v>
      </c>
      <c r="E5" s="16">
        <v>825</v>
      </c>
      <c r="F5" s="11">
        <f>E5/3</f>
        <v>275</v>
      </c>
      <c r="G5" s="11">
        <v>0</v>
      </c>
      <c r="H5" s="20" t="s">
        <v>20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AA5" s="25">
        <f t="shared" ref="AA5:AA17" si="1">AA4+D7</f>
        <v>48</v>
      </c>
    </row>
    <row r="6" spans="1:27" ht="27" customHeight="1" x14ac:dyDescent="0.25">
      <c r="A6" s="13" t="s">
        <v>6</v>
      </c>
      <c r="B6" s="10">
        <v>43719</v>
      </c>
      <c r="C6" s="15">
        <f t="shared" si="0"/>
        <v>100</v>
      </c>
      <c r="D6" s="15">
        <v>24</v>
      </c>
      <c r="E6" s="16">
        <f>E5-D6</f>
        <v>801</v>
      </c>
      <c r="F6" s="11">
        <f>E6/3</f>
        <v>267</v>
      </c>
      <c r="G6" s="11">
        <v>0</v>
      </c>
      <c r="H6" s="20" t="s">
        <v>20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AA6" s="25">
        <f t="shared" si="1"/>
        <v>144</v>
      </c>
    </row>
    <row r="7" spans="1:27" ht="27" customHeight="1" x14ac:dyDescent="0.25">
      <c r="A7" s="14" t="s">
        <v>7</v>
      </c>
      <c r="B7" s="10">
        <v>43726</v>
      </c>
      <c r="C7" s="15">
        <f t="shared" si="0"/>
        <v>93</v>
      </c>
      <c r="D7" s="15">
        <v>24</v>
      </c>
      <c r="E7" s="16">
        <f t="shared" ref="E7:E9" si="2">E6-D7</f>
        <v>777</v>
      </c>
      <c r="F7" s="11">
        <f t="shared" ref="F7:F19" si="3">E7/3</f>
        <v>259</v>
      </c>
      <c r="G7" s="11">
        <v>0</v>
      </c>
      <c r="H7" s="20" t="s">
        <v>20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AA7" s="25">
        <f t="shared" si="1"/>
        <v>160</v>
      </c>
    </row>
    <row r="8" spans="1:27" ht="27" customHeight="1" x14ac:dyDescent="0.25">
      <c r="A8" s="13" t="s">
        <v>8</v>
      </c>
      <c r="B8" s="10">
        <v>43745</v>
      </c>
      <c r="C8" s="15">
        <f t="shared" si="0"/>
        <v>74</v>
      </c>
      <c r="D8" s="15">
        <v>96</v>
      </c>
      <c r="E8" s="16">
        <f t="shared" si="2"/>
        <v>681</v>
      </c>
      <c r="F8" s="11">
        <f t="shared" si="3"/>
        <v>227</v>
      </c>
      <c r="G8" s="11">
        <v>0</v>
      </c>
      <c r="H8" s="20" t="s">
        <v>20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AA8" s="25">
        <f t="shared" si="1"/>
        <v>164</v>
      </c>
    </row>
    <row r="9" spans="1:27" ht="27" customHeight="1" x14ac:dyDescent="0.25">
      <c r="A9" s="13" t="s">
        <v>9</v>
      </c>
      <c r="B9" s="10">
        <v>43747</v>
      </c>
      <c r="C9" s="15">
        <f t="shared" si="0"/>
        <v>72</v>
      </c>
      <c r="D9" s="15">
        <v>16</v>
      </c>
      <c r="E9" s="16">
        <f t="shared" si="2"/>
        <v>665</v>
      </c>
      <c r="F9" s="16">
        <f t="shared" si="3"/>
        <v>221.66666666666666</v>
      </c>
      <c r="G9" s="11">
        <v>0</v>
      </c>
      <c r="H9" s="20" t="s">
        <v>20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AA9" s="25">
        <f t="shared" si="1"/>
        <v>212</v>
      </c>
    </row>
    <row r="10" spans="1:27" ht="27" customHeight="1" x14ac:dyDescent="0.25">
      <c r="A10" s="13" t="s">
        <v>25</v>
      </c>
      <c r="B10" s="10">
        <v>43748</v>
      </c>
      <c r="C10" s="15">
        <f t="shared" si="0"/>
        <v>71</v>
      </c>
      <c r="D10" s="15">
        <v>4</v>
      </c>
      <c r="E10" s="16">
        <f>550-80</f>
        <v>470</v>
      </c>
      <c r="F10" s="16">
        <f t="shared" si="3"/>
        <v>156.66666666666666</v>
      </c>
      <c r="G10" s="11">
        <v>0</v>
      </c>
      <c r="H10" s="2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AA10" s="25">
        <f t="shared" si="1"/>
        <v>228</v>
      </c>
    </row>
    <row r="11" spans="1:27" ht="27" customHeight="1" x14ac:dyDescent="0.25">
      <c r="A11" s="13" t="s">
        <v>10</v>
      </c>
      <c r="B11" s="10">
        <v>43761</v>
      </c>
      <c r="C11" s="15">
        <f t="shared" si="0"/>
        <v>58</v>
      </c>
      <c r="D11" s="15">
        <f>3*2*8</f>
        <v>48</v>
      </c>
      <c r="E11" s="16">
        <f>E10-D11</f>
        <v>422</v>
      </c>
      <c r="F11" s="16">
        <f t="shared" si="3"/>
        <v>140.66666666666666</v>
      </c>
      <c r="G11" s="11">
        <v>1</v>
      </c>
      <c r="H11" s="20" t="s">
        <v>20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AA11" s="25">
        <f t="shared" si="1"/>
        <v>276</v>
      </c>
    </row>
    <row r="12" spans="1:27" ht="27" customHeight="1" x14ac:dyDescent="0.25">
      <c r="A12" s="13" t="s">
        <v>11</v>
      </c>
      <c r="B12" s="10">
        <v>43766</v>
      </c>
      <c r="C12" s="15">
        <f t="shared" si="0"/>
        <v>53</v>
      </c>
      <c r="D12" s="15">
        <v>16</v>
      </c>
      <c r="E12" s="16">
        <f t="shared" ref="E12:E19" si="4">E11-D12</f>
        <v>406</v>
      </c>
      <c r="F12" s="16">
        <f t="shared" si="3"/>
        <v>135.33333333333334</v>
      </c>
      <c r="G12" s="11">
        <v>3</v>
      </c>
      <c r="H12" s="20" t="s">
        <v>20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AA12" s="25">
        <f t="shared" si="1"/>
        <v>372</v>
      </c>
    </row>
    <row r="13" spans="1:27" ht="27" customHeight="1" x14ac:dyDescent="0.25">
      <c r="A13" s="13" t="s">
        <v>12</v>
      </c>
      <c r="B13" s="10">
        <v>43775</v>
      </c>
      <c r="C13" s="15">
        <f t="shared" si="0"/>
        <v>44</v>
      </c>
      <c r="D13" s="15">
        <v>48</v>
      </c>
      <c r="E13" s="16">
        <f t="shared" si="4"/>
        <v>358</v>
      </c>
      <c r="F13" s="16">
        <f t="shared" si="3"/>
        <v>119.33333333333333</v>
      </c>
      <c r="G13" s="11">
        <v>3</v>
      </c>
      <c r="H13" s="20" t="s">
        <v>20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AA13" s="25">
        <f t="shared" si="1"/>
        <v>436</v>
      </c>
    </row>
    <row r="14" spans="1:27" ht="27" customHeight="1" x14ac:dyDescent="0.25">
      <c r="A14" s="13" t="s">
        <v>13</v>
      </c>
      <c r="B14" s="10">
        <v>43796</v>
      </c>
      <c r="C14" s="15">
        <f t="shared" si="0"/>
        <v>23</v>
      </c>
      <c r="D14" s="15">
        <v>96</v>
      </c>
      <c r="E14" s="16">
        <f t="shared" si="4"/>
        <v>262</v>
      </c>
      <c r="F14" s="16">
        <f t="shared" si="3"/>
        <v>87.333333333333329</v>
      </c>
      <c r="G14" s="11">
        <v>5</v>
      </c>
      <c r="H14" s="20" t="s">
        <v>20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AA14" s="25">
        <f t="shared" si="1"/>
        <v>500</v>
      </c>
    </row>
    <row r="15" spans="1:27" ht="27" customHeight="1" x14ac:dyDescent="0.25">
      <c r="A15" s="13" t="s">
        <v>14</v>
      </c>
      <c r="B15" s="10">
        <v>43804</v>
      </c>
      <c r="C15" s="15">
        <f t="shared" si="0"/>
        <v>15</v>
      </c>
      <c r="D15" s="15">
        <v>64</v>
      </c>
      <c r="E15" s="16">
        <f t="shared" si="4"/>
        <v>198</v>
      </c>
      <c r="F15" s="16">
        <f t="shared" si="3"/>
        <v>66</v>
      </c>
      <c r="G15" s="11">
        <v>6</v>
      </c>
      <c r="H15" s="20" t="s">
        <v>20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AA15" s="25">
        <f t="shared" si="1"/>
        <v>580</v>
      </c>
    </row>
    <row r="16" spans="1:27" ht="27" customHeight="1" x14ac:dyDescent="0.25">
      <c r="A16" s="13" t="s">
        <v>15</v>
      </c>
      <c r="B16" s="10">
        <v>43809</v>
      </c>
      <c r="C16" s="15">
        <f t="shared" si="0"/>
        <v>10</v>
      </c>
      <c r="D16" s="15">
        <v>64</v>
      </c>
      <c r="E16" s="16">
        <f t="shared" si="4"/>
        <v>134</v>
      </c>
      <c r="F16" s="16">
        <f t="shared" si="3"/>
        <v>44.666666666666664</v>
      </c>
      <c r="G16" s="11">
        <v>7</v>
      </c>
      <c r="H16" s="21" t="s">
        <v>19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AA16" s="25">
        <f t="shared" si="1"/>
        <v>628</v>
      </c>
    </row>
    <row r="17" spans="1:27" ht="27" customHeight="1" x14ac:dyDescent="0.25">
      <c r="A17" s="13" t="s">
        <v>16</v>
      </c>
      <c r="B17" s="10">
        <v>43815</v>
      </c>
      <c r="C17" s="15">
        <f t="shared" si="0"/>
        <v>4</v>
      </c>
      <c r="D17" s="15">
        <v>80</v>
      </c>
      <c r="E17" s="16">
        <f t="shared" si="4"/>
        <v>54</v>
      </c>
      <c r="F17" s="16">
        <f t="shared" si="3"/>
        <v>18</v>
      </c>
      <c r="G17" s="11">
        <v>8</v>
      </c>
      <c r="H17" s="20" t="s">
        <v>20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AA17" s="25">
        <f t="shared" si="1"/>
        <v>636</v>
      </c>
    </row>
    <row r="18" spans="1:27" ht="27" customHeight="1" x14ac:dyDescent="0.25">
      <c r="A18" s="13" t="s">
        <v>17</v>
      </c>
      <c r="B18" s="10">
        <v>43818</v>
      </c>
      <c r="C18" s="15">
        <f t="shared" si="0"/>
        <v>1</v>
      </c>
      <c r="D18" s="15">
        <v>48</v>
      </c>
      <c r="E18" s="16">
        <f t="shared" si="4"/>
        <v>6</v>
      </c>
      <c r="F18" s="16">
        <f t="shared" si="3"/>
        <v>2</v>
      </c>
      <c r="G18" s="11">
        <v>8</v>
      </c>
      <c r="H18" s="20" t="s">
        <v>20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AA18" s="24"/>
    </row>
    <row r="19" spans="1:27" ht="27" customHeight="1" x14ac:dyDescent="0.25">
      <c r="A19" s="13" t="s">
        <v>18</v>
      </c>
      <c r="B19" s="10">
        <v>43819</v>
      </c>
      <c r="C19" s="15">
        <f t="shared" si="0"/>
        <v>0</v>
      </c>
      <c r="D19" s="15">
        <v>8</v>
      </c>
      <c r="E19" s="16">
        <f t="shared" si="4"/>
        <v>-2</v>
      </c>
      <c r="F19" s="16">
        <f t="shared" si="3"/>
        <v>-0.66666666666666663</v>
      </c>
      <c r="G19" s="12">
        <v>8</v>
      </c>
      <c r="H19" s="20" t="s">
        <v>20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AA19" s="24"/>
    </row>
    <row r="20" spans="1:27" ht="27" customHeight="1" x14ac:dyDescent="0.25">
      <c r="A20" s="26" t="s">
        <v>26</v>
      </c>
      <c r="B20" s="27"/>
      <c r="C20" s="28"/>
      <c r="D20" s="17">
        <f>SUM(D5:D19)-48</f>
        <v>588</v>
      </c>
      <c r="E20" s="18"/>
      <c r="F20" s="19"/>
      <c r="G20" s="12">
        <f>26-G19</f>
        <v>18</v>
      </c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AA20" s="24"/>
    </row>
    <row r="21" spans="1:27" ht="20.2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7" ht="20.2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7" ht="20.25" customHeight="1" x14ac:dyDescent="0.25">
      <c r="A23" s="6"/>
      <c r="B23" s="6"/>
      <c r="C23" s="6"/>
      <c r="D23" s="6"/>
      <c r="E23" s="7"/>
      <c r="F23" s="7"/>
      <c r="G23" s="7"/>
      <c r="H23" s="7"/>
      <c r="I23" s="4"/>
      <c r="J23" s="4"/>
      <c r="K23" s="4"/>
      <c r="L23" s="4"/>
      <c r="M23" s="4"/>
      <c r="N23" s="4"/>
    </row>
    <row r="24" spans="1:27" ht="20.25" customHeight="1" x14ac:dyDescent="0.25">
      <c r="A24" s="3"/>
      <c r="B24" s="3"/>
      <c r="C24" s="3"/>
      <c r="D24" s="3"/>
      <c r="E24" s="5"/>
      <c r="F24" s="5"/>
      <c r="G24" s="5"/>
      <c r="H24" s="5"/>
      <c r="I24" s="4"/>
      <c r="J24" s="4"/>
      <c r="K24" s="4"/>
      <c r="L24" s="4"/>
      <c r="M24" s="4"/>
      <c r="N24" s="4"/>
    </row>
    <row r="25" spans="1:27" ht="20.25" customHeight="1" x14ac:dyDescent="0.25"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7" ht="20.25" customHeight="1" x14ac:dyDescent="0.25"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7" ht="20.25" customHeight="1" x14ac:dyDescent="0.25"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7" ht="20.25" customHeight="1" x14ac:dyDescent="0.25"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7" ht="20.25" customHeight="1" x14ac:dyDescent="0.25"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7" ht="20.25" customHeight="1" x14ac:dyDescent="0.25"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7" ht="20.25" customHeight="1" x14ac:dyDescent="0.25"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7" ht="20.25" customHeight="1" x14ac:dyDescent="0.25"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9:22" ht="20.25" customHeight="1" x14ac:dyDescent="0.25">
      <c r="I33" s="7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9:22" ht="20.25" customHeight="1" x14ac:dyDescent="0.25">
      <c r="I34" s="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9:22" ht="20.25" customHeight="1" x14ac:dyDescent="0.25"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9:22" ht="20.25" customHeight="1" x14ac:dyDescent="0.25"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9:22" x14ac:dyDescent="0.25"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9:22" x14ac:dyDescent="0.25"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</sheetData>
  <mergeCells count="9">
    <mergeCell ref="A20:C20"/>
    <mergeCell ref="A1:T1"/>
    <mergeCell ref="A3:B3"/>
    <mergeCell ref="E3:E4"/>
    <mergeCell ref="G3:G4"/>
    <mergeCell ref="H3:H4"/>
    <mergeCell ref="F3:F4"/>
    <mergeCell ref="C3:C4"/>
    <mergeCell ref="D3:D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Tracking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Gais El-A'Asi</dc:creator>
  <cp:lastModifiedBy>Gais El-A'Asi</cp:lastModifiedBy>
  <dcterms:created xsi:type="dcterms:W3CDTF">2009-07-20T08:39:33Z</dcterms:created>
  <dcterms:modified xsi:type="dcterms:W3CDTF">2019-12-11T18:06:27Z</dcterms:modified>
</cp:coreProperties>
</file>