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9A18A803-7E14-4E33-AC66-8DDED4629B27}" xr6:coauthVersionLast="47" xr6:coauthVersionMax="47" xr10:uidLastSave="{00000000-0000-0000-0000-000000000000}"/>
  <bookViews>
    <workbookView xWindow="-120" yWindow="-120" windowWidth="20730" windowHeight="11160" tabRatio="723" activeTab="11" xr2:uid="{CCE30C22-FE16-4046-BE7A-E79621B484D9}"/>
  </bookViews>
  <sheets>
    <sheet name="DIESEL" sheetId="1" r:id="rId1"/>
    <sheet name="RATION" sheetId="3" r:id="rId2"/>
    <sheet name="ICE" sheetId="4" r:id="rId3"/>
    <sheet name="MAZDURI" sheetId="5" r:id="rId4"/>
    <sheet name="TROLLY" sheetId="6" r:id="rId5"/>
    <sheet name="OIL" sheetId="7" r:id="rId6"/>
    <sheet name="REEL" sheetId="8" r:id="rId7"/>
    <sheet name="GASS" sheetId="9" r:id="rId8"/>
    <sheet name="JOB" sheetId="10" r:id="rId9"/>
    <sheet name="OTHERS" sheetId="11" r:id="rId10"/>
    <sheet name="PARTY" sheetId="12" r:id="rId11"/>
    <sheet name="Sheet1" sheetId="13" r:id="rId12"/>
  </sheets>
  <definedNames>
    <definedName name="_xlnm._FilterDatabase" localSheetId="0" hidden="1">DIESEL!$A$3:$E$15</definedName>
    <definedName name="_xlnm._FilterDatabase" localSheetId="6" hidden="1">REEL!$A$2:$E$14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3" l="1"/>
  <c r="L10" i="13"/>
  <c r="L11" i="13"/>
  <c r="L12" i="13"/>
  <c r="L8" i="13"/>
  <c r="N9" i="13"/>
  <c r="P9" i="13" s="1"/>
  <c r="N10" i="13"/>
  <c r="P10" i="13" s="1"/>
  <c r="N11" i="13"/>
  <c r="P11" i="13" s="1"/>
  <c r="N12" i="13"/>
  <c r="P12" i="13" s="1"/>
  <c r="N8" i="13"/>
  <c r="P8" i="13" s="1"/>
  <c r="C10" i="13"/>
  <c r="H2" i="12" l="1"/>
  <c r="E13" i="12"/>
  <c r="E12" i="12"/>
  <c r="E11" i="12"/>
  <c r="E10" i="12"/>
  <c r="E15" i="8"/>
  <c r="D15" i="8"/>
  <c r="C15" i="8"/>
  <c r="E9" i="12"/>
  <c r="E8" i="12"/>
  <c r="D15" i="6"/>
  <c r="C15" i="6"/>
  <c r="E15" i="6" s="1"/>
  <c r="E7" i="12"/>
  <c r="D15" i="5"/>
  <c r="C15" i="5"/>
  <c r="E15" i="5" s="1"/>
  <c r="E5" i="12"/>
  <c r="D15" i="3"/>
  <c r="C15" i="3"/>
  <c r="E15" i="3" s="1"/>
  <c r="D16" i="1"/>
  <c r="C16" i="1"/>
  <c r="E16" i="1" s="1"/>
  <c r="E4" i="12" s="1"/>
  <c r="D15" i="4"/>
  <c r="C15" i="4"/>
  <c r="E5" i="4"/>
  <c r="E6" i="4"/>
  <c r="E7" i="4"/>
  <c r="E8" i="4"/>
  <c r="E9" i="4"/>
  <c r="E10" i="4"/>
  <c r="E11" i="4"/>
  <c r="E12" i="4"/>
  <c r="E13" i="4"/>
  <c r="E14" i="4"/>
  <c r="E4" i="4"/>
  <c r="E6" i="1"/>
  <c r="E7" i="1"/>
  <c r="E8" i="1"/>
  <c r="E9" i="1"/>
  <c r="E10" i="1"/>
  <c r="E11" i="1"/>
  <c r="E12" i="1"/>
  <c r="E13" i="1"/>
  <c r="E14" i="1"/>
  <c r="E15" i="1"/>
  <c r="E5" i="1"/>
  <c r="D15" i="11"/>
  <c r="C15" i="11"/>
  <c r="E15" i="11" s="1"/>
  <c r="E14" i="11"/>
  <c r="E13" i="11"/>
  <c r="E12" i="11"/>
  <c r="E11" i="11"/>
  <c r="E10" i="11"/>
  <c r="E9" i="11"/>
  <c r="E8" i="11"/>
  <c r="E7" i="11"/>
  <c r="E6" i="11"/>
  <c r="E5" i="11"/>
  <c r="E4" i="11"/>
  <c r="D15" i="10"/>
  <c r="C15" i="10"/>
  <c r="E14" i="10"/>
  <c r="E13" i="10"/>
  <c r="E12" i="10"/>
  <c r="E11" i="10"/>
  <c r="E10" i="10"/>
  <c r="E9" i="10"/>
  <c r="E8" i="10"/>
  <c r="E7" i="10"/>
  <c r="E6" i="10"/>
  <c r="E5" i="10"/>
  <c r="E4" i="10"/>
  <c r="D15" i="9"/>
  <c r="C15" i="9"/>
  <c r="E14" i="9"/>
  <c r="E13" i="9"/>
  <c r="E12" i="9"/>
  <c r="E11" i="9"/>
  <c r="E10" i="9"/>
  <c r="E9" i="9"/>
  <c r="E8" i="9"/>
  <c r="E7" i="9"/>
  <c r="E6" i="9"/>
  <c r="E5" i="9"/>
  <c r="E4" i="9"/>
  <c r="E14" i="8"/>
  <c r="E13" i="8"/>
  <c r="E12" i="8"/>
  <c r="E11" i="8"/>
  <c r="E10" i="8"/>
  <c r="E9" i="8"/>
  <c r="E8" i="8"/>
  <c r="E7" i="8"/>
  <c r="E6" i="8"/>
  <c r="E5" i="8"/>
  <c r="E4" i="8"/>
  <c r="D15" i="7"/>
  <c r="C15" i="7"/>
  <c r="E15" i="7" s="1"/>
  <c r="E14" i="7"/>
  <c r="E13" i="7"/>
  <c r="E12" i="7"/>
  <c r="E11" i="7"/>
  <c r="E10" i="7"/>
  <c r="E9" i="7"/>
  <c r="E8" i="7"/>
  <c r="E7" i="7"/>
  <c r="E6" i="7"/>
  <c r="E5" i="7"/>
  <c r="E4" i="7"/>
  <c r="E14" i="6"/>
  <c r="E13" i="6"/>
  <c r="E12" i="6"/>
  <c r="E11" i="6"/>
  <c r="E10" i="6"/>
  <c r="E9" i="6"/>
  <c r="E8" i="6"/>
  <c r="E7" i="6"/>
  <c r="E6" i="6"/>
  <c r="E5" i="6"/>
  <c r="E4" i="6"/>
  <c r="E14" i="5"/>
  <c r="E13" i="5"/>
  <c r="E12" i="5"/>
  <c r="E11" i="5"/>
  <c r="E10" i="5"/>
  <c r="E9" i="5"/>
  <c r="E8" i="5"/>
  <c r="E7" i="5"/>
  <c r="E6" i="5"/>
  <c r="E5" i="5"/>
  <c r="E4" i="5"/>
  <c r="E14" i="3"/>
  <c r="E13" i="3"/>
  <c r="E12" i="3"/>
  <c r="E11" i="3"/>
  <c r="E10" i="3"/>
  <c r="E9" i="3"/>
  <c r="E8" i="3"/>
  <c r="E7" i="3"/>
  <c r="E6" i="3"/>
  <c r="E5" i="3"/>
  <c r="E4" i="3"/>
  <c r="E15" i="4" l="1"/>
  <c r="E6" i="12" s="1"/>
  <c r="E15" i="9"/>
  <c r="E15" i="10"/>
</calcChain>
</file>

<file path=xl/sharedStrings.xml><?xml version="1.0" encoding="utf-8"?>
<sst xmlns="http://schemas.openxmlformats.org/spreadsheetml/2006/main" count="212" uniqueCount="47">
  <si>
    <t>Date</t>
  </si>
  <si>
    <t>Party</t>
  </si>
  <si>
    <t>Payments</t>
  </si>
  <si>
    <t>Balance</t>
  </si>
  <si>
    <t>Returns</t>
  </si>
  <si>
    <t>Total</t>
  </si>
  <si>
    <t>DIESEL</t>
  </si>
  <si>
    <t>RATION</t>
  </si>
  <si>
    <t>OIL</t>
  </si>
  <si>
    <t>ICE</t>
  </si>
  <si>
    <t>GASS</t>
  </si>
  <si>
    <t>MAZDURI</t>
  </si>
  <si>
    <t>TROLLY</t>
  </si>
  <si>
    <t>JOB</t>
  </si>
  <si>
    <t>OTHERS</t>
  </si>
  <si>
    <t>R.K-1</t>
  </si>
  <si>
    <t>R.K</t>
  </si>
  <si>
    <t>AL.NOOR</t>
  </si>
  <si>
    <t>S.A.SAMAD</t>
  </si>
  <si>
    <t>AL-MUZAMMIL</t>
  </si>
  <si>
    <t>AL-REHBAR</t>
  </si>
  <si>
    <t>AL-AZHAR</t>
  </si>
  <si>
    <t>AL-SAMEER</t>
  </si>
  <si>
    <t>N.K</t>
  </si>
  <si>
    <t>B.F</t>
  </si>
  <si>
    <t>M.A</t>
  </si>
  <si>
    <t>REEL</t>
  </si>
  <si>
    <t>BALANCE</t>
  </si>
  <si>
    <t>PARTY NAME</t>
  </si>
  <si>
    <t>BROADFRWD</t>
  </si>
  <si>
    <t>LAUNCH BALANCE</t>
  </si>
  <si>
    <t>TOTAL</t>
  </si>
  <si>
    <t>Paid</t>
  </si>
  <si>
    <t>Account</t>
  </si>
  <si>
    <t>S.No.</t>
  </si>
  <si>
    <t>Item</t>
  </si>
  <si>
    <t>Price</t>
  </si>
  <si>
    <t>car</t>
  </si>
  <si>
    <t>bike</t>
  </si>
  <si>
    <t>stool</t>
  </si>
  <si>
    <t>table</t>
  </si>
  <si>
    <t>chair</t>
  </si>
  <si>
    <t>book</t>
  </si>
  <si>
    <t>pen</t>
  </si>
  <si>
    <t>copy</t>
  </si>
  <si>
    <t>Qty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</si>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</sst>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0" fontId="0" fillId="2" borderId="1" xfId="0" applyFill="1" applyBorder="1"/>
    <xf numFmtId="14" fontId="0" fillId="2" borderId="1" xfId="0" applyNumberFormat="1" applyFill="1" applyBorder="1"/>
    <xf numFmtId="0" fontId="2" fillId="3" borderId="1" xfId="0" applyFont="1" applyFill="1" applyBorder="1"/>
    <xf numFmtId="0" fontId="2" fillId="2" borderId="1" xfId="0" applyFont="1" applyFill="1" applyBorder="1"/>
    <xf numFmtId="164" fontId="2" fillId="3" borderId="1" xfId="1" applyNumberFormat="1" applyFont="1" applyFill="1" applyBorder="1" applyAlignment="1">
      <alignment horizontal="left"/>
    </xf>
    <xf numFmtId="164" fontId="0" fillId="2" borderId="1" xfId="1" applyNumberFormat="1" applyFont="1" applyFill="1" applyBorder="1"/>
    <xf numFmtId="164" fontId="2" fillId="4" borderId="1" xfId="1" applyNumberFormat="1" applyFont="1" applyFill="1" applyBorder="1" applyAlignment="1">
      <alignment horizontal="left"/>
    </xf>
    <xf numFmtId="0" fontId="5" fillId="2" borderId="1" xfId="2" applyFont="1" applyFill="1" applyBorder="1"/>
    <xf numFmtId="164" fontId="2" fillId="4" borderId="1" xfId="1" applyNumberFormat="1" applyFont="1" applyFill="1" applyBorder="1" applyAlignment="1"/>
    <xf numFmtId="0" fontId="6" fillId="3" borderId="1" xfId="0" applyFont="1" applyFill="1" applyBorder="1" applyAlignment="1">
      <alignment horizontal="center"/>
    </xf>
    <xf numFmtId="14" fontId="0" fillId="0" borderId="0" xfId="0" applyNumberFormat="1"/>
    <xf numFmtId="0" fontId="8" fillId="0" borderId="1" xfId="2" applyFont="1" applyBorder="1" applyAlignment="1">
      <alignment horizontal="center"/>
    </xf>
    <xf numFmtId="0" fontId="2" fillId="5" borderId="1" xfId="0" applyFont="1" applyFill="1" applyBorder="1"/>
    <xf numFmtId="164" fontId="0" fillId="3" borderId="1" xfId="0" applyNumberFormat="1" applyFill="1" applyBorder="1"/>
    <xf numFmtId="164" fontId="2" fillId="6" borderId="1" xfId="1" applyNumberFormat="1" applyFont="1" applyFill="1" applyBorder="1"/>
    <xf numFmtId="0" fontId="2" fillId="7" borderId="1" xfId="0" applyFont="1" applyFill="1" applyBorder="1"/>
    <xf numFmtId="164" fontId="2" fillId="7" borderId="1" xfId="1" applyNumberFormat="1" applyFont="1" applyFill="1" applyBorder="1" applyAlignment="1">
      <alignment horizontal="left"/>
    </xf>
    <xf numFmtId="0" fontId="5" fillId="7" borderId="1" xfId="2" applyFont="1" applyFill="1" applyBorder="1"/>
    <xf numFmtId="164" fontId="0" fillId="7" borderId="1" xfId="1" applyNumberFormat="1" applyFont="1" applyFill="1" applyBorder="1"/>
    <xf numFmtId="14" fontId="0" fillId="7" borderId="1" xfId="0" applyNumberFormat="1" applyFill="1" applyBorder="1"/>
    <xf numFmtId="164" fontId="0" fillId="8" borderId="1" xfId="0" applyNumberFormat="1" applyFill="1" applyBorder="1"/>
    <xf numFmtId="164" fontId="2" fillId="3" borderId="1" xfId="0" applyNumberFormat="1" applyFont="1" applyFill="1" applyBorder="1"/>
    <xf numFmtId="164" fontId="1" fillId="2" borderId="1" xfId="1" applyNumberFormat="1" applyFont="1" applyFill="1" applyBorder="1"/>
    <xf numFmtId="164" fontId="1" fillId="3" borderId="1" xfId="1" applyNumberFormat="1" applyFont="1" applyFill="1" applyBorder="1" applyAlignment="1">
      <alignment horizontal="left"/>
    </xf>
    <xf numFmtId="0" fontId="7" fillId="4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8" borderId="1" xfId="0" applyFont="1" applyFill="1" applyBorder="1"/>
    <xf numFmtId="0" fontId="2" fillId="12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10" borderId="9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PARTY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PARTY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PARTY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PARTY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PARTY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PARTY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PARTY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PARTY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PARTY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PARTY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29308</xdr:colOff>
      <xdr:row>0</xdr:row>
      <xdr:rowOff>73269</xdr:rowOff>
    </xdr:from>
    <xdr:to>
      <xdr:col>6</xdr:col>
      <xdr:colOff>29307</xdr:colOff>
      <xdr:row>2</xdr:row>
      <xdr:rowOff>146539</xdr:rowOff>
    </xdr:to>
    <xdr:sp macro="" textlink="">
      <xdr:nvSpPr>
        <xdr:cNvPr id="3" name="Arrow: Right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9B258E-81AE-F3A5-9CD2-947AB28EF903}"/>
            </a:ext>
          </a:extLst>
        </xdr:cNvPr>
        <xdr:cNvSpPr/>
      </xdr:nvSpPr>
      <xdr:spPr>
        <a:xfrm>
          <a:off x="4674577" y="73269"/>
          <a:ext cx="820615" cy="505558"/>
        </a:xfrm>
        <a:prstGeom prst="rightArrow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accent1"/>
              </a:solidFill>
            </a:rPr>
            <a:t>PARTY</a:t>
          </a:r>
          <a:endParaRPr lang="en-PK" sz="1200" b="1">
            <a:solidFill>
              <a:schemeClr val="accent1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40821</xdr:colOff>
      <xdr:row>0</xdr:row>
      <xdr:rowOff>0</xdr:rowOff>
    </xdr:from>
    <xdr:to>
      <xdr:col>6</xdr:col>
      <xdr:colOff>176893</xdr:colOff>
      <xdr:row>2</xdr:row>
      <xdr:rowOff>27214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FB5123-62F6-35BB-8389-CA5B23879FC5}"/>
            </a:ext>
          </a:extLst>
        </xdr:cNvPr>
        <xdr:cNvSpPr/>
      </xdr:nvSpPr>
      <xdr:spPr>
        <a:xfrm>
          <a:off x="3599089" y="0"/>
          <a:ext cx="748393" cy="455839"/>
        </a:xfrm>
        <a:prstGeom prst="rightArrow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accent1"/>
              </a:solidFill>
            </a:rPr>
            <a:t>PARTY</a:t>
          </a:r>
          <a:endParaRPr lang="en-PK" sz="1200" b="1">
            <a:solidFill>
              <a:schemeClr val="accent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40822</xdr:colOff>
      <xdr:row>0</xdr:row>
      <xdr:rowOff>61231</xdr:rowOff>
    </xdr:from>
    <xdr:to>
      <xdr:col>6</xdr:col>
      <xdr:colOff>272143</xdr:colOff>
      <xdr:row>2</xdr:row>
      <xdr:rowOff>129268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D53A48-801D-453D-E2A8-D457184B8AF9}"/>
            </a:ext>
          </a:extLst>
        </xdr:cNvPr>
        <xdr:cNvSpPr/>
      </xdr:nvSpPr>
      <xdr:spPr>
        <a:xfrm>
          <a:off x="3592286" y="61231"/>
          <a:ext cx="843643" cy="496662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solidFill>
                <a:schemeClr val="accent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PARTY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40823</xdr:colOff>
      <xdr:row>0</xdr:row>
      <xdr:rowOff>0</xdr:rowOff>
    </xdr:from>
    <xdr:to>
      <xdr:col>6</xdr:col>
      <xdr:colOff>163286</xdr:colOff>
      <xdr:row>2</xdr:row>
      <xdr:rowOff>54429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46F45A-1EE0-A798-A6A0-7734E37B7216}"/>
            </a:ext>
          </a:extLst>
        </xdr:cNvPr>
        <xdr:cNvSpPr/>
      </xdr:nvSpPr>
      <xdr:spPr>
        <a:xfrm>
          <a:off x="3599091" y="0"/>
          <a:ext cx="734784" cy="483054"/>
        </a:xfrm>
        <a:prstGeom prst="rightArrow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 baseline="0">
              <a:solidFill>
                <a:schemeClr val="accent1"/>
              </a:solidFill>
            </a:rPr>
            <a:t>PARTY</a:t>
          </a:r>
          <a:endParaRPr lang="en-PK" sz="1100" b="1" baseline="0">
            <a:solidFill>
              <a:schemeClr val="accent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27215</xdr:colOff>
      <xdr:row>0</xdr:row>
      <xdr:rowOff>0</xdr:rowOff>
    </xdr:from>
    <xdr:to>
      <xdr:col>6</xdr:col>
      <xdr:colOff>210911</xdr:colOff>
      <xdr:row>2</xdr:row>
      <xdr:rowOff>115661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53E71B-A910-52B6-4290-B0F5E1CD5B3B}"/>
            </a:ext>
          </a:extLst>
        </xdr:cNvPr>
        <xdr:cNvSpPr/>
      </xdr:nvSpPr>
      <xdr:spPr>
        <a:xfrm>
          <a:off x="3578679" y="0"/>
          <a:ext cx="796018" cy="544286"/>
        </a:xfrm>
        <a:prstGeom prst="rightArrow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solidFill>
                <a:schemeClr val="accent1"/>
              </a:solidFill>
            </a:rPr>
            <a:t>PARTY</a:t>
          </a:r>
          <a:endParaRPr lang="en-PK" sz="1200" b="1">
            <a:solidFill>
              <a:schemeClr val="accent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27215</xdr:colOff>
      <xdr:row>0</xdr:row>
      <xdr:rowOff>0</xdr:rowOff>
    </xdr:from>
    <xdr:to>
      <xdr:col>6</xdr:col>
      <xdr:colOff>122464</xdr:colOff>
      <xdr:row>2</xdr:row>
      <xdr:rowOff>6804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A9C1A3-FAE5-6301-0DF3-7AB8EE8D35DB}"/>
            </a:ext>
          </a:extLst>
        </xdr:cNvPr>
        <xdr:cNvSpPr/>
      </xdr:nvSpPr>
      <xdr:spPr>
        <a:xfrm>
          <a:off x="3578679" y="0"/>
          <a:ext cx="707571" cy="435429"/>
        </a:xfrm>
        <a:prstGeom prst="rightArrow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accent1"/>
              </a:solidFill>
            </a:rPr>
            <a:t>PATRY</a:t>
          </a:r>
          <a:endParaRPr lang="en-PK" sz="1200" b="1">
            <a:solidFill>
              <a:schemeClr val="accent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47627</xdr:colOff>
      <xdr:row>0</xdr:row>
      <xdr:rowOff>0</xdr:rowOff>
    </xdr:from>
    <xdr:to>
      <xdr:col>6</xdr:col>
      <xdr:colOff>88447</xdr:colOff>
      <xdr:row>1</xdr:row>
      <xdr:rowOff>183696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0FAC6A-5BE4-6BC1-F146-7966C92316B2}"/>
            </a:ext>
          </a:extLst>
        </xdr:cNvPr>
        <xdr:cNvSpPr/>
      </xdr:nvSpPr>
      <xdr:spPr>
        <a:xfrm>
          <a:off x="3599091" y="0"/>
          <a:ext cx="653142" cy="421821"/>
        </a:xfrm>
        <a:prstGeom prst="rightArrow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accent1"/>
              </a:solidFill>
            </a:rPr>
            <a:t>PARTY</a:t>
          </a:r>
          <a:endParaRPr lang="en-PK" sz="1200" b="1">
            <a:solidFill>
              <a:schemeClr val="accent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40822</xdr:colOff>
      <xdr:row>0</xdr:row>
      <xdr:rowOff>0</xdr:rowOff>
    </xdr:from>
    <xdr:to>
      <xdr:col>6</xdr:col>
      <xdr:colOff>224518</xdr:colOff>
      <xdr:row>2</xdr:row>
      <xdr:rowOff>40821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90961C-39AB-733C-1EF1-A0B821C926EB}"/>
            </a:ext>
          </a:extLst>
        </xdr:cNvPr>
        <xdr:cNvSpPr/>
      </xdr:nvSpPr>
      <xdr:spPr>
        <a:xfrm>
          <a:off x="3592286" y="0"/>
          <a:ext cx="796018" cy="469446"/>
        </a:xfrm>
        <a:prstGeom prst="rightArrow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accent1"/>
              </a:solidFill>
            </a:rPr>
            <a:t>PARTY</a:t>
          </a:r>
          <a:endParaRPr lang="en-PK" sz="1200" b="1">
            <a:solidFill>
              <a:schemeClr val="accent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40822</xdr:colOff>
      <xdr:row>0</xdr:row>
      <xdr:rowOff>0</xdr:rowOff>
    </xdr:from>
    <xdr:to>
      <xdr:col>6</xdr:col>
      <xdr:colOff>156482</xdr:colOff>
      <xdr:row>2</xdr:row>
      <xdr:rowOff>13607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1D724B-C287-7728-18F2-2066AC1A51EA}"/>
            </a:ext>
          </a:extLst>
        </xdr:cNvPr>
        <xdr:cNvSpPr/>
      </xdr:nvSpPr>
      <xdr:spPr>
        <a:xfrm>
          <a:off x="3592286" y="0"/>
          <a:ext cx="727982" cy="442232"/>
        </a:xfrm>
        <a:prstGeom prst="rightArrow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accent1"/>
              </a:solidFill>
            </a:rPr>
            <a:t>PARTY</a:t>
          </a:r>
          <a:endParaRPr lang="en-PK" sz="1200" b="1">
            <a:solidFill>
              <a:schemeClr val="accent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34019</xdr:colOff>
      <xdr:row>0</xdr:row>
      <xdr:rowOff>0</xdr:rowOff>
    </xdr:from>
    <xdr:to>
      <xdr:col>6</xdr:col>
      <xdr:colOff>190500</xdr:colOff>
      <xdr:row>2</xdr:row>
      <xdr:rowOff>20411</xdr:rowOff>
    </xdr:to>
    <xdr:sp macro="" textlink="">
      <xdr:nvSpPr>
        <xdr:cNvPr id="2" name="Arrow: Righ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74B1EF-D87D-C870-EA59-2452F126E931}"/>
            </a:ext>
          </a:extLst>
        </xdr:cNvPr>
        <xdr:cNvSpPr/>
      </xdr:nvSpPr>
      <xdr:spPr>
        <a:xfrm>
          <a:off x="3585483" y="0"/>
          <a:ext cx="768803" cy="449036"/>
        </a:xfrm>
        <a:prstGeom prst="rightArrow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accent1"/>
              </a:solidFill>
            </a:rPr>
            <a:t>PARTY</a:t>
          </a:r>
          <a:endParaRPr lang="en-PK" sz="1200" b="1">
            <a:solidFill>
              <a:schemeClr val="accent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2F658-4DBC-457F-B887-18FA9B0342B5}">
  <dimension ref="A2:G16"/>
  <sheetViews>
    <sheetView zoomScale="130" zoomScaleNormal="130" workbookViewId="0"/>
  </sheetViews>
  <sheetFormatPr defaultRowHeight="15" x14ac:dyDescent="0.25"/>
  <cols>
    <col min="1" max="1" width="11.28515625" bestFit="1" customWidth="1"/>
    <col min="2" max="2" width="14.140625" bestFit="1" customWidth="1"/>
    <col min="3" max="4" width="12.28515625" bestFit="1" customWidth="1"/>
    <col min="5" max="5" width="19.5703125" bestFit="1" customWidth="1"/>
    <col min="6" max="6" width="12.28515625" bestFit="1" customWidth="1"/>
    <col min="8" max="8" width="11.28515625" bestFit="1" customWidth="1"/>
  </cols>
  <sheetData>
    <row r="2" spans="1:7" ht="18.75" x14ac:dyDescent="0.3">
      <c r="A2" s="25" t="s">
        <v>6</v>
      </c>
      <c r="B2" s="25"/>
      <c r="C2" s="25"/>
      <c r="D2" s="25"/>
      <c r="E2" s="25"/>
    </row>
    <row r="3" spans="1:7" x14ac:dyDescent="0.25">
      <c r="A3" s="3" t="s">
        <v>0</v>
      </c>
      <c r="B3" s="3" t="s">
        <v>1</v>
      </c>
      <c r="C3" s="3" t="s">
        <v>2</v>
      </c>
      <c r="D3" s="3" t="s">
        <v>4</v>
      </c>
      <c r="E3" s="15" t="s">
        <v>30</v>
      </c>
    </row>
    <row r="4" spans="1:7" x14ac:dyDescent="0.25">
      <c r="A4" s="2"/>
      <c r="B4" s="1" t="s">
        <v>29</v>
      </c>
      <c r="C4" s="1"/>
      <c r="D4" s="1"/>
      <c r="E4" s="15">
        <v>250000</v>
      </c>
    </row>
    <row r="5" spans="1:7" x14ac:dyDescent="0.25">
      <c r="A5" s="2">
        <v>44927</v>
      </c>
      <c r="B5" s="1" t="s">
        <v>15</v>
      </c>
      <c r="C5" s="1">
        <v>15000</v>
      </c>
      <c r="D5" s="1">
        <v>5000</v>
      </c>
      <c r="E5" s="15">
        <f>C5-D5</f>
        <v>10000</v>
      </c>
    </row>
    <row r="6" spans="1:7" x14ac:dyDescent="0.25">
      <c r="A6" s="2">
        <v>44928</v>
      </c>
      <c r="B6" s="1" t="s">
        <v>16</v>
      </c>
      <c r="C6" s="1">
        <v>200</v>
      </c>
      <c r="D6" s="1">
        <v>10000</v>
      </c>
      <c r="E6" s="15">
        <f t="shared" ref="E6:E15" si="0">C6-D6</f>
        <v>-9800</v>
      </c>
      <c r="G6" s="11"/>
    </row>
    <row r="7" spans="1:7" x14ac:dyDescent="0.25">
      <c r="A7" s="2">
        <v>44929</v>
      </c>
      <c r="B7" s="1" t="s">
        <v>17</v>
      </c>
      <c r="C7" s="1">
        <v>45000</v>
      </c>
      <c r="D7" s="1">
        <v>5000</v>
      </c>
      <c r="E7" s="15">
        <f t="shared" si="0"/>
        <v>40000</v>
      </c>
    </row>
    <row r="8" spans="1:7" x14ac:dyDescent="0.25">
      <c r="A8" s="2">
        <v>44930</v>
      </c>
      <c r="B8" s="1" t="s">
        <v>18</v>
      </c>
      <c r="C8" s="1">
        <v>20</v>
      </c>
      <c r="D8" s="1">
        <v>50000</v>
      </c>
      <c r="E8" s="15">
        <f t="shared" si="0"/>
        <v>-49980</v>
      </c>
    </row>
    <row r="9" spans="1:7" x14ac:dyDescent="0.25">
      <c r="A9" s="2">
        <v>44931</v>
      </c>
      <c r="B9" s="1" t="s">
        <v>19</v>
      </c>
      <c r="C9" s="1">
        <v>15000</v>
      </c>
      <c r="D9" s="1">
        <v>10000</v>
      </c>
      <c r="E9" s="15">
        <f t="shared" si="0"/>
        <v>5000</v>
      </c>
    </row>
    <row r="10" spans="1:7" x14ac:dyDescent="0.25">
      <c r="A10" s="2">
        <v>44932</v>
      </c>
      <c r="B10" s="1" t="s">
        <v>20</v>
      </c>
      <c r="C10" s="1">
        <v>6000</v>
      </c>
      <c r="D10" s="1">
        <v>2000</v>
      </c>
      <c r="E10" s="15">
        <f t="shared" si="0"/>
        <v>4000</v>
      </c>
    </row>
    <row r="11" spans="1:7" x14ac:dyDescent="0.25">
      <c r="A11" s="2">
        <v>44933</v>
      </c>
      <c r="B11" s="1" t="s">
        <v>21</v>
      </c>
      <c r="C11" s="1">
        <v>2500</v>
      </c>
      <c r="D11" s="1">
        <v>1000</v>
      </c>
      <c r="E11" s="15">
        <f t="shared" si="0"/>
        <v>1500</v>
      </c>
    </row>
    <row r="12" spans="1:7" x14ac:dyDescent="0.25">
      <c r="A12" s="2">
        <v>44934</v>
      </c>
      <c r="B12" s="1" t="s">
        <v>22</v>
      </c>
      <c r="C12" s="1">
        <v>25000</v>
      </c>
      <c r="D12" s="1">
        <v>20000</v>
      </c>
      <c r="E12" s="15">
        <f t="shared" si="0"/>
        <v>5000</v>
      </c>
    </row>
    <row r="13" spans="1:7" x14ac:dyDescent="0.25">
      <c r="A13" s="2">
        <v>44935</v>
      </c>
      <c r="B13" s="1" t="s">
        <v>23</v>
      </c>
      <c r="C13" s="1">
        <v>50000</v>
      </c>
      <c r="D13" s="1">
        <v>15000</v>
      </c>
      <c r="E13" s="15">
        <f t="shared" si="0"/>
        <v>35000</v>
      </c>
    </row>
    <row r="14" spans="1:7" x14ac:dyDescent="0.25">
      <c r="A14" s="2">
        <v>44936</v>
      </c>
      <c r="B14" s="1" t="s">
        <v>24</v>
      </c>
      <c r="C14" s="1">
        <v>15500</v>
      </c>
      <c r="D14" s="1">
        <v>5500</v>
      </c>
      <c r="E14" s="15">
        <f t="shared" si="0"/>
        <v>10000</v>
      </c>
    </row>
    <row r="15" spans="1:7" x14ac:dyDescent="0.25">
      <c r="A15" s="2">
        <v>44937</v>
      </c>
      <c r="B15" s="1" t="s">
        <v>25</v>
      </c>
      <c r="C15" s="1">
        <v>215000</v>
      </c>
      <c r="D15" s="1">
        <v>200000</v>
      </c>
      <c r="E15" s="15">
        <f t="shared" si="0"/>
        <v>15000</v>
      </c>
    </row>
    <row r="16" spans="1:7" x14ac:dyDescent="0.25">
      <c r="A16" s="26" t="s">
        <v>31</v>
      </c>
      <c r="B16" s="27"/>
      <c r="C16" s="3">
        <f>SUM(C5:C15)</f>
        <v>389220</v>
      </c>
      <c r="D16" s="3">
        <f>SUM(D5:D15)</f>
        <v>323500</v>
      </c>
      <c r="E16" s="15">
        <f>E4+C16-D16</f>
        <v>315720</v>
      </c>
    </row>
  </sheetData>
  <mergeCells count="2">
    <mergeCell ref="A2:E2"/>
    <mergeCell ref="A16:B1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5C163-E9FD-42E5-92EF-7797FD1EDA27}">
  <dimension ref="A1:E15"/>
  <sheetViews>
    <sheetView zoomScale="140" zoomScaleNormal="140" workbookViewId="0">
      <selection activeCell="G5" sqref="G5"/>
    </sheetView>
  </sheetViews>
  <sheetFormatPr defaultRowHeight="15" x14ac:dyDescent="0.25"/>
  <cols>
    <col min="1" max="1" width="11.5703125" bestFit="1" customWidth="1"/>
    <col min="2" max="2" width="14.28515625" bestFit="1" customWidth="1"/>
  </cols>
  <sheetData>
    <row r="1" spans="1:5" ht="18.75" x14ac:dyDescent="0.3">
      <c r="A1" s="31" t="s">
        <v>14</v>
      </c>
      <c r="B1" s="31"/>
      <c r="C1" s="31"/>
      <c r="D1" s="31"/>
      <c r="E1" s="31"/>
    </row>
    <row r="2" spans="1:5" x14ac:dyDescent="0.25">
      <c r="A2" s="3" t="s">
        <v>0</v>
      </c>
      <c r="B2" s="3" t="s">
        <v>1</v>
      </c>
      <c r="C2" s="3" t="s">
        <v>2</v>
      </c>
      <c r="D2" s="3" t="s">
        <v>4</v>
      </c>
      <c r="E2" s="3" t="s">
        <v>3</v>
      </c>
    </row>
    <row r="3" spans="1:5" x14ac:dyDescent="0.25">
      <c r="A3" s="4"/>
      <c r="B3" s="4"/>
      <c r="C3" s="4"/>
      <c r="D3" s="4"/>
      <c r="E3" s="5">
        <v>234000</v>
      </c>
    </row>
    <row r="4" spans="1:5" x14ac:dyDescent="0.25">
      <c r="A4" s="2">
        <v>44927</v>
      </c>
      <c r="B4" s="8" t="s">
        <v>15</v>
      </c>
      <c r="C4" s="6">
        <v>15000</v>
      </c>
      <c r="D4" s="6">
        <v>5000</v>
      </c>
      <c r="E4" s="5">
        <f t="shared" ref="E4:E14" si="0">C4-D4</f>
        <v>10000</v>
      </c>
    </row>
    <row r="5" spans="1:5" x14ac:dyDescent="0.25">
      <c r="A5" s="2">
        <v>44928</v>
      </c>
      <c r="B5" s="8" t="s">
        <v>16</v>
      </c>
      <c r="C5" s="6">
        <v>45000</v>
      </c>
      <c r="D5" s="6">
        <v>10000</v>
      </c>
      <c r="E5" s="5">
        <f t="shared" si="0"/>
        <v>35000</v>
      </c>
    </row>
    <row r="6" spans="1:5" x14ac:dyDescent="0.25">
      <c r="A6" s="2">
        <v>44929</v>
      </c>
      <c r="B6" s="8" t="s">
        <v>17</v>
      </c>
      <c r="C6" s="6">
        <v>40000</v>
      </c>
      <c r="D6" s="6">
        <v>5000</v>
      </c>
      <c r="E6" s="5">
        <f t="shared" si="0"/>
        <v>35000</v>
      </c>
    </row>
    <row r="7" spans="1:5" x14ac:dyDescent="0.25">
      <c r="A7" s="2">
        <v>44930</v>
      </c>
      <c r="B7" s="8" t="s">
        <v>18</v>
      </c>
      <c r="C7" s="6">
        <v>100000</v>
      </c>
      <c r="D7" s="6">
        <v>50000</v>
      </c>
      <c r="E7" s="5">
        <f t="shared" si="0"/>
        <v>50000</v>
      </c>
    </row>
    <row r="8" spans="1:5" x14ac:dyDescent="0.25">
      <c r="A8" s="2">
        <v>44931</v>
      </c>
      <c r="B8" s="8" t="s">
        <v>19</v>
      </c>
      <c r="C8" s="6">
        <v>15000</v>
      </c>
      <c r="D8" s="6">
        <v>10000</v>
      </c>
      <c r="E8" s="5">
        <f t="shared" si="0"/>
        <v>5000</v>
      </c>
    </row>
    <row r="9" spans="1:5" x14ac:dyDescent="0.25">
      <c r="A9" s="2">
        <v>44932</v>
      </c>
      <c r="B9" s="8" t="s">
        <v>20</v>
      </c>
      <c r="C9" s="6">
        <v>60</v>
      </c>
      <c r="D9" s="6">
        <v>2000</v>
      </c>
      <c r="E9" s="5">
        <f t="shared" si="0"/>
        <v>-1940</v>
      </c>
    </row>
    <row r="10" spans="1:5" x14ac:dyDescent="0.25">
      <c r="A10" s="2">
        <v>44933</v>
      </c>
      <c r="B10" s="8" t="s">
        <v>21</v>
      </c>
      <c r="C10" s="6">
        <v>3000</v>
      </c>
      <c r="D10" s="6">
        <v>1000</v>
      </c>
      <c r="E10" s="5">
        <f t="shared" si="0"/>
        <v>2000</v>
      </c>
    </row>
    <row r="11" spans="1:5" x14ac:dyDescent="0.25">
      <c r="A11" s="2">
        <v>44934</v>
      </c>
      <c r="B11" s="8" t="s">
        <v>22</v>
      </c>
      <c r="C11" s="6">
        <v>299</v>
      </c>
      <c r="D11" s="6">
        <v>20000</v>
      </c>
      <c r="E11" s="5">
        <f t="shared" si="0"/>
        <v>-19701</v>
      </c>
    </row>
    <row r="12" spans="1:5" x14ac:dyDescent="0.25">
      <c r="A12" s="2">
        <v>44935</v>
      </c>
      <c r="B12" s="8" t="s">
        <v>23</v>
      </c>
      <c r="C12" s="6">
        <v>50000</v>
      </c>
      <c r="D12" s="6">
        <v>15000</v>
      </c>
      <c r="E12" s="5">
        <f t="shared" si="0"/>
        <v>35000</v>
      </c>
    </row>
    <row r="13" spans="1:5" x14ac:dyDescent="0.25">
      <c r="A13" s="2">
        <v>44936</v>
      </c>
      <c r="B13" s="8" t="s">
        <v>24</v>
      </c>
      <c r="C13" s="6">
        <v>15500</v>
      </c>
      <c r="D13" s="6">
        <v>5500</v>
      </c>
      <c r="E13" s="5">
        <f t="shared" si="0"/>
        <v>10000</v>
      </c>
    </row>
    <row r="14" spans="1:5" x14ac:dyDescent="0.25">
      <c r="A14" s="2">
        <v>44937</v>
      </c>
      <c r="B14" s="8" t="s">
        <v>25</v>
      </c>
      <c r="C14" s="6">
        <v>215000</v>
      </c>
      <c r="D14" s="6">
        <v>200000</v>
      </c>
      <c r="E14" s="5">
        <f t="shared" si="0"/>
        <v>15000</v>
      </c>
    </row>
    <row r="15" spans="1:5" x14ac:dyDescent="0.25">
      <c r="A15" s="35" t="s">
        <v>5</v>
      </c>
      <c r="B15" s="36"/>
      <c r="C15" s="9">
        <f>SUM(C3:C14)</f>
        <v>498859</v>
      </c>
      <c r="D15" s="9">
        <f>SUM(D3:D14)</f>
        <v>323500</v>
      </c>
      <c r="E15" s="7">
        <f>E3+C15-D15</f>
        <v>409359</v>
      </c>
    </row>
  </sheetData>
  <mergeCells count="2">
    <mergeCell ref="A1:E1"/>
    <mergeCell ref="A15:B15"/>
  </mergeCells>
  <hyperlinks>
    <hyperlink ref="B4:B14" location="Sheet3!A1" display="DIESEL" xr:uid="{EDCA16F8-B5BE-4EF1-8BDB-42C4AFCABCA2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A7AA1-1720-48E4-9E35-3CEA5B2F7608}">
  <dimension ref="D1:H13"/>
  <sheetViews>
    <sheetView zoomScale="130" zoomScaleNormal="130" workbookViewId="0">
      <selection activeCell="C16" sqref="C16"/>
    </sheetView>
  </sheetViews>
  <sheetFormatPr defaultRowHeight="15" x14ac:dyDescent="0.25"/>
  <cols>
    <col min="4" max="4" width="14.140625" bestFit="1" customWidth="1"/>
    <col min="5" max="5" width="10" bestFit="1" customWidth="1"/>
    <col min="6" max="6" width="11" bestFit="1" customWidth="1"/>
    <col min="7" max="7" width="14.28515625" customWidth="1"/>
    <col min="8" max="8" width="11.28515625" customWidth="1"/>
  </cols>
  <sheetData>
    <row r="1" spans="4:8" x14ac:dyDescent="0.25">
      <c r="G1" s="38" t="s">
        <v>33</v>
      </c>
      <c r="H1" s="38" t="s">
        <v>5</v>
      </c>
    </row>
    <row r="2" spans="4:8" x14ac:dyDescent="0.25">
      <c r="G2" s="37" t="s">
        <v>13</v>
      </c>
      <c r="H2" s="39">
        <f>VLOOKUP(G2,D3:E13,2,0)</f>
        <v>231050</v>
      </c>
    </row>
    <row r="3" spans="4:8" ht="15.75" x14ac:dyDescent="0.25">
      <c r="D3" s="10" t="s">
        <v>28</v>
      </c>
      <c r="E3" s="3" t="s">
        <v>27</v>
      </c>
    </row>
    <row r="4" spans="4:8" x14ac:dyDescent="0.25">
      <c r="D4" s="12" t="s">
        <v>6</v>
      </c>
      <c r="E4" s="13">
        <f>DIESEL!E16</f>
        <v>315720</v>
      </c>
    </row>
    <row r="5" spans="4:8" x14ac:dyDescent="0.25">
      <c r="D5" s="12" t="s">
        <v>7</v>
      </c>
      <c r="E5" s="13">
        <f>RATION!E15</f>
        <v>428198</v>
      </c>
    </row>
    <row r="6" spans="4:8" x14ac:dyDescent="0.25">
      <c r="D6" s="12" t="s">
        <v>9</v>
      </c>
      <c r="E6" s="13">
        <f>ICE!E15</f>
        <v>402665</v>
      </c>
    </row>
    <row r="7" spans="4:8" x14ac:dyDescent="0.25">
      <c r="D7" s="12" t="s">
        <v>11</v>
      </c>
      <c r="E7" s="13">
        <f>MAZDURI!E15</f>
        <v>391687</v>
      </c>
    </row>
    <row r="8" spans="4:8" x14ac:dyDescent="0.25">
      <c r="D8" s="12" t="s">
        <v>12</v>
      </c>
      <c r="E8" s="13">
        <f>TROLLY!E15</f>
        <v>818150</v>
      </c>
    </row>
    <row r="9" spans="4:8" x14ac:dyDescent="0.25">
      <c r="D9" s="12" t="s">
        <v>8</v>
      </c>
      <c r="E9" s="13">
        <f>OIL!E15</f>
        <v>706150</v>
      </c>
    </row>
    <row r="10" spans="4:8" x14ac:dyDescent="0.25">
      <c r="D10" s="12" t="s">
        <v>26</v>
      </c>
      <c r="E10" s="13">
        <f>REEL!E15</f>
        <v>435250</v>
      </c>
    </row>
    <row r="11" spans="4:8" x14ac:dyDescent="0.25">
      <c r="D11" s="12" t="s">
        <v>10</v>
      </c>
      <c r="E11" s="13">
        <f>GASS!E15</f>
        <v>835000</v>
      </c>
    </row>
    <row r="12" spans="4:8" x14ac:dyDescent="0.25">
      <c r="D12" s="12" t="s">
        <v>13</v>
      </c>
      <c r="E12" s="13">
        <f>JOB!E15</f>
        <v>231050</v>
      </c>
    </row>
    <row r="13" spans="4:8" x14ac:dyDescent="0.25">
      <c r="D13" s="12" t="s">
        <v>14</v>
      </c>
      <c r="E13" s="13">
        <f>OTHERS!E15</f>
        <v>409359</v>
      </c>
    </row>
  </sheetData>
  <dataConsolidate link="1">
    <dataRefs count="1">
      <dataRef ref="D4" sheet="PARTY"/>
    </dataRefs>
  </dataConsolidate>
  <dataValidations count="1">
    <dataValidation type="list" allowBlank="1" showInputMessage="1" showErrorMessage="1" sqref="G2" xr:uid="{5A6CA82B-706C-42F7-8CA5-0DB51AEDEA8A}">
      <formula1>$D$4:$D$13</formula1>
    </dataValidation>
  </dataValidations>
  <hyperlinks>
    <hyperlink ref="D4" location="DIESEL!A1" display="DIESEL" xr:uid="{959CB70D-B423-4248-BE48-14720BF8AEE7}"/>
    <hyperlink ref="D5" location="RATION!A1" display="RATION" xr:uid="{492479E4-12D5-4465-9651-442E9CE8F2D5}"/>
    <hyperlink ref="D6" location="ICE!A1" display="ICE" xr:uid="{CD2C91A5-5E88-4ECE-951A-6F492C2CC13B}"/>
    <hyperlink ref="D7" location="MAZDURI!A1" display="MAZDURI" xr:uid="{9D4B1521-9E78-4601-BF67-F11A337B68FC}"/>
    <hyperlink ref="D8" location="TROLLY!A1" display="TROLLY" xr:uid="{4EDFE4DD-FE10-4060-A28D-52AB2C73AEA2}"/>
    <hyperlink ref="D9" location="OIL!A1" display="OIL" xr:uid="{62CA7BAC-ADA4-49F8-AC9F-23177AE3B8B5}"/>
    <hyperlink ref="D10" location="REEL!A1" display="REEL" xr:uid="{DB33B702-66C0-46F1-91B0-5ECAEF0BBE0E}"/>
    <hyperlink ref="D11" location="GASS!A1" display="GASS" xr:uid="{1C79B3B7-C3AB-4B6D-B07D-45B6205F5CDD}"/>
    <hyperlink ref="D12" location="JOB!A1" display="JOB" xr:uid="{6F731A28-191E-423C-924D-178D2D3CE928}"/>
    <hyperlink ref="D13" location="OTHERS!A1" display="OTHERS" xr:uid="{C9B3B520-E64C-41B4-A5F9-C176BA2B3827}"/>
  </hyperlink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145A1-4776-4D70-9E0B-A4B7D2CCDF18}">
  <dimension ref="B6:P15"/>
  <sheetViews>
    <sheetView tabSelected="1" workbookViewId="0">
      <selection activeCell="L8" sqref="L8"/>
    </sheetView>
  </sheetViews>
  <sheetFormatPr defaultRowHeight="15" x14ac:dyDescent="0.25"/>
  <sheetData>
    <row r="6" spans="2:16" ht="15.75" thickBot="1" x14ac:dyDescent="0.3"/>
    <row r="7" spans="2:16" ht="15.75" thickBot="1" x14ac:dyDescent="0.3">
      <c r="F7" s="40" t="s">
        <v>34</v>
      </c>
      <c r="G7" s="40" t="s">
        <v>35</v>
      </c>
      <c r="H7" s="40" t="s">
        <v>36</v>
      </c>
      <c r="L7" s="43" t="s">
        <v>35</v>
      </c>
      <c r="M7" s="44" t="s">
        <v>34</v>
      </c>
      <c r="N7" s="44" t="s">
        <v>36</v>
      </c>
      <c r="O7" s="44" t="s">
        <v>45</v>
      </c>
      <c r="P7" s="45" t="s">
        <v>46</v>
      </c>
    </row>
    <row r="8" spans="2:16" ht="15.75" thickBot="1" x14ac:dyDescent="0.3">
      <c r="F8" s="38">
        <v>1</v>
      </c>
      <c r="G8" s="38" t="s">
        <v>37</v>
      </c>
      <c r="H8" s="38">
        <v>10</v>
      </c>
      <c r="L8" s="46" t="str">
        <f>VLOOKUP(M8,F7:H15,2,0)</f>
        <v>bike</v>
      </c>
      <c r="M8" s="47">
        <v>2</v>
      </c>
      <c r="N8" s="47">
        <f>VLOOKUP(M8,F7:H15,3,0)</f>
        <v>20</v>
      </c>
      <c r="O8" s="47">
        <v>2</v>
      </c>
      <c r="P8" s="48">
        <f>N8*O8</f>
        <v>40</v>
      </c>
    </row>
    <row r="9" spans="2:16" ht="15.75" thickBot="1" x14ac:dyDescent="0.3">
      <c r="F9" s="38">
        <v>2</v>
      </c>
      <c r="G9" s="38" t="s">
        <v>38</v>
      </c>
      <c r="H9" s="38">
        <v>20</v>
      </c>
      <c r="L9" s="46" t="str">
        <f t="shared" ref="L9:L12" si="0">VLOOKUP(M9,F8:H16,2,0)</f>
        <v>stool</v>
      </c>
      <c r="M9" s="41">
        <v>3</v>
      </c>
      <c r="N9" s="47">
        <f t="shared" ref="N9:N12" si="1">VLOOKUP(M9,F8:H16,3,0)</f>
        <v>30</v>
      </c>
      <c r="O9" s="41">
        <v>3</v>
      </c>
      <c r="P9" s="48">
        <f t="shared" ref="P9:P12" si="2">N9*O9</f>
        <v>90</v>
      </c>
    </row>
    <row r="10" spans="2:16" ht="15.75" thickBot="1" x14ac:dyDescent="0.3">
      <c r="B10">
        <v>3</v>
      </c>
      <c r="C10" t="str">
        <f>VLOOKUP(B10,F7:H15,2,0)</f>
        <v>stool</v>
      </c>
      <c r="F10" s="38">
        <v>3</v>
      </c>
      <c r="G10" s="38" t="s">
        <v>39</v>
      </c>
      <c r="H10" s="38">
        <v>30</v>
      </c>
      <c r="L10" s="46" t="str">
        <f t="shared" si="0"/>
        <v>table</v>
      </c>
      <c r="M10" s="41">
        <v>4</v>
      </c>
      <c r="N10" s="47">
        <f t="shared" si="1"/>
        <v>40</v>
      </c>
      <c r="O10" s="41">
        <v>4</v>
      </c>
      <c r="P10" s="48">
        <f t="shared" si="2"/>
        <v>160</v>
      </c>
    </row>
    <row r="11" spans="2:16" ht="15.75" thickBot="1" x14ac:dyDescent="0.3">
      <c r="F11" s="38">
        <v>4</v>
      </c>
      <c r="G11" s="38" t="s">
        <v>40</v>
      </c>
      <c r="H11" s="38">
        <v>40</v>
      </c>
      <c r="L11" s="46" t="str">
        <f t="shared" si="0"/>
        <v>chair</v>
      </c>
      <c r="M11" s="41">
        <v>5</v>
      </c>
      <c r="N11" s="47">
        <f t="shared" si="1"/>
        <v>50</v>
      </c>
      <c r="O11" s="41">
        <v>5</v>
      </c>
      <c r="P11" s="48">
        <f t="shared" si="2"/>
        <v>250</v>
      </c>
    </row>
    <row r="12" spans="2:16" ht="15.75" thickBot="1" x14ac:dyDescent="0.3">
      <c r="F12" s="38">
        <v>5</v>
      </c>
      <c r="G12" s="38" t="s">
        <v>41</v>
      </c>
      <c r="H12" s="38">
        <v>50</v>
      </c>
      <c r="L12" s="46" t="str">
        <f t="shared" si="0"/>
        <v>book</v>
      </c>
      <c r="M12" s="42">
        <v>6</v>
      </c>
      <c r="N12" s="47">
        <f t="shared" si="1"/>
        <v>60</v>
      </c>
      <c r="O12" s="42">
        <v>6</v>
      </c>
      <c r="P12" s="48">
        <f t="shared" si="2"/>
        <v>360</v>
      </c>
    </row>
    <row r="13" spans="2:16" x14ac:dyDescent="0.25">
      <c r="F13" s="38">
        <v>6</v>
      </c>
      <c r="G13" s="38" t="s">
        <v>42</v>
      </c>
      <c r="H13" s="38">
        <v>60</v>
      </c>
    </row>
    <row r="14" spans="2:16" x14ac:dyDescent="0.25">
      <c r="F14" s="38">
        <v>7</v>
      </c>
      <c r="G14" s="38" t="s">
        <v>43</v>
      </c>
      <c r="H14" s="38">
        <v>70</v>
      </c>
    </row>
    <row r="15" spans="2:16" x14ac:dyDescent="0.25">
      <c r="F15" s="38">
        <v>8</v>
      </c>
      <c r="G15" s="38" t="s">
        <v>44</v>
      </c>
      <c r="H15" s="38">
        <v>80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B7DA2-ABB0-45E5-95B3-43C6E0A107F8}">
  <dimension ref="A1:E15"/>
  <sheetViews>
    <sheetView zoomScale="140" zoomScaleNormal="140" workbookViewId="0">
      <selection activeCell="G5" sqref="G5"/>
    </sheetView>
  </sheetViews>
  <sheetFormatPr defaultRowHeight="15" x14ac:dyDescent="0.25"/>
  <cols>
    <col min="1" max="1" width="11.5703125" bestFit="1" customWidth="1"/>
    <col min="2" max="2" width="14.140625" bestFit="1" customWidth="1"/>
  </cols>
  <sheetData>
    <row r="1" spans="1:5" ht="18.75" x14ac:dyDescent="0.3">
      <c r="A1" s="28" t="s">
        <v>7</v>
      </c>
      <c r="B1" s="28"/>
      <c r="C1" s="28"/>
      <c r="D1" s="28"/>
      <c r="E1" s="28"/>
    </row>
    <row r="2" spans="1:5" x14ac:dyDescent="0.25">
      <c r="A2" s="16" t="s">
        <v>0</v>
      </c>
      <c r="B2" s="16" t="s">
        <v>1</v>
      </c>
      <c r="C2" s="16" t="s">
        <v>2</v>
      </c>
      <c r="D2" s="16" t="s">
        <v>4</v>
      </c>
      <c r="E2" s="16" t="s">
        <v>3</v>
      </c>
    </row>
    <row r="3" spans="1:5" x14ac:dyDescent="0.25">
      <c r="A3" s="16"/>
      <c r="B3" s="16"/>
      <c r="C3" s="16"/>
      <c r="D3" s="16"/>
      <c r="E3" s="17">
        <v>300000</v>
      </c>
    </row>
    <row r="4" spans="1:5" x14ac:dyDescent="0.25">
      <c r="A4" s="20">
        <v>44927</v>
      </c>
      <c r="B4" s="18" t="s">
        <v>15</v>
      </c>
      <c r="C4" s="19">
        <v>15000</v>
      </c>
      <c r="D4" s="19">
        <v>5000</v>
      </c>
      <c r="E4" s="17">
        <f t="shared" ref="E4:E14" si="0">C4-D4</f>
        <v>10000</v>
      </c>
    </row>
    <row r="5" spans="1:5" x14ac:dyDescent="0.25">
      <c r="A5" s="20">
        <v>44928</v>
      </c>
      <c r="B5" s="18" t="s">
        <v>16</v>
      </c>
      <c r="C5" s="19">
        <v>20000</v>
      </c>
      <c r="D5" s="19">
        <v>10000</v>
      </c>
      <c r="E5" s="17">
        <f t="shared" si="0"/>
        <v>10000</v>
      </c>
    </row>
    <row r="6" spans="1:5" x14ac:dyDescent="0.25">
      <c r="A6" s="20">
        <v>44929</v>
      </c>
      <c r="B6" s="18" t="s">
        <v>17</v>
      </c>
      <c r="C6" s="19">
        <v>40000</v>
      </c>
      <c r="D6" s="19">
        <v>5000</v>
      </c>
      <c r="E6" s="17">
        <f t="shared" si="0"/>
        <v>35000</v>
      </c>
    </row>
    <row r="7" spans="1:5" x14ac:dyDescent="0.25">
      <c r="A7" s="20">
        <v>44930</v>
      </c>
      <c r="B7" s="18" t="s">
        <v>18</v>
      </c>
      <c r="C7" s="19">
        <v>200</v>
      </c>
      <c r="D7" s="19">
        <v>50000</v>
      </c>
      <c r="E7" s="17">
        <f t="shared" si="0"/>
        <v>-49800</v>
      </c>
    </row>
    <row r="8" spans="1:5" x14ac:dyDescent="0.25">
      <c r="A8" s="20">
        <v>44931</v>
      </c>
      <c r="B8" s="18" t="s">
        <v>19</v>
      </c>
      <c r="C8" s="19">
        <v>499</v>
      </c>
      <c r="D8" s="19">
        <v>10000</v>
      </c>
      <c r="E8" s="17">
        <f t="shared" si="0"/>
        <v>-9501</v>
      </c>
    </row>
    <row r="9" spans="1:5" x14ac:dyDescent="0.25">
      <c r="A9" s="20">
        <v>44932</v>
      </c>
      <c r="B9" s="18" t="s">
        <v>20</v>
      </c>
      <c r="C9" s="19">
        <v>499</v>
      </c>
      <c r="D9" s="19">
        <v>2000</v>
      </c>
      <c r="E9" s="17">
        <f t="shared" si="0"/>
        <v>-1501</v>
      </c>
    </row>
    <row r="10" spans="1:5" x14ac:dyDescent="0.25">
      <c r="A10" s="20">
        <v>44933</v>
      </c>
      <c r="B10" s="18" t="s">
        <v>21</v>
      </c>
      <c r="C10" s="19">
        <v>70000</v>
      </c>
      <c r="D10" s="19">
        <v>1000</v>
      </c>
      <c r="E10" s="17">
        <f t="shared" si="0"/>
        <v>69000</v>
      </c>
    </row>
    <row r="11" spans="1:5" x14ac:dyDescent="0.25">
      <c r="A11" s="20">
        <v>44934</v>
      </c>
      <c r="B11" s="18" t="s">
        <v>22</v>
      </c>
      <c r="C11" s="19">
        <v>25000</v>
      </c>
      <c r="D11" s="19">
        <v>20000</v>
      </c>
      <c r="E11" s="17">
        <f t="shared" si="0"/>
        <v>5000</v>
      </c>
    </row>
    <row r="12" spans="1:5" x14ac:dyDescent="0.25">
      <c r="A12" s="20">
        <v>44935</v>
      </c>
      <c r="B12" s="18" t="s">
        <v>23</v>
      </c>
      <c r="C12" s="19">
        <v>50000</v>
      </c>
      <c r="D12" s="19">
        <v>15000</v>
      </c>
      <c r="E12" s="17">
        <f t="shared" si="0"/>
        <v>35000</v>
      </c>
    </row>
    <row r="13" spans="1:5" x14ac:dyDescent="0.25">
      <c r="A13" s="20">
        <v>44936</v>
      </c>
      <c r="B13" s="18" t="s">
        <v>24</v>
      </c>
      <c r="C13" s="19">
        <v>15500</v>
      </c>
      <c r="D13" s="19">
        <v>5500</v>
      </c>
      <c r="E13" s="17">
        <f t="shared" si="0"/>
        <v>10000</v>
      </c>
    </row>
    <row r="14" spans="1:5" x14ac:dyDescent="0.25">
      <c r="A14" s="20">
        <v>44937</v>
      </c>
      <c r="B14" s="18" t="s">
        <v>25</v>
      </c>
      <c r="C14" s="19">
        <v>215000</v>
      </c>
      <c r="D14" s="19">
        <v>200000</v>
      </c>
      <c r="E14" s="17">
        <f t="shared" si="0"/>
        <v>15000</v>
      </c>
    </row>
    <row r="15" spans="1:5" x14ac:dyDescent="0.25">
      <c r="A15" s="29" t="s">
        <v>31</v>
      </c>
      <c r="B15" s="30"/>
      <c r="C15" s="21">
        <f>SUM(C4:C14)</f>
        <v>451698</v>
      </c>
      <c r="D15" s="21">
        <f>SUM(D4:D14)</f>
        <v>323500</v>
      </c>
      <c r="E15" s="21">
        <f>E3+C15-D15</f>
        <v>428198</v>
      </c>
    </row>
  </sheetData>
  <mergeCells count="2">
    <mergeCell ref="A1:E1"/>
    <mergeCell ref="A15:B15"/>
  </mergeCells>
  <hyperlinks>
    <hyperlink ref="B4:B14" location="Sheet3!A1" display="DIESEL" xr:uid="{8C392D88-C915-43B8-AFA5-C1CB76C7E75A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F050A-DC18-48F5-9623-C03250864A41}">
  <dimension ref="A1:E15"/>
  <sheetViews>
    <sheetView zoomScale="140" zoomScaleNormal="140" workbookViewId="0">
      <selection sqref="A1:E1"/>
    </sheetView>
  </sheetViews>
  <sheetFormatPr defaultRowHeight="15" x14ac:dyDescent="0.25"/>
  <cols>
    <col min="1" max="1" width="11.5703125" bestFit="1" customWidth="1"/>
    <col min="2" max="2" width="14.28515625" bestFit="1" customWidth="1"/>
  </cols>
  <sheetData>
    <row r="1" spans="1:5" ht="18.75" x14ac:dyDescent="0.3">
      <c r="A1" s="31" t="s">
        <v>9</v>
      </c>
      <c r="B1" s="31"/>
      <c r="C1" s="31"/>
      <c r="D1" s="31"/>
      <c r="E1" s="31"/>
    </row>
    <row r="2" spans="1:5" x14ac:dyDescent="0.25">
      <c r="A2" s="3" t="s">
        <v>0</v>
      </c>
      <c r="B2" s="3" t="s">
        <v>1</v>
      </c>
      <c r="C2" s="3" t="s">
        <v>2</v>
      </c>
      <c r="D2" s="3" t="s">
        <v>4</v>
      </c>
      <c r="E2" s="3" t="s">
        <v>3</v>
      </c>
    </row>
    <row r="3" spans="1:5" x14ac:dyDescent="0.25">
      <c r="A3" s="4"/>
      <c r="B3" s="4"/>
      <c r="C3" s="4"/>
      <c r="D3" s="4"/>
      <c r="E3" s="5">
        <v>250000</v>
      </c>
    </row>
    <row r="4" spans="1:5" x14ac:dyDescent="0.25">
      <c r="A4" s="2">
        <v>44927</v>
      </c>
      <c r="B4" s="8" t="s">
        <v>15</v>
      </c>
      <c r="C4" s="6">
        <v>100</v>
      </c>
      <c r="D4" s="6">
        <v>400</v>
      </c>
      <c r="E4" s="5">
        <f>C4-D4</f>
        <v>-300</v>
      </c>
    </row>
    <row r="5" spans="1:5" x14ac:dyDescent="0.25">
      <c r="A5" s="2">
        <v>44928</v>
      </c>
      <c r="B5" s="8" t="s">
        <v>16</v>
      </c>
      <c r="C5" s="6">
        <v>2000</v>
      </c>
      <c r="D5" s="6">
        <v>10000</v>
      </c>
      <c r="E5" s="5">
        <f t="shared" ref="E5:E14" si="0">C5-D5</f>
        <v>-8000</v>
      </c>
    </row>
    <row r="6" spans="1:5" x14ac:dyDescent="0.25">
      <c r="A6" s="2">
        <v>44929</v>
      </c>
      <c r="B6" s="8" t="s">
        <v>17</v>
      </c>
      <c r="C6" s="6">
        <v>40000</v>
      </c>
      <c r="D6" s="6">
        <v>5000</v>
      </c>
      <c r="E6" s="5">
        <f t="shared" si="0"/>
        <v>35000</v>
      </c>
    </row>
    <row r="7" spans="1:5" x14ac:dyDescent="0.25">
      <c r="A7" s="2">
        <v>44930</v>
      </c>
      <c r="B7" s="8" t="s">
        <v>18</v>
      </c>
      <c r="C7" s="6">
        <v>2000</v>
      </c>
      <c r="D7" s="6">
        <v>50000</v>
      </c>
      <c r="E7" s="5">
        <f t="shared" si="0"/>
        <v>-48000</v>
      </c>
    </row>
    <row r="8" spans="1:5" x14ac:dyDescent="0.25">
      <c r="A8" s="2">
        <v>44931</v>
      </c>
      <c r="B8" s="8" t="s">
        <v>19</v>
      </c>
      <c r="C8" s="6">
        <v>500</v>
      </c>
      <c r="D8" s="6">
        <v>10000</v>
      </c>
      <c r="E8" s="5">
        <f t="shared" si="0"/>
        <v>-9500</v>
      </c>
    </row>
    <row r="9" spans="1:5" x14ac:dyDescent="0.25">
      <c r="A9" s="2">
        <v>44932</v>
      </c>
      <c r="B9" s="8" t="s">
        <v>20</v>
      </c>
      <c r="C9" s="6">
        <v>399</v>
      </c>
      <c r="D9" s="6">
        <v>40000</v>
      </c>
      <c r="E9" s="5">
        <f t="shared" si="0"/>
        <v>-39601</v>
      </c>
    </row>
    <row r="10" spans="1:5" x14ac:dyDescent="0.25">
      <c r="A10" s="2">
        <v>44933</v>
      </c>
      <c r="B10" s="8" t="s">
        <v>21</v>
      </c>
      <c r="C10" s="6">
        <v>500</v>
      </c>
      <c r="D10" s="6">
        <v>1000</v>
      </c>
      <c r="E10" s="5">
        <f t="shared" si="0"/>
        <v>-500</v>
      </c>
    </row>
    <row r="11" spans="1:5" x14ac:dyDescent="0.25">
      <c r="A11" s="2">
        <v>44934</v>
      </c>
      <c r="B11" s="8" t="s">
        <v>22</v>
      </c>
      <c r="C11" s="6">
        <v>200000</v>
      </c>
      <c r="D11" s="6">
        <v>20000</v>
      </c>
      <c r="E11" s="5">
        <f t="shared" si="0"/>
        <v>180000</v>
      </c>
    </row>
    <row r="12" spans="1:5" x14ac:dyDescent="0.25">
      <c r="A12" s="2">
        <v>44935</v>
      </c>
      <c r="B12" s="8" t="s">
        <v>23</v>
      </c>
      <c r="C12" s="6">
        <v>200</v>
      </c>
      <c r="D12" s="6">
        <v>15000</v>
      </c>
      <c r="E12" s="5">
        <f t="shared" si="0"/>
        <v>-14800</v>
      </c>
    </row>
    <row r="13" spans="1:5" x14ac:dyDescent="0.25">
      <c r="A13" s="2">
        <v>44936</v>
      </c>
      <c r="B13" s="8" t="s">
        <v>24</v>
      </c>
      <c r="C13" s="6">
        <v>48866</v>
      </c>
      <c r="D13" s="6">
        <v>5500</v>
      </c>
      <c r="E13" s="5">
        <f t="shared" si="0"/>
        <v>43366</v>
      </c>
    </row>
    <row r="14" spans="1:5" x14ac:dyDescent="0.25">
      <c r="A14" s="2">
        <v>44937</v>
      </c>
      <c r="B14" s="8" t="s">
        <v>25</v>
      </c>
      <c r="C14" s="6">
        <v>215000</v>
      </c>
      <c r="D14" s="6">
        <v>200000</v>
      </c>
      <c r="E14" s="5">
        <f t="shared" si="0"/>
        <v>15000</v>
      </c>
    </row>
    <row r="15" spans="1:5" x14ac:dyDescent="0.25">
      <c r="A15" s="32" t="s">
        <v>31</v>
      </c>
      <c r="B15" s="33"/>
      <c r="C15" s="14">
        <f>SUM(C4:C14)</f>
        <v>509565</v>
      </c>
      <c r="D15" s="14">
        <f>SUM(D4:D14)</f>
        <v>356900</v>
      </c>
      <c r="E15" s="14">
        <f>SUM(E3+C15-D15)</f>
        <v>402665</v>
      </c>
    </row>
  </sheetData>
  <mergeCells count="2">
    <mergeCell ref="A1:E1"/>
    <mergeCell ref="A15:B15"/>
  </mergeCells>
  <hyperlinks>
    <hyperlink ref="B4:B14" location="Sheet3!A1" display="DIESEL" xr:uid="{00657680-4BEC-4D8D-8972-402DC5E8E7A2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4E7CF-E990-4F7B-8EDA-897772E68A8B}">
  <dimension ref="A1:E15"/>
  <sheetViews>
    <sheetView zoomScale="140" zoomScaleNormal="140" workbookViewId="0">
      <selection activeCell="G8" sqref="G8"/>
    </sheetView>
  </sheetViews>
  <sheetFormatPr defaultRowHeight="15" x14ac:dyDescent="0.25"/>
  <cols>
    <col min="1" max="1" width="11.5703125" bestFit="1" customWidth="1"/>
    <col min="2" max="2" width="14.140625" bestFit="1" customWidth="1"/>
  </cols>
  <sheetData>
    <row r="1" spans="1:5" ht="18.75" x14ac:dyDescent="0.3">
      <c r="A1" s="34" t="s">
        <v>11</v>
      </c>
      <c r="B1" s="34"/>
      <c r="C1" s="34"/>
      <c r="D1" s="34"/>
      <c r="E1" s="34"/>
    </row>
    <row r="2" spans="1:5" x14ac:dyDescent="0.25">
      <c r="A2" s="3" t="s">
        <v>0</v>
      </c>
      <c r="B2" s="3" t="s">
        <v>1</v>
      </c>
      <c r="C2" s="3" t="s">
        <v>2</v>
      </c>
      <c r="D2" s="3" t="s">
        <v>32</v>
      </c>
      <c r="E2" s="3" t="s">
        <v>3</v>
      </c>
    </row>
    <row r="3" spans="1:5" x14ac:dyDescent="0.25">
      <c r="A3" s="4"/>
      <c r="B3" s="4"/>
      <c r="C3" s="4"/>
      <c r="D3" s="4"/>
      <c r="E3" s="5">
        <v>330000</v>
      </c>
    </row>
    <row r="4" spans="1:5" x14ac:dyDescent="0.25">
      <c r="A4" s="2">
        <v>44927</v>
      </c>
      <c r="B4" s="8" t="s">
        <v>15</v>
      </c>
      <c r="C4" s="6">
        <v>15000</v>
      </c>
      <c r="D4" s="6">
        <v>5000</v>
      </c>
      <c r="E4" s="5">
        <f t="shared" ref="E4:E14" si="0">C4-D4</f>
        <v>10000</v>
      </c>
    </row>
    <row r="5" spans="1:5" x14ac:dyDescent="0.25">
      <c r="A5" s="2">
        <v>44928</v>
      </c>
      <c r="B5" s="8" t="s">
        <v>16</v>
      </c>
      <c r="C5" s="6">
        <v>199</v>
      </c>
      <c r="D5" s="6">
        <v>10000</v>
      </c>
      <c r="E5" s="5">
        <f t="shared" si="0"/>
        <v>-9801</v>
      </c>
    </row>
    <row r="6" spans="1:5" x14ac:dyDescent="0.25">
      <c r="A6" s="2">
        <v>44929</v>
      </c>
      <c r="B6" s="8" t="s">
        <v>17</v>
      </c>
      <c r="C6" s="6">
        <v>40000</v>
      </c>
      <c r="D6" s="6">
        <v>5000</v>
      </c>
      <c r="E6" s="5">
        <f t="shared" si="0"/>
        <v>35000</v>
      </c>
    </row>
    <row r="7" spans="1:5" x14ac:dyDescent="0.25">
      <c r="A7" s="2">
        <v>44930</v>
      </c>
      <c r="B7" s="8" t="s">
        <v>18</v>
      </c>
      <c r="C7" s="6">
        <v>488</v>
      </c>
      <c r="D7" s="6">
        <v>50000</v>
      </c>
      <c r="E7" s="5">
        <f t="shared" si="0"/>
        <v>-49512</v>
      </c>
    </row>
    <row r="8" spans="1:5" x14ac:dyDescent="0.25">
      <c r="A8" s="2">
        <v>44931</v>
      </c>
      <c r="B8" s="8" t="s">
        <v>19</v>
      </c>
      <c r="C8" s="6">
        <v>15000</v>
      </c>
      <c r="D8" s="6">
        <v>10000</v>
      </c>
      <c r="E8" s="5">
        <f t="shared" si="0"/>
        <v>5000</v>
      </c>
    </row>
    <row r="9" spans="1:5" x14ac:dyDescent="0.25">
      <c r="A9" s="2">
        <v>44932</v>
      </c>
      <c r="B9" s="8" t="s">
        <v>20</v>
      </c>
      <c r="C9" s="6">
        <v>6000</v>
      </c>
      <c r="D9" s="6">
        <v>2000</v>
      </c>
      <c r="E9" s="5">
        <f t="shared" si="0"/>
        <v>4000</v>
      </c>
    </row>
    <row r="10" spans="1:5" x14ac:dyDescent="0.25">
      <c r="A10" s="2">
        <v>44933</v>
      </c>
      <c r="B10" s="8" t="s">
        <v>21</v>
      </c>
      <c r="C10" s="6">
        <v>3000</v>
      </c>
      <c r="D10" s="6">
        <v>1000</v>
      </c>
      <c r="E10" s="5">
        <f t="shared" si="0"/>
        <v>2000</v>
      </c>
    </row>
    <row r="11" spans="1:5" x14ac:dyDescent="0.25">
      <c r="A11" s="2">
        <v>44934</v>
      </c>
      <c r="B11" s="8" t="s">
        <v>22</v>
      </c>
      <c r="C11" s="6">
        <v>25000</v>
      </c>
      <c r="D11" s="6">
        <v>20000</v>
      </c>
      <c r="E11" s="5">
        <f t="shared" si="0"/>
        <v>5000</v>
      </c>
    </row>
    <row r="12" spans="1:5" x14ac:dyDescent="0.25">
      <c r="A12" s="2">
        <v>44935</v>
      </c>
      <c r="B12" s="8" t="s">
        <v>23</v>
      </c>
      <c r="C12" s="6">
        <v>50000</v>
      </c>
      <c r="D12" s="6">
        <v>15000</v>
      </c>
      <c r="E12" s="5">
        <f t="shared" si="0"/>
        <v>35000</v>
      </c>
    </row>
    <row r="13" spans="1:5" x14ac:dyDescent="0.25">
      <c r="A13" s="2">
        <v>44936</v>
      </c>
      <c r="B13" s="8" t="s">
        <v>24</v>
      </c>
      <c r="C13" s="6">
        <v>15500</v>
      </c>
      <c r="D13" s="6">
        <v>5500</v>
      </c>
      <c r="E13" s="5">
        <f t="shared" si="0"/>
        <v>10000</v>
      </c>
    </row>
    <row r="14" spans="1:5" x14ac:dyDescent="0.25">
      <c r="A14" s="2">
        <v>44937</v>
      </c>
      <c r="B14" s="8" t="s">
        <v>25</v>
      </c>
      <c r="C14" s="6">
        <v>215000</v>
      </c>
      <c r="D14" s="6">
        <v>200000</v>
      </c>
      <c r="E14" s="5">
        <f t="shared" si="0"/>
        <v>15000</v>
      </c>
    </row>
    <row r="15" spans="1:5" x14ac:dyDescent="0.25">
      <c r="A15" s="26" t="s">
        <v>31</v>
      </c>
      <c r="B15" s="27"/>
      <c r="C15" s="22">
        <f>SUM(C4:C14)</f>
        <v>385187</v>
      </c>
      <c r="D15" s="22">
        <f>SUM(D4:D14)</f>
        <v>323500</v>
      </c>
      <c r="E15" s="22">
        <f>E3+C15-D15</f>
        <v>391687</v>
      </c>
    </row>
  </sheetData>
  <mergeCells count="2">
    <mergeCell ref="A1:E1"/>
    <mergeCell ref="A15:B15"/>
  </mergeCells>
  <hyperlinks>
    <hyperlink ref="B4:B14" location="Sheet3!A1" display="DIESEL" xr:uid="{45A29098-BD2D-4C52-ACCD-CE42BBD510D3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5AAB0-5471-4D6E-BC63-35780F0DE19B}">
  <dimension ref="A1:E15"/>
  <sheetViews>
    <sheetView zoomScale="140" zoomScaleNormal="140" workbookViewId="0">
      <selection activeCell="F4" sqref="F4"/>
    </sheetView>
  </sheetViews>
  <sheetFormatPr defaultRowHeight="15" x14ac:dyDescent="0.25"/>
  <cols>
    <col min="1" max="1" width="11.5703125" bestFit="1" customWidth="1"/>
    <col min="2" max="2" width="14.140625" bestFit="1" customWidth="1"/>
  </cols>
  <sheetData>
    <row r="1" spans="1:5" ht="18.75" x14ac:dyDescent="0.3">
      <c r="A1" s="34" t="s">
        <v>12</v>
      </c>
      <c r="B1" s="34"/>
      <c r="C1" s="34"/>
      <c r="D1" s="34"/>
      <c r="E1" s="34"/>
    </row>
    <row r="2" spans="1:5" x14ac:dyDescent="0.25">
      <c r="A2" s="3" t="s">
        <v>0</v>
      </c>
      <c r="B2" s="3" t="s">
        <v>1</v>
      </c>
      <c r="C2" s="3" t="s">
        <v>2</v>
      </c>
      <c r="D2" s="3" t="s">
        <v>4</v>
      </c>
      <c r="E2" s="3" t="s">
        <v>3</v>
      </c>
    </row>
    <row r="3" spans="1:5" x14ac:dyDescent="0.25">
      <c r="A3" s="4"/>
      <c r="B3" s="4"/>
      <c r="C3" s="4"/>
      <c r="D3" s="4"/>
      <c r="E3" s="5">
        <v>750000</v>
      </c>
    </row>
    <row r="4" spans="1:5" x14ac:dyDescent="0.25">
      <c r="A4" s="2">
        <v>44927</v>
      </c>
      <c r="B4" s="8" t="s">
        <v>15</v>
      </c>
      <c r="C4" s="6">
        <v>15000</v>
      </c>
      <c r="D4" s="6">
        <v>5000</v>
      </c>
      <c r="E4" s="5">
        <f t="shared" ref="E4:E14" si="0">C4-D4</f>
        <v>10000</v>
      </c>
    </row>
    <row r="5" spans="1:5" x14ac:dyDescent="0.25">
      <c r="A5" s="2">
        <v>44928</v>
      </c>
      <c r="B5" s="8" t="s">
        <v>16</v>
      </c>
      <c r="C5" s="6">
        <v>20000</v>
      </c>
      <c r="D5" s="6">
        <v>10000</v>
      </c>
      <c r="E5" s="5">
        <f t="shared" si="0"/>
        <v>10000</v>
      </c>
    </row>
    <row r="6" spans="1:5" x14ac:dyDescent="0.25">
      <c r="A6" s="2">
        <v>44929</v>
      </c>
      <c r="B6" s="8" t="s">
        <v>17</v>
      </c>
      <c r="C6" s="6">
        <v>40000</v>
      </c>
      <c r="D6" s="6">
        <v>5000</v>
      </c>
      <c r="E6" s="5">
        <f t="shared" si="0"/>
        <v>35000</v>
      </c>
    </row>
    <row r="7" spans="1:5" x14ac:dyDescent="0.25">
      <c r="A7" s="2">
        <v>44930</v>
      </c>
      <c r="B7" s="8" t="s">
        <v>18</v>
      </c>
      <c r="C7" s="6">
        <v>2000</v>
      </c>
      <c r="D7" s="6">
        <v>50000</v>
      </c>
      <c r="E7" s="5">
        <f t="shared" si="0"/>
        <v>-48000</v>
      </c>
    </row>
    <row r="8" spans="1:5" x14ac:dyDescent="0.25">
      <c r="A8" s="2">
        <v>44931</v>
      </c>
      <c r="B8" s="8" t="s">
        <v>19</v>
      </c>
      <c r="C8" s="6">
        <v>150</v>
      </c>
      <c r="D8" s="6">
        <v>10000</v>
      </c>
      <c r="E8" s="5">
        <f t="shared" si="0"/>
        <v>-9850</v>
      </c>
    </row>
    <row r="9" spans="1:5" x14ac:dyDescent="0.25">
      <c r="A9" s="2">
        <v>44932</v>
      </c>
      <c r="B9" s="8" t="s">
        <v>20</v>
      </c>
      <c r="C9" s="6">
        <v>6000</v>
      </c>
      <c r="D9" s="6">
        <v>2000</v>
      </c>
      <c r="E9" s="5">
        <f t="shared" si="0"/>
        <v>4000</v>
      </c>
    </row>
    <row r="10" spans="1:5" x14ac:dyDescent="0.25">
      <c r="A10" s="2">
        <v>44933</v>
      </c>
      <c r="B10" s="8" t="s">
        <v>21</v>
      </c>
      <c r="C10" s="6">
        <v>3000</v>
      </c>
      <c r="D10" s="6">
        <v>1000</v>
      </c>
      <c r="E10" s="5">
        <f t="shared" si="0"/>
        <v>2000</v>
      </c>
    </row>
    <row r="11" spans="1:5" x14ac:dyDescent="0.25">
      <c r="A11" s="2">
        <v>44934</v>
      </c>
      <c r="B11" s="8" t="s">
        <v>22</v>
      </c>
      <c r="C11" s="6">
        <v>25000</v>
      </c>
      <c r="D11" s="6">
        <v>20000</v>
      </c>
      <c r="E11" s="5">
        <f t="shared" si="0"/>
        <v>5000</v>
      </c>
    </row>
    <row r="12" spans="1:5" x14ac:dyDescent="0.25">
      <c r="A12" s="2">
        <v>44935</v>
      </c>
      <c r="B12" s="8" t="s">
        <v>23</v>
      </c>
      <c r="C12" s="6">
        <v>50000</v>
      </c>
      <c r="D12" s="6">
        <v>15000</v>
      </c>
      <c r="E12" s="5">
        <f t="shared" si="0"/>
        <v>35000</v>
      </c>
    </row>
    <row r="13" spans="1:5" x14ac:dyDescent="0.25">
      <c r="A13" s="2">
        <v>44936</v>
      </c>
      <c r="B13" s="8" t="s">
        <v>24</v>
      </c>
      <c r="C13" s="6">
        <v>15500</v>
      </c>
      <c r="D13" s="6">
        <v>5500</v>
      </c>
      <c r="E13" s="5">
        <f t="shared" si="0"/>
        <v>10000</v>
      </c>
    </row>
    <row r="14" spans="1:5" x14ac:dyDescent="0.25">
      <c r="A14" s="2">
        <v>44937</v>
      </c>
      <c r="B14" s="8" t="s">
        <v>25</v>
      </c>
      <c r="C14" s="6">
        <v>215000</v>
      </c>
      <c r="D14" s="6">
        <v>200000</v>
      </c>
      <c r="E14" s="5">
        <f t="shared" si="0"/>
        <v>15000</v>
      </c>
    </row>
    <row r="15" spans="1:5" x14ac:dyDescent="0.25">
      <c r="A15" s="26" t="s">
        <v>31</v>
      </c>
      <c r="B15" s="27"/>
      <c r="C15" s="22">
        <f>SUM(C4:C14)</f>
        <v>391650</v>
      </c>
      <c r="D15" s="22">
        <f>SUM(D4:D14)</f>
        <v>323500</v>
      </c>
      <c r="E15" s="22">
        <f>E3+C15-D15</f>
        <v>818150</v>
      </c>
    </row>
  </sheetData>
  <mergeCells count="2">
    <mergeCell ref="A1:E1"/>
    <mergeCell ref="A15:B15"/>
  </mergeCells>
  <hyperlinks>
    <hyperlink ref="B4:B14" location="Sheet3!A1" display="DIESEL" xr:uid="{16F8D9B3-68CC-418A-940E-30D31342A207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56F9B-6570-4C80-B617-787166BED69E}">
  <dimension ref="A1:E15"/>
  <sheetViews>
    <sheetView zoomScale="140" zoomScaleNormal="140" workbookViewId="0">
      <selection activeCell="G6" sqref="G6"/>
    </sheetView>
  </sheetViews>
  <sheetFormatPr defaultRowHeight="15" x14ac:dyDescent="0.25"/>
  <cols>
    <col min="1" max="1" width="11.5703125" bestFit="1" customWidth="1"/>
    <col min="2" max="2" width="14.140625" bestFit="1" customWidth="1"/>
  </cols>
  <sheetData>
    <row r="1" spans="1:5" ht="18.75" x14ac:dyDescent="0.3">
      <c r="A1" s="31" t="s">
        <v>8</v>
      </c>
      <c r="B1" s="31"/>
      <c r="C1" s="31"/>
      <c r="D1" s="31"/>
      <c r="E1" s="31"/>
    </row>
    <row r="2" spans="1:5" x14ac:dyDescent="0.25">
      <c r="A2" s="3" t="s">
        <v>0</v>
      </c>
      <c r="B2" s="3" t="s">
        <v>1</v>
      </c>
      <c r="C2" s="3" t="s">
        <v>2</v>
      </c>
      <c r="D2" s="3" t="s">
        <v>4</v>
      </c>
      <c r="E2" s="3" t="s">
        <v>3</v>
      </c>
    </row>
    <row r="3" spans="1:5" x14ac:dyDescent="0.25">
      <c r="A3" s="4"/>
      <c r="B3" s="4"/>
      <c r="C3" s="4"/>
      <c r="D3" s="4"/>
      <c r="E3" s="5">
        <v>540000</v>
      </c>
    </row>
    <row r="4" spans="1:5" x14ac:dyDescent="0.25">
      <c r="A4" s="2">
        <v>44927</v>
      </c>
      <c r="B4" s="8" t="s">
        <v>15</v>
      </c>
      <c r="C4" s="6">
        <v>15000</v>
      </c>
      <c r="D4" s="6">
        <v>5000</v>
      </c>
      <c r="E4" s="5">
        <f t="shared" ref="E4:E14" si="0">C4-D4</f>
        <v>10000</v>
      </c>
    </row>
    <row r="5" spans="1:5" x14ac:dyDescent="0.25">
      <c r="A5" s="2">
        <v>44928</v>
      </c>
      <c r="B5" s="8" t="s">
        <v>16</v>
      </c>
      <c r="C5" s="6">
        <v>20000</v>
      </c>
      <c r="D5" s="6">
        <v>10000</v>
      </c>
      <c r="E5" s="5">
        <f t="shared" si="0"/>
        <v>10000</v>
      </c>
    </row>
    <row r="6" spans="1:5" x14ac:dyDescent="0.25">
      <c r="A6" s="2">
        <v>44929</v>
      </c>
      <c r="B6" s="8" t="s">
        <v>17</v>
      </c>
      <c r="C6" s="6">
        <v>40000</v>
      </c>
      <c r="D6" s="6">
        <v>5000</v>
      </c>
      <c r="E6" s="5">
        <f t="shared" si="0"/>
        <v>35000</v>
      </c>
    </row>
    <row r="7" spans="1:5" x14ac:dyDescent="0.25">
      <c r="A7" s="2">
        <v>44930</v>
      </c>
      <c r="B7" s="8" t="s">
        <v>18</v>
      </c>
      <c r="C7" s="6">
        <v>100000</v>
      </c>
      <c r="D7" s="6">
        <v>50000</v>
      </c>
      <c r="E7" s="5">
        <f t="shared" si="0"/>
        <v>50000</v>
      </c>
    </row>
    <row r="8" spans="1:5" x14ac:dyDescent="0.25">
      <c r="A8" s="2">
        <v>44931</v>
      </c>
      <c r="B8" s="8" t="s">
        <v>19</v>
      </c>
      <c r="C8" s="6">
        <v>150</v>
      </c>
      <c r="D8" s="6">
        <v>10000</v>
      </c>
      <c r="E8" s="5">
        <f t="shared" si="0"/>
        <v>-9850</v>
      </c>
    </row>
    <row r="9" spans="1:5" x14ac:dyDescent="0.25">
      <c r="A9" s="2">
        <v>44932</v>
      </c>
      <c r="B9" s="8" t="s">
        <v>20</v>
      </c>
      <c r="C9" s="6">
        <v>6000</v>
      </c>
      <c r="D9" s="6">
        <v>2000</v>
      </c>
      <c r="E9" s="5">
        <f t="shared" si="0"/>
        <v>4000</v>
      </c>
    </row>
    <row r="10" spans="1:5" x14ac:dyDescent="0.25">
      <c r="A10" s="2">
        <v>44933</v>
      </c>
      <c r="B10" s="8" t="s">
        <v>21</v>
      </c>
      <c r="C10" s="6">
        <v>3000</v>
      </c>
      <c r="D10" s="6">
        <v>1000</v>
      </c>
      <c r="E10" s="5">
        <f t="shared" si="0"/>
        <v>2000</v>
      </c>
    </row>
    <row r="11" spans="1:5" x14ac:dyDescent="0.25">
      <c r="A11" s="2">
        <v>44934</v>
      </c>
      <c r="B11" s="8" t="s">
        <v>22</v>
      </c>
      <c r="C11" s="6">
        <v>25000</v>
      </c>
      <c r="D11" s="6">
        <v>20000</v>
      </c>
      <c r="E11" s="5">
        <f t="shared" si="0"/>
        <v>5000</v>
      </c>
    </row>
    <row r="12" spans="1:5" x14ac:dyDescent="0.25">
      <c r="A12" s="2">
        <v>44935</v>
      </c>
      <c r="B12" s="8" t="s">
        <v>23</v>
      </c>
      <c r="C12" s="6">
        <v>50000</v>
      </c>
      <c r="D12" s="6">
        <v>15000</v>
      </c>
      <c r="E12" s="5">
        <f t="shared" si="0"/>
        <v>35000</v>
      </c>
    </row>
    <row r="13" spans="1:5" x14ac:dyDescent="0.25">
      <c r="A13" s="2">
        <v>44936</v>
      </c>
      <c r="B13" s="8" t="s">
        <v>24</v>
      </c>
      <c r="C13" s="6">
        <v>15500</v>
      </c>
      <c r="D13" s="6">
        <v>5500</v>
      </c>
      <c r="E13" s="5">
        <f t="shared" si="0"/>
        <v>10000</v>
      </c>
    </row>
    <row r="14" spans="1:5" x14ac:dyDescent="0.25">
      <c r="A14" s="2">
        <v>44937</v>
      </c>
      <c r="B14" s="8" t="s">
        <v>25</v>
      </c>
      <c r="C14" s="6">
        <v>215000</v>
      </c>
      <c r="D14" s="6">
        <v>200000</v>
      </c>
      <c r="E14" s="5">
        <f t="shared" si="0"/>
        <v>15000</v>
      </c>
    </row>
    <row r="15" spans="1:5" x14ac:dyDescent="0.25">
      <c r="A15" s="35" t="s">
        <v>5</v>
      </c>
      <c r="B15" s="36"/>
      <c r="C15" s="9">
        <f>SUM(C3:C14)</f>
        <v>489650</v>
      </c>
      <c r="D15" s="9">
        <f>SUM(D3:D14)</f>
        <v>323500</v>
      </c>
      <c r="E15" s="7">
        <f>E3+C15-D15</f>
        <v>706150</v>
      </c>
    </row>
  </sheetData>
  <mergeCells count="2">
    <mergeCell ref="A1:E1"/>
    <mergeCell ref="A15:B15"/>
  </mergeCells>
  <hyperlinks>
    <hyperlink ref="B4:B14" location="Sheet3!A1" display="DIESEL" xr:uid="{E86266C1-94B3-41EE-83D7-2785D36EE0E4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219B0-69EB-400A-99A3-0C0D44200EA0}">
  <dimension ref="A1:E15"/>
  <sheetViews>
    <sheetView zoomScale="140" zoomScaleNormal="140" workbookViewId="0">
      <selection activeCell="F8" sqref="F8"/>
    </sheetView>
  </sheetViews>
  <sheetFormatPr defaultRowHeight="15" x14ac:dyDescent="0.25"/>
  <cols>
    <col min="1" max="1" width="11.5703125" bestFit="1" customWidth="1"/>
    <col min="2" max="2" width="14.140625" bestFit="1" customWidth="1"/>
  </cols>
  <sheetData>
    <row r="1" spans="1:5" ht="18.75" x14ac:dyDescent="0.3">
      <c r="A1" s="31" t="s">
        <v>26</v>
      </c>
      <c r="B1" s="31"/>
      <c r="C1" s="31"/>
      <c r="D1" s="31"/>
      <c r="E1" s="31"/>
    </row>
    <row r="2" spans="1:5" x14ac:dyDescent="0.25">
      <c r="A2" s="3" t="s">
        <v>0</v>
      </c>
      <c r="B2" s="3" t="s">
        <v>1</v>
      </c>
      <c r="C2" s="3" t="s">
        <v>2</v>
      </c>
      <c r="D2" s="3" t="s">
        <v>4</v>
      </c>
      <c r="E2" s="3" t="s">
        <v>3</v>
      </c>
    </row>
    <row r="3" spans="1:5" x14ac:dyDescent="0.25">
      <c r="A3" s="4"/>
      <c r="B3" s="4"/>
      <c r="C3" s="4"/>
      <c r="D3" s="4"/>
      <c r="E3" s="5">
        <v>345000</v>
      </c>
    </row>
    <row r="4" spans="1:5" x14ac:dyDescent="0.25">
      <c r="A4" s="2">
        <v>44927</v>
      </c>
      <c r="B4" s="8" t="s">
        <v>15</v>
      </c>
      <c r="C4" s="6">
        <v>15000</v>
      </c>
      <c r="D4" s="6">
        <v>5000</v>
      </c>
      <c r="E4" s="5">
        <f t="shared" ref="E4:E14" si="0">C4-D4</f>
        <v>10000</v>
      </c>
    </row>
    <row r="5" spans="1:5" x14ac:dyDescent="0.25">
      <c r="A5" s="2">
        <v>44928</v>
      </c>
      <c r="B5" s="8" t="s">
        <v>16</v>
      </c>
      <c r="C5" s="6">
        <v>20000</v>
      </c>
      <c r="D5" s="6">
        <v>10000</v>
      </c>
      <c r="E5" s="5">
        <f t="shared" si="0"/>
        <v>10000</v>
      </c>
    </row>
    <row r="6" spans="1:5" x14ac:dyDescent="0.25">
      <c r="A6" s="2">
        <v>44929</v>
      </c>
      <c r="B6" s="8" t="s">
        <v>17</v>
      </c>
      <c r="C6" s="6">
        <v>40000</v>
      </c>
      <c r="D6" s="6">
        <v>5000</v>
      </c>
      <c r="E6" s="5">
        <f t="shared" si="0"/>
        <v>35000</v>
      </c>
    </row>
    <row r="7" spans="1:5" x14ac:dyDescent="0.25">
      <c r="A7" s="2">
        <v>44930</v>
      </c>
      <c r="B7" s="8" t="s">
        <v>18</v>
      </c>
      <c r="C7" s="6">
        <v>34000</v>
      </c>
      <c r="D7" s="6">
        <v>50000</v>
      </c>
      <c r="E7" s="5">
        <f t="shared" si="0"/>
        <v>-16000</v>
      </c>
    </row>
    <row r="8" spans="1:5" x14ac:dyDescent="0.25">
      <c r="A8" s="2">
        <v>44931</v>
      </c>
      <c r="B8" s="8" t="s">
        <v>19</v>
      </c>
      <c r="C8" s="6">
        <v>15000</v>
      </c>
      <c r="D8" s="6">
        <v>10000</v>
      </c>
      <c r="E8" s="5">
        <f t="shared" si="0"/>
        <v>5000</v>
      </c>
    </row>
    <row r="9" spans="1:5" x14ac:dyDescent="0.25">
      <c r="A9" s="2">
        <v>44932</v>
      </c>
      <c r="B9" s="8" t="s">
        <v>20</v>
      </c>
      <c r="C9" s="6">
        <v>6000</v>
      </c>
      <c r="D9" s="6">
        <v>2000</v>
      </c>
      <c r="E9" s="5">
        <f t="shared" si="0"/>
        <v>4000</v>
      </c>
    </row>
    <row r="10" spans="1:5" x14ac:dyDescent="0.25">
      <c r="A10" s="2">
        <v>44933</v>
      </c>
      <c r="B10" s="8" t="s">
        <v>21</v>
      </c>
      <c r="C10" s="6">
        <v>3000</v>
      </c>
      <c r="D10" s="6">
        <v>1000</v>
      </c>
      <c r="E10" s="5">
        <f t="shared" si="0"/>
        <v>2000</v>
      </c>
    </row>
    <row r="11" spans="1:5" x14ac:dyDescent="0.25">
      <c r="A11" s="2">
        <v>44934</v>
      </c>
      <c r="B11" s="8" t="s">
        <v>22</v>
      </c>
      <c r="C11" s="6">
        <v>250</v>
      </c>
      <c r="D11" s="6">
        <v>20000</v>
      </c>
      <c r="E11" s="5">
        <f t="shared" si="0"/>
        <v>-19750</v>
      </c>
    </row>
    <row r="12" spans="1:5" x14ac:dyDescent="0.25">
      <c r="A12" s="2">
        <v>44935</v>
      </c>
      <c r="B12" s="8" t="s">
        <v>23</v>
      </c>
      <c r="C12" s="6">
        <v>50000</v>
      </c>
      <c r="D12" s="6">
        <v>15000</v>
      </c>
      <c r="E12" s="5">
        <f t="shared" si="0"/>
        <v>35000</v>
      </c>
    </row>
    <row r="13" spans="1:5" x14ac:dyDescent="0.25">
      <c r="A13" s="2">
        <v>44936</v>
      </c>
      <c r="B13" s="8" t="s">
        <v>24</v>
      </c>
      <c r="C13" s="6">
        <v>15500</v>
      </c>
      <c r="D13" s="6">
        <v>5500</v>
      </c>
      <c r="E13" s="5">
        <f t="shared" si="0"/>
        <v>10000</v>
      </c>
    </row>
    <row r="14" spans="1:5" x14ac:dyDescent="0.25">
      <c r="A14" s="2">
        <v>44937</v>
      </c>
      <c r="B14" s="8" t="s">
        <v>25</v>
      </c>
      <c r="C14" s="23">
        <v>215000</v>
      </c>
      <c r="D14" s="23">
        <v>200000</v>
      </c>
      <c r="E14" s="24">
        <f t="shared" si="0"/>
        <v>15000</v>
      </c>
    </row>
    <row r="15" spans="1:5" x14ac:dyDescent="0.25">
      <c r="A15" s="26" t="s">
        <v>31</v>
      </c>
      <c r="B15" s="27"/>
      <c r="C15" s="22">
        <f>SUM(C4:C14)</f>
        <v>413750</v>
      </c>
      <c r="D15" s="22">
        <f>SUM(D4:D14)</f>
        <v>323500</v>
      </c>
      <c r="E15" s="22">
        <f>E3+C15-D15</f>
        <v>435250</v>
      </c>
    </row>
  </sheetData>
  <autoFilter ref="A2:E14" xr:uid="{43A56326-D32E-405D-8C98-D66E97C0A34C}"/>
  <mergeCells count="2">
    <mergeCell ref="A1:E1"/>
    <mergeCell ref="A15:B15"/>
  </mergeCells>
  <hyperlinks>
    <hyperlink ref="B4:B14" location="Sheet3!A1" display="DIESEL" xr:uid="{3D4E9B61-47CE-4D3D-A03B-A4C3903FE896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2E010-3AD3-4996-935F-4FB8D184B076}">
  <dimension ref="A1:E15"/>
  <sheetViews>
    <sheetView zoomScale="140" zoomScaleNormal="140" workbookViewId="0">
      <selection activeCell="F5" sqref="F5"/>
    </sheetView>
  </sheetViews>
  <sheetFormatPr defaultRowHeight="15" x14ac:dyDescent="0.25"/>
  <cols>
    <col min="1" max="1" width="11.5703125" bestFit="1" customWidth="1"/>
    <col min="2" max="2" width="14.140625" bestFit="1" customWidth="1"/>
  </cols>
  <sheetData>
    <row r="1" spans="1:5" ht="18.75" x14ac:dyDescent="0.3">
      <c r="A1" s="31" t="s">
        <v>10</v>
      </c>
      <c r="B1" s="31"/>
      <c r="C1" s="31"/>
      <c r="D1" s="31"/>
      <c r="E1" s="31"/>
    </row>
    <row r="2" spans="1:5" x14ac:dyDescent="0.25">
      <c r="A2" s="3" t="s">
        <v>0</v>
      </c>
      <c r="B2" s="3" t="s">
        <v>1</v>
      </c>
      <c r="C2" s="3" t="s">
        <v>2</v>
      </c>
      <c r="D2" s="3" t="s">
        <v>4</v>
      </c>
      <c r="E2" s="3" t="s">
        <v>3</v>
      </c>
    </row>
    <row r="3" spans="1:5" x14ac:dyDescent="0.25">
      <c r="A3" s="4"/>
      <c r="B3" s="4"/>
      <c r="C3" s="4"/>
      <c r="D3" s="4"/>
      <c r="E3" s="5">
        <v>654000</v>
      </c>
    </row>
    <row r="4" spans="1:5" x14ac:dyDescent="0.25">
      <c r="A4" s="2">
        <v>44927</v>
      </c>
      <c r="B4" s="8" t="s">
        <v>15</v>
      </c>
      <c r="C4" s="6">
        <v>15000</v>
      </c>
      <c r="D4" s="6">
        <v>5000</v>
      </c>
      <c r="E4" s="5">
        <f t="shared" ref="E4:E14" si="0">C4-D4</f>
        <v>10000</v>
      </c>
    </row>
    <row r="5" spans="1:5" x14ac:dyDescent="0.25">
      <c r="A5" s="2">
        <v>44928</v>
      </c>
      <c r="B5" s="8" t="s">
        <v>16</v>
      </c>
      <c r="C5" s="6">
        <v>20000</v>
      </c>
      <c r="D5" s="6">
        <v>10000</v>
      </c>
      <c r="E5" s="5">
        <f t="shared" si="0"/>
        <v>10000</v>
      </c>
    </row>
    <row r="6" spans="1:5" x14ac:dyDescent="0.25">
      <c r="A6" s="2">
        <v>44929</v>
      </c>
      <c r="B6" s="8" t="s">
        <v>17</v>
      </c>
      <c r="C6" s="6">
        <v>40000</v>
      </c>
      <c r="D6" s="6">
        <v>5000</v>
      </c>
      <c r="E6" s="5">
        <f t="shared" si="0"/>
        <v>35000</v>
      </c>
    </row>
    <row r="7" spans="1:5" x14ac:dyDescent="0.25">
      <c r="A7" s="2">
        <v>44930</v>
      </c>
      <c r="B7" s="8" t="s">
        <v>18</v>
      </c>
      <c r="C7" s="6">
        <v>100000</v>
      </c>
      <c r="D7" s="6">
        <v>50000</v>
      </c>
      <c r="E7" s="5">
        <f t="shared" si="0"/>
        <v>50000</v>
      </c>
    </row>
    <row r="8" spans="1:5" x14ac:dyDescent="0.25">
      <c r="A8" s="2">
        <v>44931</v>
      </c>
      <c r="B8" s="8" t="s">
        <v>19</v>
      </c>
      <c r="C8" s="6">
        <v>15000</v>
      </c>
      <c r="D8" s="6">
        <v>10000</v>
      </c>
      <c r="E8" s="5">
        <f t="shared" si="0"/>
        <v>5000</v>
      </c>
    </row>
    <row r="9" spans="1:5" x14ac:dyDescent="0.25">
      <c r="A9" s="2">
        <v>44932</v>
      </c>
      <c r="B9" s="8" t="s">
        <v>20</v>
      </c>
      <c r="C9" s="6">
        <v>6000</v>
      </c>
      <c r="D9" s="6">
        <v>2000</v>
      </c>
      <c r="E9" s="5">
        <f t="shared" si="0"/>
        <v>4000</v>
      </c>
    </row>
    <row r="10" spans="1:5" x14ac:dyDescent="0.25">
      <c r="A10" s="2">
        <v>44933</v>
      </c>
      <c r="B10" s="8" t="s">
        <v>21</v>
      </c>
      <c r="C10" s="6">
        <v>3000</v>
      </c>
      <c r="D10" s="6">
        <v>1000</v>
      </c>
      <c r="E10" s="5">
        <f t="shared" si="0"/>
        <v>2000</v>
      </c>
    </row>
    <row r="11" spans="1:5" x14ac:dyDescent="0.25">
      <c r="A11" s="2">
        <v>44934</v>
      </c>
      <c r="B11" s="8" t="s">
        <v>22</v>
      </c>
      <c r="C11" s="6">
        <v>25000</v>
      </c>
      <c r="D11" s="6">
        <v>20000</v>
      </c>
      <c r="E11" s="5">
        <f t="shared" si="0"/>
        <v>5000</v>
      </c>
    </row>
    <row r="12" spans="1:5" x14ac:dyDescent="0.25">
      <c r="A12" s="2">
        <v>44935</v>
      </c>
      <c r="B12" s="8" t="s">
        <v>23</v>
      </c>
      <c r="C12" s="6">
        <v>50000</v>
      </c>
      <c r="D12" s="6">
        <v>15000</v>
      </c>
      <c r="E12" s="5">
        <f t="shared" si="0"/>
        <v>35000</v>
      </c>
    </row>
    <row r="13" spans="1:5" x14ac:dyDescent="0.25">
      <c r="A13" s="2">
        <v>44936</v>
      </c>
      <c r="B13" s="8" t="s">
        <v>24</v>
      </c>
      <c r="C13" s="6">
        <v>15500</v>
      </c>
      <c r="D13" s="6">
        <v>5500</v>
      </c>
      <c r="E13" s="5">
        <f t="shared" si="0"/>
        <v>10000</v>
      </c>
    </row>
    <row r="14" spans="1:5" x14ac:dyDescent="0.25">
      <c r="A14" s="2">
        <v>44937</v>
      </c>
      <c r="B14" s="8" t="s">
        <v>25</v>
      </c>
      <c r="C14" s="6">
        <v>215000</v>
      </c>
      <c r="D14" s="6">
        <v>200000</v>
      </c>
      <c r="E14" s="5">
        <f t="shared" si="0"/>
        <v>15000</v>
      </c>
    </row>
    <row r="15" spans="1:5" x14ac:dyDescent="0.25">
      <c r="A15" s="35" t="s">
        <v>5</v>
      </c>
      <c r="B15" s="36"/>
      <c r="C15" s="9">
        <f>SUM(C3:C14)</f>
        <v>504500</v>
      </c>
      <c r="D15" s="9">
        <f>SUM(D3:D14)</f>
        <v>323500</v>
      </c>
      <c r="E15" s="7">
        <f>E3+C15-D15</f>
        <v>835000</v>
      </c>
    </row>
  </sheetData>
  <mergeCells count="2">
    <mergeCell ref="A1:E1"/>
    <mergeCell ref="A15:B15"/>
  </mergeCells>
  <hyperlinks>
    <hyperlink ref="B4:B14" location="Sheet3!A1" display="DIESEL" xr:uid="{F8B2D7FD-62BD-4171-95D4-4C9FEA58B13A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7223F-F372-434B-A28E-426E5A70B04D}">
  <dimension ref="A1:E15"/>
  <sheetViews>
    <sheetView zoomScale="140" zoomScaleNormal="140" workbookViewId="0">
      <selection activeCell="F7" sqref="F7"/>
    </sheetView>
  </sheetViews>
  <sheetFormatPr defaultRowHeight="15" x14ac:dyDescent="0.25"/>
  <cols>
    <col min="1" max="1" width="11.5703125" bestFit="1" customWidth="1"/>
    <col min="2" max="2" width="14.140625" bestFit="1" customWidth="1"/>
  </cols>
  <sheetData>
    <row r="1" spans="1:5" ht="18.75" x14ac:dyDescent="0.3">
      <c r="A1" s="31" t="s">
        <v>13</v>
      </c>
      <c r="B1" s="31"/>
      <c r="C1" s="31"/>
      <c r="D1" s="31"/>
      <c r="E1" s="31"/>
    </row>
    <row r="2" spans="1:5" x14ac:dyDescent="0.25">
      <c r="A2" s="3" t="s">
        <v>0</v>
      </c>
      <c r="B2" s="3" t="s">
        <v>1</v>
      </c>
      <c r="C2" s="3" t="s">
        <v>2</v>
      </c>
      <c r="D2" s="3" t="s">
        <v>4</v>
      </c>
      <c r="E2" s="3" t="s">
        <v>3</v>
      </c>
    </row>
    <row r="3" spans="1:5" x14ac:dyDescent="0.25">
      <c r="A3" s="4"/>
      <c r="B3" s="4"/>
      <c r="C3" s="4"/>
      <c r="D3" s="4"/>
      <c r="E3" s="5">
        <v>150000</v>
      </c>
    </row>
    <row r="4" spans="1:5" x14ac:dyDescent="0.25">
      <c r="A4" s="2">
        <v>44927</v>
      </c>
      <c r="B4" s="8" t="s">
        <v>15</v>
      </c>
      <c r="C4" s="6">
        <v>15000</v>
      </c>
      <c r="D4" s="6">
        <v>5000</v>
      </c>
      <c r="E4" s="5">
        <f t="shared" ref="E4:E14" si="0">C4-D4</f>
        <v>10000</v>
      </c>
    </row>
    <row r="5" spans="1:5" x14ac:dyDescent="0.25">
      <c r="A5" s="2">
        <v>44928</v>
      </c>
      <c r="B5" s="8" t="s">
        <v>16</v>
      </c>
      <c r="C5" s="6">
        <v>20000</v>
      </c>
      <c r="D5" s="6">
        <v>10000</v>
      </c>
      <c r="E5" s="5">
        <f t="shared" si="0"/>
        <v>10000</v>
      </c>
    </row>
    <row r="6" spans="1:5" x14ac:dyDescent="0.25">
      <c r="A6" s="2">
        <v>44929</v>
      </c>
      <c r="B6" s="8" t="s">
        <v>17</v>
      </c>
      <c r="C6" s="6">
        <v>40000</v>
      </c>
      <c r="D6" s="6">
        <v>5000</v>
      </c>
      <c r="E6" s="5">
        <f t="shared" si="0"/>
        <v>35000</v>
      </c>
    </row>
    <row r="7" spans="1:5" x14ac:dyDescent="0.25">
      <c r="A7" s="2">
        <v>44930</v>
      </c>
      <c r="B7" s="8" t="s">
        <v>18</v>
      </c>
      <c r="C7" s="6">
        <v>50</v>
      </c>
      <c r="D7" s="6">
        <v>50000</v>
      </c>
      <c r="E7" s="5">
        <f t="shared" si="0"/>
        <v>-49950</v>
      </c>
    </row>
    <row r="8" spans="1:5" x14ac:dyDescent="0.25">
      <c r="A8" s="2">
        <v>44931</v>
      </c>
      <c r="B8" s="8" t="s">
        <v>19</v>
      </c>
      <c r="C8" s="6">
        <v>15000</v>
      </c>
      <c r="D8" s="6">
        <v>10000</v>
      </c>
      <c r="E8" s="5">
        <f t="shared" si="0"/>
        <v>5000</v>
      </c>
    </row>
    <row r="9" spans="1:5" x14ac:dyDescent="0.25">
      <c r="A9" s="2">
        <v>44932</v>
      </c>
      <c r="B9" s="8" t="s">
        <v>20</v>
      </c>
      <c r="C9" s="6">
        <v>6000</v>
      </c>
      <c r="D9" s="6">
        <v>2000</v>
      </c>
      <c r="E9" s="5">
        <f t="shared" si="0"/>
        <v>4000</v>
      </c>
    </row>
    <row r="10" spans="1:5" x14ac:dyDescent="0.25">
      <c r="A10" s="2">
        <v>44933</v>
      </c>
      <c r="B10" s="8" t="s">
        <v>21</v>
      </c>
      <c r="C10" s="6">
        <v>3000</v>
      </c>
      <c r="D10" s="6">
        <v>1000</v>
      </c>
      <c r="E10" s="5">
        <f t="shared" si="0"/>
        <v>2000</v>
      </c>
    </row>
    <row r="11" spans="1:5" x14ac:dyDescent="0.25">
      <c r="A11" s="2">
        <v>44934</v>
      </c>
      <c r="B11" s="8" t="s">
        <v>22</v>
      </c>
      <c r="C11" s="6">
        <v>25000</v>
      </c>
      <c r="D11" s="6">
        <v>20000</v>
      </c>
      <c r="E11" s="5">
        <f t="shared" si="0"/>
        <v>5000</v>
      </c>
    </row>
    <row r="12" spans="1:5" x14ac:dyDescent="0.25">
      <c r="A12" s="2">
        <v>44935</v>
      </c>
      <c r="B12" s="8" t="s">
        <v>23</v>
      </c>
      <c r="C12" s="6">
        <v>50000</v>
      </c>
      <c r="D12" s="6">
        <v>15000</v>
      </c>
      <c r="E12" s="5">
        <f t="shared" si="0"/>
        <v>35000</v>
      </c>
    </row>
    <row r="13" spans="1:5" x14ac:dyDescent="0.25">
      <c r="A13" s="2">
        <v>44936</v>
      </c>
      <c r="B13" s="8" t="s">
        <v>24</v>
      </c>
      <c r="C13" s="6">
        <v>15500</v>
      </c>
      <c r="D13" s="6">
        <v>5500</v>
      </c>
      <c r="E13" s="5">
        <f t="shared" si="0"/>
        <v>10000</v>
      </c>
    </row>
    <row r="14" spans="1:5" x14ac:dyDescent="0.25">
      <c r="A14" s="2">
        <v>44937</v>
      </c>
      <c r="B14" s="8" t="s">
        <v>25</v>
      </c>
      <c r="C14" s="6">
        <v>215000</v>
      </c>
      <c r="D14" s="6">
        <v>200000</v>
      </c>
      <c r="E14" s="5">
        <f t="shared" si="0"/>
        <v>15000</v>
      </c>
    </row>
    <row r="15" spans="1:5" x14ac:dyDescent="0.25">
      <c r="A15" s="35" t="s">
        <v>5</v>
      </c>
      <c r="B15" s="36"/>
      <c r="C15" s="9">
        <f>SUM(C3:C14)</f>
        <v>404550</v>
      </c>
      <c r="D15" s="9">
        <f>SUM(D3:D14)</f>
        <v>323500</v>
      </c>
      <c r="E15" s="7">
        <f>E3+C15-D15</f>
        <v>231050</v>
      </c>
    </row>
  </sheetData>
  <mergeCells count="2">
    <mergeCell ref="A1:E1"/>
    <mergeCell ref="A15:B15"/>
  </mergeCells>
  <hyperlinks>
    <hyperlink ref="B4:B14" location="Sheet3!A1" display="DIESEL" xr:uid="{845EFDA6-8A9D-4FB0-A5E0-7FCE71031893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DIESEL</vt:lpstr>
      <vt:lpstr>RATION</vt:lpstr>
      <vt:lpstr>ICE</vt:lpstr>
      <vt:lpstr>MAZDURI</vt:lpstr>
      <vt:lpstr>TROLLY</vt:lpstr>
      <vt:lpstr>OIL</vt:lpstr>
      <vt:lpstr>REEL</vt:lpstr>
      <vt:lpstr>GASS</vt:lpstr>
      <vt:lpstr>JOB</vt:lpstr>
      <vt:lpstr>OTHERS</vt:lpstr>
      <vt:lpstr>PARTY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Muhammadi-Laptop</dc:creator>
  <cp:lastModifiedBy>Muhammadi-Laptop</cp:lastModifiedBy>
  <cp:lastPrinted>2023-02-01T20:04:24Z</cp:lastPrinted>
  <dcterms:created xsi:type="dcterms:W3CDTF">2023-01-19T16:42:03Z</dcterms:created>
  <dcterms:modified xsi:type="dcterms:W3CDTF">2023-02-01T20:26:18Z</dcterms:modified>
</cp:coreProperties>
</file>