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69">
      <text>
        <t xml:space="preserve">This is the y value of the heat sink
	-Deangelo Wooley</t>
      </text>
    </comment>
    <comment authorId="0" ref="F1">
      <text>
        <t xml:space="preserve">This column is currently in [Watts*meters]/[Celsius]. Was confused on how to change slope from Celsius to kelvin of the slope.
	-Deangelo Wooley</t>
      </text>
    </comment>
  </commentList>
</comments>
</file>

<file path=xl/sharedStrings.xml><?xml version="1.0" encoding="utf-8"?>
<sst xmlns="http://schemas.openxmlformats.org/spreadsheetml/2006/main" count="213" uniqueCount="102">
  <si>
    <t>Room Temp [C]</t>
  </si>
  <si>
    <t>Slope [K/mm]</t>
  </si>
  <si>
    <t>Uncertainity of slope</t>
  </si>
  <si>
    <t>k_foam [W/m*K] [Conductivity]</t>
  </si>
  <si>
    <t>T_145 [C]</t>
  </si>
  <si>
    <t>Delta T_int [K]</t>
  </si>
  <si>
    <t>R_int [K/W] [Resistance]</t>
  </si>
  <si>
    <t>T_HS [C]</t>
  </si>
  <si>
    <t>Delta T_HS [K]</t>
  </si>
  <si>
    <t>T_HS_CORR</t>
  </si>
  <si>
    <t>Tlinfit16</t>
  </si>
  <si>
    <t>T_HS_CORR - Tlinfit16</t>
  </si>
  <si>
    <t>comments</t>
  </si>
  <si>
    <t>s10_A</t>
  </si>
  <si>
    <t>has thermal paste all around diviot</t>
  </si>
  <si>
    <t>s10_B</t>
  </si>
  <si>
    <t>s10_C</t>
  </si>
  <si>
    <t>s11_A</t>
  </si>
  <si>
    <t>thermal paste only around side nearest to heater</t>
  </si>
  <si>
    <t>s11_B</t>
  </si>
  <si>
    <t>s11_C</t>
  </si>
  <si>
    <t>s12_A</t>
  </si>
  <si>
    <t>s12_B</t>
  </si>
  <si>
    <t>s12_C</t>
  </si>
  <si>
    <t>s13_A</t>
  </si>
  <si>
    <t>low T at heater</t>
  </si>
  <si>
    <t>s13_B</t>
  </si>
  <si>
    <t>s13_C</t>
  </si>
  <si>
    <t>s14_A</t>
  </si>
  <si>
    <t>s14_B</t>
  </si>
  <si>
    <t>s14_C</t>
  </si>
  <si>
    <t>s15_A</t>
  </si>
  <si>
    <t>s15_B</t>
  </si>
  <si>
    <t>s15_C</t>
  </si>
  <si>
    <t>s16_A</t>
  </si>
  <si>
    <t>crazy T graphs</t>
  </si>
  <si>
    <t>s16_B</t>
  </si>
  <si>
    <t>s16_C</t>
  </si>
  <si>
    <t>s17_A</t>
  </si>
  <si>
    <t>s17_B</t>
  </si>
  <si>
    <t>s17_C</t>
  </si>
  <si>
    <t>s18_A</t>
  </si>
  <si>
    <t>s18_B</t>
  </si>
  <si>
    <t>s18_C</t>
  </si>
  <si>
    <t>s19_A</t>
  </si>
  <si>
    <t>s19_B</t>
  </si>
  <si>
    <t>s19_C</t>
  </si>
  <si>
    <t>s20_A</t>
  </si>
  <si>
    <t>s20_B</t>
  </si>
  <si>
    <t>s20_C</t>
  </si>
  <si>
    <t>s20_With_ThermalA</t>
  </si>
  <si>
    <t>has thermal paste all around diviot/ and on heat sink on both sides/ I dont evenly distribute heat paste on heatsink</t>
  </si>
  <si>
    <t>s20_With_thermal_B</t>
  </si>
  <si>
    <t>s20_With_Thermal_C</t>
  </si>
  <si>
    <t>s19_With_Thermal_A</t>
  </si>
  <si>
    <t>has thermal paste all around diviot/ and on heat sink on both sides</t>
  </si>
  <si>
    <t>s19_With_Thermal_B</t>
  </si>
  <si>
    <t>s19_With_Thermal_C</t>
  </si>
  <si>
    <t>s18_With_ThermalA</t>
  </si>
  <si>
    <t>s18_With_thermal_B</t>
  </si>
  <si>
    <t>s18_With_Thermal_C</t>
  </si>
  <si>
    <t>s20_With_Thermal_redoA</t>
  </si>
  <si>
    <t>s20_With_Thermal_redoB</t>
  </si>
  <si>
    <t>s20_With_Thermal_redoC</t>
  </si>
  <si>
    <t>s18_With_Thermal_redoA</t>
  </si>
  <si>
    <t>s18_With_Thermal_redoB</t>
  </si>
  <si>
    <t>s18_With_Thermal_redoC</t>
  </si>
  <si>
    <t>s19_With_Thermal_redoA</t>
  </si>
  <si>
    <t>s19_With_Thermal_redoB</t>
  </si>
  <si>
    <t>s19_With_Thermal_redoC</t>
  </si>
  <si>
    <t>s10_With_Thermal_A_Yibin</t>
  </si>
  <si>
    <t>s10_Thermal_A_Agarwal</t>
  </si>
  <si>
    <t>Some holes in the sample didn't had uniform thermal paste in them  due to which there might be some error</t>
  </si>
  <si>
    <t>s10_With_Thermal_B_Yibin</t>
  </si>
  <si>
    <t>s11With_Thermal_A</t>
  </si>
  <si>
    <t>s11With_Thermal_B</t>
  </si>
  <si>
    <t>s11With_Thermal_C</t>
  </si>
  <si>
    <t>s12With_Thermal_A</t>
  </si>
  <si>
    <t>s12With_Thermal_B</t>
  </si>
  <si>
    <t>s12With_Thermal_C</t>
  </si>
  <si>
    <t>Average of (power/2) [W]</t>
  </si>
  <si>
    <t>area in millimeters [squared]</t>
  </si>
  <si>
    <t>Area in meters [squared]</t>
  </si>
  <si>
    <t>x</t>
  </si>
  <si>
    <t>m</t>
  </si>
  <si>
    <t>mx</t>
  </si>
  <si>
    <t>b</t>
  </si>
  <si>
    <t>mx+b (x=16mm)</t>
  </si>
  <si>
    <t>sample</t>
  </si>
  <si>
    <t>R_int (average) K/W</t>
  </si>
  <si>
    <t>avg R_int good samples</t>
  </si>
  <si>
    <t>uncert</t>
  </si>
  <si>
    <t>Std of k_foam all except the bad one</t>
  </si>
  <si>
    <t>std of R_int all except the bad one</t>
  </si>
  <si>
    <t>Std of k_foam redo</t>
  </si>
  <si>
    <t>std of R_int redo</t>
  </si>
  <si>
    <t>s19_with thermal</t>
  </si>
  <si>
    <t>s20_with_thermal</t>
  </si>
  <si>
    <t xml:space="preserve"> </t>
  </si>
  <si>
    <t>s10_With_Thermal_A_yibin</t>
  </si>
  <si>
    <t>s10_Thermal</t>
  </si>
  <si>
    <t>s10_With_Thermal_B_yibin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</si>
</sst>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00"/>
  </numFmts>
  <fonts count="4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2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2" fontId="1" numFmtId="2" xfId="0" applyBorder="1" applyFont="1" applyNumberFormat="1"/>
    <xf borderId="1" fillId="2" fontId="1" numFmtId="2" xfId="0" applyAlignment="1" applyBorder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1" fillId="0" fontId="1" numFmtId="2" xfId="0" applyBorder="1" applyFont="1" applyNumberFormat="1"/>
    <xf borderId="1" fillId="3" fontId="1" numFmtId="2" xfId="0" applyBorder="1" applyFill="1" applyFont="1" applyNumberFormat="1"/>
    <xf borderId="1" fillId="4" fontId="1" numFmtId="0" xfId="0" applyAlignment="1" applyBorder="1" applyFill="1" applyFont="1">
      <alignment readingOrder="0"/>
    </xf>
    <xf borderId="0" fillId="4" fontId="1" numFmtId="0" xfId="0" applyAlignment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  <xf borderId="1" fillId="5" fontId="2" numFmtId="0" xfId="0" applyAlignment="1" applyBorder="1" applyFill="1" applyFont="1">
      <alignment readingOrder="0"/>
    </xf>
    <xf borderId="0" fillId="5" fontId="2" numFmtId="0" xfId="0" applyAlignment="1" applyFont="1">
      <alignment readingOrder="0"/>
    </xf>
    <xf borderId="1" fillId="5" fontId="3" numFmtId="0" xfId="0" applyAlignment="1" applyBorder="1" applyFont="1">
      <alignment readingOrder="0"/>
    </xf>
    <xf borderId="1" fillId="3" fontId="1" numFmtId="2" xfId="0" applyAlignment="1" applyBorder="1" applyFont="1" applyNumberFormat="1">
      <alignment readingOrder="0"/>
    </xf>
    <xf borderId="1" fillId="6" fontId="3" numFmtId="0" xfId="0" applyAlignment="1" applyBorder="1" applyFill="1" applyFont="1">
      <alignment readingOrder="0"/>
    </xf>
    <xf borderId="1" fillId="7" fontId="1" numFmtId="0" xfId="0" applyAlignment="1" applyBorder="1" applyFill="1" applyFont="1">
      <alignment readingOrder="0"/>
    </xf>
    <xf borderId="1" fillId="7" fontId="1" numFmtId="164" xfId="0" applyAlignment="1" applyBorder="1" applyFont="1" applyNumberFormat="1">
      <alignment readingOrder="0"/>
    </xf>
    <xf borderId="1" fillId="7" fontId="1" numFmtId="2" xfId="0" applyBorder="1" applyFont="1" applyNumberFormat="1"/>
    <xf borderId="1" fillId="7" fontId="1" numFmtId="2" xfId="0" applyAlignment="1" applyBorder="1" applyFont="1" applyNumberFormat="1">
      <alignment readingOrder="0"/>
    </xf>
    <xf borderId="1" fillId="3" fontId="1" numFmtId="0" xfId="0" applyAlignment="1" applyBorder="1" applyFont="1">
      <alignment readingOrder="0"/>
    </xf>
    <xf borderId="1" fillId="7" fontId="3" numFmtId="0" xfId="0" applyAlignment="1" applyBorder="1" applyFont="1">
      <alignment readingOrder="0"/>
    </xf>
    <xf borderId="1" fillId="3" fontId="1" numFmtId="164" xfId="0" applyAlignment="1" applyBorder="1" applyFont="1" applyNumberFormat="1">
      <alignment readingOrder="0"/>
    </xf>
    <xf borderId="1" fillId="3" fontId="1" numFmtId="0" xfId="0" applyBorder="1" applyFont="1"/>
    <xf borderId="0" fillId="0" fontId="1" numFmtId="2" xfId="0" applyFont="1" applyNumberFormat="1"/>
    <xf borderId="0" fillId="4" fontId="1" numFmtId="2" xfId="0" applyFont="1" applyNumberFormat="1"/>
    <xf borderId="1" fillId="0" fontId="1" numFmtId="165" xfId="0" applyAlignment="1" applyBorder="1" applyFont="1" applyNumberFormat="1">
      <alignment readingOrder="0"/>
    </xf>
    <xf borderId="1" fillId="0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R_int [K/W] vs. k_foam [W/m*K]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Sheet1!$F$35:$F$43</c:f>
            </c:numRef>
          </c:xVal>
          <c:yVal>
            <c:numRef>
              <c:f>Sheet1!$I$35:$I$43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475892"/>
        <c:axId val="644978148"/>
      </c:scatterChart>
      <c:valAx>
        <c:axId val="19804758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k_foam [W/m*K]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978148"/>
      </c:valAx>
      <c:valAx>
        <c:axId val="644978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R_int [K/W]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475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R_int [K/W] vs. k_foam [W/m*K]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Sheet1!$F$2:$F$52</c:f>
            </c:numRef>
          </c:xVal>
          <c:yVal>
            <c:numRef>
              <c:f>Sheet1!$I$2:$I$52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864857"/>
        <c:axId val="1136723210"/>
      </c:scatterChart>
      <c:valAx>
        <c:axId val="18948648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k_foam [W/m*K]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723210"/>
      </c:valAx>
      <c:valAx>
        <c:axId val="1136723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R_int [K/W]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864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400050</xdr:colOff>
      <xdr:row>40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352425</xdr:colOff>
      <xdr:row>16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57"/>
    <col customWidth="1" min="3" max="3" width="14.29"/>
    <col customWidth="1" min="4" max="4" width="12.86"/>
    <col customWidth="1" min="7" max="7" width="10.71"/>
    <col customWidth="1" min="8" max="8" width="13.57"/>
    <col customWidth="1" min="9" max="9" width="11.43"/>
    <col customWidth="1" min="10" max="10" width="10.14"/>
    <col customWidth="1" min="15" max="15" width="15.86"/>
  </cols>
  <sheetData>
    <row r="1"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3" t="s">
        <v>12</v>
      </c>
    </row>
    <row r="2">
      <c r="B2" s="4" t="s">
        <v>13</v>
      </c>
      <c r="C2" s="4">
        <v>25.0</v>
      </c>
      <c r="D2" s="4">
        <v>-0.325</v>
      </c>
      <c r="E2" s="4">
        <v>0.009</v>
      </c>
      <c r="F2" s="5">
        <f t="shared" ref="F2:F61" si="1">-(B70/D2/1000)*(1/$D$70)</f>
        <v>30.70769231</v>
      </c>
      <c r="G2" s="6">
        <v>34.414</v>
      </c>
      <c r="H2" s="6">
        <v>1.539</v>
      </c>
      <c r="I2" s="5">
        <f t="shared" ref="I2:I53" si="2">H2/B70</f>
        <v>1.542084168</v>
      </c>
      <c r="J2" s="6">
        <v>25.419</v>
      </c>
      <c r="K2" s="5">
        <f t="shared" ref="K2:K34" si="3">I70-J2</f>
        <v>4.266</v>
      </c>
      <c r="L2" s="4"/>
      <c r="M2" s="4"/>
      <c r="N2" s="4"/>
      <c r="O2" s="7" t="s">
        <v>14</v>
      </c>
      <c r="P2" s="8"/>
      <c r="Q2" s="8"/>
    </row>
    <row r="3">
      <c r="B3" s="4" t="s">
        <v>15</v>
      </c>
      <c r="C3" s="4">
        <v>25.0</v>
      </c>
      <c r="D3" s="4">
        <v>-0.321</v>
      </c>
      <c r="E3" s="4">
        <v>0.009</v>
      </c>
      <c r="F3" s="5">
        <f t="shared" si="1"/>
        <v>30.74766355</v>
      </c>
      <c r="G3" s="6">
        <v>34.435</v>
      </c>
      <c r="H3" s="6">
        <v>1.514</v>
      </c>
      <c r="I3" s="5">
        <f t="shared" si="2"/>
        <v>1.533941236</v>
      </c>
      <c r="J3" s="6">
        <v>25.513</v>
      </c>
      <c r="K3" s="5">
        <f t="shared" si="3"/>
        <v>4.251</v>
      </c>
      <c r="L3" s="4"/>
      <c r="M3" s="4"/>
      <c r="N3" s="4"/>
      <c r="O3" s="7" t="s">
        <v>14</v>
      </c>
      <c r="P3" s="8"/>
      <c r="Q3" s="8"/>
    </row>
    <row r="4">
      <c r="B4" s="4" t="s">
        <v>16</v>
      </c>
      <c r="C4" s="4">
        <v>25.0</v>
      </c>
      <c r="D4" s="4">
        <v>-0.321</v>
      </c>
      <c r="E4" s="4">
        <v>0.01</v>
      </c>
      <c r="F4" s="5">
        <f t="shared" si="1"/>
        <v>30.80996885</v>
      </c>
      <c r="G4" s="6">
        <v>34.516</v>
      </c>
      <c r="H4" s="6">
        <v>1.514</v>
      </c>
      <c r="I4" s="5">
        <f t="shared" si="2"/>
        <v>1.530839232</v>
      </c>
      <c r="J4" s="6">
        <v>25.584</v>
      </c>
      <c r="K4" s="5">
        <f t="shared" si="3"/>
        <v>4.262</v>
      </c>
      <c r="L4" s="4"/>
      <c r="M4" s="4"/>
      <c r="N4" s="4"/>
      <c r="O4" s="7" t="s">
        <v>14</v>
      </c>
      <c r="P4" s="8"/>
      <c r="Q4" s="8"/>
    </row>
    <row r="5">
      <c r="B5" s="1" t="s">
        <v>17</v>
      </c>
      <c r="C5" s="1">
        <v>25.0</v>
      </c>
      <c r="D5" s="1">
        <v>-0.294</v>
      </c>
      <c r="E5" s="1">
        <v>0.004</v>
      </c>
      <c r="F5" s="9">
        <f t="shared" si="1"/>
        <v>31.9047619</v>
      </c>
      <c r="G5" s="2">
        <v>33.461</v>
      </c>
      <c r="H5" s="2">
        <v>1.289</v>
      </c>
      <c r="I5" s="9">
        <f t="shared" si="2"/>
        <v>1.374200426</v>
      </c>
      <c r="J5" s="2">
        <v>25.247</v>
      </c>
      <c r="K5" s="10">
        <f t="shared" si="3"/>
        <v>3.937</v>
      </c>
      <c r="L5" s="1"/>
      <c r="M5" s="1"/>
      <c r="N5" s="1"/>
      <c r="O5" s="3" t="s">
        <v>18</v>
      </c>
    </row>
    <row r="6">
      <c r="B6" s="1" t="s">
        <v>19</v>
      </c>
      <c r="C6" s="1">
        <v>25.0</v>
      </c>
      <c r="D6" s="1">
        <v>-0.294</v>
      </c>
      <c r="E6" s="1">
        <v>0.004</v>
      </c>
      <c r="F6" s="9">
        <f t="shared" si="1"/>
        <v>31.93877551</v>
      </c>
      <c r="G6" s="2">
        <v>33.577</v>
      </c>
      <c r="H6" s="2">
        <v>1.283</v>
      </c>
      <c r="I6" s="9">
        <f t="shared" si="2"/>
        <v>1.366347178</v>
      </c>
      <c r="J6" s="2">
        <v>25.38</v>
      </c>
      <c r="K6" s="10">
        <f t="shared" si="3"/>
        <v>3.919</v>
      </c>
      <c r="L6" s="1"/>
      <c r="M6" s="1"/>
      <c r="N6" s="1"/>
      <c r="O6" s="3" t="s">
        <v>18</v>
      </c>
    </row>
    <row r="7">
      <c r="B7" s="1" t="s">
        <v>20</v>
      </c>
      <c r="C7" s="1">
        <v>25.0</v>
      </c>
      <c r="D7" s="1">
        <v>-0.313</v>
      </c>
      <c r="E7" s="1">
        <v>0.005</v>
      </c>
      <c r="F7" s="9">
        <f t="shared" si="1"/>
        <v>32.07667732</v>
      </c>
      <c r="G7" s="2">
        <v>34.191</v>
      </c>
      <c r="H7" s="2">
        <v>1.372</v>
      </c>
      <c r="I7" s="9">
        <f t="shared" si="2"/>
        <v>1.366533865</v>
      </c>
      <c r="J7" s="2">
        <v>25.456</v>
      </c>
      <c r="K7" s="10">
        <f t="shared" si="3"/>
        <v>4.181</v>
      </c>
      <c r="L7" s="1"/>
      <c r="M7" s="1"/>
      <c r="N7" s="1"/>
      <c r="O7" s="3" t="s">
        <v>18</v>
      </c>
    </row>
    <row r="8">
      <c r="B8" s="4" t="s">
        <v>21</v>
      </c>
      <c r="C8" s="4">
        <v>25.0</v>
      </c>
      <c r="D8" s="4">
        <v>-0.303</v>
      </c>
      <c r="E8" s="4">
        <v>0.021</v>
      </c>
      <c r="F8" s="5">
        <f t="shared" si="1"/>
        <v>32.11221122</v>
      </c>
      <c r="G8" s="6">
        <v>33.631</v>
      </c>
      <c r="H8" s="6">
        <v>1.377</v>
      </c>
      <c r="I8" s="5">
        <f t="shared" si="2"/>
        <v>1.415210689</v>
      </c>
      <c r="J8" s="6">
        <v>25.175</v>
      </c>
      <c r="K8" s="5">
        <f t="shared" si="3"/>
        <v>4.048</v>
      </c>
      <c r="L8" s="4"/>
      <c r="M8" s="4"/>
      <c r="N8" s="4"/>
      <c r="O8" s="7" t="s">
        <v>14</v>
      </c>
      <c r="P8" s="8"/>
      <c r="Q8" s="8"/>
    </row>
    <row r="9">
      <c r="B9" s="4" t="s">
        <v>22</v>
      </c>
      <c r="C9" s="4">
        <v>24.0</v>
      </c>
      <c r="D9" s="4">
        <v>-0.299</v>
      </c>
      <c r="E9" s="4">
        <v>0.021</v>
      </c>
      <c r="F9" s="5">
        <f t="shared" si="1"/>
        <v>32.0735786</v>
      </c>
      <c r="G9" s="6">
        <v>33.286</v>
      </c>
      <c r="H9" s="6">
        <v>1.355</v>
      </c>
      <c r="I9" s="5">
        <f t="shared" si="2"/>
        <v>1.412930136</v>
      </c>
      <c r="J9" s="6">
        <v>24.932</v>
      </c>
      <c r="K9" s="5">
        <f t="shared" si="3"/>
        <v>4.004</v>
      </c>
      <c r="L9" s="4"/>
      <c r="M9" s="4"/>
      <c r="N9" s="4"/>
      <c r="O9" s="7" t="s">
        <v>14</v>
      </c>
      <c r="P9" s="8"/>
      <c r="Q9" s="8"/>
    </row>
    <row r="10">
      <c r="B10" s="4" t="s">
        <v>23</v>
      </c>
      <c r="C10" s="4">
        <v>24.0</v>
      </c>
      <c r="D10" s="4">
        <v>-0.3</v>
      </c>
      <c r="E10" s="4">
        <v>0.021</v>
      </c>
      <c r="F10" s="5">
        <f t="shared" si="1"/>
        <v>32.13333333</v>
      </c>
      <c r="G10" s="6">
        <v>33.302</v>
      </c>
      <c r="H10" s="6">
        <v>1.36</v>
      </c>
      <c r="I10" s="5">
        <f t="shared" si="2"/>
        <v>1.410788382</v>
      </c>
      <c r="J10" s="6">
        <v>24.902</v>
      </c>
      <c r="K10" s="5">
        <f t="shared" si="3"/>
        <v>4.035</v>
      </c>
      <c r="L10" s="4"/>
      <c r="M10" s="4"/>
      <c r="N10" s="4"/>
      <c r="O10" s="7" t="s">
        <v>14</v>
      </c>
      <c r="P10" s="8"/>
      <c r="Q10" s="8"/>
    </row>
    <row r="11">
      <c r="B11" s="1" t="s">
        <v>24</v>
      </c>
      <c r="C11" s="1">
        <v>23.0</v>
      </c>
      <c r="D11" s="1">
        <v>-0.148</v>
      </c>
      <c r="E11" s="1">
        <v>0.005</v>
      </c>
      <c r="F11" s="9">
        <f t="shared" si="1"/>
        <v>59.39189189</v>
      </c>
      <c r="G11" s="2">
        <v>27.757</v>
      </c>
      <c r="H11" s="2">
        <v>0.336</v>
      </c>
      <c r="I11" s="9">
        <f t="shared" si="2"/>
        <v>0.3822525597</v>
      </c>
      <c r="J11" s="2">
        <v>23.198</v>
      </c>
      <c r="K11" s="10">
        <f t="shared" si="3"/>
        <v>2.406</v>
      </c>
      <c r="L11" s="11"/>
      <c r="M11" s="11"/>
      <c r="N11" s="11"/>
      <c r="O11" s="12" t="s">
        <v>25</v>
      </c>
      <c r="P11" s="3" t="s">
        <v>14</v>
      </c>
    </row>
    <row r="12">
      <c r="B12" s="1" t="s">
        <v>26</v>
      </c>
      <c r="C12" s="1">
        <v>23.0</v>
      </c>
      <c r="D12" s="1">
        <v>-0.152</v>
      </c>
      <c r="E12" s="1">
        <v>0.005</v>
      </c>
      <c r="F12" s="9">
        <f t="shared" si="1"/>
        <v>58.61842105</v>
      </c>
      <c r="G12" s="2">
        <v>28.113</v>
      </c>
      <c r="H12" s="2">
        <v>0.339</v>
      </c>
      <c r="I12" s="9">
        <f t="shared" si="2"/>
        <v>0.3804713805</v>
      </c>
      <c r="J12" s="2">
        <v>23.428</v>
      </c>
      <c r="K12" s="10">
        <f t="shared" si="3"/>
        <v>2.474</v>
      </c>
      <c r="L12" s="11"/>
      <c r="M12" s="11"/>
      <c r="N12" s="11"/>
      <c r="O12" s="12" t="s">
        <v>25</v>
      </c>
      <c r="P12" s="3" t="s">
        <v>14</v>
      </c>
    </row>
    <row r="13">
      <c r="B13" s="1" t="s">
        <v>27</v>
      </c>
      <c r="C13" s="1">
        <v>23.0</v>
      </c>
      <c r="D13" s="1">
        <v>-0.149</v>
      </c>
      <c r="E13" s="1">
        <v>0.006</v>
      </c>
      <c r="F13" s="9">
        <f t="shared" si="1"/>
        <v>58.72483221</v>
      </c>
      <c r="G13" s="2">
        <v>28.439</v>
      </c>
      <c r="H13" s="2">
        <v>0.329</v>
      </c>
      <c r="I13" s="9">
        <f t="shared" si="2"/>
        <v>0.376</v>
      </c>
      <c r="J13" s="2">
        <v>23.849</v>
      </c>
      <c r="K13" s="10">
        <f t="shared" si="3"/>
        <v>2.422</v>
      </c>
      <c r="L13" s="11"/>
      <c r="M13" s="11"/>
      <c r="N13" s="11"/>
      <c r="O13" s="12" t="s">
        <v>25</v>
      </c>
      <c r="P13" s="3" t="s">
        <v>14</v>
      </c>
    </row>
    <row r="14">
      <c r="B14" s="4" t="s">
        <v>28</v>
      </c>
      <c r="C14" s="4">
        <v>23.0</v>
      </c>
      <c r="D14" s="4">
        <v>-0.255</v>
      </c>
      <c r="E14" s="4">
        <v>0.007</v>
      </c>
      <c r="F14" s="5">
        <f t="shared" si="1"/>
        <v>35.01960784</v>
      </c>
      <c r="G14" s="6">
        <v>30.112</v>
      </c>
      <c r="H14" s="6">
        <v>1.418</v>
      </c>
      <c r="I14" s="5">
        <f t="shared" si="2"/>
        <v>1.587905935</v>
      </c>
      <c r="J14" s="6">
        <v>22.34</v>
      </c>
      <c r="K14" s="5">
        <f t="shared" si="3"/>
        <v>4.062</v>
      </c>
      <c r="L14" s="4"/>
      <c r="M14" s="4"/>
      <c r="N14" s="4"/>
      <c r="O14" s="7" t="s">
        <v>14</v>
      </c>
      <c r="P14" s="8"/>
      <c r="Q14" s="8"/>
    </row>
    <row r="15">
      <c r="B15" s="4" t="s">
        <v>29</v>
      </c>
      <c r="C15" s="4">
        <v>23.0</v>
      </c>
      <c r="D15" s="4">
        <v>-0.259</v>
      </c>
      <c r="E15" s="4">
        <v>0.007</v>
      </c>
      <c r="F15" s="5">
        <f t="shared" si="1"/>
        <v>35.05791506</v>
      </c>
      <c r="G15" s="6">
        <v>30.548</v>
      </c>
      <c r="H15" s="6">
        <v>1.437</v>
      </c>
      <c r="I15" s="5">
        <f t="shared" si="2"/>
        <v>1.582599119</v>
      </c>
      <c r="J15" s="6">
        <v>22.653</v>
      </c>
      <c r="K15" s="5">
        <f t="shared" si="3"/>
        <v>4.126</v>
      </c>
      <c r="L15" s="4"/>
      <c r="M15" s="4"/>
      <c r="N15" s="4"/>
      <c r="O15" s="7" t="s">
        <v>14</v>
      </c>
      <c r="P15" s="8"/>
      <c r="Q15" s="8"/>
    </row>
    <row r="16">
      <c r="B16" s="4" t="s">
        <v>30</v>
      </c>
      <c r="C16" s="4">
        <v>23.0</v>
      </c>
      <c r="D16" s="4">
        <v>-0.258</v>
      </c>
      <c r="E16" s="4">
        <v>0.007</v>
      </c>
      <c r="F16" s="5">
        <f t="shared" si="1"/>
        <v>35.42635659</v>
      </c>
      <c r="G16" s="6">
        <v>30.848</v>
      </c>
      <c r="H16" s="6">
        <v>1.435</v>
      </c>
      <c r="I16" s="5">
        <f t="shared" si="2"/>
        <v>1.570021882</v>
      </c>
      <c r="J16" s="5">
        <v>22.947</v>
      </c>
      <c r="K16" s="5">
        <f t="shared" si="3"/>
        <v>4.148</v>
      </c>
      <c r="L16" s="4"/>
      <c r="M16" s="4"/>
      <c r="N16" s="4"/>
      <c r="O16" s="7" t="s">
        <v>14</v>
      </c>
      <c r="P16" s="8"/>
      <c r="Q16" s="8"/>
    </row>
    <row r="17">
      <c r="B17" s="1" t="s">
        <v>31</v>
      </c>
      <c r="C17" s="1">
        <v>23.0</v>
      </c>
      <c r="D17" s="1">
        <v>-0.287</v>
      </c>
      <c r="E17" s="13">
        <v>0.007</v>
      </c>
      <c r="F17" s="2">
        <f t="shared" si="1"/>
        <v>31.95121951</v>
      </c>
      <c r="G17" s="2">
        <v>30.815</v>
      </c>
      <c r="H17" s="2">
        <v>1.279</v>
      </c>
      <c r="I17" s="9">
        <f t="shared" si="2"/>
        <v>1.39476554</v>
      </c>
      <c r="J17" s="14">
        <v>22.87</v>
      </c>
      <c r="K17" s="9">
        <f t="shared" si="3"/>
        <v>3.769</v>
      </c>
      <c r="L17" s="15"/>
      <c r="M17" s="15"/>
      <c r="N17" s="15"/>
      <c r="O17" s="16" t="s">
        <v>14</v>
      </c>
    </row>
    <row r="18">
      <c r="B18" s="1" t="s">
        <v>32</v>
      </c>
      <c r="C18" s="1">
        <v>23.0</v>
      </c>
      <c r="D18" s="1">
        <v>-0.275</v>
      </c>
      <c r="E18" s="13">
        <v>0.007</v>
      </c>
      <c r="F18" s="2">
        <f t="shared" si="1"/>
        <v>32.50909091</v>
      </c>
      <c r="G18" s="2">
        <v>30.74</v>
      </c>
      <c r="H18" s="2">
        <v>1.228</v>
      </c>
      <c r="I18" s="9">
        <f t="shared" si="2"/>
        <v>1.37360179</v>
      </c>
      <c r="J18" s="2">
        <v>23.116</v>
      </c>
      <c r="K18" s="9">
        <f t="shared" si="3"/>
        <v>3.624</v>
      </c>
      <c r="L18" s="15"/>
      <c r="M18" s="15"/>
      <c r="N18" s="15"/>
      <c r="O18" s="16" t="s">
        <v>14</v>
      </c>
    </row>
    <row r="19">
      <c r="B19" s="1" t="s">
        <v>33</v>
      </c>
      <c r="C19" s="1">
        <v>23.0</v>
      </c>
      <c r="D19" s="1">
        <v>-0.285</v>
      </c>
      <c r="E19" s="13">
        <v>0.008</v>
      </c>
      <c r="F19" s="2">
        <f t="shared" si="1"/>
        <v>32.42105263</v>
      </c>
      <c r="G19" s="2">
        <v>31.272</v>
      </c>
      <c r="H19" s="1">
        <v>1.272</v>
      </c>
      <c r="I19" s="9">
        <f t="shared" si="2"/>
        <v>1.376623377</v>
      </c>
      <c r="J19" s="1">
        <v>23.37</v>
      </c>
      <c r="K19" s="9">
        <f t="shared" si="3"/>
        <v>3.755</v>
      </c>
      <c r="L19" s="15"/>
      <c r="M19" s="15"/>
      <c r="N19" s="15"/>
      <c r="O19" s="16" t="s">
        <v>14</v>
      </c>
    </row>
    <row r="20">
      <c r="B20" s="4" t="s">
        <v>34</v>
      </c>
      <c r="C20" s="4">
        <v>23.0</v>
      </c>
      <c r="D20" s="4">
        <v>-0.28</v>
      </c>
      <c r="E20" s="4">
        <v>0.008</v>
      </c>
      <c r="F20" s="6">
        <f t="shared" si="1"/>
        <v>35.67857143</v>
      </c>
      <c r="G20" s="6">
        <v>32.818</v>
      </c>
      <c r="H20" s="4">
        <v>0.813</v>
      </c>
      <c r="I20" s="6">
        <f t="shared" si="2"/>
        <v>0.8138138138</v>
      </c>
      <c r="J20" s="6">
        <v>24.247</v>
      </c>
      <c r="K20" s="6">
        <f t="shared" si="3"/>
        <v>4.497</v>
      </c>
      <c r="L20" s="4"/>
      <c r="M20" s="4"/>
      <c r="N20" s="4"/>
      <c r="O20" s="4" t="s">
        <v>14</v>
      </c>
      <c r="Q20" s="12" t="s">
        <v>35</v>
      </c>
    </row>
    <row r="21">
      <c r="B21" s="4" t="s">
        <v>36</v>
      </c>
      <c r="C21" s="4">
        <v>23.0</v>
      </c>
      <c r="D21" s="4">
        <v>-0.28</v>
      </c>
      <c r="E21" s="4">
        <v>0.008</v>
      </c>
      <c r="F21" s="6">
        <f t="shared" si="1"/>
        <v>35.89285714</v>
      </c>
      <c r="G21" s="6">
        <v>33.006</v>
      </c>
      <c r="H21" s="4">
        <v>0.824</v>
      </c>
      <c r="I21" s="6">
        <f t="shared" si="2"/>
        <v>0.8199004975</v>
      </c>
      <c r="J21" s="6">
        <v>24.454</v>
      </c>
      <c r="K21" s="6">
        <f t="shared" si="3"/>
        <v>4.477</v>
      </c>
      <c r="L21" s="4"/>
      <c r="M21" s="4"/>
      <c r="N21" s="4"/>
      <c r="O21" s="4" t="s">
        <v>14</v>
      </c>
      <c r="Q21" s="12" t="s">
        <v>35</v>
      </c>
    </row>
    <row r="22">
      <c r="B22" s="4" t="s">
        <v>37</v>
      </c>
      <c r="C22" s="4">
        <v>23.0</v>
      </c>
      <c r="D22" s="4">
        <v>-0.281</v>
      </c>
      <c r="E22" s="4">
        <v>0.008</v>
      </c>
      <c r="F22" s="6">
        <f t="shared" si="1"/>
        <v>34.51957295</v>
      </c>
      <c r="G22" s="6">
        <v>33.064</v>
      </c>
      <c r="H22" s="4">
        <v>0.86</v>
      </c>
      <c r="I22" s="6">
        <f t="shared" si="2"/>
        <v>0.8865979381</v>
      </c>
      <c r="J22" s="6">
        <v>24.578</v>
      </c>
      <c r="K22" s="6">
        <f t="shared" si="3"/>
        <v>4.397</v>
      </c>
      <c r="L22" s="4"/>
      <c r="M22" s="4"/>
      <c r="N22" s="4"/>
      <c r="O22" s="4" t="s">
        <v>14</v>
      </c>
      <c r="Q22" s="12" t="s">
        <v>35</v>
      </c>
    </row>
    <row r="23">
      <c r="B23" s="1" t="s">
        <v>38</v>
      </c>
      <c r="C23" s="1">
        <v>23.0</v>
      </c>
      <c r="D23" s="1">
        <v>-0.321</v>
      </c>
      <c r="E23" s="13">
        <v>0.007</v>
      </c>
      <c r="F23" s="2">
        <f t="shared" si="1"/>
        <v>32.61682243</v>
      </c>
      <c r="G23" s="2">
        <v>31.983</v>
      </c>
      <c r="H23" s="2">
        <v>1.257</v>
      </c>
      <c r="I23" s="2">
        <f t="shared" si="2"/>
        <v>1.200573066</v>
      </c>
      <c r="J23" s="2">
        <v>22.678</v>
      </c>
      <c r="K23" s="2">
        <f t="shared" si="3"/>
        <v>4.636</v>
      </c>
      <c r="L23" s="2"/>
      <c r="M23" s="2"/>
      <c r="N23" s="2"/>
      <c r="O23" s="2" t="s">
        <v>14</v>
      </c>
    </row>
    <row r="24">
      <c r="B24" s="1" t="s">
        <v>39</v>
      </c>
      <c r="C24" s="1">
        <v>23.0</v>
      </c>
      <c r="D24" s="1">
        <v>-0.322</v>
      </c>
      <c r="E24" s="13">
        <v>0.007</v>
      </c>
      <c r="F24" s="2">
        <f t="shared" si="1"/>
        <v>32.29813665</v>
      </c>
      <c r="G24" s="2">
        <v>32.341</v>
      </c>
      <c r="H24" s="2">
        <v>1.304</v>
      </c>
      <c r="I24" s="2">
        <f t="shared" si="2"/>
        <v>1.253846154</v>
      </c>
      <c r="J24" s="2">
        <v>23.024</v>
      </c>
      <c r="K24" s="2">
        <f t="shared" si="3"/>
        <v>4.632</v>
      </c>
      <c r="L24" s="2"/>
      <c r="M24" s="2"/>
      <c r="N24" s="2"/>
      <c r="O24" s="2" t="s">
        <v>14</v>
      </c>
    </row>
    <row r="25">
      <c r="B25" s="1" t="s">
        <v>40</v>
      </c>
      <c r="C25" s="1">
        <v>23.0</v>
      </c>
      <c r="D25" s="1">
        <v>-0.321</v>
      </c>
      <c r="E25" s="13">
        <v>0.007</v>
      </c>
      <c r="F25" s="2">
        <f t="shared" si="1"/>
        <v>32.11838006</v>
      </c>
      <c r="G25" s="2">
        <v>31.615</v>
      </c>
      <c r="H25" s="2">
        <v>1.351</v>
      </c>
      <c r="I25" s="2">
        <f t="shared" si="2"/>
        <v>1.310378274</v>
      </c>
      <c r="J25" s="2">
        <v>23.315</v>
      </c>
      <c r="K25" s="2">
        <f t="shared" si="3"/>
        <v>4.629</v>
      </c>
      <c r="L25" s="2"/>
      <c r="M25" s="2"/>
      <c r="N25" s="2"/>
      <c r="O25" s="2" t="s">
        <v>14</v>
      </c>
    </row>
    <row r="26">
      <c r="B26" s="4" t="s">
        <v>41</v>
      </c>
      <c r="C26" s="4">
        <v>23.0</v>
      </c>
      <c r="D26" s="4">
        <v>-0.338</v>
      </c>
      <c r="E26" s="4">
        <v>0.006</v>
      </c>
      <c r="F26" s="6">
        <f t="shared" si="1"/>
        <v>28.46153846</v>
      </c>
      <c r="G26" s="6">
        <v>32.881</v>
      </c>
      <c r="H26" s="6">
        <v>1.047</v>
      </c>
      <c r="I26" s="6">
        <f t="shared" si="2"/>
        <v>1.088357588</v>
      </c>
      <c r="J26" s="6">
        <v>23.139</v>
      </c>
      <c r="K26" s="6">
        <f t="shared" si="3"/>
        <v>4.823</v>
      </c>
      <c r="L26" s="4"/>
      <c r="M26" s="4"/>
      <c r="N26" s="4"/>
      <c r="O26" s="4" t="s">
        <v>14</v>
      </c>
    </row>
    <row r="27">
      <c r="B27" s="4" t="s">
        <v>42</v>
      </c>
      <c r="C27" s="4">
        <v>23.0</v>
      </c>
      <c r="D27" s="4">
        <v>-0.337</v>
      </c>
      <c r="E27" s="4">
        <v>0.006</v>
      </c>
      <c r="F27" s="6">
        <f t="shared" si="1"/>
        <v>28.36795252</v>
      </c>
      <c r="G27" s="6">
        <v>33.117</v>
      </c>
      <c r="H27" s="6">
        <v>1.041</v>
      </c>
      <c r="I27" s="6">
        <f t="shared" si="2"/>
        <v>1.088912134</v>
      </c>
      <c r="J27" s="6">
        <v>23.415</v>
      </c>
      <c r="K27" s="6">
        <f t="shared" si="3"/>
        <v>4.799</v>
      </c>
      <c r="L27" s="4"/>
      <c r="M27" s="4"/>
      <c r="N27" s="4"/>
      <c r="O27" s="4" t="s">
        <v>14</v>
      </c>
    </row>
    <row r="28">
      <c r="B28" s="4" t="s">
        <v>43</v>
      </c>
      <c r="C28" s="4">
        <v>24.0</v>
      </c>
      <c r="D28" s="4">
        <v>-0.335</v>
      </c>
      <c r="E28" s="4">
        <v>0.006</v>
      </c>
      <c r="F28" s="6">
        <f t="shared" si="1"/>
        <v>28.3880597</v>
      </c>
      <c r="G28" s="6">
        <v>33.267</v>
      </c>
      <c r="H28" s="6">
        <v>1.034</v>
      </c>
      <c r="I28" s="6">
        <f t="shared" si="2"/>
        <v>1.087276551</v>
      </c>
      <c r="J28" s="6">
        <v>23.63</v>
      </c>
      <c r="K28" s="6">
        <f t="shared" si="3"/>
        <v>4.763</v>
      </c>
      <c r="L28" s="4"/>
      <c r="M28" s="4"/>
      <c r="N28" s="4"/>
      <c r="O28" s="4" t="s">
        <v>14</v>
      </c>
    </row>
    <row r="29">
      <c r="B29" s="1" t="s">
        <v>44</v>
      </c>
      <c r="C29" s="14">
        <v>24.0</v>
      </c>
      <c r="D29" s="1">
        <v>-0.306</v>
      </c>
      <c r="E29" s="14">
        <v>0.005</v>
      </c>
      <c r="F29" s="9">
        <f t="shared" si="1"/>
        <v>30.26143791</v>
      </c>
      <c r="G29" s="9">
        <v>33.415</v>
      </c>
      <c r="H29" s="9">
        <v>1.685</v>
      </c>
      <c r="I29" s="9">
        <f t="shared" si="2"/>
        <v>1.819654428</v>
      </c>
      <c r="J29" s="9">
        <v>24.709</v>
      </c>
      <c r="K29" s="9">
        <f t="shared" si="3"/>
        <v>4.253</v>
      </c>
      <c r="L29" s="2"/>
      <c r="M29" s="2"/>
      <c r="N29" s="2"/>
      <c r="O29" s="2" t="s">
        <v>14</v>
      </c>
    </row>
    <row r="30">
      <c r="B30" s="1" t="s">
        <v>45</v>
      </c>
      <c r="C30" s="14">
        <v>24.0</v>
      </c>
      <c r="D30" s="1">
        <v>-0.304</v>
      </c>
      <c r="E30" s="14">
        <v>0.005</v>
      </c>
      <c r="F30" s="9">
        <f t="shared" si="1"/>
        <v>30.36184211</v>
      </c>
      <c r="G30" s="2">
        <v>33.44</v>
      </c>
      <c r="H30" s="2">
        <v>1.681</v>
      </c>
      <c r="I30" s="9">
        <f t="shared" si="2"/>
        <v>1.821235103</v>
      </c>
      <c r="J30" s="2">
        <v>24.766</v>
      </c>
      <c r="K30" s="9">
        <f t="shared" si="3"/>
        <v>4.252</v>
      </c>
      <c r="L30" s="2"/>
      <c r="M30" s="2"/>
      <c r="N30" s="2"/>
      <c r="O30" s="2" t="s">
        <v>14</v>
      </c>
    </row>
    <row r="31">
      <c r="B31" s="1" t="s">
        <v>46</v>
      </c>
      <c r="C31" s="14">
        <v>24.0</v>
      </c>
      <c r="D31" s="1">
        <v>-0.303</v>
      </c>
      <c r="E31" s="13">
        <v>0.005</v>
      </c>
      <c r="F31" s="9">
        <f t="shared" si="1"/>
        <v>30.3630363</v>
      </c>
      <c r="G31" s="2">
        <v>33.46</v>
      </c>
      <c r="H31" s="2">
        <v>1.672</v>
      </c>
      <c r="I31" s="9">
        <f t="shared" si="2"/>
        <v>1.817391304</v>
      </c>
      <c r="J31" s="2">
        <v>24.816</v>
      </c>
      <c r="K31" s="9">
        <f t="shared" si="3"/>
        <v>4.235</v>
      </c>
      <c r="L31" s="2"/>
      <c r="M31" s="2"/>
      <c r="N31" s="2"/>
      <c r="O31" s="2" t="s">
        <v>14</v>
      </c>
    </row>
    <row r="32">
      <c r="B32" s="4" t="s">
        <v>47</v>
      </c>
      <c r="C32" s="4">
        <v>24.0</v>
      </c>
      <c r="D32" s="4">
        <v>-0.356</v>
      </c>
      <c r="E32" s="4">
        <v>0.009</v>
      </c>
      <c r="F32" s="6">
        <f t="shared" si="1"/>
        <v>26.20786517</v>
      </c>
      <c r="G32" s="6">
        <v>33.673</v>
      </c>
      <c r="H32" s="6">
        <v>1.336</v>
      </c>
      <c r="I32" s="6">
        <f t="shared" si="2"/>
        <v>1.431939979</v>
      </c>
      <c r="J32" s="6">
        <v>24.448</v>
      </c>
      <c r="K32" s="6">
        <f t="shared" si="3"/>
        <v>4.045</v>
      </c>
      <c r="L32" s="4"/>
      <c r="M32" s="4"/>
      <c r="N32" s="4"/>
      <c r="O32" s="4" t="s">
        <v>14</v>
      </c>
    </row>
    <row r="33">
      <c r="B33" s="4" t="s">
        <v>48</v>
      </c>
      <c r="C33" s="4">
        <v>24.0</v>
      </c>
      <c r="D33" s="4">
        <v>-0.358</v>
      </c>
      <c r="E33" s="4">
        <v>0.009</v>
      </c>
      <c r="F33" s="6">
        <f t="shared" si="1"/>
        <v>26.39664804</v>
      </c>
      <c r="G33" s="6">
        <v>34.041</v>
      </c>
      <c r="H33" s="6">
        <v>1.317</v>
      </c>
      <c r="I33" s="6">
        <f t="shared" si="2"/>
        <v>1.393650794</v>
      </c>
      <c r="J33" s="6">
        <v>24.733</v>
      </c>
      <c r="K33" s="6">
        <f t="shared" si="3"/>
        <v>4.099</v>
      </c>
      <c r="L33" s="4"/>
      <c r="M33" s="4"/>
      <c r="N33" s="4"/>
      <c r="O33" s="4" t="s">
        <v>14</v>
      </c>
    </row>
    <row r="34">
      <c r="B34" s="4" t="s">
        <v>49</v>
      </c>
      <c r="C34" s="4">
        <v>24.0</v>
      </c>
      <c r="D34" s="4">
        <v>-0.357</v>
      </c>
      <c r="E34" s="4">
        <v>0.008</v>
      </c>
      <c r="F34" s="6">
        <f t="shared" si="1"/>
        <v>26.58263305</v>
      </c>
      <c r="G34" s="6">
        <v>34.167</v>
      </c>
      <c r="H34" s="6">
        <v>1.297</v>
      </c>
      <c r="I34" s="6">
        <f t="shared" si="2"/>
        <v>1.366701791</v>
      </c>
      <c r="J34" s="6">
        <v>24.858</v>
      </c>
      <c r="K34" s="6">
        <f t="shared" si="3"/>
        <v>4.088</v>
      </c>
      <c r="L34" s="4"/>
      <c r="M34" s="4"/>
      <c r="N34" s="4"/>
      <c r="O34" s="4" t="s">
        <v>14</v>
      </c>
    </row>
    <row r="35">
      <c r="B35" s="17" t="s">
        <v>50</v>
      </c>
      <c r="C35" s="1">
        <v>23.0</v>
      </c>
      <c r="D35" s="1">
        <v>-0.369</v>
      </c>
      <c r="E35" s="13">
        <v>0.006</v>
      </c>
      <c r="F35" s="9">
        <f t="shared" si="1"/>
        <v>24.98644986</v>
      </c>
      <c r="G35" s="9">
        <v>29.285</v>
      </c>
      <c r="H35" s="9">
        <v>1.113</v>
      </c>
      <c r="I35" s="9">
        <f t="shared" si="2"/>
        <v>1.207158351</v>
      </c>
      <c r="J35" s="18">
        <v>22.957</v>
      </c>
      <c r="K35" s="9">
        <f t="shared" ref="K35:K61" si="4">abs(I103-J35)</f>
        <v>0.959</v>
      </c>
      <c r="L35" s="1"/>
      <c r="M35" s="1"/>
      <c r="N35" s="1"/>
      <c r="O35" s="1" t="s">
        <v>51</v>
      </c>
    </row>
    <row r="36">
      <c r="B36" s="17" t="s">
        <v>52</v>
      </c>
      <c r="C36" s="1">
        <v>23.0</v>
      </c>
      <c r="D36" s="1">
        <v>-0.366</v>
      </c>
      <c r="E36" s="13">
        <v>0.006</v>
      </c>
      <c r="F36" s="9">
        <f t="shared" si="1"/>
        <v>24.91803279</v>
      </c>
      <c r="G36" s="1">
        <v>29.536</v>
      </c>
      <c r="H36" s="1">
        <v>1.106</v>
      </c>
      <c r="I36" s="9">
        <f t="shared" si="2"/>
        <v>1.212719298</v>
      </c>
      <c r="J36" s="18">
        <v>23.109</v>
      </c>
      <c r="K36" s="9">
        <f t="shared" si="4"/>
        <v>1.102</v>
      </c>
      <c r="L36" s="1"/>
      <c r="M36" s="1"/>
      <c r="N36" s="1"/>
      <c r="O36" s="1" t="s">
        <v>51</v>
      </c>
    </row>
    <row r="37">
      <c r="B37" s="17" t="s">
        <v>53</v>
      </c>
      <c r="C37" s="1">
        <v>23.0</v>
      </c>
      <c r="D37" s="1">
        <v>-0.365</v>
      </c>
      <c r="E37" s="13">
        <v>0.006</v>
      </c>
      <c r="F37" s="9">
        <f t="shared" si="1"/>
        <v>24.71232877</v>
      </c>
      <c r="G37" s="1">
        <v>29.791</v>
      </c>
      <c r="H37" s="1">
        <v>1.102</v>
      </c>
      <c r="I37" s="9">
        <f t="shared" si="2"/>
        <v>1.22172949</v>
      </c>
      <c r="J37" s="18">
        <v>23.509</v>
      </c>
      <c r="K37" s="9">
        <f t="shared" si="4"/>
        <v>0.972</v>
      </c>
      <c r="L37" s="1"/>
      <c r="M37" s="1"/>
      <c r="N37" s="1"/>
      <c r="O37" s="1" t="s">
        <v>51</v>
      </c>
    </row>
    <row r="38">
      <c r="B38" s="4" t="s">
        <v>54</v>
      </c>
      <c r="C38" s="4">
        <v>22.0</v>
      </c>
      <c r="D38" s="4">
        <v>-0.32</v>
      </c>
      <c r="E38" s="4">
        <v>0.007</v>
      </c>
      <c r="F38" s="6">
        <f t="shared" si="1"/>
        <v>27.40625</v>
      </c>
      <c r="G38" s="4">
        <v>28.194</v>
      </c>
      <c r="H38" s="4">
        <v>1.34</v>
      </c>
      <c r="I38" s="6">
        <f t="shared" si="2"/>
        <v>1.527936146</v>
      </c>
      <c r="J38" s="6">
        <v>22.292</v>
      </c>
      <c r="K38" s="5">
        <f t="shared" si="4"/>
        <v>1.246</v>
      </c>
      <c r="L38" s="4"/>
      <c r="M38" s="4"/>
      <c r="N38" s="4"/>
      <c r="O38" s="4" t="s">
        <v>55</v>
      </c>
    </row>
    <row r="39">
      <c r="B39" s="4" t="s">
        <v>56</v>
      </c>
      <c r="C39" s="4">
        <v>22.0</v>
      </c>
      <c r="D39" s="4">
        <v>-0.315</v>
      </c>
      <c r="E39" s="4">
        <v>0.007</v>
      </c>
      <c r="F39" s="6">
        <f t="shared" si="1"/>
        <v>27.49206349</v>
      </c>
      <c r="G39" s="4">
        <v>28.335</v>
      </c>
      <c r="H39" s="4">
        <v>1.32</v>
      </c>
      <c r="I39" s="6">
        <f t="shared" si="2"/>
        <v>1.524249423</v>
      </c>
      <c r="J39" s="6">
        <v>23.081</v>
      </c>
      <c r="K39" s="5">
        <f t="shared" si="4"/>
        <v>0.608</v>
      </c>
      <c r="L39" s="4"/>
      <c r="M39" s="4"/>
      <c r="N39" s="4"/>
      <c r="O39" s="4" t="s">
        <v>55</v>
      </c>
    </row>
    <row r="40">
      <c r="B40" s="4" t="s">
        <v>57</v>
      </c>
      <c r="C40" s="4">
        <v>22.0</v>
      </c>
      <c r="D40" s="4">
        <v>-0.318</v>
      </c>
      <c r="E40" s="4">
        <v>0.007</v>
      </c>
      <c r="F40" s="6">
        <f t="shared" si="1"/>
        <v>27.42138365</v>
      </c>
      <c r="G40" s="4">
        <v>28.559</v>
      </c>
      <c r="H40" s="4">
        <v>1.332</v>
      </c>
      <c r="I40" s="6">
        <f t="shared" si="2"/>
        <v>1.527522936</v>
      </c>
      <c r="J40" s="6">
        <v>23.132</v>
      </c>
      <c r="K40" s="5">
        <f t="shared" si="4"/>
        <v>0.8</v>
      </c>
      <c r="L40" s="4"/>
      <c r="M40" s="4"/>
      <c r="N40" s="4"/>
      <c r="O40" s="4" t="s">
        <v>55</v>
      </c>
    </row>
    <row r="41">
      <c r="B41" s="17" t="s">
        <v>58</v>
      </c>
      <c r="C41" s="1">
        <v>23.0</v>
      </c>
      <c r="D41" s="1">
        <v>-0.338</v>
      </c>
      <c r="E41" s="13">
        <v>0.005</v>
      </c>
      <c r="F41" s="9">
        <f t="shared" si="1"/>
        <v>26.33136095</v>
      </c>
      <c r="G41" s="1">
        <v>28.913</v>
      </c>
      <c r="H41" s="1">
        <v>0.879</v>
      </c>
      <c r="I41" s="9">
        <f t="shared" si="2"/>
        <v>0.9876404494</v>
      </c>
      <c r="J41" s="18">
        <v>23.333</v>
      </c>
      <c r="K41" s="9">
        <f t="shared" si="4"/>
        <v>0.662</v>
      </c>
      <c r="L41" s="17"/>
      <c r="M41" s="17"/>
      <c r="N41" s="17"/>
      <c r="O41" s="17" t="s">
        <v>55</v>
      </c>
    </row>
    <row r="42">
      <c r="B42" s="17" t="s">
        <v>59</v>
      </c>
      <c r="C42" s="1">
        <v>23.0</v>
      </c>
      <c r="D42" s="1">
        <v>-0.331</v>
      </c>
      <c r="E42" s="13">
        <v>0.005</v>
      </c>
      <c r="F42" s="9">
        <f t="shared" si="1"/>
        <v>26.4652568</v>
      </c>
      <c r="G42" s="1">
        <v>29.014</v>
      </c>
      <c r="H42" s="1">
        <v>0.848</v>
      </c>
      <c r="I42" s="9">
        <f t="shared" si="2"/>
        <v>0.9680365297</v>
      </c>
      <c r="J42" s="18">
        <v>23.538</v>
      </c>
      <c r="K42" s="9">
        <f t="shared" si="4"/>
        <v>0.66</v>
      </c>
      <c r="L42" s="17"/>
      <c r="M42" s="17"/>
      <c r="N42" s="17"/>
      <c r="O42" s="17" t="s">
        <v>55</v>
      </c>
    </row>
    <row r="43">
      <c r="B43" s="17" t="s">
        <v>60</v>
      </c>
      <c r="C43" s="1">
        <v>23.0</v>
      </c>
      <c r="D43" s="1">
        <v>-0.33</v>
      </c>
      <c r="E43" s="13">
        <v>0.005</v>
      </c>
      <c r="F43" s="9">
        <f t="shared" si="1"/>
        <v>26.51515152</v>
      </c>
      <c r="G43" s="1">
        <v>29.182</v>
      </c>
      <c r="H43" s="1">
        <v>0.846</v>
      </c>
      <c r="I43" s="9">
        <f t="shared" si="2"/>
        <v>0.9668571429</v>
      </c>
      <c r="J43" s="18">
        <v>23.716</v>
      </c>
      <c r="K43" s="9">
        <f t="shared" si="4"/>
        <v>0.664</v>
      </c>
      <c r="L43" s="17"/>
      <c r="M43" s="17"/>
      <c r="N43" s="17"/>
      <c r="O43" s="17" t="s">
        <v>55</v>
      </c>
    </row>
    <row r="44">
      <c r="B44" s="19" t="s">
        <v>61</v>
      </c>
      <c r="C44" s="20">
        <v>24.0</v>
      </c>
      <c r="D44" s="20">
        <v>-0.362</v>
      </c>
      <c r="E44" s="21">
        <v>0.004</v>
      </c>
      <c r="F44" s="22">
        <f t="shared" si="1"/>
        <v>24.30939227</v>
      </c>
      <c r="G44" s="20">
        <v>29.949</v>
      </c>
      <c r="H44" s="20">
        <v>1.365</v>
      </c>
      <c r="I44" s="22">
        <f t="shared" si="2"/>
        <v>1.551136364</v>
      </c>
      <c r="J44" s="23">
        <v>23.971</v>
      </c>
      <c r="K44" s="22">
        <f t="shared" si="4"/>
        <v>0.71</v>
      </c>
      <c r="L44" s="4"/>
      <c r="M44" s="4"/>
      <c r="N44" s="4"/>
      <c r="O44" s="4" t="s">
        <v>55</v>
      </c>
    </row>
    <row r="45">
      <c r="B45" s="19" t="s">
        <v>62</v>
      </c>
      <c r="C45" s="20">
        <v>24.0</v>
      </c>
      <c r="D45" s="20">
        <v>-0.362</v>
      </c>
      <c r="E45" s="21">
        <v>0.004</v>
      </c>
      <c r="F45" s="22">
        <f t="shared" si="1"/>
        <v>24.22651934</v>
      </c>
      <c r="G45" s="20">
        <v>30.204</v>
      </c>
      <c r="H45" s="20">
        <v>1.365</v>
      </c>
      <c r="I45" s="22">
        <f t="shared" si="2"/>
        <v>1.556442417</v>
      </c>
      <c r="J45" s="23">
        <v>24.2</v>
      </c>
      <c r="K45" s="22">
        <f t="shared" si="4"/>
        <v>0.737</v>
      </c>
      <c r="L45" s="4"/>
      <c r="M45" s="4"/>
      <c r="N45" s="4"/>
      <c r="O45" s="4" t="s">
        <v>55</v>
      </c>
    </row>
    <row r="46">
      <c r="B46" s="19" t="s">
        <v>63</v>
      </c>
      <c r="C46" s="20">
        <v>24.0</v>
      </c>
      <c r="D46" s="20">
        <v>-0.363</v>
      </c>
      <c r="E46" s="21">
        <v>0.004</v>
      </c>
      <c r="F46" s="22">
        <f t="shared" si="1"/>
        <v>24.32506887</v>
      </c>
      <c r="G46" s="20">
        <v>30.46</v>
      </c>
      <c r="H46" s="20">
        <v>1.366</v>
      </c>
      <c r="I46" s="22">
        <f t="shared" si="2"/>
        <v>1.546998867</v>
      </c>
      <c r="J46" s="23">
        <v>24.518</v>
      </c>
      <c r="K46" s="22">
        <f t="shared" si="4"/>
        <v>0.66</v>
      </c>
      <c r="L46" s="4"/>
      <c r="M46" s="4"/>
      <c r="N46" s="4"/>
      <c r="O46" s="4" t="s">
        <v>55</v>
      </c>
    </row>
    <row r="47">
      <c r="B47" s="19" t="s">
        <v>64</v>
      </c>
      <c r="C47" s="1">
        <v>22.0</v>
      </c>
      <c r="D47" s="1">
        <v>-0.359</v>
      </c>
      <c r="E47" s="13">
        <v>0.005</v>
      </c>
      <c r="F47" s="10">
        <f t="shared" si="1"/>
        <v>26.85236769</v>
      </c>
      <c r="G47" s="1">
        <v>28.16</v>
      </c>
      <c r="H47" s="24">
        <v>1.019</v>
      </c>
      <c r="I47" s="10">
        <f t="shared" si="2"/>
        <v>1.057053942</v>
      </c>
      <c r="J47" s="24">
        <v>22.215</v>
      </c>
      <c r="K47" s="10">
        <f t="shared" si="4"/>
        <v>0.723</v>
      </c>
      <c r="L47" s="17"/>
      <c r="M47" s="17"/>
      <c r="N47" s="17"/>
      <c r="O47" s="17" t="s">
        <v>55</v>
      </c>
    </row>
    <row r="48">
      <c r="B48" s="19" t="s">
        <v>65</v>
      </c>
      <c r="C48" s="1">
        <v>22.0</v>
      </c>
      <c r="D48" s="1">
        <v>-0.36</v>
      </c>
      <c r="E48" s="13">
        <v>0.006</v>
      </c>
      <c r="F48" s="10">
        <f t="shared" si="1"/>
        <v>27.38888889</v>
      </c>
      <c r="G48" s="1">
        <v>28.48</v>
      </c>
      <c r="H48" s="1">
        <v>0.998</v>
      </c>
      <c r="I48" s="10">
        <f t="shared" si="2"/>
        <v>1.012170385</v>
      </c>
      <c r="J48" s="1">
        <v>22.5</v>
      </c>
      <c r="K48" s="10">
        <f t="shared" si="4"/>
        <v>0.743</v>
      </c>
      <c r="L48" s="17"/>
      <c r="M48" s="17"/>
      <c r="N48" s="17"/>
      <c r="O48" s="17" t="s">
        <v>55</v>
      </c>
    </row>
    <row r="49">
      <c r="B49" s="19" t="s">
        <v>66</v>
      </c>
      <c r="C49" s="1">
        <v>22.0</v>
      </c>
      <c r="D49" s="1">
        <v>-0.359</v>
      </c>
      <c r="E49" s="13">
        <v>0.006</v>
      </c>
      <c r="F49" s="10">
        <f t="shared" si="1"/>
        <v>26.90807799</v>
      </c>
      <c r="G49" s="1">
        <v>28.703</v>
      </c>
      <c r="H49" s="1">
        <v>1.006</v>
      </c>
      <c r="I49" s="10">
        <f t="shared" si="2"/>
        <v>1.041407867</v>
      </c>
      <c r="J49" s="1">
        <v>22.748</v>
      </c>
      <c r="K49" s="10">
        <f t="shared" si="4"/>
        <v>0.732</v>
      </c>
      <c r="L49" s="17"/>
      <c r="M49" s="17"/>
      <c r="N49" s="17"/>
      <c r="O49" s="17" t="s">
        <v>55</v>
      </c>
    </row>
    <row r="50">
      <c r="B50" s="19" t="s">
        <v>67</v>
      </c>
      <c r="C50" s="20">
        <v>22.0</v>
      </c>
      <c r="D50" s="20">
        <v>-0.35</v>
      </c>
      <c r="E50" s="21">
        <v>0.007</v>
      </c>
      <c r="F50" s="22">
        <f t="shared" si="1"/>
        <v>27.94285714</v>
      </c>
      <c r="G50" s="20">
        <v>28.501</v>
      </c>
      <c r="H50" s="20">
        <v>1.567</v>
      </c>
      <c r="I50" s="22">
        <f t="shared" si="2"/>
        <v>1.602249489</v>
      </c>
      <c r="J50" s="20">
        <v>22.802</v>
      </c>
      <c r="K50" s="22">
        <f t="shared" si="4"/>
        <v>0.607</v>
      </c>
      <c r="L50" s="25"/>
      <c r="M50" s="25"/>
      <c r="N50" s="25"/>
      <c r="O50" s="25" t="s">
        <v>55</v>
      </c>
    </row>
    <row r="51">
      <c r="B51" s="19" t="s">
        <v>68</v>
      </c>
      <c r="C51" s="20">
        <v>22.0</v>
      </c>
      <c r="D51" s="20">
        <v>-0.349</v>
      </c>
      <c r="E51" s="21">
        <v>0.007</v>
      </c>
      <c r="F51" s="22">
        <f t="shared" si="1"/>
        <v>27.93696275</v>
      </c>
      <c r="G51" s="20">
        <v>28.73</v>
      </c>
      <c r="H51" s="20">
        <v>1.561</v>
      </c>
      <c r="I51" s="22">
        <f t="shared" si="2"/>
        <v>1.601025641</v>
      </c>
      <c r="J51" s="20">
        <v>23.043</v>
      </c>
      <c r="K51" s="22">
        <f t="shared" si="4"/>
        <v>0.609</v>
      </c>
      <c r="L51" s="25"/>
      <c r="M51" s="25"/>
      <c r="N51" s="25"/>
      <c r="O51" s="25" t="s">
        <v>55</v>
      </c>
    </row>
    <row r="52">
      <c r="B52" s="19" t="s">
        <v>69</v>
      </c>
      <c r="C52" s="20">
        <v>22.0</v>
      </c>
      <c r="D52" s="20">
        <v>-0.348</v>
      </c>
      <c r="E52" s="21">
        <v>0.007</v>
      </c>
      <c r="F52" s="22">
        <f t="shared" si="1"/>
        <v>27.95977011</v>
      </c>
      <c r="G52" s="20">
        <v>28.904</v>
      </c>
      <c r="H52" s="20">
        <v>1.559</v>
      </c>
      <c r="I52" s="22">
        <f t="shared" si="2"/>
        <v>1.602261048</v>
      </c>
      <c r="J52" s="20">
        <v>23.231</v>
      </c>
      <c r="K52" s="22">
        <f t="shared" si="4"/>
        <v>0.609</v>
      </c>
      <c r="L52" s="25"/>
      <c r="M52" s="25"/>
      <c r="N52" s="25"/>
      <c r="O52" s="25" t="s">
        <v>55</v>
      </c>
    </row>
    <row r="53">
      <c r="B53" s="1" t="s">
        <v>70</v>
      </c>
      <c r="C53" s="1">
        <v>22.0</v>
      </c>
      <c r="D53" s="1">
        <v>-0.383</v>
      </c>
      <c r="E53" s="13">
        <v>0.015</v>
      </c>
      <c r="F53" s="10">
        <f t="shared" si="1"/>
        <v>26.97127937</v>
      </c>
      <c r="G53" s="1">
        <v>28.244</v>
      </c>
      <c r="H53" s="1">
        <v>1.474</v>
      </c>
      <c r="I53" s="10">
        <f t="shared" si="2"/>
        <v>1.426911907</v>
      </c>
      <c r="J53" s="1">
        <f>21.948</f>
        <v>21.948</v>
      </c>
      <c r="K53" s="10">
        <f t="shared" si="4"/>
        <v>0.723</v>
      </c>
      <c r="L53" s="14"/>
      <c r="M53" s="14"/>
      <c r="N53" s="14"/>
      <c r="O53" s="14"/>
    </row>
    <row r="54">
      <c r="B54" s="1" t="s">
        <v>71</v>
      </c>
      <c r="C54" s="1">
        <v>23.0</v>
      </c>
      <c r="D54" s="1">
        <v>-0.371</v>
      </c>
      <c r="E54" s="13">
        <v>0.012</v>
      </c>
      <c r="F54" s="10">
        <f t="shared" si="1"/>
        <v>27.41239892</v>
      </c>
      <c r="G54" s="1">
        <v>29.559</v>
      </c>
      <c r="H54" s="1">
        <v>1.406</v>
      </c>
      <c r="I54" s="18">
        <v>1.406</v>
      </c>
      <c r="J54" s="13">
        <v>24.897</v>
      </c>
      <c r="K54" s="10">
        <f t="shared" si="4"/>
        <v>0.737</v>
      </c>
      <c r="L54" s="1"/>
      <c r="M54" s="1"/>
      <c r="N54" s="1"/>
      <c r="O54" s="1" t="s">
        <v>72</v>
      </c>
    </row>
    <row r="55">
      <c r="B55" s="1" t="s">
        <v>73</v>
      </c>
      <c r="C55" s="1">
        <v>22.0</v>
      </c>
      <c r="D55" s="1">
        <v>-0.368</v>
      </c>
      <c r="E55" s="13">
        <v>0.014</v>
      </c>
      <c r="F55" s="10">
        <f t="shared" si="1"/>
        <v>27.01086957</v>
      </c>
      <c r="G55" s="1">
        <v>28.037</v>
      </c>
      <c r="H55" s="1">
        <v>1.387</v>
      </c>
      <c r="I55" s="10">
        <f t="shared" ref="I55:I61" si="5">H55/B123</f>
        <v>1.395372233</v>
      </c>
      <c r="J55" s="13">
        <v>21.9</v>
      </c>
      <c r="K55" s="10">
        <f t="shared" si="4"/>
        <v>0.783</v>
      </c>
      <c r="L55" s="14"/>
      <c r="M55" s="14"/>
      <c r="N55" s="14"/>
      <c r="O55" s="14"/>
    </row>
    <row r="56">
      <c r="B56" s="20" t="s">
        <v>74</v>
      </c>
      <c r="C56" s="20">
        <v>22.0</v>
      </c>
      <c r="D56" s="20">
        <v>-0.336</v>
      </c>
      <c r="E56" s="20">
        <v>0.003</v>
      </c>
      <c r="F56" s="20">
        <f t="shared" si="1"/>
        <v>29.375</v>
      </c>
      <c r="G56" s="20">
        <v>28.717</v>
      </c>
      <c r="H56" s="20">
        <v>1.154</v>
      </c>
      <c r="I56" s="23">
        <f t="shared" si="5"/>
        <v>1.169199595</v>
      </c>
      <c r="J56" s="20">
        <v>22.994</v>
      </c>
      <c r="K56" s="23">
        <f t="shared" si="4"/>
        <v>0.834</v>
      </c>
      <c r="L56" s="20"/>
      <c r="M56" s="20"/>
      <c r="N56" s="20"/>
      <c r="O56" s="25" t="s">
        <v>55</v>
      </c>
    </row>
    <row r="57">
      <c r="B57" s="20" t="s">
        <v>75</v>
      </c>
      <c r="C57" s="20">
        <v>22.0</v>
      </c>
      <c r="D57" s="20">
        <v>-0.335</v>
      </c>
      <c r="E57" s="20">
        <v>0.003</v>
      </c>
      <c r="F57" s="21">
        <f t="shared" si="1"/>
        <v>29.46268657</v>
      </c>
      <c r="G57" s="20">
        <v>28.923</v>
      </c>
      <c r="H57" s="20">
        <v>1.147</v>
      </c>
      <c r="I57" s="23">
        <f t="shared" si="5"/>
        <v>1.162107396</v>
      </c>
      <c r="J57" s="20">
        <v>23.21</v>
      </c>
      <c r="K57" s="23">
        <f t="shared" si="4"/>
        <v>0.838</v>
      </c>
      <c r="L57" s="20"/>
      <c r="M57" s="20"/>
      <c r="N57" s="20"/>
      <c r="O57" s="25" t="s">
        <v>55</v>
      </c>
    </row>
    <row r="58">
      <c r="B58" s="20" t="s">
        <v>76</v>
      </c>
      <c r="C58" s="20">
        <v>22.0</v>
      </c>
      <c r="D58" s="20">
        <v>-0.333</v>
      </c>
      <c r="E58" s="20">
        <v>0.003</v>
      </c>
      <c r="F58" s="21">
        <f t="shared" si="1"/>
        <v>29.3993994</v>
      </c>
      <c r="G58" s="20">
        <v>29.042</v>
      </c>
      <c r="H58" s="20">
        <v>1.137</v>
      </c>
      <c r="I58" s="23">
        <f t="shared" si="5"/>
        <v>1.161389173</v>
      </c>
      <c r="J58" s="20">
        <v>23.398</v>
      </c>
      <c r="K58" s="23">
        <f t="shared" si="4"/>
        <v>0.798</v>
      </c>
      <c r="L58" s="20"/>
      <c r="M58" s="20"/>
      <c r="N58" s="20"/>
      <c r="O58" s="25" t="s">
        <v>55</v>
      </c>
    </row>
    <row r="59">
      <c r="B59" s="24" t="s">
        <v>77</v>
      </c>
      <c r="C59" s="24">
        <v>22.0</v>
      </c>
      <c r="D59" s="24">
        <v>-0.312</v>
      </c>
      <c r="E59" s="18">
        <v>0.011</v>
      </c>
      <c r="F59" s="26">
        <f t="shared" si="1"/>
        <v>32.30769231</v>
      </c>
      <c r="G59" s="24">
        <v>27.529</v>
      </c>
      <c r="H59" s="24">
        <v>1.372</v>
      </c>
      <c r="I59" s="18">
        <f t="shared" si="5"/>
        <v>1.361111111</v>
      </c>
      <c r="J59" s="24">
        <v>22.23</v>
      </c>
      <c r="K59" s="18">
        <f t="shared" si="4"/>
        <v>0.758</v>
      </c>
      <c r="L59" s="27"/>
      <c r="M59" s="27"/>
      <c r="N59" s="27"/>
      <c r="O59" s="27"/>
    </row>
    <row r="60">
      <c r="B60" s="24" t="s">
        <v>78</v>
      </c>
      <c r="C60" s="24">
        <v>22.0</v>
      </c>
      <c r="D60" s="24">
        <v>-0.306</v>
      </c>
      <c r="E60" s="18">
        <v>0.011</v>
      </c>
      <c r="F60" s="26">
        <f t="shared" si="1"/>
        <v>32.25490196</v>
      </c>
      <c r="G60" s="24">
        <v>27.66</v>
      </c>
      <c r="H60" s="24">
        <v>1.347</v>
      </c>
      <c r="I60" s="18">
        <f t="shared" si="5"/>
        <v>1.364741641</v>
      </c>
      <c r="J60" s="24">
        <v>22.447</v>
      </c>
      <c r="K60" s="18">
        <f t="shared" si="4"/>
        <v>0.761</v>
      </c>
      <c r="L60" s="27"/>
      <c r="M60" s="27"/>
      <c r="N60" s="27"/>
      <c r="O60" s="27"/>
    </row>
    <row r="61">
      <c r="B61" s="24" t="s">
        <v>79</v>
      </c>
      <c r="C61" s="24">
        <v>22.0</v>
      </c>
      <c r="D61" s="24">
        <v>-0.303</v>
      </c>
      <c r="E61" s="18">
        <v>0.011</v>
      </c>
      <c r="F61" s="26">
        <f t="shared" si="1"/>
        <v>32.31023102</v>
      </c>
      <c r="G61" s="24">
        <v>27.837</v>
      </c>
      <c r="H61" s="24">
        <v>1.332</v>
      </c>
      <c r="I61" s="18">
        <f t="shared" si="5"/>
        <v>1.360572012</v>
      </c>
      <c r="J61" s="24">
        <v>22.676</v>
      </c>
      <c r="K61" s="18">
        <f t="shared" si="4"/>
        <v>0.752</v>
      </c>
      <c r="L61" s="27"/>
      <c r="M61" s="27"/>
      <c r="N61" s="27"/>
      <c r="O61" s="27"/>
    </row>
    <row r="62">
      <c r="E62" s="28"/>
    </row>
    <row r="63">
      <c r="E63" s="28"/>
    </row>
    <row r="64">
      <c r="E64" s="28"/>
    </row>
    <row r="65">
      <c r="E65" s="28"/>
    </row>
    <row r="66">
      <c r="E66" s="28"/>
    </row>
    <row r="67">
      <c r="E67" s="28"/>
    </row>
    <row r="68">
      <c r="E68" s="28"/>
    </row>
    <row r="69">
      <c r="B69" s="3" t="s">
        <v>80</v>
      </c>
      <c r="C69" s="3" t="s">
        <v>81</v>
      </c>
      <c r="D69" s="3" t="s">
        <v>82</v>
      </c>
      <c r="E69" s="2" t="s">
        <v>83</v>
      </c>
      <c r="F69" s="1" t="s">
        <v>84</v>
      </c>
      <c r="G69" s="1" t="s">
        <v>85</v>
      </c>
      <c r="H69" s="1" t="s">
        <v>86</v>
      </c>
      <c r="I69" s="1" t="s">
        <v>87</v>
      </c>
    </row>
    <row r="70">
      <c r="A70" s="1" t="s">
        <v>13</v>
      </c>
      <c r="B70" s="13">
        <v>0.998</v>
      </c>
      <c r="C70" s="3">
        <v>100.0</v>
      </c>
      <c r="D70" s="3">
        <v>1.0E-4</v>
      </c>
      <c r="E70" s="2">
        <v>16.0</v>
      </c>
      <c r="F70" s="1">
        <v>-0.325</v>
      </c>
      <c r="G70" s="14">
        <f t="shared" ref="G70:G121" si="6">F70*$E$70</f>
        <v>-5.2</v>
      </c>
      <c r="H70" s="1">
        <v>34.885</v>
      </c>
      <c r="I70" s="14">
        <f t="shared" ref="I70:I129" si="7">((F70)*($E$70))+H70</f>
        <v>29.685</v>
      </c>
      <c r="L70" s="3" t="s">
        <v>88</v>
      </c>
      <c r="M70" s="3" t="s">
        <v>89</v>
      </c>
      <c r="O70" s="3" t="s">
        <v>90</v>
      </c>
      <c r="P70" s="3" t="s">
        <v>91</v>
      </c>
      <c r="R70" s="3" t="s">
        <v>92</v>
      </c>
      <c r="S70" s="3" t="s">
        <v>93</v>
      </c>
    </row>
    <row r="71">
      <c r="A71" s="1" t="s">
        <v>15</v>
      </c>
      <c r="B71" s="1">
        <v>0.987</v>
      </c>
      <c r="E71" s="28"/>
      <c r="F71" s="1">
        <v>-0.321</v>
      </c>
      <c r="G71" s="14">
        <f t="shared" si="6"/>
        <v>-5.136</v>
      </c>
      <c r="H71" s="1">
        <v>34.9</v>
      </c>
      <c r="I71" s="14">
        <f t="shared" si="7"/>
        <v>29.764</v>
      </c>
      <c r="L71" s="3">
        <v>10.0</v>
      </c>
      <c r="M71" s="28">
        <f>AVERAGE(I2:I4)</f>
        <v>1.535621545</v>
      </c>
      <c r="O71" s="28">
        <f>average(M71,M72,M73,M75,M76,M78,M79,M80,M81)</f>
        <v>1.426604078</v>
      </c>
      <c r="P71" s="28">
        <f>STDEV(M71,M72,M73,M75,M76,M78,M79,M80,M81)</f>
        <v>0.2062010408</v>
      </c>
      <c r="R71" s="28">
        <f>STDEV(F2:F10,F14:F52)</f>
        <v>3.385590359</v>
      </c>
      <c r="S71" s="28">
        <f>STDEV(I2:I10,I14:I52)</f>
        <v>0.2589424386</v>
      </c>
    </row>
    <row r="72">
      <c r="A72" s="1" t="s">
        <v>16</v>
      </c>
      <c r="B72" s="1">
        <v>0.989</v>
      </c>
      <c r="E72" s="28"/>
      <c r="F72" s="1">
        <v>-0.321</v>
      </c>
      <c r="G72" s="14">
        <f t="shared" si="6"/>
        <v>-5.136</v>
      </c>
      <c r="H72" s="1">
        <v>34.982</v>
      </c>
      <c r="I72" s="14">
        <f t="shared" si="7"/>
        <v>29.846</v>
      </c>
      <c r="L72" s="3">
        <v>11.0</v>
      </c>
      <c r="M72" s="28">
        <f>AVERAGE(I5:I7)</f>
        <v>1.369027156</v>
      </c>
    </row>
    <row r="73">
      <c r="A73" s="1" t="s">
        <v>17</v>
      </c>
      <c r="B73" s="1">
        <v>0.938</v>
      </c>
      <c r="E73" s="28"/>
      <c r="F73" s="1">
        <v>-0.294</v>
      </c>
      <c r="G73" s="14">
        <f t="shared" si="6"/>
        <v>-4.704</v>
      </c>
      <c r="H73" s="1">
        <v>33.888</v>
      </c>
      <c r="I73" s="14">
        <f t="shared" si="7"/>
        <v>29.184</v>
      </c>
      <c r="L73" s="3">
        <v>12.0</v>
      </c>
      <c r="M73" s="28">
        <f>AVERAGE(I8:I10)</f>
        <v>1.412976402</v>
      </c>
      <c r="R73" s="3" t="s">
        <v>94</v>
      </c>
      <c r="S73" s="3" t="s">
        <v>95</v>
      </c>
    </row>
    <row r="74">
      <c r="A74" s="1" t="s">
        <v>19</v>
      </c>
      <c r="B74" s="1">
        <v>0.939</v>
      </c>
      <c r="E74" s="28"/>
      <c r="F74" s="1">
        <v>-0.294</v>
      </c>
      <c r="G74" s="14">
        <f t="shared" si="6"/>
        <v>-4.704</v>
      </c>
      <c r="H74" s="1">
        <v>34.003</v>
      </c>
      <c r="I74" s="14">
        <f t="shared" si="7"/>
        <v>29.299</v>
      </c>
      <c r="L74" s="3">
        <v>13.0</v>
      </c>
      <c r="M74" s="29">
        <f>AVERAGE(I11:I13)</f>
        <v>0.3795746467</v>
      </c>
      <c r="R74" s="28">
        <f>STDEV(F44:F52)</f>
        <v>1.658662315</v>
      </c>
      <c r="S74" s="28">
        <f>STDEV(I44:I52)</f>
        <v>0.2710322469</v>
      </c>
    </row>
    <row r="75">
      <c r="A75" s="1" t="s">
        <v>20</v>
      </c>
      <c r="B75" s="1">
        <v>1.004</v>
      </c>
      <c r="E75" s="28"/>
      <c r="F75" s="1">
        <v>-0.313</v>
      </c>
      <c r="G75" s="14">
        <f t="shared" si="6"/>
        <v>-5.008</v>
      </c>
      <c r="H75" s="1">
        <v>34.645</v>
      </c>
      <c r="I75" s="14">
        <f t="shared" si="7"/>
        <v>29.637</v>
      </c>
      <c r="L75" s="3">
        <v>14.0</v>
      </c>
      <c r="M75" s="28">
        <f>AVERAGE(I14:I16)</f>
        <v>1.580175645</v>
      </c>
    </row>
    <row r="76">
      <c r="A76" s="1" t="s">
        <v>21</v>
      </c>
      <c r="B76" s="1">
        <v>0.973</v>
      </c>
      <c r="E76" s="28"/>
      <c r="F76" s="1">
        <v>-0.303</v>
      </c>
      <c r="G76" s="14">
        <f t="shared" si="6"/>
        <v>-4.848</v>
      </c>
      <c r="H76" s="1">
        <v>34.071</v>
      </c>
      <c r="I76" s="14">
        <f t="shared" si="7"/>
        <v>29.223</v>
      </c>
      <c r="L76" s="3">
        <v>15.0</v>
      </c>
      <c r="M76" s="28">
        <f>AVERAGE(I17:I19)</f>
        <v>1.381663569</v>
      </c>
    </row>
    <row r="77">
      <c r="A77" s="1" t="s">
        <v>22</v>
      </c>
      <c r="B77" s="1">
        <v>0.959</v>
      </c>
      <c r="E77" s="28"/>
      <c r="F77" s="1">
        <v>-0.299</v>
      </c>
      <c r="G77" s="14">
        <f t="shared" si="6"/>
        <v>-4.784</v>
      </c>
      <c r="H77" s="1">
        <v>33.72</v>
      </c>
      <c r="I77" s="14">
        <f t="shared" si="7"/>
        <v>28.936</v>
      </c>
      <c r="L77" s="3">
        <v>16.0</v>
      </c>
      <c r="M77" s="29">
        <f>AVERAGE(I20:I22)</f>
        <v>0.8401040832</v>
      </c>
    </row>
    <row r="78">
      <c r="A78" s="1" t="s">
        <v>23</v>
      </c>
      <c r="B78" s="1">
        <v>0.964</v>
      </c>
      <c r="E78" s="28"/>
      <c r="F78" s="1">
        <v>-0.3</v>
      </c>
      <c r="G78" s="14">
        <f t="shared" si="6"/>
        <v>-4.8</v>
      </c>
      <c r="H78" s="1">
        <v>33.737</v>
      </c>
      <c r="I78" s="14">
        <f t="shared" si="7"/>
        <v>28.937</v>
      </c>
      <c r="L78" s="3">
        <v>17.0</v>
      </c>
      <c r="M78" s="28">
        <f>AVERAGE(I23:I25)</f>
        <v>1.254932498</v>
      </c>
    </row>
    <row r="79">
      <c r="A79" s="1" t="s">
        <v>24</v>
      </c>
      <c r="B79" s="1">
        <v>0.879</v>
      </c>
      <c r="E79" s="28"/>
      <c r="F79" s="1">
        <v>-0.148</v>
      </c>
      <c r="G79" s="14">
        <f t="shared" si="6"/>
        <v>-2.368</v>
      </c>
      <c r="H79" s="1">
        <v>27.972</v>
      </c>
      <c r="I79" s="14">
        <f t="shared" si="7"/>
        <v>25.604</v>
      </c>
      <c r="L79" s="3">
        <v>18.0</v>
      </c>
      <c r="M79" s="28">
        <f>AVERAGE(I26:I28)</f>
        <v>1.088182091</v>
      </c>
    </row>
    <row r="80">
      <c r="A80" s="1" t="s">
        <v>26</v>
      </c>
      <c r="B80" s="1">
        <v>0.891</v>
      </c>
      <c r="E80" s="28"/>
      <c r="F80" s="1">
        <v>-0.152</v>
      </c>
      <c r="G80" s="14">
        <f t="shared" si="6"/>
        <v>-2.432</v>
      </c>
      <c r="H80" s="1">
        <v>28.334</v>
      </c>
      <c r="I80" s="14">
        <f t="shared" si="7"/>
        <v>25.902</v>
      </c>
      <c r="L80" s="3">
        <v>19.0</v>
      </c>
      <c r="M80" s="28">
        <f>AVERAGE(I29:I31)</f>
        <v>1.819426945</v>
      </c>
    </row>
    <row r="81">
      <c r="A81" s="1" t="s">
        <v>27</v>
      </c>
      <c r="B81" s="1">
        <v>0.875</v>
      </c>
      <c r="E81" s="28"/>
      <c r="F81" s="1">
        <v>-0.149</v>
      </c>
      <c r="G81" s="14">
        <f t="shared" si="6"/>
        <v>-2.384</v>
      </c>
      <c r="H81" s="1">
        <v>28.655</v>
      </c>
      <c r="I81" s="14">
        <f t="shared" si="7"/>
        <v>26.271</v>
      </c>
      <c r="L81" s="3">
        <v>20.0</v>
      </c>
      <c r="M81" s="28">
        <f>AVERAGE(I32:I34)</f>
        <v>1.397430855</v>
      </c>
    </row>
    <row r="82">
      <c r="A82" s="1" t="s">
        <v>28</v>
      </c>
      <c r="B82" s="1">
        <v>0.893</v>
      </c>
      <c r="E82" s="28"/>
      <c r="F82" s="1">
        <v>-0.255</v>
      </c>
      <c r="G82" s="14">
        <f t="shared" si="6"/>
        <v>-4.08</v>
      </c>
      <c r="H82" s="1">
        <v>30.482</v>
      </c>
      <c r="I82" s="14">
        <f t="shared" si="7"/>
        <v>26.402</v>
      </c>
      <c r="L82" s="3" t="s">
        <v>96</v>
      </c>
      <c r="M82" s="28">
        <f>SUM(I38:I40)/3</f>
        <v>1.526569501</v>
      </c>
    </row>
    <row r="83">
      <c r="A83" s="1" t="s">
        <v>29</v>
      </c>
      <c r="B83" s="1">
        <v>0.908</v>
      </c>
      <c r="E83" s="28"/>
      <c r="F83" s="1">
        <v>-0.259</v>
      </c>
      <c r="G83" s="14">
        <f t="shared" si="6"/>
        <v>-4.144</v>
      </c>
      <c r="H83" s="1">
        <v>30.923</v>
      </c>
      <c r="I83" s="14">
        <f t="shared" si="7"/>
        <v>26.779</v>
      </c>
      <c r="L83" s="3" t="s">
        <v>97</v>
      </c>
      <c r="M83" s="28">
        <f>SUM(I35:I37)/3</f>
        <v>1.213869047</v>
      </c>
    </row>
    <row r="84">
      <c r="A84" s="1" t="s">
        <v>30</v>
      </c>
      <c r="B84" s="1">
        <v>0.914</v>
      </c>
      <c r="E84" s="28"/>
      <c r="F84" s="1">
        <v>-0.258</v>
      </c>
      <c r="G84" s="14">
        <f t="shared" si="6"/>
        <v>-4.128</v>
      </c>
      <c r="H84" s="1">
        <v>31.223</v>
      </c>
      <c r="I84" s="14">
        <f t="shared" si="7"/>
        <v>27.095</v>
      </c>
    </row>
    <row r="85">
      <c r="A85" s="1" t="s">
        <v>31</v>
      </c>
      <c r="B85" s="1">
        <v>0.917</v>
      </c>
      <c r="E85" s="28"/>
      <c r="F85" s="1">
        <v>-0.287</v>
      </c>
      <c r="G85" s="14">
        <f t="shared" si="6"/>
        <v>-4.592</v>
      </c>
      <c r="H85" s="1">
        <v>31.231</v>
      </c>
      <c r="I85" s="14">
        <f t="shared" si="7"/>
        <v>26.639</v>
      </c>
    </row>
    <row r="86">
      <c r="A86" s="1" t="s">
        <v>32</v>
      </c>
      <c r="B86" s="1">
        <v>0.894</v>
      </c>
      <c r="E86" s="28"/>
      <c r="F86" s="1">
        <v>-0.275</v>
      </c>
      <c r="G86" s="14">
        <f t="shared" si="6"/>
        <v>-4.4</v>
      </c>
      <c r="H86" s="1">
        <v>31.14</v>
      </c>
      <c r="I86" s="14">
        <f t="shared" si="7"/>
        <v>26.74</v>
      </c>
    </row>
    <row r="87">
      <c r="A87" s="1" t="s">
        <v>33</v>
      </c>
      <c r="B87" s="1">
        <v>0.924</v>
      </c>
      <c r="E87" s="28"/>
      <c r="F87" s="1">
        <v>-0.285</v>
      </c>
      <c r="G87" s="14">
        <f t="shared" si="6"/>
        <v>-4.56</v>
      </c>
      <c r="H87" s="1">
        <v>31.685</v>
      </c>
      <c r="I87" s="14">
        <f t="shared" si="7"/>
        <v>27.125</v>
      </c>
    </row>
    <row r="88">
      <c r="A88" s="1" t="s">
        <v>34</v>
      </c>
      <c r="B88" s="1">
        <v>0.999</v>
      </c>
      <c r="E88" s="28"/>
      <c r="F88" s="14">
        <v>-0.28</v>
      </c>
      <c r="G88" s="14">
        <f t="shared" si="6"/>
        <v>-4.48</v>
      </c>
      <c r="H88" s="1">
        <v>33.224</v>
      </c>
      <c r="I88" s="14">
        <f t="shared" si="7"/>
        <v>28.744</v>
      </c>
    </row>
    <row r="89">
      <c r="A89" s="1" t="s">
        <v>36</v>
      </c>
      <c r="B89" s="1">
        <v>1.005</v>
      </c>
      <c r="E89" s="28"/>
      <c r="F89" s="1">
        <v>-0.28</v>
      </c>
      <c r="G89" s="14">
        <f t="shared" si="6"/>
        <v>-4.48</v>
      </c>
      <c r="H89" s="1">
        <v>33.411</v>
      </c>
      <c r="I89" s="14">
        <f t="shared" si="7"/>
        <v>28.931</v>
      </c>
    </row>
    <row r="90">
      <c r="A90" s="1" t="s">
        <v>37</v>
      </c>
      <c r="B90" s="1">
        <v>0.97</v>
      </c>
      <c r="E90" s="28"/>
      <c r="F90" s="1">
        <v>-0.281</v>
      </c>
      <c r="G90" s="14">
        <f t="shared" si="6"/>
        <v>-4.496</v>
      </c>
      <c r="H90" s="1">
        <v>33.471</v>
      </c>
      <c r="I90" s="14">
        <f t="shared" si="7"/>
        <v>28.975</v>
      </c>
    </row>
    <row r="91">
      <c r="A91" s="1" t="s">
        <v>38</v>
      </c>
      <c r="B91" s="1">
        <v>1.047</v>
      </c>
      <c r="E91" s="28"/>
      <c r="F91" s="14">
        <v>-0.321</v>
      </c>
      <c r="G91" s="14">
        <f t="shared" si="6"/>
        <v>-5.136</v>
      </c>
      <c r="H91" s="14">
        <v>32.45</v>
      </c>
      <c r="I91" s="14">
        <f t="shared" si="7"/>
        <v>27.314</v>
      </c>
    </row>
    <row r="92">
      <c r="A92" s="1" t="s">
        <v>39</v>
      </c>
      <c r="B92" s="1">
        <v>1.04</v>
      </c>
      <c r="E92" s="28"/>
      <c r="F92" s="14">
        <v>-0.322</v>
      </c>
      <c r="G92" s="14">
        <f t="shared" si="6"/>
        <v>-5.152</v>
      </c>
      <c r="H92" s="14">
        <v>32.808</v>
      </c>
      <c r="I92" s="14">
        <f t="shared" si="7"/>
        <v>27.656</v>
      </c>
    </row>
    <row r="93">
      <c r="A93" s="1" t="s">
        <v>40</v>
      </c>
      <c r="B93" s="1">
        <v>1.031</v>
      </c>
      <c r="E93" s="28"/>
      <c r="F93" s="14">
        <v>-0.321</v>
      </c>
      <c r="G93" s="14">
        <f t="shared" si="6"/>
        <v>-5.136</v>
      </c>
      <c r="H93" s="14">
        <v>33.08</v>
      </c>
      <c r="I93" s="14">
        <f t="shared" si="7"/>
        <v>27.944</v>
      </c>
    </row>
    <row r="94">
      <c r="A94" s="1" t="s">
        <v>41</v>
      </c>
      <c r="B94" s="1">
        <v>0.962</v>
      </c>
      <c r="E94" s="28"/>
      <c r="F94" s="17">
        <v>-0.338</v>
      </c>
      <c r="G94" s="14">
        <f t="shared" si="6"/>
        <v>-5.408</v>
      </c>
      <c r="H94" s="1">
        <v>33.37</v>
      </c>
      <c r="I94" s="14">
        <f t="shared" si="7"/>
        <v>27.962</v>
      </c>
    </row>
    <row r="95">
      <c r="A95" s="1" t="s">
        <v>42</v>
      </c>
      <c r="B95" s="1">
        <v>0.956</v>
      </c>
      <c r="E95" s="28"/>
      <c r="F95" s="1">
        <v>-0.337</v>
      </c>
      <c r="G95" s="14">
        <f t="shared" si="6"/>
        <v>-5.392</v>
      </c>
      <c r="H95" s="1">
        <v>33.606</v>
      </c>
      <c r="I95" s="14">
        <f t="shared" si="7"/>
        <v>28.214</v>
      </c>
    </row>
    <row r="96">
      <c r="A96" s="1" t="s">
        <v>43</v>
      </c>
      <c r="B96" s="1">
        <v>0.951</v>
      </c>
      <c r="E96" s="28"/>
      <c r="F96" s="1">
        <v>-0.335</v>
      </c>
      <c r="G96" s="14">
        <f t="shared" si="6"/>
        <v>-5.36</v>
      </c>
      <c r="H96" s="1">
        <v>33.753</v>
      </c>
      <c r="I96" s="14">
        <f t="shared" si="7"/>
        <v>28.393</v>
      </c>
    </row>
    <row r="97">
      <c r="A97" s="1" t="s">
        <v>44</v>
      </c>
      <c r="B97" s="1">
        <v>0.926</v>
      </c>
      <c r="E97" s="28"/>
      <c r="F97" s="1">
        <v>-0.306</v>
      </c>
      <c r="G97" s="14">
        <f t="shared" si="6"/>
        <v>-4.896</v>
      </c>
      <c r="H97" s="1">
        <v>33.858</v>
      </c>
      <c r="I97" s="14">
        <f t="shared" si="7"/>
        <v>28.962</v>
      </c>
    </row>
    <row r="98">
      <c r="A98" s="1" t="s">
        <v>45</v>
      </c>
      <c r="B98" s="1">
        <v>0.923</v>
      </c>
      <c r="E98" s="28"/>
      <c r="F98" s="1">
        <v>-0.304</v>
      </c>
      <c r="G98" s="14">
        <f t="shared" si="6"/>
        <v>-4.864</v>
      </c>
      <c r="H98" s="1">
        <v>33.882</v>
      </c>
      <c r="I98" s="14">
        <f t="shared" si="7"/>
        <v>29.018</v>
      </c>
    </row>
    <row r="99">
      <c r="A99" s="1" t="s">
        <v>46</v>
      </c>
      <c r="B99" s="1">
        <v>0.92</v>
      </c>
      <c r="E99" s="28"/>
      <c r="F99" s="1">
        <v>-0.303</v>
      </c>
      <c r="G99" s="14">
        <f t="shared" si="6"/>
        <v>-4.848</v>
      </c>
      <c r="H99" s="1">
        <v>33.899</v>
      </c>
      <c r="I99" s="14">
        <f t="shared" si="7"/>
        <v>29.051</v>
      </c>
    </row>
    <row r="100">
      <c r="A100" s="1" t="s">
        <v>47</v>
      </c>
      <c r="B100" s="1">
        <v>0.933</v>
      </c>
      <c r="E100" s="28"/>
      <c r="F100" s="1">
        <v>-0.356</v>
      </c>
      <c r="G100" s="14">
        <f t="shared" si="6"/>
        <v>-5.696</v>
      </c>
      <c r="H100" s="1">
        <v>34.189</v>
      </c>
      <c r="I100" s="14">
        <f t="shared" si="7"/>
        <v>28.493</v>
      </c>
    </row>
    <row r="101">
      <c r="A101" s="1" t="s">
        <v>48</v>
      </c>
      <c r="B101" s="1">
        <v>0.945</v>
      </c>
      <c r="E101" s="28"/>
      <c r="F101" s="1">
        <v>-0.358</v>
      </c>
      <c r="G101" s="14">
        <f t="shared" si="6"/>
        <v>-5.728</v>
      </c>
      <c r="H101" s="1">
        <v>34.56</v>
      </c>
      <c r="I101" s="14">
        <f t="shared" si="7"/>
        <v>28.832</v>
      </c>
    </row>
    <row r="102">
      <c r="A102" s="1" t="s">
        <v>49</v>
      </c>
      <c r="B102" s="1">
        <v>0.949</v>
      </c>
      <c r="E102" s="28"/>
      <c r="F102" s="14">
        <v>-0.357</v>
      </c>
      <c r="G102" s="14">
        <f t="shared" si="6"/>
        <v>-5.712</v>
      </c>
      <c r="H102" s="1">
        <v>34.658</v>
      </c>
      <c r="I102" s="14">
        <f t="shared" si="7"/>
        <v>28.946</v>
      </c>
    </row>
    <row r="103">
      <c r="A103" s="17" t="s">
        <v>50</v>
      </c>
      <c r="B103" s="1">
        <v>0.922</v>
      </c>
      <c r="E103" s="28"/>
      <c r="F103" s="14">
        <v>-0.369</v>
      </c>
      <c r="G103" s="14">
        <f t="shared" si="6"/>
        <v>-5.904</v>
      </c>
      <c r="H103" s="14">
        <v>29.82</v>
      </c>
      <c r="I103" s="14">
        <f t="shared" si="7"/>
        <v>23.916</v>
      </c>
    </row>
    <row r="104">
      <c r="A104" s="17" t="s">
        <v>52</v>
      </c>
      <c r="B104" s="1">
        <v>0.912</v>
      </c>
      <c r="E104" s="28"/>
      <c r="F104" s="1">
        <v>-0.366</v>
      </c>
      <c r="G104" s="14">
        <f t="shared" si="6"/>
        <v>-5.856</v>
      </c>
      <c r="H104" s="1">
        <v>30.067</v>
      </c>
      <c r="I104" s="14">
        <f t="shared" si="7"/>
        <v>24.211</v>
      </c>
    </row>
    <row r="105">
      <c r="A105" s="17" t="s">
        <v>53</v>
      </c>
      <c r="B105" s="1">
        <v>0.902</v>
      </c>
      <c r="E105" s="28"/>
      <c r="F105" s="1">
        <v>-0.365</v>
      </c>
      <c r="G105" s="14">
        <f t="shared" si="6"/>
        <v>-5.84</v>
      </c>
      <c r="H105" s="1">
        <v>30.321</v>
      </c>
      <c r="I105" s="14">
        <f t="shared" si="7"/>
        <v>24.481</v>
      </c>
    </row>
    <row r="106">
      <c r="A106" s="17" t="s">
        <v>54</v>
      </c>
      <c r="B106" s="1">
        <v>0.877</v>
      </c>
      <c r="E106" s="28"/>
      <c r="F106" s="1">
        <v>-0.32</v>
      </c>
      <c r="G106" s="14">
        <f t="shared" si="6"/>
        <v>-5.12</v>
      </c>
      <c r="H106" s="1">
        <v>28.658</v>
      </c>
      <c r="I106" s="14">
        <f t="shared" si="7"/>
        <v>23.538</v>
      </c>
    </row>
    <row r="107">
      <c r="A107" s="17" t="s">
        <v>56</v>
      </c>
      <c r="B107" s="1">
        <v>0.866</v>
      </c>
      <c r="E107" s="28"/>
      <c r="F107" s="17">
        <v>-0.315</v>
      </c>
      <c r="G107" s="14">
        <f t="shared" si="6"/>
        <v>-5.04</v>
      </c>
      <c r="H107" s="1">
        <v>28.729</v>
      </c>
      <c r="I107" s="14">
        <f t="shared" si="7"/>
        <v>23.689</v>
      </c>
    </row>
    <row r="108">
      <c r="A108" s="17" t="s">
        <v>57</v>
      </c>
      <c r="B108" s="1">
        <v>0.872</v>
      </c>
      <c r="C108" s="3" t="s">
        <v>98</v>
      </c>
      <c r="E108" s="28"/>
      <c r="F108" s="1">
        <v>-0.318</v>
      </c>
      <c r="G108" s="14">
        <f t="shared" si="6"/>
        <v>-5.088</v>
      </c>
      <c r="H108" s="1">
        <v>29.02</v>
      </c>
      <c r="I108" s="14">
        <f t="shared" si="7"/>
        <v>23.932</v>
      </c>
    </row>
    <row r="109">
      <c r="A109" s="17" t="s">
        <v>58</v>
      </c>
      <c r="B109" s="1">
        <v>0.89</v>
      </c>
      <c r="E109" s="28"/>
      <c r="F109" s="17">
        <v>-0.338</v>
      </c>
      <c r="G109" s="14">
        <f t="shared" si="6"/>
        <v>-5.408</v>
      </c>
      <c r="H109" s="1">
        <v>29.403</v>
      </c>
      <c r="I109" s="14">
        <f t="shared" si="7"/>
        <v>23.995</v>
      </c>
    </row>
    <row r="110">
      <c r="A110" s="17" t="s">
        <v>59</v>
      </c>
      <c r="B110" s="1">
        <v>0.876</v>
      </c>
      <c r="E110" s="28"/>
      <c r="F110" s="1">
        <v>-0.331</v>
      </c>
      <c r="G110" s="14">
        <f t="shared" si="6"/>
        <v>-5.296</v>
      </c>
      <c r="H110" s="1">
        <v>29.494</v>
      </c>
      <c r="I110" s="14">
        <f t="shared" si="7"/>
        <v>24.198</v>
      </c>
    </row>
    <row r="111">
      <c r="A111" s="17" t="s">
        <v>60</v>
      </c>
      <c r="B111" s="1">
        <v>0.875</v>
      </c>
      <c r="E111" s="28"/>
      <c r="F111" s="1">
        <v>-0.33</v>
      </c>
      <c r="G111" s="14">
        <f t="shared" si="6"/>
        <v>-5.28</v>
      </c>
      <c r="H111" s="1">
        <v>29.66</v>
      </c>
      <c r="I111" s="14">
        <f t="shared" si="7"/>
        <v>24.38</v>
      </c>
    </row>
    <row r="112">
      <c r="A112" s="19" t="s">
        <v>61</v>
      </c>
      <c r="B112" s="1">
        <v>0.88</v>
      </c>
      <c r="E112" s="28"/>
      <c r="F112" s="17">
        <v>-0.362</v>
      </c>
      <c r="G112" s="14">
        <f t="shared" si="6"/>
        <v>-5.792</v>
      </c>
      <c r="H112" s="1">
        <v>30.473</v>
      </c>
      <c r="I112" s="14">
        <f t="shared" si="7"/>
        <v>24.681</v>
      </c>
    </row>
    <row r="113">
      <c r="A113" s="19" t="s">
        <v>62</v>
      </c>
      <c r="B113" s="1">
        <v>0.877</v>
      </c>
      <c r="E113" s="28"/>
      <c r="F113" s="17">
        <v>-0.362</v>
      </c>
      <c r="G113" s="14">
        <f t="shared" si="6"/>
        <v>-5.792</v>
      </c>
      <c r="H113" s="1">
        <v>30.729</v>
      </c>
      <c r="I113" s="14">
        <f t="shared" si="7"/>
        <v>24.937</v>
      </c>
    </row>
    <row r="114">
      <c r="A114" s="19" t="s">
        <v>63</v>
      </c>
      <c r="B114" s="1">
        <v>0.883</v>
      </c>
      <c r="E114" s="28"/>
      <c r="F114" s="17">
        <v>-0.363</v>
      </c>
      <c r="G114" s="14">
        <f t="shared" si="6"/>
        <v>-5.808</v>
      </c>
      <c r="H114" s="1">
        <v>30.986</v>
      </c>
      <c r="I114" s="14">
        <f t="shared" si="7"/>
        <v>25.178</v>
      </c>
    </row>
    <row r="115">
      <c r="A115" s="19" t="s">
        <v>64</v>
      </c>
      <c r="B115" s="1">
        <v>0.964</v>
      </c>
      <c r="E115" s="28"/>
      <c r="F115" s="1">
        <v>-0.359</v>
      </c>
      <c r="G115" s="14">
        <f t="shared" si="6"/>
        <v>-5.744</v>
      </c>
      <c r="H115" s="1">
        <v>28.682</v>
      </c>
      <c r="I115" s="14">
        <f t="shared" si="7"/>
        <v>22.938</v>
      </c>
    </row>
    <row r="116">
      <c r="A116" s="19" t="s">
        <v>65</v>
      </c>
      <c r="B116" s="1">
        <v>0.986</v>
      </c>
      <c r="E116" s="28"/>
      <c r="F116" s="1">
        <v>-0.36</v>
      </c>
      <c r="G116" s="14">
        <f t="shared" si="6"/>
        <v>-5.76</v>
      </c>
      <c r="H116" s="1">
        <v>29.003</v>
      </c>
      <c r="I116" s="14">
        <f t="shared" si="7"/>
        <v>23.243</v>
      </c>
    </row>
    <row r="117">
      <c r="A117" s="19" t="s">
        <v>66</v>
      </c>
      <c r="B117" s="1">
        <v>0.966</v>
      </c>
      <c r="E117" s="28"/>
      <c r="F117" s="1">
        <v>-0.359</v>
      </c>
      <c r="G117" s="14">
        <f t="shared" si="6"/>
        <v>-5.744</v>
      </c>
      <c r="H117" s="1">
        <v>29.224</v>
      </c>
      <c r="I117" s="14">
        <f t="shared" si="7"/>
        <v>23.48</v>
      </c>
    </row>
    <row r="118">
      <c r="A118" s="19" t="s">
        <v>67</v>
      </c>
      <c r="B118" s="1">
        <v>0.978</v>
      </c>
      <c r="E118" s="28"/>
      <c r="F118" s="1">
        <v>-0.35</v>
      </c>
      <c r="G118" s="14">
        <f t="shared" si="6"/>
        <v>-5.6</v>
      </c>
      <c r="H118" s="1">
        <v>29.009</v>
      </c>
      <c r="I118" s="14">
        <f t="shared" si="7"/>
        <v>23.409</v>
      </c>
    </row>
    <row r="119">
      <c r="A119" s="19" t="s">
        <v>68</v>
      </c>
      <c r="B119" s="1">
        <v>0.975</v>
      </c>
      <c r="E119" s="28"/>
      <c r="F119" s="1">
        <v>-0.349</v>
      </c>
      <c r="G119" s="14">
        <f t="shared" si="6"/>
        <v>-5.584</v>
      </c>
      <c r="H119" s="1">
        <v>29.236</v>
      </c>
      <c r="I119" s="14">
        <f t="shared" si="7"/>
        <v>23.652</v>
      </c>
    </row>
    <row r="120">
      <c r="A120" s="19" t="s">
        <v>69</v>
      </c>
      <c r="B120" s="1">
        <v>0.973</v>
      </c>
      <c r="E120" s="28"/>
      <c r="F120" s="1">
        <v>-0.348</v>
      </c>
      <c r="G120" s="14">
        <f t="shared" si="6"/>
        <v>-5.568</v>
      </c>
      <c r="H120" s="1">
        <v>29.408</v>
      </c>
      <c r="I120" s="14">
        <f t="shared" si="7"/>
        <v>23.84</v>
      </c>
    </row>
    <row r="121">
      <c r="A121" s="1" t="s">
        <v>99</v>
      </c>
      <c r="B121" s="1">
        <v>1.033</v>
      </c>
      <c r="E121" s="28"/>
      <c r="F121" s="1">
        <v>-0.383</v>
      </c>
      <c r="G121" s="14">
        <f t="shared" si="6"/>
        <v>-6.128</v>
      </c>
      <c r="H121" s="1">
        <v>28.799</v>
      </c>
      <c r="I121" s="14">
        <f t="shared" si="7"/>
        <v>22.671</v>
      </c>
    </row>
    <row r="122">
      <c r="A122" s="1" t="s">
        <v>100</v>
      </c>
      <c r="B122" s="13">
        <v>1.017</v>
      </c>
      <c r="E122" s="28"/>
      <c r="F122" s="1">
        <v>-0.371</v>
      </c>
      <c r="G122" s="14">
        <f t="shared" ref="G122:G129" si="8">F70*$E$70</f>
        <v>-5.2</v>
      </c>
      <c r="H122" s="1">
        <v>30.096</v>
      </c>
      <c r="I122" s="14">
        <f t="shared" si="7"/>
        <v>24.16</v>
      </c>
    </row>
    <row r="123">
      <c r="A123" s="1" t="s">
        <v>101</v>
      </c>
      <c r="B123" s="1">
        <v>0.994</v>
      </c>
      <c r="E123" s="28"/>
      <c r="F123" s="1">
        <v>-0.368</v>
      </c>
      <c r="G123" s="14">
        <f t="shared" si="8"/>
        <v>-5.136</v>
      </c>
      <c r="H123" s="1">
        <v>28.571</v>
      </c>
      <c r="I123" s="14">
        <f t="shared" si="7"/>
        <v>22.683</v>
      </c>
    </row>
    <row r="124">
      <c r="A124" s="1" t="s">
        <v>74</v>
      </c>
      <c r="B124" s="1">
        <v>0.987</v>
      </c>
      <c r="E124" s="28"/>
      <c r="F124" s="1">
        <v>-0.336</v>
      </c>
      <c r="G124" s="14">
        <f t="shared" si="8"/>
        <v>-5.136</v>
      </c>
      <c r="H124" s="1">
        <v>29.204</v>
      </c>
      <c r="I124" s="14">
        <f t="shared" si="7"/>
        <v>23.828</v>
      </c>
    </row>
    <row r="125">
      <c r="A125" s="1" t="s">
        <v>75</v>
      </c>
      <c r="B125" s="1">
        <v>0.987</v>
      </c>
      <c r="E125" s="28"/>
      <c r="F125" s="1">
        <v>-0.335</v>
      </c>
      <c r="G125" s="14">
        <f t="shared" si="8"/>
        <v>-4.704</v>
      </c>
      <c r="H125" s="30">
        <v>29.408</v>
      </c>
      <c r="I125" s="31">
        <f t="shared" si="7"/>
        <v>24.048</v>
      </c>
    </row>
    <row r="126">
      <c r="A126" s="1" t="s">
        <v>76</v>
      </c>
      <c r="B126" s="1">
        <v>0.979</v>
      </c>
      <c r="E126" s="28"/>
      <c r="F126" s="1">
        <v>-0.333</v>
      </c>
      <c r="G126" s="14">
        <f t="shared" si="8"/>
        <v>-4.704</v>
      </c>
      <c r="H126" s="1">
        <v>29.524</v>
      </c>
      <c r="I126" s="14">
        <f t="shared" si="7"/>
        <v>24.196</v>
      </c>
    </row>
    <row r="127">
      <c r="A127" s="1" t="s">
        <v>77</v>
      </c>
      <c r="B127" s="1">
        <v>1.008</v>
      </c>
      <c r="E127" s="28"/>
      <c r="F127" s="1">
        <v>-0.312</v>
      </c>
      <c r="G127" s="14">
        <f t="shared" si="8"/>
        <v>-5.008</v>
      </c>
      <c r="H127" s="1">
        <v>27.98</v>
      </c>
      <c r="I127" s="14">
        <f t="shared" si="7"/>
        <v>22.988</v>
      </c>
    </row>
    <row r="128">
      <c r="A128" s="1" t="s">
        <v>78</v>
      </c>
      <c r="B128" s="1">
        <v>0.987</v>
      </c>
      <c r="E128" s="28"/>
      <c r="F128" s="1">
        <v>-0.306</v>
      </c>
      <c r="G128" s="14">
        <f t="shared" si="8"/>
        <v>-4.848</v>
      </c>
      <c r="H128" s="1">
        <v>28.104</v>
      </c>
      <c r="I128" s="14">
        <f t="shared" si="7"/>
        <v>23.208</v>
      </c>
    </row>
    <row r="129">
      <c r="A129" s="1" t="s">
        <v>79</v>
      </c>
      <c r="B129" s="1">
        <v>0.979</v>
      </c>
      <c r="E129" s="28"/>
      <c r="F129" s="1">
        <v>-0.303</v>
      </c>
      <c r="G129" s="14">
        <f t="shared" si="8"/>
        <v>-4.784</v>
      </c>
      <c r="H129" s="1">
        <v>28.276</v>
      </c>
      <c r="I129" s="14">
        <f t="shared" si="7"/>
        <v>23.428</v>
      </c>
    </row>
    <row r="130">
      <c r="E130" s="28"/>
    </row>
    <row r="131">
      <c r="E131" s="28"/>
    </row>
    <row r="132">
      <c r="E132" s="28"/>
    </row>
    <row r="133">
      <c r="E133" s="28"/>
    </row>
    <row r="134">
      <c r="E134" s="28"/>
    </row>
    <row r="135">
      <c r="E135" s="28"/>
    </row>
    <row r="136">
      <c r="E136" s="28"/>
    </row>
    <row r="137">
      <c r="E137" s="28"/>
    </row>
    <row r="138">
      <c r="E138" s="28"/>
    </row>
    <row r="139">
      <c r="E139" s="28"/>
    </row>
    <row r="140">
      <c r="E140" s="28"/>
    </row>
    <row r="141">
      <c r="E141" s="28"/>
    </row>
    <row r="142">
      <c r="E142" s="28"/>
    </row>
    <row r="143">
      <c r="E143" s="28"/>
    </row>
    <row r="144">
      <c r="E144" s="28"/>
    </row>
    <row r="145">
      <c r="E145" s="28"/>
    </row>
    <row r="146">
      <c r="E146" s="28"/>
    </row>
    <row r="147">
      <c r="E147" s="28"/>
    </row>
    <row r="148">
      <c r="E148" s="28"/>
    </row>
    <row r="149">
      <c r="E149" s="28"/>
    </row>
    <row r="150">
      <c r="E150" s="28"/>
    </row>
    <row r="151">
      <c r="E151" s="28"/>
    </row>
    <row r="152">
      <c r="E152" s="28"/>
    </row>
    <row r="153">
      <c r="E153" s="28"/>
    </row>
    <row r="154">
      <c r="E154" s="28"/>
    </row>
    <row r="155">
      <c r="E155" s="28"/>
    </row>
    <row r="156">
      <c r="E156" s="28"/>
    </row>
    <row r="157">
      <c r="E157" s="28"/>
    </row>
    <row r="158">
      <c r="E158" s="28"/>
    </row>
    <row r="159">
      <c r="E159" s="28"/>
    </row>
    <row r="160">
      <c r="E160" s="28"/>
    </row>
    <row r="161">
      <c r="E161" s="28"/>
    </row>
    <row r="162">
      <c r="E162" s="28"/>
    </row>
    <row r="163">
      <c r="E163" s="28"/>
    </row>
    <row r="164">
      <c r="E164" s="28"/>
    </row>
    <row r="165">
      <c r="E165" s="28"/>
    </row>
    <row r="166">
      <c r="E166" s="28"/>
    </row>
    <row r="167">
      <c r="E167" s="28"/>
    </row>
    <row r="168">
      <c r="E168" s="28"/>
    </row>
    <row r="169">
      <c r="E169" s="28"/>
    </row>
    <row r="170">
      <c r="E170" s="28"/>
    </row>
    <row r="171">
      <c r="E171" s="28"/>
    </row>
    <row r="172">
      <c r="E172" s="28"/>
    </row>
    <row r="173">
      <c r="E173" s="28"/>
    </row>
    <row r="174">
      <c r="E174" s="28"/>
    </row>
    <row r="175">
      <c r="E175" s="28"/>
    </row>
    <row r="176">
      <c r="E176" s="28"/>
    </row>
    <row r="177">
      <c r="E177" s="28"/>
    </row>
    <row r="178">
      <c r="E178" s="28"/>
    </row>
    <row r="179">
      <c r="E179" s="28"/>
    </row>
    <row r="180">
      <c r="E180" s="28"/>
    </row>
    <row r="181">
      <c r="E181" s="28"/>
    </row>
    <row r="182">
      <c r="E182" s="28"/>
    </row>
    <row r="183">
      <c r="E183" s="28"/>
    </row>
    <row r="184">
      <c r="E184" s="28"/>
    </row>
    <row r="185">
      <c r="E185" s="28"/>
    </row>
    <row r="186">
      <c r="E186" s="28"/>
    </row>
    <row r="187">
      <c r="E187" s="28"/>
    </row>
    <row r="188">
      <c r="E188" s="28"/>
    </row>
    <row r="189">
      <c r="E189" s="28"/>
    </row>
    <row r="190">
      <c r="E190" s="28"/>
    </row>
    <row r="191">
      <c r="E191" s="28"/>
    </row>
    <row r="192">
      <c r="E192" s="28"/>
    </row>
    <row r="193">
      <c r="E193" s="28"/>
    </row>
    <row r="194">
      <c r="E194" s="28"/>
    </row>
    <row r="195">
      <c r="E195" s="28"/>
    </row>
    <row r="196">
      <c r="E196" s="28"/>
    </row>
    <row r="197">
      <c r="E197" s="28"/>
    </row>
    <row r="198">
      <c r="E198" s="28"/>
    </row>
    <row r="199">
      <c r="E199" s="28"/>
    </row>
    <row r="200">
      <c r="E200" s="28"/>
    </row>
    <row r="201">
      <c r="E201" s="28"/>
    </row>
    <row r="202">
      <c r="E202" s="28"/>
    </row>
    <row r="203">
      <c r="E203" s="28"/>
    </row>
    <row r="204">
      <c r="E204" s="28"/>
    </row>
    <row r="205">
      <c r="E205" s="28"/>
    </row>
    <row r="206">
      <c r="E206" s="28"/>
    </row>
    <row r="207">
      <c r="E207" s="28"/>
    </row>
    <row r="208">
      <c r="E208" s="28"/>
    </row>
    <row r="209">
      <c r="E209" s="28"/>
    </row>
    <row r="210">
      <c r="E210" s="28"/>
    </row>
    <row r="211">
      <c r="E211" s="28"/>
    </row>
    <row r="212">
      <c r="E212" s="28"/>
    </row>
    <row r="213">
      <c r="E213" s="28"/>
    </row>
    <row r="214">
      <c r="E214" s="28"/>
    </row>
    <row r="215">
      <c r="E215" s="28"/>
    </row>
    <row r="216">
      <c r="E216" s="28"/>
    </row>
    <row r="217">
      <c r="E217" s="28"/>
    </row>
    <row r="218">
      <c r="E218" s="28"/>
    </row>
    <row r="219">
      <c r="E219" s="28"/>
    </row>
    <row r="220">
      <c r="E220" s="28"/>
    </row>
    <row r="221">
      <c r="E221" s="28"/>
    </row>
    <row r="222">
      <c r="E222" s="28"/>
    </row>
    <row r="223">
      <c r="E223" s="28"/>
    </row>
    <row r="224">
      <c r="E224" s="28"/>
    </row>
    <row r="225">
      <c r="E225" s="28"/>
    </row>
    <row r="226">
      <c r="E226" s="28"/>
    </row>
    <row r="227">
      <c r="E227" s="28"/>
    </row>
    <row r="228">
      <c r="E228" s="28"/>
    </row>
    <row r="229">
      <c r="E229" s="28"/>
    </row>
    <row r="230">
      <c r="E230" s="28"/>
    </row>
    <row r="231">
      <c r="E231" s="28"/>
    </row>
    <row r="232">
      <c r="E232" s="28"/>
    </row>
    <row r="233">
      <c r="E233" s="28"/>
    </row>
    <row r="234">
      <c r="E234" s="28"/>
    </row>
    <row r="235">
      <c r="E235" s="28"/>
    </row>
    <row r="236">
      <c r="E236" s="28"/>
    </row>
    <row r="237">
      <c r="E237" s="28"/>
    </row>
    <row r="238">
      <c r="E238" s="28"/>
    </row>
    <row r="239">
      <c r="E239" s="28"/>
    </row>
    <row r="240">
      <c r="E240" s="28"/>
    </row>
    <row r="241">
      <c r="E241" s="28"/>
    </row>
    <row r="242">
      <c r="E242" s="28"/>
    </row>
    <row r="243">
      <c r="E243" s="28"/>
    </row>
    <row r="244">
      <c r="E244" s="28"/>
    </row>
    <row r="245">
      <c r="E245" s="28"/>
    </row>
    <row r="246">
      <c r="E246" s="28"/>
    </row>
    <row r="247">
      <c r="E247" s="28"/>
    </row>
    <row r="248">
      <c r="E248" s="28"/>
    </row>
    <row r="249">
      <c r="E249" s="28"/>
    </row>
    <row r="250">
      <c r="E250" s="28"/>
    </row>
    <row r="251">
      <c r="E251" s="28"/>
    </row>
    <row r="252">
      <c r="E252" s="28"/>
    </row>
    <row r="253">
      <c r="E253" s="28"/>
    </row>
    <row r="254">
      <c r="E254" s="28"/>
    </row>
    <row r="255">
      <c r="E255" s="28"/>
    </row>
    <row r="256">
      <c r="E256" s="28"/>
    </row>
    <row r="257">
      <c r="E257" s="28"/>
    </row>
    <row r="258">
      <c r="E258" s="28"/>
    </row>
    <row r="259">
      <c r="E259" s="28"/>
    </row>
    <row r="260">
      <c r="E260" s="28"/>
    </row>
    <row r="261">
      <c r="E261" s="28"/>
    </row>
    <row r="262">
      <c r="E262" s="28"/>
    </row>
    <row r="263">
      <c r="E263" s="28"/>
    </row>
    <row r="264">
      <c r="E264" s="28"/>
    </row>
    <row r="265">
      <c r="E265" s="28"/>
    </row>
    <row r="266">
      <c r="E266" s="28"/>
    </row>
    <row r="267">
      <c r="E267" s="28"/>
    </row>
    <row r="268">
      <c r="E268" s="28"/>
    </row>
    <row r="269">
      <c r="E269" s="28"/>
    </row>
    <row r="270">
      <c r="E270" s="28"/>
    </row>
    <row r="271">
      <c r="E271" s="28"/>
    </row>
    <row r="272">
      <c r="E272" s="28"/>
    </row>
    <row r="273">
      <c r="E273" s="28"/>
    </row>
    <row r="274">
      <c r="E274" s="28"/>
    </row>
    <row r="275">
      <c r="E275" s="28"/>
    </row>
    <row r="276">
      <c r="E276" s="28"/>
    </row>
    <row r="277">
      <c r="E277" s="28"/>
    </row>
    <row r="278">
      <c r="E278" s="28"/>
    </row>
    <row r="279">
      <c r="E279" s="28"/>
    </row>
    <row r="280">
      <c r="E280" s="28"/>
    </row>
    <row r="281">
      <c r="E281" s="28"/>
    </row>
    <row r="282">
      <c r="E282" s="28"/>
    </row>
    <row r="283">
      <c r="E283" s="28"/>
    </row>
    <row r="284">
      <c r="E284" s="28"/>
    </row>
    <row r="285">
      <c r="E285" s="28"/>
    </row>
    <row r="286">
      <c r="E286" s="28"/>
    </row>
    <row r="287">
      <c r="E287" s="28"/>
    </row>
    <row r="288">
      <c r="E288" s="28"/>
    </row>
    <row r="289">
      <c r="E289" s="28"/>
    </row>
    <row r="290">
      <c r="E290" s="28"/>
    </row>
    <row r="291">
      <c r="E291" s="28"/>
    </row>
    <row r="292">
      <c r="E292" s="28"/>
    </row>
    <row r="293">
      <c r="E293" s="28"/>
    </row>
    <row r="294">
      <c r="E294" s="28"/>
    </row>
    <row r="295">
      <c r="E295" s="28"/>
    </row>
    <row r="296">
      <c r="E296" s="28"/>
    </row>
    <row r="297">
      <c r="E297" s="28"/>
    </row>
    <row r="298">
      <c r="E298" s="28"/>
    </row>
    <row r="299">
      <c r="E299" s="28"/>
    </row>
    <row r="300">
      <c r="E300" s="28"/>
    </row>
    <row r="301">
      <c r="E301" s="28"/>
    </row>
    <row r="302">
      <c r="E302" s="28"/>
    </row>
    <row r="303">
      <c r="E303" s="28"/>
    </row>
    <row r="304">
      <c r="E304" s="28"/>
    </row>
    <row r="305">
      <c r="E305" s="28"/>
    </row>
    <row r="306">
      <c r="E306" s="28"/>
    </row>
    <row r="307">
      <c r="E307" s="28"/>
    </row>
    <row r="308">
      <c r="E308" s="28"/>
    </row>
    <row r="309">
      <c r="E309" s="28"/>
    </row>
    <row r="310">
      <c r="E310" s="28"/>
    </row>
    <row r="311">
      <c r="E311" s="28"/>
    </row>
    <row r="312">
      <c r="E312" s="28"/>
    </row>
    <row r="313">
      <c r="E313" s="28"/>
    </row>
    <row r="314">
      <c r="E314" s="28"/>
    </row>
    <row r="315">
      <c r="E315" s="28"/>
    </row>
    <row r="316">
      <c r="E316" s="28"/>
    </row>
    <row r="317">
      <c r="E317" s="28"/>
    </row>
    <row r="318">
      <c r="E318" s="28"/>
    </row>
    <row r="319">
      <c r="E319" s="28"/>
    </row>
    <row r="320">
      <c r="E320" s="28"/>
    </row>
    <row r="321">
      <c r="E321" s="28"/>
    </row>
    <row r="322">
      <c r="E322" s="28"/>
    </row>
    <row r="323">
      <c r="E323" s="28"/>
    </row>
    <row r="324">
      <c r="E324" s="28"/>
    </row>
    <row r="325">
      <c r="E325" s="28"/>
    </row>
    <row r="326">
      <c r="E326" s="28"/>
    </row>
    <row r="327">
      <c r="E327" s="28"/>
    </row>
    <row r="328">
      <c r="E328" s="28"/>
    </row>
    <row r="329">
      <c r="E329" s="28"/>
    </row>
    <row r="330">
      <c r="E330" s="28"/>
    </row>
    <row r="331">
      <c r="E331" s="28"/>
    </row>
    <row r="332">
      <c r="E332" s="28"/>
    </row>
    <row r="333">
      <c r="E333" s="28"/>
    </row>
    <row r="334">
      <c r="E334" s="28"/>
    </row>
    <row r="335">
      <c r="E335" s="28"/>
    </row>
    <row r="336">
      <c r="E336" s="28"/>
    </row>
    <row r="337">
      <c r="E337" s="28"/>
    </row>
    <row r="338">
      <c r="E338" s="28"/>
    </row>
    <row r="339">
      <c r="E339" s="28"/>
    </row>
    <row r="340">
      <c r="E340" s="28"/>
    </row>
    <row r="341">
      <c r="E341" s="28"/>
    </row>
    <row r="342">
      <c r="E342" s="28"/>
    </row>
    <row r="343">
      <c r="E343" s="28"/>
    </row>
    <row r="344">
      <c r="E344" s="28"/>
    </row>
    <row r="345">
      <c r="E345" s="28"/>
    </row>
    <row r="346">
      <c r="E346" s="28"/>
    </row>
    <row r="347">
      <c r="E347" s="28"/>
    </row>
    <row r="348">
      <c r="E348" s="28"/>
    </row>
    <row r="349">
      <c r="E349" s="28"/>
    </row>
    <row r="350">
      <c r="E350" s="28"/>
    </row>
    <row r="351">
      <c r="E351" s="28"/>
    </row>
    <row r="352">
      <c r="E352" s="28"/>
    </row>
    <row r="353">
      <c r="E353" s="28"/>
    </row>
    <row r="354">
      <c r="E354" s="28"/>
    </row>
    <row r="355">
      <c r="E355" s="28"/>
    </row>
    <row r="356">
      <c r="E356" s="28"/>
    </row>
    <row r="357">
      <c r="E357" s="28"/>
    </row>
    <row r="358">
      <c r="E358" s="28"/>
    </row>
    <row r="359">
      <c r="E359" s="28"/>
    </row>
    <row r="360">
      <c r="E360" s="28"/>
    </row>
    <row r="361">
      <c r="E361" s="28"/>
    </row>
    <row r="362">
      <c r="E362" s="28"/>
    </row>
    <row r="363">
      <c r="E363" s="28"/>
    </row>
    <row r="364">
      <c r="E364" s="28"/>
    </row>
    <row r="365">
      <c r="E365" s="28"/>
    </row>
    <row r="366">
      <c r="E366" s="28"/>
    </row>
    <row r="367">
      <c r="E367" s="28"/>
    </row>
    <row r="368">
      <c r="E368" s="28"/>
    </row>
    <row r="369">
      <c r="E369" s="28"/>
    </row>
    <row r="370">
      <c r="E370" s="28"/>
    </row>
    <row r="371">
      <c r="E371" s="28"/>
    </row>
    <row r="372">
      <c r="E372" s="28"/>
    </row>
    <row r="373">
      <c r="E373" s="28"/>
    </row>
    <row r="374">
      <c r="E374" s="28"/>
    </row>
    <row r="375">
      <c r="E375" s="28"/>
    </row>
    <row r="376">
      <c r="E376" s="28"/>
    </row>
    <row r="377">
      <c r="E377" s="28"/>
    </row>
    <row r="378">
      <c r="E378" s="28"/>
    </row>
    <row r="379">
      <c r="E379" s="28"/>
    </row>
    <row r="380">
      <c r="E380" s="28"/>
    </row>
    <row r="381">
      <c r="E381" s="28"/>
    </row>
    <row r="382">
      <c r="E382" s="28"/>
    </row>
    <row r="383">
      <c r="E383" s="28"/>
    </row>
    <row r="384">
      <c r="E384" s="28"/>
    </row>
    <row r="385">
      <c r="E385" s="28"/>
    </row>
    <row r="386">
      <c r="E386" s="28"/>
    </row>
    <row r="387">
      <c r="E387" s="28"/>
    </row>
    <row r="388">
      <c r="E388" s="28"/>
    </row>
    <row r="389">
      <c r="E389" s="28"/>
    </row>
    <row r="390">
      <c r="E390" s="28"/>
    </row>
    <row r="391">
      <c r="E391" s="28"/>
    </row>
    <row r="392">
      <c r="E392" s="28"/>
    </row>
    <row r="393">
      <c r="E393" s="28"/>
    </row>
    <row r="394">
      <c r="E394" s="28"/>
    </row>
    <row r="395">
      <c r="E395" s="28"/>
    </row>
    <row r="396">
      <c r="E396" s="28"/>
    </row>
    <row r="397">
      <c r="E397" s="28"/>
    </row>
    <row r="398">
      <c r="E398" s="28"/>
    </row>
    <row r="399">
      <c r="E399" s="28"/>
    </row>
    <row r="400">
      <c r="E400" s="28"/>
    </row>
    <row r="401">
      <c r="E401" s="28"/>
    </row>
    <row r="402">
      <c r="E402" s="28"/>
    </row>
    <row r="403">
      <c r="E403" s="28"/>
    </row>
    <row r="404">
      <c r="E404" s="28"/>
    </row>
    <row r="405">
      <c r="E405" s="28"/>
    </row>
    <row r="406">
      <c r="E406" s="28"/>
    </row>
    <row r="407">
      <c r="E407" s="28"/>
    </row>
    <row r="408">
      <c r="E408" s="28"/>
    </row>
    <row r="409">
      <c r="E409" s="28"/>
    </row>
    <row r="410">
      <c r="E410" s="28"/>
    </row>
    <row r="411">
      <c r="E411" s="28"/>
    </row>
    <row r="412">
      <c r="E412" s="28"/>
    </row>
    <row r="413">
      <c r="E413" s="28"/>
    </row>
    <row r="414">
      <c r="E414" s="28"/>
    </row>
    <row r="415">
      <c r="E415" s="28"/>
    </row>
    <row r="416">
      <c r="E416" s="28"/>
    </row>
    <row r="417">
      <c r="E417" s="28"/>
    </row>
    <row r="418">
      <c r="E418" s="28"/>
    </row>
    <row r="419">
      <c r="E419" s="28"/>
    </row>
    <row r="420">
      <c r="E420" s="28"/>
    </row>
    <row r="421">
      <c r="E421" s="28"/>
    </row>
    <row r="422">
      <c r="E422" s="28"/>
    </row>
    <row r="423">
      <c r="E423" s="28"/>
    </row>
    <row r="424">
      <c r="E424" s="28"/>
    </row>
    <row r="425">
      <c r="E425" s="28"/>
    </row>
    <row r="426">
      <c r="E426" s="28"/>
    </row>
    <row r="427">
      <c r="E427" s="28"/>
    </row>
    <row r="428">
      <c r="E428" s="28"/>
    </row>
    <row r="429">
      <c r="E429" s="28"/>
    </row>
    <row r="430">
      <c r="E430" s="28"/>
    </row>
    <row r="431">
      <c r="E431" s="28"/>
    </row>
    <row r="432">
      <c r="E432" s="28"/>
    </row>
    <row r="433">
      <c r="E433" s="28"/>
    </row>
    <row r="434">
      <c r="E434" s="28"/>
    </row>
    <row r="435">
      <c r="E435" s="28"/>
    </row>
    <row r="436">
      <c r="E436" s="28"/>
    </row>
    <row r="437">
      <c r="E437" s="28"/>
    </row>
    <row r="438">
      <c r="E438" s="28"/>
    </row>
    <row r="439">
      <c r="E439" s="28"/>
    </row>
    <row r="440">
      <c r="E440" s="28"/>
    </row>
    <row r="441">
      <c r="E441" s="28"/>
    </row>
    <row r="442">
      <c r="E442" s="28"/>
    </row>
    <row r="443">
      <c r="E443" s="28"/>
    </row>
    <row r="444">
      <c r="E444" s="28"/>
    </row>
    <row r="445">
      <c r="E445" s="28"/>
    </row>
    <row r="446">
      <c r="E446" s="28"/>
    </row>
    <row r="447">
      <c r="E447" s="28"/>
    </row>
    <row r="448">
      <c r="E448" s="28"/>
    </row>
    <row r="449">
      <c r="E449" s="28"/>
    </row>
    <row r="450">
      <c r="E450" s="28"/>
    </row>
    <row r="451">
      <c r="E451" s="28"/>
    </row>
    <row r="452">
      <c r="E452" s="28"/>
    </row>
    <row r="453">
      <c r="E453" s="28"/>
    </row>
    <row r="454">
      <c r="E454" s="28"/>
    </row>
    <row r="455">
      <c r="E455" s="28"/>
    </row>
    <row r="456">
      <c r="E456" s="28"/>
    </row>
    <row r="457">
      <c r="E457" s="28"/>
    </row>
    <row r="458">
      <c r="E458" s="28"/>
    </row>
    <row r="459">
      <c r="E459" s="28"/>
    </row>
    <row r="460">
      <c r="E460" s="28"/>
    </row>
    <row r="461">
      <c r="E461" s="28"/>
    </row>
    <row r="462">
      <c r="E462" s="28"/>
    </row>
    <row r="463">
      <c r="E463" s="28"/>
    </row>
    <row r="464">
      <c r="E464" s="28"/>
    </row>
    <row r="465">
      <c r="E465" s="28"/>
    </row>
    <row r="466">
      <c r="E466" s="28"/>
    </row>
    <row r="467">
      <c r="E467" s="28"/>
    </row>
    <row r="468">
      <c r="E468" s="28"/>
    </row>
    <row r="469">
      <c r="E469" s="28"/>
    </row>
    <row r="470">
      <c r="E470" s="28"/>
    </row>
    <row r="471">
      <c r="E471" s="28"/>
    </row>
    <row r="472">
      <c r="E472" s="28"/>
    </row>
    <row r="473">
      <c r="E473" s="28"/>
    </row>
    <row r="474">
      <c r="E474" s="28"/>
    </row>
    <row r="475">
      <c r="E475" s="28"/>
    </row>
    <row r="476">
      <c r="E476" s="28"/>
    </row>
    <row r="477">
      <c r="E477" s="28"/>
    </row>
    <row r="478">
      <c r="E478" s="28"/>
    </row>
    <row r="479">
      <c r="E479" s="28"/>
    </row>
    <row r="480">
      <c r="E480" s="28"/>
    </row>
    <row r="481">
      <c r="E481" s="28"/>
    </row>
    <row r="482">
      <c r="E482" s="28"/>
    </row>
    <row r="483">
      <c r="E483" s="28"/>
    </row>
    <row r="484">
      <c r="E484" s="28"/>
    </row>
    <row r="485">
      <c r="E485" s="28"/>
    </row>
    <row r="486">
      <c r="E486" s="28"/>
    </row>
    <row r="487">
      <c r="E487" s="28"/>
    </row>
    <row r="488">
      <c r="E488" s="28"/>
    </row>
    <row r="489">
      <c r="E489" s="28"/>
    </row>
    <row r="490">
      <c r="E490" s="28"/>
    </row>
    <row r="491">
      <c r="E491" s="28"/>
    </row>
    <row r="492">
      <c r="E492" s="28"/>
    </row>
    <row r="493">
      <c r="E493" s="28"/>
    </row>
    <row r="494">
      <c r="E494" s="28"/>
    </row>
    <row r="495">
      <c r="E495" s="28"/>
    </row>
    <row r="496">
      <c r="E496" s="28"/>
    </row>
    <row r="497">
      <c r="E497" s="28"/>
    </row>
    <row r="498">
      <c r="E498" s="28"/>
    </row>
    <row r="499">
      <c r="E499" s="28"/>
    </row>
    <row r="500">
      <c r="E500" s="28"/>
    </row>
    <row r="501">
      <c r="E501" s="28"/>
    </row>
    <row r="502">
      <c r="E502" s="28"/>
    </row>
    <row r="503">
      <c r="E503" s="28"/>
    </row>
    <row r="504">
      <c r="E504" s="28"/>
    </row>
    <row r="505">
      <c r="E505" s="28"/>
    </row>
    <row r="506">
      <c r="E506" s="28"/>
    </row>
    <row r="507">
      <c r="E507" s="28"/>
    </row>
    <row r="508">
      <c r="E508" s="28"/>
    </row>
    <row r="509">
      <c r="E509" s="28"/>
    </row>
    <row r="510">
      <c r="E510" s="28"/>
    </row>
    <row r="511">
      <c r="E511" s="28"/>
    </row>
    <row r="512">
      <c r="E512" s="28"/>
    </row>
    <row r="513">
      <c r="E513" s="28"/>
    </row>
    <row r="514">
      <c r="E514" s="28"/>
    </row>
    <row r="515">
      <c r="E515" s="28"/>
    </row>
    <row r="516">
      <c r="E516" s="28"/>
    </row>
    <row r="517">
      <c r="E517" s="28"/>
    </row>
    <row r="518">
      <c r="E518" s="28"/>
    </row>
    <row r="519">
      <c r="E519" s="28"/>
    </row>
    <row r="520">
      <c r="E520" s="28"/>
    </row>
    <row r="521">
      <c r="E521" s="28"/>
    </row>
    <row r="522">
      <c r="E522" s="28"/>
    </row>
    <row r="523">
      <c r="E523" s="28"/>
    </row>
    <row r="524">
      <c r="E524" s="28"/>
    </row>
    <row r="525">
      <c r="E525" s="28"/>
    </row>
    <row r="526">
      <c r="E526" s="28"/>
    </row>
    <row r="527">
      <c r="E527" s="28"/>
    </row>
    <row r="528">
      <c r="E528" s="28"/>
    </row>
    <row r="529">
      <c r="E529" s="28"/>
    </row>
    <row r="530">
      <c r="E530" s="28"/>
    </row>
    <row r="531">
      <c r="E531" s="28"/>
    </row>
    <row r="532">
      <c r="E532" s="28"/>
    </row>
    <row r="533">
      <c r="E533" s="28"/>
    </row>
    <row r="534">
      <c r="E534" s="28"/>
    </row>
    <row r="535">
      <c r="E535" s="28"/>
    </row>
    <row r="536">
      <c r="E536" s="28"/>
    </row>
    <row r="537">
      <c r="E537" s="28"/>
    </row>
    <row r="538">
      <c r="E538" s="28"/>
    </row>
    <row r="539">
      <c r="E539" s="28"/>
    </row>
    <row r="540">
      <c r="E540" s="28"/>
    </row>
    <row r="541">
      <c r="E541" s="28"/>
    </row>
    <row r="542">
      <c r="E542" s="28"/>
    </row>
    <row r="543">
      <c r="E543" s="28"/>
    </row>
    <row r="544">
      <c r="E544" s="28"/>
    </row>
    <row r="545">
      <c r="E545" s="28"/>
    </row>
    <row r="546">
      <c r="E546" s="28"/>
    </row>
    <row r="547">
      <c r="E547" s="28"/>
    </row>
    <row r="548">
      <c r="E548" s="28"/>
    </row>
    <row r="549">
      <c r="E549" s="28"/>
    </row>
    <row r="550">
      <c r="E550" s="28"/>
    </row>
    <row r="551">
      <c r="E551" s="28"/>
    </row>
    <row r="552">
      <c r="E552" s="28"/>
    </row>
    <row r="553">
      <c r="E553" s="28"/>
    </row>
    <row r="554">
      <c r="E554" s="28"/>
    </row>
    <row r="555">
      <c r="E555" s="28"/>
    </row>
    <row r="556">
      <c r="E556" s="28"/>
    </row>
    <row r="557">
      <c r="E557" s="28"/>
    </row>
    <row r="558">
      <c r="E558" s="28"/>
    </row>
    <row r="559">
      <c r="E559" s="28"/>
    </row>
    <row r="560">
      <c r="E560" s="28"/>
    </row>
    <row r="561">
      <c r="E561" s="28"/>
    </row>
    <row r="562">
      <c r="E562" s="28"/>
    </row>
    <row r="563">
      <c r="E563" s="28"/>
    </row>
    <row r="564">
      <c r="E564" s="28"/>
    </row>
    <row r="565">
      <c r="E565" s="28"/>
    </row>
    <row r="566">
      <c r="E566" s="28"/>
    </row>
    <row r="567">
      <c r="E567" s="28"/>
    </row>
    <row r="568">
      <c r="E568" s="28"/>
    </row>
    <row r="569">
      <c r="E569" s="28"/>
    </row>
    <row r="570">
      <c r="E570" s="28"/>
    </row>
    <row r="571">
      <c r="E571" s="28"/>
    </row>
    <row r="572">
      <c r="E572" s="28"/>
    </row>
    <row r="573">
      <c r="E573" s="28"/>
    </row>
    <row r="574">
      <c r="E574" s="28"/>
    </row>
    <row r="575">
      <c r="E575" s="28"/>
    </row>
    <row r="576">
      <c r="E576" s="28"/>
    </row>
    <row r="577">
      <c r="E577" s="28"/>
    </row>
    <row r="578">
      <c r="E578" s="28"/>
    </row>
    <row r="579">
      <c r="E579" s="28"/>
    </row>
    <row r="580">
      <c r="E580" s="28"/>
    </row>
    <row r="581">
      <c r="E581" s="28"/>
    </row>
    <row r="582">
      <c r="E582" s="28"/>
    </row>
    <row r="583">
      <c r="E583" s="28"/>
    </row>
    <row r="584">
      <c r="E584" s="28"/>
    </row>
    <row r="585">
      <c r="E585" s="28"/>
    </row>
    <row r="586">
      <c r="E586" s="28"/>
    </row>
    <row r="587">
      <c r="E587" s="28"/>
    </row>
    <row r="588">
      <c r="E588" s="28"/>
    </row>
    <row r="589">
      <c r="E589" s="28"/>
    </row>
    <row r="590">
      <c r="E590" s="28"/>
    </row>
    <row r="591">
      <c r="E591" s="28"/>
    </row>
    <row r="592">
      <c r="E592" s="28"/>
    </row>
    <row r="593">
      <c r="E593" s="28"/>
    </row>
    <row r="594">
      <c r="E594" s="28"/>
    </row>
    <row r="595">
      <c r="E595" s="28"/>
    </row>
    <row r="596">
      <c r="E596" s="28"/>
    </row>
    <row r="597">
      <c r="E597" s="28"/>
    </row>
    <row r="598">
      <c r="E598" s="28"/>
    </row>
    <row r="599">
      <c r="E599" s="28"/>
    </row>
    <row r="600">
      <c r="E600" s="28"/>
    </row>
    <row r="601">
      <c r="E601" s="28"/>
    </row>
    <row r="602">
      <c r="E602" s="28"/>
    </row>
    <row r="603">
      <c r="E603" s="28"/>
    </row>
    <row r="604">
      <c r="E604" s="28"/>
    </row>
    <row r="605">
      <c r="E605" s="28"/>
    </row>
    <row r="606">
      <c r="E606" s="28"/>
    </row>
    <row r="607">
      <c r="E607" s="28"/>
    </row>
    <row r="608">
      <c r="E608" s="28"/>
    </row>
    <row r="609">
      <c r="E609" s="28"/>
    </row>
    <row r="610">
      <c r="E610" s="28"/>
    </row>
    <row r="611">
      <c r="E611" s="28"/>
    </row>
    <row r="612">
      <c r="E612" s="28"/>
    </row>
    <row r="613">
      <c r="E613" s="28"/>
    </row>
    <row r="614">
      <c r="E614" s="28"/>
    </row>
    <row r="615">
      <c r="E615" s="28"/>
    </row>
    <row r="616">
      <c r="E616" s="28"/>
    </row>
    <row r="617">
      <c r="E617" s="28"/>
    </row>
    <row r="618">
      <c r="E618" s="28"/>
    </row>
    <row r="619">
      <c r="E619" s="28"/>
    </row>
    <row r="620">
      <c r="E620" s="28"/>
    </row>
    <row r="621">
      <c r="E621" s="28"/>
    </row>
    <row r="622">
      <c r="E622" s="28"/>
    </row>
    <row r="623">
      <c r="E623" s="28"/>
    </row>
    <row r="624">
      <c r="E624" s="28"/>
    </row>
    <row r="625">
      <c r="E625" s="28"/>
    </row>
    <row r="626">
      <c r="E626" s="28"/>
    </row>
    <row r="627">
      <c r="E627" s="28"/>
    </row>
    <row r="628">
      <c r="E628" s="28"/>
    </row>
    <row r="629">
      <c r="E629" s="28"/>
    </row>
    <row r="630">
      <c r="E630" s="28"/>
    </row>
    <row r="631">
      <c r="E631" s="28"/>
    </row>
    <row r="632">
      <c r="E632" s="28"/>
    </row>
    <row r="633">
      <c r="E633" s="28"/>
    </row>
    <row r="634">
      <c r="E634" s="28"/>
    </row>
    <row r="635">
      <c r="E635" s="28"/>
    </row>
    <row r="636">
      <c r="E636" s="28"/>
    </row>
    <row r="637">
      <c r="E637" s="28"/>
    </row>
    <row r="638">
      <c r="E638" s="28"/>
    </row>
    <row r="639">
      <c r="E639" s="28"/>
    </row>
    <row r="640">
      <c r="E640" s="28"/>
    </row>
    <row r="641">
      <c r="E641" s="28"/>
    </row>
    <row r="642">
      <c r="E642" s="28"/>
    </row>
    <row r="643">
      <c r="E643" s="28"/>
    </row>
    <row r="644">
      <c r="E644" s="28"/>
    </row>
    <row r="645">
      <c r="E645" s="28"/>
    </row>
    <row r="646">
      <c r="E646" s="28"/>
    </row>
    <row r="647">
      <c r="E647" s="28"/>
    </row>
    <row r="648">
      <c r="E648" s="28"/>
    </row>
    <row r="649">
      <c r="E649" s="28"/>
    </row>
    <row r="650">
      <c r="E650" s="28"/>
    </row>
    <row r="651">
      <c r="E651" s="28"/>
    </row>
    <row r="652">
      <c r="E652" s="28"/>
    </row>
    <row r="653">
      <c r="E653" s="28"/>
    </row>
    <row r="654">
      <c r="E654" s="28"/>
    </row>
    <row r="655">
      <c r="E655" s="28"/>
    </row>
    <row r="656">
      <c r="E656" s="28"/>
    </row>
    <row r="657">
      <c r="E657" s="28"/>
    </row>
    <row r="658">
      <c r="E658" s="28"/>
    </row>
    <row r="659">
      <c r="E659" s="28"/>
    </row>
    <row r="660">
      <c r="E660" s="28"/>
    </row>
    <row r="661">
      <c r="E661" s="28"/>
    </row>
    <row r="662">
      <c r="E662" s="28"/>
    </row>
    <row r="663">
      <c r="E663" s="28"/>
    </row>
    <row r="664">
      <c r="E664" s="28"/>
    </row>
    <row r="665">
      <c r="E665" s="28"/>
    </row>
    <row r="666">
      <c r="E666" s="28"/>
    </row>
    <row r="667">
      <c r="E667" s="28"/>
    </row>
    <row r="668">
      <c r="E668" s="28"/>
    </row>
    <row r="669">
      <c r="E669" s="28"/>
    </row>
    <row r="670">
      <c r="E670" s="28"/>
    </row>
    <row r="671">
      <c r="E671" s="28"/>
    </row>
    <row r="672">
      <c r="E672" s="28"/>
    </row>
    <row r="673">
      <c r="E673" s="28"/>
    </row>
    <row r="674">
      <c r="E674" s="28"/>
    </row>
    <row r="675">
      <c r="E675" s="28"/>
    </row>
    <row r="676">
      <c r="E676" s="28"/>
    </row>
    <row r="677">
      <c r="E677" s="28"/>
    </row>
    <row r="678">
      <c r="E678" s="28"/>
    </row>
    <row r="679">
      <c r="E679" s="28"/>
    </row>
    <row r="680">
      <c r="E680" s="28"/>
    </row>
    <row r="681">
      <c r="E681" s="28"/>
    </row>
    <row r="682">
      <c r="E682" s="28"/>
    </row>
    <row r="683">
      <c r="E683" s="28"/>
    </row>
    <row r="684">
      <c r="E684" s="28"/>
    </row>
    <row r="685">
      <c r="E685" s="28"/>
    </row>
    <row r="686">
      <c r="E686" s="28"/>
    </row>
    <row r="687">
      <c r="E687" s="28"/>
    </row>
    <row r="688">
      <c r="E688" s="28"/>
    </row>
    <row r="689">
      <c r="E689" s="28"/>
    </row>
    <row r="690">
      <c r="E690" s="28"/>
    </row>
    <row r="691">
      <c r="E691" s="28"/>
    </row>
    <row r="692">
      <c r="E692" s="28"/>
    </row>
    <row r="693">
      <c r="E693" s="28"/>
    </row>
    <row r="694">
      <c r="E694" s="28"/>
    </row>
    <row r="695">
      <c r="E695" s="28"/>
    </row>
    <row r="696">
      <c r="E696" s="28"/>
    </row>
    <row r="697">
      <c r="E697" s="28"/>
    </row>
    <row r="698">
      <c r="E698" s="28"/>
    </row>
    <row r="699">
      <c r="E699" s="28"/>
    </row>
    <row r="700">
      <c r="E700" s="28"/>
    </row>
    <row r="701">
      <c r="E701" s="28"/>
    </row>
    <row r="702">
      <c r="E702" s="28"/>
    </row>
    <row r="703">
      <c r="E703" s="28"/>
    </row>
    <row r="704">
      <c r="E704" s="28"/>
    </row>
    <row r="705">
      <c r="E705" s="28"/>
    </row>
    <row r="706">
      <c r="E706" s="28"/>
    </row>
    <row r="707">
      <c r="E707" s="28"/>
    </row>
    <row r="708">
      <c r="E708" s="28"/>
    </row>
    <row r="709">
      <c r="E709" s="28"/>
    </row>
    <row r="710">
      <c r="E710" s="28"/>
    </row>
    <row r="711">
      <c r="E711" s="28"/>
    </row>
    <row r="712">
      <c r="E712" s="28"/>
    </row>
    <row r="713">
      <c r="E713" s="28"/>
    </row>
    <row r="714">
      <c r="E714" s="28"/>
    </row>
    <row r="715">
      <c r="E715" s="28"/>
    </row>
    <row r="716">
      <c r="E716" s="28"/>
    </row>
    <row r="717">
      <c r="E717" s="28"/>
    </row>
    <row r="718">
      <c r="E718" s="28"/>
    </row>
    <row r="719">
      <c r="E719" s="28"/>
    </row>
    <row r="720">
      <c r="E720" s="28"/>
    </row>
    <row r="721">
      <c r="E721" s="28"/>
    </row>
    <row r="722">
      <c r="E722" s="28"/>
    </row>
    <row r="723">
      <c r="E723" s="28"/>
    </row>
    <row r="724">
      <c r="E724" s="28"/>
    </row>
    <row r="725">
      <c r="E725" s="28"/>
    </row>
    <row r="726">
      <c r="E726" s="28"/>
    </row>
    <row r="727">
      <c r="E727" s="28"/>
    </row>
    <row r="728">
      <c r="E728" s="28"/>
    </row>
    <row r="729">
      <c r="E729" s="28"/>
    </row>
    <row r="730">
      <c r="E730" s="28"/>
    </row>
    <row r="731">
      <c r="E731" s="28"/>
    </row>
    <row r="732">
      <c r="E732" s="28"/>
    </row>
    <row r="733">
      <c r="E733" s="28"/>
    </row>
    <row r="734">
      <c r="E734" s="28"/>
    </row>
    <row r="735">
      <c r="E735" s="28"/>
    </row>
    <row r="736">
      <c r="E736" s="28"/>
    </row>
    <row r="737">
      <c r="E737" s="28"/>
    </row>
    <row r="738">
      <c r="E738" s="28"/>
    </row>
    <row r="739">
      <c r="E739" s="28"/>
    </row>
    <row r="740">
      <c r="E740" s="28"/>
    </row>
    <row r="741">
      <c r="E741" s="28"/>
    </row>
    <row r="742">
      <c r="E742" s="28"/>
    </row>
    <row r="743">
      <c r="E743" s="28"/>
    </row>
    <row r="744">
      <c r="E744" s="28"/>
    </row>
    <row r="745">
      <c r="E745" s="28"/>
    </row>
    <row r="746">
      <c r="E746" s="28"/>
    </row>
    <row r="747">
      <c r="E747" s="28"/>
    </row>
    <row r="748">
      <c r="E748" s="28"/>
    </row>
    <row r="749">
      <c r="E749" s="28"/>
    </row>
    <row r="750">
      <c r="E750" s="28"/>
    </row>
    <row r="751">
      <c r="E751" s="28"/>
    </row>
    <row r="752">
      <c r="E752" s="28"/>
    </row>
    <row r="753">
      <c r="E753" s="28"/>
    </row>
    <row r="754">
      <c r="E754" s="28"/>
    </row>
    <row r="755">
      <c r="E755" s="28"/>
    </row>
    <row r="756">
      <c r="E756" s="28"/>
    </row>
    <row r="757">
      <c r="E757" s="28"/>
    </row>
    <row r="758">
      <c r="E758" s="28"/>
    </row>
    <row r="759">
      <c r="E759" s="28"/>
    </row>
    <row r="760">
      <c r="E760" s="28"/>
    </row>
    <row r="761">
      <c r="E761" s="28"/>
    </row>
    <row r="762">
      <c r="E762" s="28"/>
    </row>
    <row r="763">
      <c r="E763" s="28"/>
    </row>
    <row r="764">
      <c r="E764" s="28"/>
    </row>
    <row r="765">
      <c r="E765" s="28"/>
    </row>
    <row r="766">
      <c r="E766" s="28"/>
    </row>
    <row r="767">
      <c r="E767" s="28"/>
    </row>
    <row r="768">
      <c r="E768" s="28"/>
    </row>
    <row r="769">
      <c r="E769" s="28"/>
    </row>
    <row r="770">
      <c r="E770" s="28"/>
    </row>
    <row r="771">
      <c r="E771" s="28"/>
    </row>
    <row r="772">
      <c r="E772" s="28"/>
    </row>
    <row r="773">
      <c r="E773" s="28"/>
    </row>
    <row r="774">
      <c r="E774" s="28"/>
    </row>
    <row r="775">
      <c r="E775" s="28"/>
    </row>
    <row r="776">
      <c r="E776" s="28"/>
    </row>
    <row r="777">
      <c r="E777" s="28"/>
    </row>
    <row r="778">
      <c r="E778" s="28"/>
    </row>
    <row r="779">
      <c r="E779" s="28"/>
    </row>
    <row r="780">
      <c r="E780" s="28"/>
    </row>
    <row r="781">
      <c r="E781" s="28"/>
    </row>
    <row r="782">
      <c r="E782" s="28"/>
    </row>
    <row r="783">
      <c r="E783" s="28"/>
    </row>
    <row r="784">
      <c r="E784" s="28"/>
    </row>
    <row r="785">
      <c r="E785" s="28"/>
    </row>
    <row r="786">
      <c r="E786" s="28"/>
    </row>
    <row r="787">
      <c r="E787" s="28"/>
    </row>
    <row r="788">
      <c r="E788" s="28"/>
    </row>
    <row r="789">
      <c r="E789" s="28"/>
    </row>
    <row r="790">
      <c r="E790" s="28"/>
    </row>
    <row r="791">
      <c r="E791" s="28"/>
    </row>
    <row r="792">
      <c r="E792" s="28"/>
    </row>
    <row r="793">
      <c r="E793" s="28"/>
    </row>
    <row r="794">
      <c r="E794" s="28"/>
    </row>
    <row r="795">
      <c r="E795" s="28"/>
    </row>
    <row r="796">
      <c r="E796" s="28"/>
    </row>
    <row r="797">
      <c r="E797" s="28"/>
    </row>
    <row r="798">
      <c r="E798" s="28"/>
    </row>
    <row r="799">
      <c r="E799" s="28"/>
    </row>
    <row r="800">
      <c r="E800" s="28"/>
    </row>
    <row r="801">
      <c r="E801" s="28"/>
    </row>
    <row r="802">
      <c r="E802" s="28"/>
    </row>
    <row r="803">
      <c r="E803" s="28"/>
    </row>
    <row r="804">
      <c r="E804" s="28"/>
    </row>
    <row r="805">
      <c r="E805" s="28"/>
    </row>
    <row r="806">
      <c r="E806" s="28"/>
    </row>
    <row r="807">
      <c r="E807" s="28"/>
    </row>
    <row r="808">
      <c r="E808" s="28"/>
    </row>
    <row r="809">
      <c r="E809" s="28"/>
    </row>
    <row r="810">
      <c r="E810" s="28"/>
    </row>
    <row r="811">
      <c r="E811" s="28"/>
    </row>
    <row r="812">
      <c r="E812" s="28"/>
    </row>
    <row r="813">
      <c r="E813" s="28"/>
    </row>
    <row r="814">
      <c r="E814" s="28"/>
    </row>
    <row r="815">
      <c r="E815" s="28"/>
    </row>
    <row r="816">
      <c r="E816" s="28"/>
    </row>
    <row r="817">
      <c r="E817" s="28"/>
    </row>
    <row r="818">
      <c r="E818" s="28"/>
    </row>
    <row r="819">
      <c r="E819" s="28"/>
    </row>
    <row r="820">
      <c r="E820" s="28"/>
    </row>
    <row r="821">
      <c r="E821" s="28"/>
    </row>
    <row r="822">
      <c r="E822" s="28"/>
    </row>
    <row r="823">
      <c r="E823" s="28"/>
    </row>
    <row r="824">
      <c r="E824" s="28"/>
    </row>
    <row r="825">
      <c r="E825" s="28"/>
    </row>
    <row r="826">
      <c r="E826" s="28"/>
    </row>
    <row r="827">
      <c r="E827" s="28"/>
    </row>
    <row r="828">
      <c r="E828" s="28"/>
    </row>
    <row r="829">
      <c r="E829" s="28"/>
    </row>
    <row r="830">
      <c r="E830" s="28"/>
    </row>
    <row r="831">
      <c r="E831" s="28"/>
    </row>
    <row r="832">
      <c r="E832" s="28"/>
    </row>
    <row r="833">
      <c r="E833" s="28"/>
    </row>
    <row r="834">
      <c r="E834" s="28"/>
    </row>
    <row r="835">
      <c r="E835" s="28"/>
    </row>
    <row r="836">
      <c r="E836" s="28"/>
    </row>
    <row r="837">
      <c r="E837" s="28"/>
    </row>
    <row r="838">
      <c r="E838" s="28"/>
    </row>
    <row r="839">
      <c r="E839" s="28"/>
    </row>
    <row r="840">
      <c r="E840" s="28"/>
    </row>
    <row r="841">
      <c r="E841" s="28"/>
    </row>
    <row r="842">
      <c r="E842" s="28"/>
    </row>
    <row r="843">
      <c r="E843" s="28"/>
    </row>
    <row r="844">
      <c r="E844" s="28"/>
    </row>
    <row r="845">
      <c r="E845" s="28"/>
    </row>
    <row r="846">
      <c r="E846" s="28"/>
    </row>
    <row r="847">
      <c r="E847" s="28"/>
    </row>
    <row r="848">
      <c r="E848" s="28"/>
    </row>
    <row r="849">
      <c r="E849" s="28"/>
    </row>
    <row r="850">
      <c r="E850" s="28"/>
    </row>
    <row r="851">
      <c r="E851" s="28"/>
    </row>
    <row r="852">
      <c r="E852" s="28"/>
    </row>
    <row r="853">
      <c r="E853" s="28"/>
    </row>
    <row r="854">
      <c r="E854" s="28"/>
    </row>
    <row r="855">
      <c r="E855" s="28"/>
    </row>
    <row r="856">
      <c r="E856" s="28"/>
    </row>
    <row r="857">
      <c r="E857" s="28"/>
    </row>
    <row r="858">
      <c r="E858" s="28"/>
    </row>
    <row r="859">
      <c r="E859" s="28"/>
    </row>
    <row r="860">
      <c r="E860" s="28"/>
    </row>
    <row r="861">
      <c r="E861" s="28"/>
    </row>
    <row r="862">
      <c r="E862" s="28"/>
    </row>
    <row r="863">
      <c r="E863" s="28"/>
    </row>
    <row r="864">
      <c r="E864" s="28"/>
    </row>
    <row r="865">
      <c r="E865" s="28"/>
    </row>
    <row r="866">
      <c r="E866" s="28"/>
    </row>
    <row r="867">
      <c r="E867" s="28"/>
    </row>
    <row r="868">
      <c r="E868" s="28"/>
    </row>
    <row r="869">
      <c r="E869" s="28"/>
    </row>
    <row r="870">
      <c r="E870" s="28"/>
    </row>
    <row r="871">
      <c r="E871" s="28"/>
    </row>
    <row r="872">
      <c r="E872" s="28"/>
    </row>
    <row r="873">
      <c r="E873" s="28"/>
    </row>
    <row r="874">
      <c r="E874" s="28"/>
    </row>
    <row r="875">
      <c r="E875" s="28"/>
    </row>
    <row r="876">
      <c r="E876" s="28"/>
    </row>
    <row r="877">
      <c r="E877" s="28"/>
    </row>
    <row r="878">
      <c r="E878" s="28"/>
    </row>
    <row r="879">
      <c r="E879" s="28"/>
    </row>
    <row r="880">
      <c r="E880" s="28"/>
    </row>
    <row r="881">
      <c r="E881" s="28"/>
    </row>
    <row r="882">
      <c r="E882" s="28"/>
    </row>
    <row r="883">
      <c r="E883" s="28"/>
    </row>
    <row r="884">
      <c r="E884" s="28"/>
    </row>
    <row r="885">
      <c r="E885" s="28"/>
    </row>
    <row r="886">
      <c r="E886" s="28"/>
    </row>
    <row r="887">
      <c r="E887" s="28"/>
    </row>
    <row r="888">
      <c r="E888" s="28"/>
    </row>
    <row r="889">
      <c r="E889" s="28"/>
    </row>
    <row r="890">
      <c r="E890" s="28"/>
    </row>
    <row r="891">
      <c r="E891" s="28"/>
    </row>
    <row r="892">
      <c r="E892" s="28"/>
    </row>
    <row r="893">
      <c r="E893" s="28"/>
    </row>
    <row r="894">
      <c r="E894" s="28"/>
    </row>
    <row r="895">
      <c r="E895" s="28"/>
    </row>
    <row r="896">
      <c r="E896" s="28"/>
    </row>
    <row r="897">
      <c r="E897" s="28"/>
    </row>
    <row r="898">
      <c r="E898" s="28"/>
    </row>
    <row r="899">
      <c r="E899" s="28"/>
    </row>
    <row r="900">
      <c r="E900" s="28"/>
    </row>
    <row r="901">
      <c r="E901" s="28"/>
    </row>
    <row r="902">
      <c r="E902" s="28"/>
    </row>
    <row r="903">
      <c r="E903" s="28"/>
    </row>
    <row r="904">
      <c r="E904" s="28"/>
    </row>
    <row r="905">
      <c r="E905" s="28"/>
    </row>
    <row r="906">
      <c r="E906" s="28"/>
    </row>
    <row r="907">
      <c r="E907" s="28"/>
    </row>
    <row r="908">
      <c r="E908" s="28"/>
    </row>
    <row r="909">
      <c r="E909" s="28"/>
    </row>
    <row r="910">
      <c r="E910" s="28"/>
    </row>
    <row r="911">
      <c r="E911" s="28"/>
    </row>
    <row r="912">
      <c r="E912" s="28"/>
    </row>
    <row r="913">
      <c r="E913" s="28"/>
    </row>
    <row r="914">
      <c r="E914" s="28"/>
    </row>
    <row r="915">
      <c r="E915" s="28"/>
    </row>
    <row r="916">
      <c r="E916" s="28"/>
    </row>
    <row r="917">
      <c r="E917" s="28"/>
    </row>
    <row r="918">
      <c r="E918" s="28"/>
    </row>
    <row r="919">
      <c r="E919" s="28"/>
    </row>
    <row r="920">
      <c r="E920" s="28"/>
    </row>
    <row r="921">
      <c r="E921" s="28"/>
    </row>
    <row r="922">
      <c r="E922" s="28"/>
    </row>
    <row r="923">
      <c r="E923" s="28"/>
    </row>
    <row r="924">
      <c r="E924" s="28"/>
    </row>
    <row r="925">
      <c r="E925" s="28"/>
    </row>
    <row r="926">
      <c r="E926" s="28"/>
    </row>
    <row r="927">
      <c r="E927" s="28"/>
    </row>
    <row r="928">
      <c r="E928" s="28"/>
    </row>
    <row r="929">
      <c r="E929" s="28"/>
    </row>
    <row r="930">
      <c r="E930" s="28"/>
    </row>
    <row r="931">
      <c r="E931" s="28"/>
    </row>
    <row r="932">
      <c r="E932" s="28"/>
    </row>
    <row r="933">
      <c r="E933" s="28"/>
    </row>
    <row r="934">
      <c r="E934" s="28"/>
    </row>
    <row r="935">
      <c r="E935" s="28"/>
    </row>
    <row r="936">
      <c r="E936" s="28"/>
    </row>
    <row r="937">
      <c r="E937" s="28"/>
    </row>
    <row r="938">
      <c r="E938" s="28"/>
    </row>
    <row r="939">
      <c r="E939" s="28"/>
    </row>
    <row r="940">
      <c r="E940" s="28"/>
    </row>
    <row r="941">
      <c r="E941" s="28"/>
    </row>
    <row r="942">
      <c r="E942" s="28"/>
    </row>
    <row r="943">
      <c r="E943" s="28"/>
    </row>
    <row r="944">
      <c r="E944" s="28"/>
    </row>
    <row r="945">
      <c r="E945" s="28"/>
    </row>
    <row r="946">
      <c r="E946" s="28"/>
    </row>
    <row r="947">
      <c r="E947" s="28"/>
    </row>
    <row r="948">
      <c r="E948" s="28"/>
    </row>
    <row r="949">
      <c r="E949" s="28"/>
    </row>
    <row r="950">
      <c r="E950" s="28"/>
    </row>
    <row r="951">
      <c r="E951" s="28"/>
    </row>
    <row r="952">
      <c r="E952" s="28"/>
    </row>
    <row r="953">
      <c r="E953" s="28"/>
    </row>
    <row r="954">
      <c r="E954" s="28"/>
    </row>
    <row r="955">
      <c r="E955" s="28"/>
    </row>
    <row r="956">
      <c r="E956" s="28"/>
    </row>
    <row r="957">
      <c r="E957" s="28"/>
    </row>
    <row r="958">
      <c r="E958" s="28"/>
    </row>
    <row r="959">
      <c r="E959" s="28"/>
    </row>
    <row r="960">
      <c r="E960" s="28"/>
    </row>
    <row r="961">
      <c r="E961" s="28"/>
    </row>
    <row r="962">
      <c r="E962" s="28"/>
    </row>
    <row r="963">
      <c r="E963" s="28"/>
    </row>
    <row r="964">
      <c r="E964" s="28"/>
    </row>
    <row r="965">
      <c r="E965" s="28"/>
    </row>
    <row r="966">
      <c r="E966" s="28"/>
    </row>
    <row r="967">
      <c r="E967" s="28"/>
    </row>
    <row r="968">
      <c r="E968" s="28"/>
    </row>
    <row r="969">
      <c r="E969" s="28"/>
    </row>
    <row r="970">
      <c r="E970" s="28"/>
    </row>
    <row r="971">
      <c r="E971" s="28"/>
    </row>
    <row r="972">
      <c r="E972" s="28"/>
    </row>
    <row r="973">
      <c r="E973" s="28"/>
    </row>
    <row r="974">
      <c r="E974" s="28"/>
    </row>
    <row r="975">
      <c r="E975" s="28"/>
    </row>
    <row r="976">
      <c r="E976" s="28"/>
    </row>
    <row r="977">
      <c r="E977" s="28"/>
    </row>
    <row r="978">
      <c r="E978" s="28"/>
    </row>
    <row r="979">
      <c r="E979" s="28"/>
    </row>
    <row r="980">
      <c r="E980" s="28"/>
    </row>
    <row r="981">
      <c r="E981" s="28"/>
    </row>
    <row r="982">
      <c r="E982" s="28"/>
    </row>
    <row r="983">
      <c r="E983" s="28"/>
    </row>
    <row r="984">
      <c r="E984" s="28"/>
    </row>
    <row r="985">
      <c r="E985" s="28"/>
    </row>
    <row r="986">
      <c r="E986" s="28"/>
    </row>
    <row r="987">
      <c r="E987" s="28"/>
    </row>
    <row r="988">
      <c r="E988" s="28"/>
    </row>
    <row r="989">
      <c r="E989" s="28"/>
    </row>
    <row r="990">
      <c r="E990" s="28"/>
    </row>
    <row r="991">
      <c r="E991" s="28"/>
    </row>
    <row r="992">
      <c r="E992" s="28"/>
    </row>
    <row r="993">
      <c r="E993" s="28"/>
    </row>
    <row r="994">
      <c r="E994" s="28"/>
    </row>
    <row r="995">
      <c r="E995" s="28"/>
    </row>
    <row r="996">
      <c r="E996" s="28"/>
    </row>
    <row r="997">
      <c r="E997" s="28"/>
    </row>
    <row r="998">
      <c r="E998" s="28"/>
    </row>
    <row r="999">
      <c r="E999" s="28"/>
    </row>
    <row r="1000">
      <c r="E1000" s="28"/>
    </row>
    <row r="1001">
      <c r="E1001" s="28"/>
    </row>
    <row r="1002">
      <c r="E1002" s="28"/>
    </row>
    <row r="1003">
      <c r="E1003" s="28"/>
    </row>
    <row r="1004">
      <c r="E1004" s="28"/>
    </row>
    <row r="1005">
      <c r="E1005" s="28"/>
    </row>
    <row r="1006">
      <c r="E1006" s="28"/>
    </row>
    <row r="1007">
      <c r="E1007" s="28"/>
    </row>
    <row r="1008">
      <c r="E1008" s="28"/>
    </row>
    <row r="1009">
      <c r="E1009" s="28"/>
    </row>
    <row r="1010">
      <c r="E1010" s="28"/>
    </row>
    <row r="1011">
      <c r="E1011" s="28"/>
    </row>
    <row r="1012">
      <c r="E1012" s="28"/>
    </row>
    <row r="1013">
      <c r="E1013" s="28"/>
    </row>
    <row r="1014">
      <c r="E1014" s="28"/>
    </row>
    <row r="1015">
      <c r="E1015" s="28"/>
    </row>
    <row r="1016">
      <c r="E1016" s="28"/>
    </row>
    <row r="1017">
      <c r="E1017" s="28"/>
    </row>
    <row r="1018">
      <c r="E1018" s="28"/>
    </row>
    <row r="1019">
      <c r="E1019" s="28"/>
    </row>
    <row r="1020">
      <c r="E1020" s="28"/>
    </row>
    <row r="1021">
      <c r="E1021" s="28"/>
    </row>
    <row r="1022">
      <c r="E1022" s="28"/>
    </row>
    <row r="1023">
      <c r="E1023" s="28"/>
    </row>
    <row r="1024">
      <c r="E1024" s="28"/>
    </row>
    <row r="1025">
      <c r="E1025" s="28"/>
    </row>
    <row r="1026">
      <c r="E1026" s="28"/>
    </row>
    <row r="1027">
      <c r="E1027" s="28"/>
    </row>
    <row r="1028">
      <c r="E1028" s="28"/>
    </row>
    <row r="1029">
      <c r="E1029" s="28"/>
    </row>
    <row r="1030">
      <c r="E1030" s="28"/>
    </row>
    <row r="1031">
      <c r="E1031" s="28"/>
    </row>
    <row r="1032">
      <c r="E1032" s="28"/>
    </row>
    <row r="1033">
      <c r="E1033" s="28"/>
    </row>
    <row r="1034">
      <c r="E1034" s="28"/>
    </row>
    <row r="1035">
      <c r="E1035" s="28"/>
    </row>
    <row r="1036">
      <c r="E1036" s="28"/>
    </row>
    <row r="1037">
      <c r="E1037" s="28"/>
    </row>
    <row r="1038">
      <c r="E1038" s="28"/>
    </row>
    <row r="1039">
      <c r="E1039" s="28"/>
    </row>
    <row r="1040">
      <c r="E1040" s="28"/>
    </row>
    <row r="1041">
      <c r="E1041" s="28"/>
    </row>
    <row r="1042">
      <c r="E1042" s="28"/>
    </row>
    <row r="1043">
      <c r="E1043" s="28"/>
    </row>
    <row r="1044">
      <c r="E1044" s="28"/>
    </row>
    <row r="1045">
      <c r="E1045" s="28"/>
    </row>
    <row r="1046">
      <c r="E1046" s="28"/>
    </row>
    <row r="1047">
      <c r="E1047" s="28"/>
    </row>
    <row r="1048">
      <c r="E1048" s="28"/>
    </row>
    <row r="1049">
      <c r="E1049" s="28"/>
    </row>
    <row r="1050">
      <c r="E1050" s="28"/>
    </row>
    <row r="1051">
      <c r="E1051" s="28"/>
    </row>
    <row r="1052">
      <c r="E1052" s="28"/>
    </row>
    <row r="1053">
      <c r="E1053" s="28"/>
    </row>
  </sheetData>
  <drawing r:id="rId2"/>
  <legacyDrawing r:id="rId3"/>
</worksheet>
</file>