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Volumes/ANNA/财务工作/2018/站点账单及彩池模板/账单模板0406/"/>
    </mc:Choice>
  </mc:AlternateContent>
  <bookViews>
    <workbookView xWindow="0" yWindow="460" windowWidth="28800" windowHeight="15980"/>
  </bookViews>
  <sheets>
    <sheet name="免保底方案" sheetId="2" r:id="rId1"/>
  </sheets>
  <calcPr calcId="150001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2" l="1"/>
  <c r="F33" i="2"/>
  <c r="E31" i="2"/>
  <c r="F31" i="2"/>
  <c r="E18" i="2"/>
  <c r="F18" i="2"/>
  <c r="E37" i="2"/>
  <c r="E35" i="2"/>
  <c r="F35" i="2"/>
  <c r="E15" i="2"/>
  <c r="F15" i="2"/>
  <c r="E19" i="2"/>
  <c r="F19" i="2"/>
  <c r="C6" i="2"/>
  <c r="E39" i="2"/>
  <c r="F39" i="2"/>
  <c r="E28" i="2"/>
  <c r="F28" i="2"/>
  <c r="E27" i="2"/>
  <c r="F27" i="2"/>
  <c r="E7" i="2"/>
  <c r="F7" i="2"/>
  <c r="F6" i="2"/>
  <c r="I5" i="2"/>
  <c r="D3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26" i="2"/>
  <c r="F26" i="2"/>
  <c r="E25" i="2"/>
  <c r="F25" i="2"/>
  <c r="F3" i="2"/>
  <c r="E24" i="2"/>
  <c r="F24" i="2"/>
  <c r="E23" i="2"/>
  <c r="F23" i="2"/>
  <c r="E38" i="2"/>
  <c r="F37" i="2"/>
  <c r="F38" i="2"/>
  <c r="E36" i="2"/>
  <c r="F36" i="2"/>
  <c r="E34" i="2"/>
  <c r="F34" i="2"/>
  <c r="E32" i="2"/>
  <c r="F32" i="2"/>
  <c r="E22" i="2"/>
  <c r="F22" i="2"/>
  <c r="E16" i="2"/>
  <c r="F16" i="2"/>
  <c r="E17" i="2"/>
  <c r="F17" i="2"/>
  <c r="E20" i="2"/>
  <c r="F20" i="2"/>
  <c r="E21" i="2"/>
  <c r="F21" i="2"/>
  <c r="E29" i="2"/>
  <c r="F29" i="2"/>
  <c r="E30" i="2"/>
  <c r="F30" i="2"/>
</calcChain>
</file>

<file path=xl/sharedStrings.xml><?xml version="1.0" encoding="utf-8"?>
<sst xmlns="http://schemas.openxmlformats.org/spreadsheetml/2006/main" count="104" uniqueCount="102">
  <si>
    <t>彩票</t>
    <phoneticPr fontId="1" type="noConversion"/>
  </si>
  <si>
    <t>其他項目應收</t>
    <phoneticPr fontId="1" type="noConversion"/>
  </si>
  <si>
    <t>其他項目名稱</t>
    <phoneticPr fontId="1" type="noConversion"/>
  </si>
  <si>
    <t>額度</t>
    <phoneticPr fontId="1" type="noConversion"/>
  </si>
  <si>
    <t>抽成%</t>
    <phoneticPr fontId="1" type="noConversion"/>
  </si>
  <si>
    <t>報表實際應收</t>
    <phoneticPr fontId="1" type="noConversion"/>
  </si>
  <si>
    <t>備註</t>
    <phoneticPr fontId="1" type="noConversion"/>
  </si>
  <si>
    <t>時間</t>
    <phoneticPr fontId="1" type="noConversion"/>
  </si>
  <si>
    <t>站點名稱</t>
    <phoneticPr fontId="1" type="noConversion"/>
  </si>
  <si>
    <t>遊戲名稱</t>
    <phoneticPr fontId="1" type="noConversion"/>
  </si>
  <si>
    <t>報表</t>
    <phoneticPr fontId="1" type="noConversion"/>
  </si>
  <si>
    <t>報表盈利應收</t>
    <phoneticPr fontId="1" type="noConversion"/>
  </si>
  <si>
    <t>真人視訊</t>
    <phoneticPr fontId="1" type="noConversion"/>
  </si>
  <si>
    <t>電子遊藝</t>
    <phoneticPr fontId="1" type="noConversion"/>
  </si>
  <si>
    <t>體育</t>
    <phoneticPr fontId="1" type="noConversion"/>
  </si>
  <si>
    <t>PNG</t>
  </si>
  <si>
    <t>BSG</t>
  </si>
  <si>
    <t>KG</t>
  </si>
  <si>
    <t>LT</t>
  </si>
  <si>
    <t>LT六合彩</t>
  </si>
  <si>
    <t>${API19}</t>
  </si>
  <si>
    <t>${API17}</t>
  </si>
  <si>
    <t>${API15}</t>
  </si>
  <si>
    <t>${API11}</t>
  </si>
  <si>
    <t>${API116}</t>
  </si>
  <si>
    <t>${API124}</t>
  </si>
  <si>
    <t>${API117}</t>
  </si>
  <si>
    <t>${API23}</t>
  </si>
  <si>
    <t>${API26}</t>
  </si>
  <si>
    <t>${API29}</t>
  </si>
  <si>
    <t>${API215}</t>
  </si>
  <si>
    <t>${API225}</t>
  </si>
  <si>
    <t>${API226}</t>
  </si>
  <si>
    <t>${API220}</t>
  </si>
  <si>
    <t>${API319}</t>
  </si>
  <si>
    <t>${API34}</t>
  </si>
  <si>
    <t>${API312}</t>
  </si>
  <si>
    <t>${API323}</t>
  </si>
  <si>
    <t>${API42}</t>
  </si>
  <si>
    <t>${statMonth}份應收費用</t>
    <phoneticPr fontId="1" type="noConversion"/>
  </si>
  <si>
    <t>${statMonth}份實繳費用</t>
  </si>
  <si>
    <t>貴司預付費用</t>
  </si>
  <si>
    <t>BBIN</t>
  </si>
  <si>
    <t>${API110}</t>
  </si>
  <si>
    <t>AG</t>
  </si>
  <si>
    <t>OG</t>
  </si>
  <si>
    <t>GD</t>
  </si>
  <si>
    <t>DS</t>
  </si>
  <si>
    <t>EBET</t>
  </si>
  <si>
    <t>OPUS</t>
  </si>
  <si>
    <t>SA</t>
  </si>
  <si>
    <t>MG</t>
  </si>
  <si>
    <t>PT</t>
  </si>
  <si>
    <t>HABA</t>
  </si>
  <si>
    <t>SG</t>
  </si>
  <si>
    <t>GNS</t>
    <phoneticPr fontId="1" type="noConversion"/>
  </si>
  <si>
    <t>${API231}</t>
  </si>
  <si>
    <t>MW</t>
    <phoneticPr fontId="1" type="noConversion"/>
  </si>
  <si>
    <t>${API235}</t>
  </si>
  <si>
    <t>沙巴</t>
  </si>
  <si>
    <t>IM</t>
  </si>
  <si>
    <t>皇冠</t>
  </si>
  <si>
    <t>${API422Lottery}</t>
  </si>
  <si>
    <t>${API422SixLottery}</t>
  </si>
  <si>
    <t>${statMonth}份BBIN支付電子彩池獎金</t>
  </si>
  <si>
    <t>${CAIJIN10}</t>
  </si>
  <si>
    <t>${statMonth}份BBIN彩金累積金額</t>
  </si>
  <si>
    <t>${CAICHI10}</t>
  </si>
  <si>
    <t>${statMonth}份AG支付電子彩池獎金</t>
  </si>
  <si>
    <t>${CAIJIN9}</t>
  </si>
  <si>
    <t>${statMonth}份AG電子彩池貢獻金</t>
  </si>
  <si>
    <t>${CAICHI9}</t>
  </si>
  <si>
    <t>${statMonth}份PT支付彩池獎金</t>
  </si>
  <si>
    <t>${CAIJIN6}</t>
  </si>
  <si>
    <t>${statMonth}份PT彩池貢獻金</t>
  </si>
  <si>
    <t>${CAICHI6}</t>
  </si>
  <si>
    <t>${statMonth}份MG支付彩池獎金</t>
  </si>
  <si>
    <t>${CAIJIN3}</t>
  </si>
  <si>
    <t>${statMonth}份MG彩池貢獻金</t>
  </si>
  <si>
    <t>${CAICHI3}</t>
  </si>
  <si>
    <t>${siteName}</t>
    <phoneticPr fontId="1" type="noConversion"/>
  </si>
  <si>
    <t>${statMonth}份線路維護費</t>
    <phoneticPr fontId="1" type="noConversion"/>
  </si>
  <si>
    <t>GG捕魚</t>
  </si>
  <si>
    <t>${API228}</t>
    <phoneticPr fontId="1" type="noConversion"/>
  </si>
  <si>
    <t>DT</t>
  </si>
  <si>
    <t>${API227}</t>
    <phoneticPr fontId="1" type="noConversion"/>
  </si>
  <si>
    <t>棋牌</t>
    <rPh sb="0" eb="1">
      <t>qi pai</t>
    </rPh>
    <phoneticPr fontId="1" type="noConversion"/>
  </si>
  <si>
    <t>开元</t>
    <phoneticPr fontId="1" type="noConversion"/>
  </si>
  <si>
    <t>${API534}</t>
    <phoneticPr fontId="1" type="noConversion"/>
  </si>
  <si>
    <t>PP</t>
    <phoneticPr fontId="1" type="noConversion"/>
  </si>
  <si>
    <t>${API133}</t>
    <phoneticPr fontId="1" type="noConversion"/>
  </si>
  <si>
    <t>申博</t>
    <rPh sb="0" eb="1">
      <t>shen b</t>
    </rPh>
    <phoneticPr fontId="1" type="noConversion"/>
  </si>
  <si>
    <t>BC</t>
    <phoneticPr fontId="1" type="noConversion"/>
  </si>
  <si>
    <t>${startTime}--${endTime}</t>
    <phoneticPr fontId="1" type="noConversion"/>
  </si>
  <si>
    <t>${API238}</t>
    <phoneticPr fontId="1" type="noConversion"/>
  </si>
  <si>
    <t>${API232}</t>
  </si>
  <si>
    <t>新PP</t>
    <rPh sb="0" eb="1">
      <t>xin</t>
    </rPh>
    <phoneticPr fontId="1" type="noConversion"/>
  </si>
  <si>
    <t>YSB</t>
    <phoneticPr fontId="1" type="noConversion"/>
  </si>
  <si>
    <t>${API336}</t>
    <phoneticPr fontId="1" type="noConversion"/>
  </si>
  <si>
    <t>新皇冠</t>
    <rPh sb="0" eb="1">
      <t>xin</t>
    </rPh>
    <rPh sb="1" eb="2">
      <t>huang guan</t>
    </rPh>
    <phoneticPr fontId="1" type="noConversion"/>
  </si>
  <si>
    <t>${API321}</t>
    <phoneticPr fontId="1" type="noConversion"/>
  </si>
  <si>
    <t>${API337}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</si>
</sst>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_ "/>
    <numFmt numFmtId="178" formatCode="0.0%"/>
    <numFmt numFmtId="179" formatCode="#,##0.00_ "/>
  </numFmts>
  <fonts count="19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6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9C6500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sz val="18"/>
      <color rgb="FF9C65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华文楷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11"/>
      <color rgb="FF3F3F3F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b/>
      <sz val="14"/>
      <name val="微软雅黑"/>
      <family val="2"/>
      <charset val="134"/>
    </font>
    <font>
      <sz val="16"/>
      <name val="微软雅黑"/>
      <family val="2"/>
      <charset val="134"/>
    </font>
    <font>
      <b/>
      <sz val="18"/>
      <name val="微软雅黑"/>
      <family val="2"/>
      <charset val="134"/>
    </font>
    <font>
      <sz val="14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1" fillId="8" borderId="1" applyNumberFormat="0" applyAlignment="0" applyProtection="0">
      <alignment vertical="center"/>
    </xf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2" borderId="2" xfId="0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 wrapText="1"/>
    </xf>
    <xf numFmtId="178" fontId="2" fillId="2" borderId="2" xfId="0" applyNumberFormat="1" applyFont="1" applyFill="1" applyBorder="1" applyAlignment="1">
      <alignment horizontal="center" vertical="center"/>
    </xf>
    <xf numFmtId="178" fontId="2" fillId="5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176" fontId="14" fillId="9" borderId="2" xfId="0" applyNumberFormat="1" applyFont="1" applyFill="1" applyBorder="1" applyAlignment="1">
      <alignment horizontal="center" vertical="center"/>
    </xf>
    <xf numFmtId="176" fontId="15" fillId="10" borderId="7" xfId="0" applyNumberFormat="1" applyFont="1" applyFill="1" applyBorder="1" applyAlignment="1">
      <alignment horizontal="center" vertical="center"/>
    </xf>
    <xf numFmtId="176" fontId="16" fillId="2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5" borderId="2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78" fontId="3" fillId="5" borderId="2" xfId="0" applyNumberFormat="1" applyFont="1" applyFill="1" applyBorder="1" applyAlignment="1">
      <alignment horizontal="center" vertical="center"/>
    </xf>
    <xf numFmtId="179" fontId="2" fillId="5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8" fillId="6" borderId="2" xfId="2" applyFont="1" applyFill="1" applyBorder="1" applyAlignment="1">
      <alignment horizontal="center" vertical="center"/>
    </xf>
    <xf numFmtId="0" fontId="18" fillId="0" borderId="0" xfId="0" applyFont="1" applyBorder="1"/>
    <xf numFmtId="177" fontId="8" fillId="6" borderId="2" xfId="2" applyNumberFormat="1" applyFont="1" applyFill="1" applyBorder="1" applyAlignment="1">
      <alignment horizontal="center" vertical="center"/>
    </xf>
    <xf numFmtId="0" fontId="8" fillId="11" borderId="2" xfId="2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9" fontId="13" fillId="2" borderId="3" xfId="0" applyNumberFormat="1" applyFont="1" applyFill="1" applyBorder="1" applyAlignment="1">
      <alignment horizontal="center" vertical="center"/>
    </xf>
    <xf numFmtId="179" fontId="8" fillId="6" borderId="2" xfId="2" applyNumberFormat="1" applyFont="1" applyFill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9" fontId="3" fillId="5" borderId="9" xfId="0" applyNumberFormat="1" applyFont="1" applyFill="1" applyBorder="1" applyAlignment="1">
      <alignment horizontal="center" vertical="center"/>
    </xf>
    <xf numFmtId="179" fontId="3" fillId="5" borderId="2" xfId="0" applyNumberFormat="1" applyFont="1" applyFill="1" applyBorder="1" applyAlignment="1">
      <alignment horizontal="center" vertical="center" wrapText="1"/>
    </xf>
    <xf numFmtId="0" fontId="8" fillId="6" borderId="3" xfId="2" applyFont="1" applyFill="1" applyBorder="1" applyAlignment="1">
      <alignment horizontal="center" vertical="center"/>
    </xf>
    <xf numFmtId="0" fontId="8" fillId="6" borderId="5" xfId="2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6" fillId="3" borderId="2" xfId="1" applyFont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176" fontId="17" fillId="2" borderId="2" xfId="0" applyNumberFormat="1" applyFont="1" applyFill="1" applyBorder="1" applyAlignment="1">
      <alignment horizontal="center" vertical="center" wrapText="1"/>
    </xf>
    <xf numFmtId="176" fontId="17" fillId="2" borderId="5" xfId="0" applyNumberFormat="1" applyFont="1" applyFill="1" applyBorder="1" applyAlignment="1">
      <alignment horizontal="center" vertical="center" wrapText="1"/>
    </xf>
    <xf numFmtId="0" fontId="8" fillId="6" borderId="6" xfId="2" applyFont="1" applyFill="1" applyBorder="1" applyAlignment="1">
      <alignment horizontal="center" vertical="center"/>
    </xf>
    <xf numFmtId="0" fontId="8" fillId="6" borderId="0" xfId="2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179" fontId="8" fillId="6" borderId="2" xfId="2" applyNumberFormat="1" applyFont="1" applyFill="1" applyBorder="1" applyAlignment="1">
      <alignment horizontal="center" vertical="center"/>
    </xf>
    <xf numFmtId="0" fontId="8" fillId="6" borderId="3" xfId="2" applyFont="1" applyFill="1" applyBorder="1" applyAlignment="1">
      <alignment horizontal="center" vertical="center" wrapText="1"/>
    </xf>
    <xf numFmtId="0" fontId="8" fillId="6" borderId="4" xfId="2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vertical="center" wrapText="1"/>
    </xf>
    <xf numFmtId="0" fontId="8" fillId="6" borderId="10" xfId="2" applyFont="1" applyFill="1" applyBorder="1" applyAlignment="1">
      <alignment horizontal="center" vertical="center"/>
    </xf>
    <xf numFmtId="0" fontId="8" fillId="6" borderId="11" xfId="2" applyFont="1" applyFill="1" applyBorder="1" applyAlignment="1">
      <alignment horizontal="center" vertical="center"/>
    </xf>
    <xf numFmtId="0" fontId="8" fillId="6" borderId="12" xfId="2" applyFont="1" applyFill="1" applyBorder="1" applyAlignment="1">
      <alignment horizontal="center" vertical="center"/>
    </xf>
  </cellXfs>
  <cellStyles count="6">
    <cellStyle name="常规" xfId="0" builtinId="0"/>
    <cellStyle name="常规 2" xfId="3"/>
    <cellStyle name="适中" xfId="1" builtinId="28"/>
    <cellStyle name="适中 2" xfId="4"/>
    <cellStyle name="输出" xfId="2" builtinId="21"/>
    <cellStyle name="输出 2" xfId="5"/>
  </cellStyles>
  <dxfs count="0"/>
  <tableStyles count="0" defaultTableStyle="TableStyleMedium2" defaultPivotStyle="PivotStyleMedium9"/>
  <colors>
    <mruColors>
      <color rgb="FFFFFF66"/>
      <color rgb="FF9F9BD7"/>
      <color rgb="FF7FF3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pane ySplit="4" topLeftCell="A5" activePane="bottomLeft" state="frozen"/>
      <selection pane="bottomLeft" activeCell="C35" sqref="C35"/>
    </sheetView>
  </sheetViews>
  <sheetFormatPr baseColWidth="10" defaultColWidth="8.83203125" defaultRowHeight="20" customHeight="1" x14ac:dyDescent="0.25"/>
  <cols>
    <col min="1" max="1" width="6.6640625" style="3" customWidth="1"/>
    <col min="2" max="2" width="9.6640625" style="3" customWidth="1"/>
    <col min="3" max="3" width="19" style="3" bestFit="1" customWidth="1"/>
    <col min="4" max="4" width="13.83203125" style="3" customWidth="1"/>
    <col min="5" max="5" width="19.5" style="35" customWidth="1"/>
    <col min="6" max="6" width="25.5" style="3" customWidth="1"/>
    <col min="7" max="7" width="4" style="1" customWidth="1"/>
    <col min="8" max="8" width="29.5" style="1" bestFit="1" customWidth="1"/>
    <col min="9" max="9" width="17.1640625" style="1" customWidth="1"/>
    <col min="10" max="10" width="22.83203125" style="1" customWidth="1"/>
    <col min="11" max="11" width="8.83203125" style="1"/>
    <col min="12" max="12" width="40.1640625" style="1" customWidth="1"/>
    <col min="13" max="16384" width="8.83203125" style="1"/>
  </cols>
  <sheetData>
    <row r="1" spans="1:10" ht="28" customHeight="1" x14ac:dyDescent="0.25">
      <c r="A1" s="43" t="s">
        <v>8</v>
      </c>
      <c r="B1" s="43"/>
      <c r="C1" s="44" t="s">
        <v>80</v>
      </c>
      <c r="D1" s="44"/>
      <c r="E1" s="44"/>
      <c r="F1" s="44"/>
    </row>
    <row r="2" spans="1:10" ht="28" customHeight="1" x14ac:dyDescent="0.25">
      <c r="A2" s="45" t="s">
        <v>7</v>
      </c>
      <c r="B2" s="45"/>
      <c r="C2" s="42" t="s">
        <v>93</v>
      </c>
      <c r="D2" s="42"/>
      <c r="E2" s="42"/>
      <c r="F2" s="42"/>
    </row>
    <row r="3" spans="1:10" ht="28" customHeight="1" x14ac:dyDescent="0.25">
      <c r="A3" s="46" t="s">
        <v>39</v>
      </c>
      <c r="B3" s="47"/>
      <c r="C3" s="48"/>
      <c r="D3" s="13" t="e">
        <f>F6+I5</f>
        <v>#VALUE!</v>
      </c>
      <c r="E3" s="33" t="s">
        <v>40</v>
      </c>
      <c r="F3" s="14" t="e">
        <f>D3-D4</f>
        <v>#VALUE!</v>
      </c>
      <c r="G3" s="4"/>
    </row>
    <row r="4" spans="1:10" ht="28" customHeight="1" x14ac:dyDescent="0.25">
      <c r="A4" s="46" t="s">
        <v>41</v>
      </c>
      <c r="B4" s="47"/>
      <c r="C4" s="48"/>
      <c r="D4" s="15"/>
      <c r="E4" s="49"/>
      <c r="F4" s="50"/>
      <c r="G4" s="4"/>
    </row>
    <row r="5" spans="1:10" ht="21" customHeight="1" x14ac:dyDescent="0.25">
      <c r="A5" s="53" t="s">
        <v>9</v>
      </c>
      <c r="B5" s="53"/>
      <c r="C5" s="23" t="s">
        <v>10</v>
      </c>
      <c r="D5" s="53" t="s">
        <v>4</v>
      </c>
      <c r="E5" s="54" t="s">
        <v>11</v>
      </c>
      <c r="F5" s="34" t="s">
        <v>5</v>
      </c>
      <c r="G5" s="24"/>
      <c r="H5" s="23" t="s">
        <v>1</v>
      </c>
      <c r="I5" s="25">
        <f>SUM(I7:I116)</f>
        <v>0</v>
      </c>
      <c r="J5" s="40" t="s">
        <v>6</v>
      </c>
    </row>
    <row r="6" spans="1:10" ht="21" customHeight="1" x14ac:dyDescent="0.25">
      <c r="A6" s="53"/>
      <c r="B6" s="53"/>
      <c r="C6" s="34">
        <f>SUM(C7:C138)</f>
        <v>0</v>
      </c>
      <c r="D6" s="53"/>
      <c r="E6" s="54"/>
      <c r="F6" s="34" t="e">
        <f>SUM(F7:F245)</f>
        <v>#VALUE!</v>
      </c>
      <c r="G6" s="24"/>
      <c r="H6" s="23" t="s">
        <v>2</v>
      </c>
      <c r="I6" s="25" t="s">
        <v>3</v>
      </c>
      <c r="J6" s="41"/>
    </row>
    <row r="7" spans="1:10" ht="20" customHeight="1" x14ac:dyDescent="0.25">
      <c r="A7" s="55" t="s">
        <v>12</v>
      </c>
      <c r="B7" s="5" t="s">
        <v>42</v>
      </c>
      <c r="C7" s="16" t="s">
        <v>43</v>
      </c>
      <c r="D7" s="9">
        <v>0.12</v>
      </c>
      <c r="E7" s="21" t="e">
        <f t="shared" ref="E7:E8" si="0">IF(C7&gt;10000000,1000000*12%+2000000*11%+3000000*10%+4000000*9%+(C7-10000000)*8%,IF(C7&gt;6000000,1000000*12%+2000000*11%+3000000*10%+(C7-6000000)*9%,IF(C7&gt;3000000,1000000*12%+2000000*11%+(C7-3000000)*10%,IF(C7&gt;1000000,1000000*12%+(C7-1000000)*11%,C7*12%))))</f>
        <v>#VALUE!</v>
      </c>
      <c r="F7" s="21" t="e">
        <f t="shared" ref="F7:F14" si="1">IF(E7&gt;0,E7,0)</f>
        <v>#VALUE!</v>
      </c>
      <c r="H7" s="11" t="s">
        <v>64</v>
      </c>
      <c r="I7" s="6" t="s">
        <v>65</v>
      </c>
      <c r="J7" s="8"/>
    </row>
    <row r="8" spans="1:10" ht="20" customHeight="1" x14ac:dyDescent="0.25">
      <c r="A8" s="56"/>
      <c r="B8" s="7" t="s">
        <v>44</v>
      </c>
      <c r="C8" s="17" t="s">
        <v>20</v>
      </c>
      <c r="D8" s="10">
        <v>0.12</v>
      </c>
      <c r="E8" s="20" t="e">
        <f t="shared" si="0"/>
        <v>#VALUE!</v>
      </c>
      <c r="F8" s="21" t="e">
        <f t="shared" si="1"/>
        <v>#VALUE!</v>
      </c>
      <c r="H8" s="12" t="s">
        <v>66</v>
      </c>
      <c r="I8" s="6" t="s">
        <v>67</v>
      </c>
      <c r="J8" s="8"/>
    </row>
    <row r="9" spans="1:10" ht="20" customHeight="1" x14ac:dyDescent="0.25">
      <c r="A9" s="56"/>
      <c r="B9" s="5" t="s">
        <v>45</v>
      </c>
      <c r="C9" s="16" t="s">
        <v>21</v>
      </c>
      <c r="D9" s="9">
        <v>0.12</v>
      </c>
      <c r="E9" s="21" t="e">
        <f>IF(C9&gt;10000000,1000000*12%+2000000*11%+3000000*10%+4000000*9%+(C9-10000000)*8%,IF(C9&gt;6000000,1000000*12%+2000000*11%+3000000*10%+(C9-6000000)*9%,IF(C9&gt;3000000,1000000*12%+2000000*11%+(C9-3000000)*10%,IF(C9&gt;1000000,1000000*12%+(C9-1000000)*11%,C9*12%))))</f>
        <v>#VALUE!</v>
      </c>
      <c r="F9" s="21" t="e">
        <f t="shared" si="1"/>
        <v>#VALUE!</v>
      </c>
      <c r="H9" s="11" t="s">
        <v>68</v>
      </c>
      <c r="I9" s="6" t="s">
        <v>69</v>
      </c>
      <c r="J9" s="8"/>
    </row>
    <row r="10" spans="1:10" ht="20" customHeight="1" x14ac:dyDescent="0.25">
      <c r="A10" s="56"/>
      <c r="B10" s="7" t="s">
        <v>46</v>
      </c>
      <c r="C10" s="17" t="s">
        <v>22</v>
      </c>
      <c r="D10" s="10">
        <v>0.12</v>
      </c>
      <c r="E10" s="20" t="e">
        <f t="shared" ref="E10:E14" si="2">IF(C10&gt;10000000,1000000*12%+2000000*11%+3000000*10%+4000000*9%+(C10-10000000)*8%,IF(C10&gt;6000000,1000000*12%+2000000*11%+3000000*10%+(C10-6000000)*9%,IF(C10&gt;3000000,1000000*12%+2000000*11%+(C10-3000000)*10%,IF(C10&gt;1000000,1000000*12%+(C10-1000000)*11%,C10*12%))))</f>
        <v>#VALUE!</v>
      </c>
      <c r="F10" s="21" t="e">
        <f t="shared" si="1"/>
        <v>#VALUE!</v>
      </c>
      <c r="H10" s="12" t="s">
        <v>70</v>
      </c>
      <c r="I10" s="6" t="s">
        <v>71</v>
      </c>
      <c r="J10" s="8"/>
    </row>
    <row r="11" spans="1:10" ht="20" customHeight="1" x14ac:dyDescent="0.25">
      <c r="A11" s="56"/>
      <c r="B11" s="5" t="s">
        <v>47</v>
      </c>
      <c r="C11" s="16" t="s">
        <v>23</v>
      </c>
      <c r="D11" s="9">
        <v>0.12</v>
      </c>
      <c r="E11" s="21" t="e">
        <f t="shared" si="2"/>
        <v>#VALUE!</v>
      </c>
      <c r="F11" s="21" t="e">
        <f t="shared" si="1"/>
        <v>#VALUE!</v>
      </c>
      <c r="H11" s="11" t="s">
        <v>72</v>
      </c>
      <c r="I11" s="6" t="s">
        <v>73</v>
      </c>
      <c r="J11" s="8"/>
    </row>
    <row r="12" spans="1:10" ht="20" customHeight="1" x14ac:dyDescent="0.25">
      <c r="A12" s="56"/>
      <c r="B12" s="7" t="s">
        <v>48</v>
      </c>
      <c r="C12" s="17" t="s">
        <v>24</v>
      </c>
      <c r="D12" s="10">
        <v>0.12</v>
      </c>
      <c r="E12" s="20" t="e">
        <f t="shared" si="2"/>
        <v>#VALUE!</v>
      </c>
      <c r="F12" s="21" t="e">
        <f t="shared" si="1"/>
        <v>#VALUE!</v>
      </c>
      <c r="H12" s="12" t="s">
        <v>74</v>
      </c>
      <c r="I12" s="6" t="s">
        <v>75</v>
      </c>
      <c r="J12" s="8"/>
    </row>
    <row r="13" spans="1:10" ht="20" customHeight="1" x14ac:dyDescent="0.25">
      <c r="A13" s="56"/>
      <c r="B13" s="5" t="s">
        <v>49</v>
      </c>
      <c r="C13" s="16" t="s">
        <v>25</v>
      </c>
      <c r="D13" s="9">
        <v>0.12</v>
      </c>
      <c r="E13" s="21" t="e">
        <f t="shared" si="2"/>
        <v>#VALUE!</v>
      </c>
      <c r="F13" s="21" t="e">
        <f t="shared" si="1"/>
        <v>#VALUE!</v>
      </c>
      <c r="H13" s="11" t="s">
        <v>76</v>
      </c>
      <c r="I13" s="6" t="s">
        <v>77</v>
      </c>
      <c r="J13" s="8"/>
    </row>
    <row r="14" spans="1:10" ht="20" customHeight="1" x14ac:dyDescent="0.25">
      <c r="A14" s="56"/>
      <c r="B14" s="7" t="s">
        <v>50</v>
      </c>
      <c r="C14" s="17" t="s">
        <v>26</v>
      </c>
      <c r="D14" s="10">
        <v>0.12</v>
      </c>
      <c r="E14" s="20" t="e">
        <f t="shared" si="2"/>
        <v>#VALUE!</v>
      </c>
      <c r="F14" s="21" t="e">
        <f t="shared" si="1"/>
        <v>#VALUE!</v>
      </c>
      <c r="H14" s="12" t="s">
        <v>78</v>
      </c>
      <c r="I14" s="6" t="s">
        <v>79</v>
      </c>
      <c r="J14" s="8"/>
    </row>
    <row r="15" spans="1:10" ht="20" customHeight="1" x14ac:dyDescent="0.25">
      <c r="A15" s="57"/>
      <c r="B15" s="27" t="s">
        <v>91</v>
      </c>
      <c r="C15" s="28" t="s">
        <v>90</v>
      </c>
      <c r="D15" s="31">
        <v>0.12</v>
      </c>
      <c r="E15" s="30" t="e">
        <f t="shared" ref="E15" si="3">IF(C15&gt;10000000,1000000*12%+2000000*11%+3000000*10%+4000000*9%+(C15-10000000)*8%,IF(C15&gt;6000000,1000000*12%+2000000*11%+3000000*10%+(C15-6000000)*9%,IF(C15&gt;3000000,1000000*12%+2000000*11%+(C15-3000000)*10%,IF(C15&gt;1000000,1000000*12%+(C15-1000000)*11%,C15*12%))))</f>
        <v>#VALUE!</v>
      </c>
      <c r="F15" s="21" t="e">
        <f t="shared" ref="F15" si="4">IF(E15&gt;0,E15,0)</f>
        <v>#VALUE!</v>
      </c>
      <c r="H15" s="11" t="s">
        <v>81</v>
      </c>
      <c r="I15" s="22"/>
      <c r="J15" s="22"/>
    </row>
    <row r="16" spans="1:10" ht="20" customHeight="1" x14ac:dyDescent="0.25">
      <c r="A16" s="55" t="s">
        <v>13</v>
      </c>
      <c r="B16" s="7" t="s">
        <v>51</v>
      </c>
      <c r="C16" s="17" t="s">
        <v>27</v>
      </c>
      <c r="D16" s="10">
        <v>0.12</v>
      </c>
      <c r="E16" s="20" t="e">
        <f>C16*D16</f>
        <v>#VALUE!</v>
      </c>
      <c r="F16" s="21" t="e">
        <f t="shared" ref="F16:F38" si="5">IF(E16&gt;0,E16,0)</f>
        <v>#VALUE!</v>
      </c>
    </row>
    <row r="17" spans="1:6" ht="20" customHeight="1" x14ac:dyDescent="0.25">
      <c r="A17" s="56"/>
      <c r="B17" s="27" t="s">
        <v>52</v>
      </c>
      <c r="C17" s="28" t="s">
        <v>28</v>
      </c>
      <c r="D17" s="31">
        <v>0.16</v>
      </c>
      <c r="E17" s="30" t="e">
        <f t="shared" ref="E17:E24" si="6">C17*D17</f>
        <v>#VALUE!</v>
      </c>
      <c r="F17" s="21" t="e">
        <f t="shared" si="5"/>
        <v>#VALUE!</v>
      </c>
    </row>
    <row r="18" spans="1:6" ht="20" customHeight="1" x14ac:dyDescent="0.25">
      <c r="A18" s="56"/>
      <c r="B18" s="27" t="s">
        <v>89</v>
      </c>
      <c r="C18" s="28" t="s">
        <v>95</v>
      </c>
      <c r="D18" s="29">
        <v>0.12</v>
      </c>
      <c r="E18" s="30" t="e">
        <f>C18*D18</f>
        <v>#VALUE!</v>
      </c>
      <c r="F18" s="30" t="e">
        <f>IF(E18&gt;0,E18,0)</f>
        <v>#VALUE!</v>
      </c>
    </row>
    <row r="19" spans="1:6" ht="20" customHeight="1" x14ac:dyDescent="0.25">
      <c r="A19" s="56"/>
      <c r="B19" s="7" t="s">
        <v>96</v>
      </c>
      <c r="C19" s="17" t="s">
        <v>94</v>
      </c>
      <c r="D19" s="19">
        <v>0.12</v>
      </c>
      <c r="E19" s="20" t="e">
        <f t="shared" si="6"/>
        <v>#VALUE!</v>
      </c>
      <c r="F19" s="30" t="e">
        <f t="shared" si="5"/>
        <v>#VALUE!</v>
      </c>
    </row>
    <row r="20" spans="1:6" ht="20" customHeight="1" x14ac:dyDescent="0.25">
      <c r="A20" s="56"/>
      <c r="B20" s="27" t="s">
        <v>44</v>
      </c>
      <c r="C20" s="28" t="s">
        <v>29</v>
      </c>
      <c r="D20" s="31">
        <v>0.12</v>
      </c>
      <c r="E20" s="30" t="e">
        <f t="shared" si="6"/>
        <v>#VALUE!</v>
      </c>
      <c r="F20" s="21" t="e">
        <f t="shared" si="5"/>
        <v>#VALUE!</v>
      </c>
    </row>
    <row r="21" spans="1:6" ht="20" customHeight="1" x14ac:dyDescent="0.25">
      <c r="A21" s="56"/>
      <c r="B21" s="7" t="s">
        <v>53</v>
      </c>
      <c r="C21" s="17" t="s">
        <v>30</v>
      </c>
      <c r="D21" s="10">
        <v>0.12</v>
      </c>
      <c r="E21" s="20" t="e">
        <f t="shared" si="6"/>
        <v>#VALUE!</v>
      </c>
      <c r="F21" s="21" t="e">
        <f t="shared" si="5"/>
        <v>#VALUE!</v>
      </c>
    </row>
    <row r="22" spans="1:6" ht="20" customHeight="1" x14ac:dyDescent="0.25">
      <c r="A22" s="56"/>
      <c r="B22" s="37" t="s">
        <v>54</v>
      </c>
      <c r="C22" s="28" t="s">
        <v>31</v>
      </c>
      <c r="D22" s="31">
        <v>0.12</v>
      </c>
      <c r="E22" s="30" t="e">
        <f t="shared" si="6"/>
        <v>#VALUE!</v>
      </c>
      <c r="F22" s="21" t="e">
        <f t="shared" si="5"/>
        <v>#VALUE!</v>
      </c>
    </row>
    <row r="23" spans="1:6" ht="20" customHeight="1" x14ac:dyDescent="0.25">
      <c r="A23" s="56"/>
      <c r="B23" s="7" t="s">
        <v>15</v>
      </c>
      <c r="C23" s="38" t="s">
        <v>32</v>
      </c>
      <c r="D23" s="10">
        <v>0.12</v>
      </c>
      <c r="E23" s="20" t="e">
        <f t="shared" si="6"/>
        <v>#VALUE!</v>
      </c>
      <c r="F23" s="21" t="e">
        <f t="shared" si="5"/>
        <v>#VALUE!</v>
      </c>
    </row>
    <row r="24" spans="1:6" ht="20" customHeight="1" x14ac:dyDescent="0.25">
      <c r="A24" s="56"/>
      <c r="B24" s="32" t="s">
        <v>16</v>
      </c>
      <c r="C24" s="28" t="s">
        <v>33</v>
      </c>
      <c r="D24" s="31">
        <v>0.12</v>
      </c>
      <c r="E24" s="30" t="e">
        <f t="shared" si="6"/>
        <v>#VALUE!</v>
      </c>
      <c r="F24" s="21" t="e">
        <f t="shared" si="5"/>
        <v>#VALUE!</v>
      </c>
    </row>
    <row r="25" spans="1:6" ht="20" customHeight="1" x14ac:dyDescent="0.25">
      <c r="A25" s="56"/>
      <c r="B25" s="18" t="s">
        <v>55</v>
      </c>
      <c r="C25" s="17" t="s">
        <v>56</v>
      </c>
      <c r="D25" s="19">
        <v>0.12</v>
      </c>
      <c r="E25" s="20" t="e">
        <f>C25*D25</f>
        <v>#VALUE!</v>
      </c>
      <c r="F25" s="21" t="e">
        <f t="shared" si="5"/>
        <v>#VALUE!</v>
      </c>
    </row>
    <row r="26" spans="1:6" ht="20" customHeight="1" x14ac:dyDescent="0.25">
      <c r="A26" s="56"/>
      <c r="B26" s="32" t="s">
        <v>57</v>
      </c>
      <c r="C26" s="28" t="s">
        <v>58</v>
      </c>
      <c r="D26" s="29">
        <v>0.12</v>
      </c>
      <c r="E26" s="30" t="e">
        <f>C26*D26</f>
        <v>#VALUE!</v>
      </c>
      <c r="F26" s="21" t="e">
        <f t="shared" si="5"/>
        <v>#VALUE!</v>
      </c>
    </row>
    <row r="27" spans="1:6" ht="20" customHeight="1" x14ac:dyDescent="0.25">
      <c r="A27" s="56"/>
      <c r="B27" s="7" t="s">
        <v>82</v>
      </c>
      <c r="C27" s="39" t="s">
        <v>83</v>
      </c>
      <c r="D27" s="19">
        <v>0.12</v>
      </c>
      <c r="E27" s="20" t="e">
        <f>C27*D27</f>
        <v>#VALUE!</v>
      </c>
      <c r="F27" s="21" t="e">
        <f t="shared" si="5"/>
        <v>#VALUE!</v>
      </c>
    </row>
    <row r="28" spans="1:6" ht="20" customHeight="1" x14ac:dyDescent="0.25">
      <c r="A28" s="57"/>
      <c r="B28" s="27" t="s">
        <v>84</v>
      </c>
      <c r="C28" s="28" t="s">
        <v>85</v>
      </c>
      <c r="D28" s="29">
        <v>0.12</v>
      </c>
      <c r="E28" s="30" t="e">
        <f>C28*D28</f>
        <v>#VALUE!</v>
      </c>
      <c r="F28" s="21" t="e">
        <f t="shared" si="5"/>
        <v>#VALUE!</v>
      </c>
    </row>
    <row r="29" spans="1:6" ht="20" customHeight="1" x14ac:dyDescent="0.25">
      <c r="A29" s="58" t="s">
        <v>14</v>
      </c>
      <c r="B29" s="7" t="s">
        <v>59</v>
      </c>
      <c r="C29" s="17" t="s">
        <v>34</v>
      </c>
      <c r="D29" s="10">
        <v>0.17499999999999999</v>
      </c>
      <c r="E29" s="20" t="e">
        <f t="shared" ref="E29" si="7">C29*D29</f>
        <v>#VALUE!</v>
      </c>
      <c r="F29" s="21" t="e">
        <f t="shared" si="5"/>
        <v>#VALUE!</v>
      </c>
    </row>
    <row r="30" spans="1:6" ht="20" customHeight="1" x14ac:dyDescent="0.25">
      <c r="A30" s="59"/>
      <c r="B30" s="27" t="s">
        <v>60</v>
      </c>
      <c r="C30" s="28" t="s">
        <v>35</v>
      </c>
      <c r="D30" s="31">
        <v>0.14000000000000001</v>
      </c>
      <c r="E30" s="30" t="e">
        <f>IF(C30&gt;10000000,1000000*14%+2000000*13%+3000000*12%+4000000*11%+(C30-10000000)*10%,IF(C30&gt;6000000,1000000*14%+2000000*13%+3000000*12%+(C30-6000000)*11%,IF(C30&gt;3000000,1000000*14%+2000000*13%+(C30-3000000)*12%,IF(C30&gt;1000000,1000000*14%+(C30-1000000)*13%,C30*14%))))</f>
        <v>#VALUE!</v>
      </c>
      <c r="F30" s="21" t="e">
        <f t="shared" si="5"/>
        <v>#VALUE!</v>
      </c>
    </row>
    <row r="31" spans="1:6" ht="20" customHeight="1" x14ac:dyDescent="0.25">
      <c r="A31" s="59"/>
      <c r="B31" s="7" t="s">
        <v>97</v>
      </c>
      <c r="C31" s="7" t="s">
        <v>98</v>
      </c>
      <c r="D31" s="19">
        <v>0.14000000000000001</v>
      </c>
      <c r="E31" s="20" t="e">
        <f>IF(C31&gt;3000000,1000000*14%+2000000*12%+(C31-3000000)*10%,IF(C31&gt;1000000,1000000*14%+(C31-1000000)*12%,C31*14%))</f>
        <v>#VALUE!</v>
      </c>
      <c r="F31" s="30" t="e">
        <f t="shared" si="5"/>
        <v>#VALUE!</v>
      </c>
    </row>
    <row r="32" spans="1:6" ht="20" customHeight="1" x14ac:dyDescent="0.25">
      <c r="A32" s="59"/>
      <c r="B32" s="5" t="s">
        <v>61</v>
      </c>
      <c r="C32" s="16" t="s">
        <v>36</v>
      </c>
      <c r="D32" s="9">
        <v>0.1</v>
      </c>
      <c r="E32" s="21" t="e">
        <f>IF(C32&gt;6000000,1000000*10%+5000000*9%+(C32-6000000)*8%,IF(C32&gt;1000000,1000000*10%+(C32-1000000)*9%,C32*10%))</f>
        <v>#VALUE!</v>
      </c>
      <c r="F32" s="21" t="e">
        <f t="shared" si="5"/>
        <v>#VALUE!</v>
      </c>
    </row>
    <row r="33" spans="1:7" ht="20" customHeight="1" x14ac:dyDescent="0.25">
      <c r="A33" s="59"/>
      <c r="B33" s="7" t="s">
        <v>99</v>
      </c>
      <c r="C33" s="7" t="s">
        <v>100</v>
      </c>
      <c r="D33" s="19">
        <v>0</v>
      </c>
      <c r="E33" s="20" t="e">
        <f>C33*D33</f>
        <v>#VALUE!</v>
      </c>
      <c r="F33" s="30" t="e">
        <f>IF(E33&gt;0,E33,0)</f>
        <v>#VALUE!</v>
      </c>
    </row>
    <row r="34" spans="1:7" ht="20" customHeight="1" x14ac:dyDescent="0.25">
      <c r="A34" s="59"/>
      <c r="B34" s="27" t="s">
        <v>49</v>
      </c>
      <c r="C34" s="28" t="s">
        <v>37</v>
      </c>
      <c r="D34" s="31">
        <v>0.14000000000000001</v>
      </c>
      <c r="E34" s="30" t="e">
        <f t="shared" ref="E34" si="8">IF(C34&gt;10000000,1000000*14%+2000000*13%+3000000*12%+4000000*11%+(C34-10000000)*10%,IF(C34&gt;6000000,1000000*14%+2000000*13%+3000000*12%+(C34-6000000)*11%,IF(C34&gt;3000000,1000000*14%+2000000*13%+(C34-3000000)*12%,IF(C34&gt;1000000,1000000*14%+(C34-1000000)*13%,C34*14%))))</f>
        <v>#VALUE!</v>
      </c>
      <c r="F34" s="21" t="e">
        <f t="shared" si="5"/>
        <v>#VALUE!</v>
      </c>
    </row>
    <row r="35" spans="1:7" ht="20" customHeight="1" x14ac:dyDescent="0.25">
      <c r="A35" s="60"/>
      <c r="B35" s="7" t="s">
        <v>92</v>
      </c>
      <c r="C35" s="17" t="s">
        <v>101</v>
      </c>
      <c r="D35" s="10">
        <v>0.16</v>
      </c>
      <c r="E35" s="20" t="e">
        <f>C35*D35</f>
        <v>#VALUE!</v>
      </c>
      <c r="F35" s="21" t="e">
        <f t="shared" ref="F35" si="9">IF(E35&gt;0,E35,0)</f>
        <v>#VALUE!</v>
      </c>
    </row>
    <row r="36" spans="1:7" ht="20" customHeight="1" x14ac:dyDescent="0.25">
      <c r="A36" s="51" t="s">
        <v>0</v>
      </c>
      <c r="B36" s="27" t="s">
        <v>17</v>
      </c>
      <c r="C36" s="28" t="s">
        <v>38</v>
      </c>
      <c r="D36" s="31">
        <v>0.12</v>
      </c>
      <c r="E36" s="30" t="e">
        <f>IF(C36&gt;10000000,1000000*12%+2000000*11%+3000000*10%+4000000*9%+(C36-10000000)*8%,IF(C36&gt;6000000,1000000*12%+2000000*11%+3000000*10%+(C36-6000000)*9%,IF(C36&gt;3000000,1000000*12%+2000000*11%+(C36-3000000)*10%,IF(C36&gt;1000000,1000000*12%+(C36-1000000)*11%,C36*12%))))</f>
        <v>#VALUE!</v>
      </c>
      <c r="F36" s="21" t="e">
        <f t="shared" si="5"/>
        <v>#VALUE!</v>
      </c>
    </row>
    <row r="37" spans="1:7" ht="20" customHeight="1" x14ac:dyDescent="0.25">
      <c r="A37" s="52"/>
      <c r="B37" s="7" t="s">
        <v>18</v>
      </c>
      <c r="C37" s="17" t="s">
        <v>62</v>
      </c>
      <c r="D37" s="10">
        <v>0.05</v>
      </c>
      <c r="E37" s="20" t="e">
        <f>IF(C37&gt;3000000,1000000*5%+2000000*4%+(C37-3000000)*3%,IF(C37&gt;2000000,1000000*5%+(C37-1000000)*4%,C37*5%))</f>
        <v>#VALUE!</v>
      </c>
      <c r="F37" s="21" t="e">
        <f t="shared" si="5"/>
        <v>#VALUE!</v>
      </c>
    </row>
    <row r="38" spans="1:7" ht="20" customHeight="1" x14ac:dyDescent="0.25">
      <c r="A38" s="52"/>
      <c r="B38" s="27" t="s">
        <v>19</v>
      </c>
      <c r="C38" s="28" t="s">
        <v>63</v>
      </c>
      <c r="D38" s="31">
        <v>0</v>
      </c>
      <c r="E38" s="30" t="e">
        <f>C38*D38</f>
        <v>#VALUE!</v>
      </c>
      <c r="F38" s="21" t="e">
        <f t="shared" si="5"/>
        <v>#VALUE!</v>
      </c>
      <c r="G38" s="2"/>
    </row>
    <row r="39" spans="1:7" ht="20" customHeight="1" x14ac:dyDescent="0.25">
      <c r="A39" s="26" t="s">
        <v>86</v>
      </c>
      <c r="B39" s="7" t="s">
        <v>87</v>
      </c>
      <c r="C39" s="20" t="s">
        <v>88</v>
      </c>
      <c r="D39" s="19">
        <v>0.1</v>
      </c>
      <c r="E39" s="20" t="e">
        <f>C39*D39</f>
        <v>#VALUE!</v>
      </c>
      <c r="F39" s="36" t="e">
        <f>IF(E39&gt;0,E39,0)</f>
        <v>#VALUE!</v>
      </c>
    </row>
  </sheetData>
  <mergeCells count="15">
    <mergeCell ref="A36:A38"/>
    <mergeCell ref="A5:B6"/>
    <mergeCell ref="D5:D6"/>
    <mergeCell ref="E5:E6"/>
    <mergeCell ref="A16:A28"/>
    <mergeCell ref="A7:A15"/>
    <mergeCell ref="A29:A35"/>
    <mergeCell ref="J5:J6"/>
    <mergeCell ref="C2:F2"/>
    <mergeCell ref="A1:B1"/>
    <mergeCell ref="C1:F1"/>
    <mergeCell ref="A2:B2"/>
    <mergeCell ref="A3:C3"/>
    <mergeCell ref="A4:C4"/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免保底方案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2018-07-07T07:20:16Z</dcterms:modified>
</cp:coreProperties>
</file>