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40" yWindow="0" windowWidth="20520" windowHeight="146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2" l="1"/>
  <c r="H27" i="2"/>
  <c r="G24" i="2"/>
  <c r="H24" i="2"/>
  <c r="G25" i="2"/>
  <c r="H25" i="2"/>
  <c r="G22" i="2"/>
  <c r="H22" i="2"/>
  <c r="F33" i="2"/>
  <c r="G33" i="2"/>
  <c r="B33" i="2"/>
  <c r="H33" i="2"/>
  <c r="F34" i="2"/>
  <c r="G34" i="2"/>
  <c r="B34" i="2"/>
  <c r="H34" i="2"/>
  <c r="F35" i="2"/>
  <c r="G35" i="2"/>
  <c r="B35" i="2"/>
  <c r="H35" i="2"/>
  <c r="F36" i="2"/>
  <c r="G36" i="2"/>
  <c r="B36" i="2"/>
  <c r="H36" i="2"/>
  <c r="F37" i="2"/>
  <c r="G37" i="2"/>
  <c r="B37" i="2"/>
  <c r="H37" i="2"/>
  <c r="F38" i="2"/>
  <c r="G38" i="2"/>
  <c r="B38" i="2"/>
  <c r="H38" i="2"/>
  <c r="F39" i="2"/>
  <c r="G39" i="2"/>
  <c r="B39" i="2"/>
  <c r="H39" i="2"/>
  <c r="F40" i="2"/>
  <c r="G40" i="2"/>
  <c r="B40" i="2"/>
  <c r="H40" i="2"/>
  <c r="F41" i="2"/>
  <c r="G41" i="2"/>
  <c r="B41" i="2"/>
  <c r="H41" i="2"/>
  <c r="F42" i="2"/>
  <c r="G42" i="2"/>
  <c r="B42" i="2"/>
  <c r="H42" i="2"/>
  <c r="F43" i="2"/>
  <c r="G43" i="2"/>
  <c r="B43" i="2"/>
  <c r="H43" i="2"/>
  <c r="F44" i="2"/>
  <c r="G44" i="2"/>
  <c r="B44" i="2"/>
  <c r="H44" i="2"/>
  <c r="F32" i="2"/>
  <c r="B32" i="2"/>
  <c r="H32" i="2"/>
  <c r="G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32" i="2"/>
  <c r="D32" i="2"/>
  <c r="H20" i="2"/>
  <c r="H21" i="2"/>
  <c r="H23" i="2"/>
  <c r="H26" i="2"/>
  <c r="H19" i="2"/>
  <c r="G20" i="2"/>
  <c r="G21" i="2"/>
  <c r="G23" i="2"/>
  <c r="G26" i="2"/>
  <c r="G19" i="2"/>
  <c r="A21" i="2"/>
</calcChain>
</file>

<file path=xl/sharedStrings.xml><?xml version="1.0" encoding="utf-8"?>
<sst xmlns="http://schemas.openxmlformats.org/spreadsheetml/2006/main" count="167" uniqueCount="145">
  <si>
    <t>Mark: 264150</t>
  </si>
  <si>
    <t>Mark: 179970</t>
  </si>
  <si>
    <t>Mark: 52249</t>
  </si>
  <si>
    <t>Mark: 5805</t>
  </si>
  <si>
    <t>Mark: 8708</t>
  </si>
  <si>
    <t>Mark: 11611</t>
  </si>
  <si>
    <t>Mark: 14513</t>
  </si>
  <si>
    <t>Mark: 17416</t>
  </si>
  <si>
    <t>Mark: 20319</t>
  </si>
  <si>
    <t>Mark: 23222</t>
  </si>
  <si>
    <t>Mark: 26124</t>
  </si>
  <si>
    <t>Mark: 78374</t>
  </si>
  <si>
    <t>Mark: 75471</t>
  </si>
  <si>
    <t>Mark: 58055</t>
  </si>
  <si>
    <t>Mark: 55152</t>
  </si>
  <si>
    <t>Mark: 171262</t>
  </si>
  <si>
    <t>Mark: 34833</t>
  </si>
  <si>
    <t>Mark: 46444</t>
  </si>
  <si>
    <t>Mark: 165457</t>
  </si>
  <si>
    <t>Mark: 29027</t>
  </si>
  <si>
    <t>Mark: 133526</t>
  </si>
  <si>
    <t>Mark: 162554</t>
  </si>
  <si>
    <t>Mark: 87082</t>
  </si>
  <si>
    <t>Mark: 81277</t>
  </si>
  <si>
    <t>Mark: 127721</t>
  </si>
  <si>
    <t>Mark: 174165</t>
  </si>
  <si>
    <t>Mark: 40638</t>
  </si>
  <si>
    <t>Mark: 168359</t>
  </si>
  <si>
    <t>Mark: 37735</t>
  </si>
  <si>
    <t>Mark: 84179</t>
  </si>
  <si>
    <t>Mark: 130624</t>
  </si>
  <si>
    <t>Mark: 49346</t>
  </si>
  <si>
    <t>Mark: 31930</t>
  </si>
  <si>
    <t>Mark: 305333</t>
  </si>
  <si>
    <t>Mark: 434869</t>
  </si>
  <si>
    <t>Mark: 795718</t>
  </si>
  <si>
    <t>Mark: 27757</t>
  </si>
  <si>
    <t>Mark: 37010</t>
  </si>
  <si>
    <t>Mark: 416364</t>
  </si>
  <si>
    <t>Mark: 351596</t>
  </si>
  <si>
    <t>Mark: 592162</t>
  </si>
  <si>
    <t>Mark: 296081</t>
  </si>
  <si>
    <t>Mark: 80188</t>
  </si>
  <si>
    <t>Mark: 370101</t>
  </si>
  <si>
    <t>Mark: 391690</t>
  </si>
  <si>
    <t>Mark: 410195</t>
  </si>
  <si>
    <t>Mark: 425616</t>
  </si>
  <si>
    <t>Mark: 730950</t>
  </si>
  <si>
    <t>Mark: 743287</t>
  </si>
  <si>
    <t>Mark: 826560</t>
  </si>
  <si>
    <t>Mark: 841981</t>
  </si>
  <si>
    <t>Mark: 863570</t>
  </si>
  <si>
    <t>Mark: 878991</t>
  </si>
  <si>
    <t>Mark: 885159</t>
  </si>
  <si>
    <t>Mark: 897496</t>
  </si>
  <si>
    <t>Mark: 916001</t>
  </si>
  <si>
    <t>Mark: 940674</t>
  </si>
  <si>
    <t>Mark: 974600</t>
  </si>
  <si>
    <t>Mark: 990021</t>
  </si>
  <si>
    <t>Mark: 1002358</t>
  </si>
  <si>
    <t>Mark: 1020863</t>
  </si>
  <si>
    <t>Mark: 117198</t>
  </si>
  <si>
    <t>Mark: 289912</t>
  </si>
  <si>
    <t>Mark: 330007</t>
  </si>
  <si>
    <t>Mark: 478047</t>
  </si>
  <si>
    <t>Mark: 598330</t>
  </si>
  <si>
    <t>Mark: 771044</t>
  </si>
  <si>
    <t>Mark: 789550</t>
  </si>
  <si>
    <t>Mark: 811139</t>
  </si>
  <si>
    <t>Mark: 817307</t>
  </si>
  <si>
    <t>Mark: 891328</t>
  </si>
  <si>
    <t>Mark: 903664</t>
  </si>
  <si>
    <t>Mark: 946843</t>
  </si>
  <si>
    <t>Mark: 968432</t>
  </si>
  <si>
    <t>Mark: 1014695</t>
  </si>
  <si>
    <t>Mark: 1045537</t>
  </si>
  <si>
    <t>Mark: 1070210</t>
  </si>
  <si>
    <t>Mark: 1199746</t>
  </si>
  <si>
    <t>Mark: 1320029</t>
  </si>
  <si>
    <t>Mark: 1560595</t>
  </si>
  <si>
    <t>Mark: 1733309</t>
  </si>
  <si>
    <t>Mark: 1751814</t>
  </si>
  <si>
    <t>Mark: 1788824</t>
  </si>
  <si>
    <t>Mark: 1921444</t>
  </si>
  <si>
    <t>Mark: 2162010</t>
  </si>
  <si>
    <t>Mark: 2331640</t>
  </si>
  <si>
    <t>Mark: 2353229</t>
  </si>
  <si>
    <t>Mark: 2362481</t>
  </si>
  <si>
    <t>Mark: 2390239</t>
  </si>
  <si>
    <t>Mark: 2640058</t>
  </si>
  <si>
    <t>Mark: 2880624</t>
  </si>
  <si>
    <t>Mark: 3173621</t>
  </si>
  <si>
    <t>Mark: 3189042</t>
  </si>
  <si>
    <t>Mark: 3207547</t>
  </si>
  <si>
    <t>Mark: 3216799</t>
  </si>
  <si>
    <t>Mark: 237481</t>
  </si>
  <si>
    <t>Mark: 530478</t>
  </si>
  <si>
    <t>Mark: 548984</t>
  </si>
  <si>
    <t>Mark: 573657</t>
  </si>
  <si>
    <t>Mark: 626088</t>
  </si>
  <si>
    <t>Mark: 641509</t>
  </si>
  <si>
    <t>Mark: 6168</t>
  </si>
  <si>
    <t>Mark: 24673</t>
  </si>
  <si>
    <t>Mark: 30841</t>
  </si>
  <si>
    <t>Mark: 70936</t>
  </si>
  <si>
    <t>Mark: 86357</t>
  </si>
  <si>
    <t>Mark: 95609</t>
  </si>
  <si>
    <t>Mark: 157293</t>
  </si>
  <si>
    <t>Mark: 163461</t>
  </si>
  <si>
    <t xml:space="preserve"> Tcw = 60/(wpm*50) * 1000</t>
  </si>
  <si>
    <t>msN = how many ms for N samples</t>
  </si>
  <si>
    <t>N</t>
  </si>
  <si>
    <t>BW</t>
  </si>
  <si>
    <t>Goertzel N = BW/SR</t>
  </si>
  <si>
    <t>msTcw = how many ms per Tcw at this WPM</t>
  </si>
  <si>
    <t>msPerSmp = how many ms each sample respresents</t>
  </si>
  <si>
    <t>NforMinBW = N calculated for whatever is in MinBW cell</t>
  </si>
  <si>
    <t>MaxNperResult = If N is larger than this, we are too slow and miss Tcw's</t>
  </si>
  <si>
    <t>N = NMinBW or MaxN, whichever is smaller</t>
  </si>
  <si>
    <t>ActBW = If N is set for timing, what is the actual bandwidth</t>
  </si>
  <si>
    <t>As SR increases, minBW gets wider</t>
  </si>
  <si>
    <t>As SR increases, ResultsPerTcw gets smaller to maintain equivalent bandwidth</t>
  </si>
  <si>
    <t>SR = Sample Rate. Must be at least 2x tone freq for Nyquist</t>
  </si>
  <si>
    <t>Wpm</t>
  </si>
  <si>
    <t>Tcw</t>
  </si>
  <si>
    <t>ms</t>
  </si>
  <si>
    <t>------</t>
  </si>
  <si>
    <t>Num Results = How many results from Goertzel do we want for each Tcw. Chosen to optimize MinBW and msPerResult</t>
  </si>
  <si>
    <t>Time resolution is very important so we don't get out of sync.  The trade off is time vs bandwidth as usual</t>
  </si>
  <si>
    <t>We need at least 4 results per Tcw, which gives us a 25% tolerance.  Ie 60ms Tcw could be 45ms to 75ms (+/- 15ms)</t>
  </si>
  <si>
    <t>Minimum BW</t>
  </si>
  <si>
    <t>SampleRate</t>
  </si>
  <si>
    <t>ms Per Sample</t>
  </si>
  <si>
    <t>N for min BW</t>
  </si>
  <si>
    <t>Est</t>
  </si>
  <si>
    <t>ms per</t>
  </si>
  <si>
    <t>Result</t>
  </si>
  <si>
    <t>Chosen</t>
  </si>
  <si>
    <t>ms Per</t>
  </si>
  <si>
    <t>BW for</t>
  </si>
  <si>
    <t>Res per</t>
  </si>
  <si>
    <t>Max speed with 4 results per Tcw</t>
  </si>
  <si>
    <t>Min results per Tcw</t>
  </si>
  <si>
    <t>Reference</t>
  </si>
  <si>
    <t>Var for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</si>
</sst>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 applyAlignment="1">
      <alignment horizontal="center" wrapText="1"/>
    </xf>
    <xf numFmtId="49" fontId="0" fillId="0" borderId="0" xfId="0" quotePrefix="1" applyNumberFormat="1" applyAlignment="1">
      <alignment horizontal="center" wrapText="1"/>
    </xf>
    <xf numFmtId="49" fontId="0" fillId="0" borderId="0" xfId="0" applyNumberForma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showRuler="0" topLeftCell="A8" workbookViewId="0">
      <selection activeCell="C7" sqref="C7"/>
    </sheetView>
  </sheetViews>
  <sheetFormatPr baseColWidth="10" defaultRowHeight="15" x14ac:dyDescent="0"/>
  <cols>
    <col min="1" max="1" width="17.1640625" customWidth="1"/>
    <col min="2" max="2" width="19.33203125" customWidth="1"/>
  </cols>
  <sheetData>
    <row r="1" spans="1:2">
      <c r="A1" s="1" t="s">
        <v>42</v>
      </c>
      <c r="B1" s="1" t="s">
        <v>0</v>
      </c>
    </row>
    <row r="2" spans="1:2">
      <c r="A2" s="1" t="s">
        <v>43</v>
      </c>
      <c r="B2" s="1" t="s">
        <v>1</v>
      </c>
    </row>
    <row r="3" spans="1:2">
      <c r="A3" s="1" t="s">
        <v>44</v>
      </c>
      <c r="B3" s="1" t="s">
        <v>2</v>
      </c>
    </row>
    <row r="4" spans="1:2">
      <c r="A4" s="1" t="s">
        <v>45</v>
      </c>
      <c r="B4" s="1" t="s">
        <v>3</v>
      </c>
    </row>
    <row r="5" spans="1:2">
      <c r="A5" s="1" t="s">
        <v>46</v>
      </c>
      <c r="B5" s="1" t="s">
        <v>4</v>
      </c>
    </row>
    <row r="6" spans="1:2">
      <c r="A6" s="1" t="s">
        <v>34</v>
      </c>
      <c r="B6" s="1" t="s">
        <v>5</v>
      </c>
    </row>
    <row r="7" spans="1:2">
      <c r="A7" s="1" t="s">
        <v>47</v>
      </c>
      <c r="B7" s="1" t="s">
        <v>6</v>
      </c>
    </row>
    <row r="8" spans="1:2">
      <c r="A8" s="1" t="s">
        <v>48</v>
      </c>
      <c r="B8" s="1" t="s">
        <v>7</v>
      </c>
    </row>
    <row r="9" spans="1:2">
      <c r="A9" s="1" t="s">
        <v>35</v>
      </c>
      <c r="B9" s="1" t="s">
        <v>8</v>
      </c>
    </row>
    <row r="10" spans="1:2">
      <c r="A10" s="1" t="s">
        <v>49</v>
      </c>
      <c r="B10" s="1" t="s">
        <v>9</v>
      </c>
    </row>
    <row r="11" spans="1:2">
      <c r="A11" s="1" t="s">
        <v>50</v>
      </c>
      <c r="B11" s="1" t="s">
        <v>10</v>
      </c>
    </row>
    <row r="12" spans="1:2">
      <c r="A12" s="1" t="s">
        <v>51</v>
      </c>
      <c r="B12" s="1" t="s">
        <v>11</v>
      </c>
    </row>
    <row r="13" spans="1:2">
      <c r="A13" s="1" t="s">
        <v>52</v>
      </c>
      <c r="B13" s="1" t="s">
        <v>12</v>
      </c>
    </row>
    <row r="14" spans="1:2">
      <c r="A14" s="1" t="s">
        <v>53</v>
      </c>
      <c r="B14" s="1" t="s">
        <v>13</v>
      </c>
    </row>
    <row r="15" spans="1:2">
      <c r="A15" s="1" t="s">
        <v>54</v>
      </c>
      <c r="B15" s="1" t="s">
        <v>13</v>
      </c>
    </row>
    <row r="16" spans="1:2">
      <c r="A16" s="1" t="s">
        <v>55</v>
      </c>
      <c r="B16" s="1" t="s">
        <v>13</v>
      </c>
    </row>
    <row r="17" spans="1:2">
      <c r="A17" s="1" t="s">
        <v>56</v>
      </c>
      <c r="B17" s="1" t="s">
        <v>14</v>
      </c>
    </row>
    <row r="18" spans="1:2">
      <c r="A18" s="1" t="s">
        <v>57</v>
      </c>
      <c r="B18" s="1" t="s">
        <v>15</v>
      </c>
    </row>
    <row r="19" spans="1:2">
      <c r="A19" s="1" t="s">
        <v>58</v>
      </c>
      <c r="B19" s="1" t="s">
        <v>16</v>
      </c>
    </row>
    <row r="20" spans="1:2">
      <c r="A20" s="1" t="s">
        <v>59</v>
      </c>
      <c r="B20" s="1" t="s">
        <v>17</v>
      </c>
    </row>
    <row r="21" spans="1:2">
      <c r="A21" s="1" t="s">
        <v>60</v>
      </c>
      <c r="B21" s="1" t="s">
        <v>18</v>
      </c>
    </row>
    <row r="22" spans="1:2">
      <c r="A22" s="1" t="s">
        <v>61</v>
      </c>
      <c r="B22" s="1" t="s">
        <v>19</v>
      </c>
    </row>
    <row r="23" spans="1:2">
      <c r="A23" s="1" t="s">
        <v>62</v>
      </c>
      <c r="B23" s="1" t="s">
        <v>20</v>
      </c>
    </row>
    <row r="24" spans="1:2">
      <c r="A24" s="1" t="s">
        <v>33</v>
      </c>
      <c r="B24" s="1" t="s">
        <v>21</v>
      </c>
    </row>
    <row r="25" spans="1:2">
      <c r="A25" s="1" t="s">
        <v>63</v>
      </c>
      <c r="B25" s="1" t="s">
        <v>22</v>
      </c>
    </row>
    <row r="26" spans="1:2">
      <c r="A26" s="1" t="s">
        <v>39</v>
      </c>
      <c r="B26" s="1" t="s">
        <v>20</v>
      </c>
    </row>
    <row r="27" spans="1:2">
      <c r="A27" s="1" t="s">
        <v>64</v>
      </c>
      <c r="B27" s="1" t="s">
        <v>15</v>
      </c>
    </row>
    <row r="28" spans="1:2">
      <c r="A28" s="1" t="s">
        <v>65</v>
      </c>
      <c r="B28" s="1" t="s">
        <v>16</v>
      </c>
    </row>
    <row r="29" spans="1:2">
      <c r="A29" s="1" t="s">
        <v>66</v>
      </c>
      <c r="B29" s="1" t="s">
        <v>23</v>
      </c>
    </row>
    <row r="30" spans="1:2">
      <c r="A30" s="1" t="s">
        <v>67</v>
      </c>
      <c r="B30" s="1" t="s">
        <v>24</v>
      </c>
    </row>
    <row r="31" spans="1:2">
      <c r="A31" s="1" t="s">
        <v>68</v>
      </c>
      <c r="B31" s="1" t="s">
        <v>25</v>
      </c>
    </row>
    <row r="32" spans="1:2">
      <c r="A32" s="1" t="s">
        <v>69</v>
      </c>
      <c r="B32" s="1" t="s">
        <v>26</v>
      </c>
    </row>
    <row r="33" spans="1:2">
      <c r="A33" s="1" t="s">
        <v>70</v>
      </c>
      <c r="B33" s="1" t="s">
        <v>22</v>
      </c>
    </row>
    <row r="34" spans="1:2">
      <c r="A34" s="1" t="s">
        <v>71</v>
      </c>
      <c r="B34" s="1" t="s">
        <v>20</v>
      </c>
    </row>
    <row r="35" spans="1:2">
      <c r="A35" s="1" t="s">
        <v>72</v>
      </c>
      <c r="B35" s="1" t="s">
        <v>27</v>
      </c>
    </row>
    <row r="36" spans="1:2">
      <c r="A36" s="1" t="s">
        <v>73</v>
      </c>
      <c r="B36" s="1" t="s">
        <v>28</v>
      </c>
    </row>
    <row r="37" spans="1:2">
      <c r="A37" s="1" t="s">
        <v>74</v>
      </c>
      <c r="B37" s="1" t="s">
        <v>29</v>
      </c>
    </row>
    <row r="38" spans="1:2">
      <c r="A38" s="1" t="s">
        <v>75</v>
      </c>
      <c r="B38" s="1" t="s">
        <v>30</v>
      </c>
    </row>
    <row r="39" spans="1:2">
      <c r="A39" s="1" t="s">
        <v>76</v>
      </c>
      <c r="B39" s="1" t="s">
        <v>25</v>
      </c>
    </row>
    <row r="40" spans="1:2">
      <c r="A40" s="1" t="s">
        <v>77</v>
      </c>
      <c r="B40" s="1" t="s">
        <v>31</v>
      </c>
    </row>
    <row r="41" spans="1:2">
      <c r="A41" s="1" t="s">
        <v>78</v>
      </c>
      <c r="B41" s="1" t="s">
        <v>32</v>
      </c>
    </row>
    <row r="42" spans="1:2">
      <c r="A42" s="1" t="s">
        <v>79</v>
      </c>
      <c r="B42" s="1" t="s">
        <v>14</v>
      </c>
    </row>
    <row r="43" spans="1:2">
      <c r="A43" s="1" t="s">
        <v>80</v>
      </c>
    </row>
    <row r="44" spans="1:2">
      <c r="A44" s="1" t="s">
        <v>81</v>
      </c>
    </row>
    <row r="45" spans="1:2">
      <c r="A45" s="1" t="s">
        <v>82</v>
      </c>
    </row>
    <row r="46" spans="1:2">
      <c r="A46" s="1" t="s">
        <v>83</v>
      </c>
    </row>
    <row r="47" spans="1:2">
      <c r="A47" s="1" t="s">
        <v>84</v>
      </c>
    </row>
    <row r="48" spans="1:2">
      <c r="A48" s="1" t="s">
        <v>85</v>
      </c>
    </row>
    <row r="49" spans="1:1">
      <c r="A49" s="1" t="s">
        <v>86</v>
      </c>
    </row>
    <row r="50" spans="1:1">
      <c r="A50" s="1" t="s">
        <v>87</v>
      </c>
    </row>
    <row r="51" spans="1:1">
      <c r="A51" s="1" t="s">
        <v>88</v>
      </c>
    </row>
    <row r="52" spans="1:1">
      <c r="A52" s="1" t="s">
        <v>89</v>
      </c>
    </row>
    <row r="53" spans="1:1">
      <c r="A53" s="1" t="s">
        <v>90</v>
      </c>
    </row>
    <row r="54" spans="1:1">
      <c r="A54" s="1" t="s">
        <v>91</v>
      </c>
    </row>
    <row r="55" spans="1:1">
      <c r="A55" s="1" t="s">
        <v>92</v>
      </c>
    </row>
    <row r="56" spans="1:1">
      <c r="A56" s="1" t="s">
        <v>93</v>
      </c>
    </row>
    <row r="57" spans="1:1">
      <c r="A57" s="1" t="s">
        <v>94</v>
      </c>
    </row>
    <row r="58" spans="1:1">
      <c r="A58" s="1" t="s">
        <v>95</v>
      </c>
    </row>
    <row r="59" spans="1:1">
      <c r="A59" s="1" t="s">
        <v>96</v>
      </c>
    </row>
    <row r="60" spans="1:1">
      <c r="A60" s="1" t="s">
        <v>97</v>
      </c>
    </row>
    <row r="61" spans="1:1">
      <c r="A61" s="1" t="s">
        <v>98</v>
      </c>
    </row>
    <row r="62" spans="1:1">
      <c r="A62" s="1" t="s">
        <v>40</v>
      </c>
    </row>
    <row r="63" spans="1:1">
      <c r="A63" s="1" t="s">
        <v>99</v>
      </c>
    </row>
    <row r="64" spans="1:1">
      <c r="A64" s="1" t="s">
        <v>100</v>
      </c>
    </row>
    <row r="65" spans="1:1">
      <c r="A65" s="1" t="s">
        <v>101</v>
      </c>
    </row>
    <row r="66" spans="1:1">
      <c r="A66" s="1" t="s">
        <v>102</v>
      </c>
    </row>
    <row r="67" spans="1:1">
      <c r="A67" s="1" t="s">
        <v>36</v>
      </c>
    </row>
    <row r="68" spans="1:1">
      <c r="A68" s="1" t="s">
        <v>103</v>
      </c>
    </row>
    <row r="69" spans="1:1">
      <c r="A69" s="1" t="s">
        <v>37</v>
      </c>
    </row>
    <row r="70" spans="1:1">
      <c r="A70" s="1" t="s">
        <v>104</v>
      </c>
    </row>
    <row r="71" spans="1:1">
      <c r="A71" s="1" t="s">
        <v>105</v>
      </c>
    </row>
    <row r="72" spans="1:1">
      <c r="A72" s="1" t="s">
        <v>106</v>
      </c>
    </row>
    <row r="73" spans="1:1">
      <c r="A73" s="1" t="s">
        <v>107</v>
      </c>
    </row>
    <row r="74" spans="1:1">
      <c r="A74" s="1" t="s">
        <v>108</v>
      </c>
    </row>
    <row r="75" spans="1:1">
      <c r="A75" s="1" t="s">
        <v>41</v>
      </c>
    </row>
    <row r="76" spans="1:1">
      <c r="A76" s="1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showRuler="0" topLeftCell="A16" workbookViewId="0">
      <selection activeCell="E37" sqref="E37"/>
    </sheetView>
  </sheetViews>
  <sheetFormatPr baseColWidth="10" defaultRowHeight="15" x14ac:dyDescent="0"/>
  <cols>
    <col min="1" max="1" width="6.6640625" customWidth="1"/>
    <col min="2" max="2" width="6.5" customWidth="1"/>
    <col min="3" max="3" width="6.33203125" customWidth="1"/>
    <col min="4" max="4" width="6.1640625" customWidth="1"/>
    <col min="5" max="5" width="6.6640625" customWidth="1"/>
    <col min="6" max="6" width="7.33203125" customWidth="1"/>
    <col min="7" max="7" width="6.83203125" customWidth="1"/>
    <col min="8" max="9" width="6.1640625" customWidth="1"/>
  </cols>
  <sheetData>
    <row r="1" spans="1:10">
      <c r="A1" s="2" t="s">
        <v>109</v>
      </c>
    </row>
    <row r="2" spans="1:10">
      <c r="A2" s="2" t="s">
        <v>113</v>
      </c>
    </row>
    <row r="3" spans="1:10">
      <c r="A3" t="s">
        <v>114</v>
      </c>
    </row>
    <row r="4" spans="1:10">
      <c r="A4" t="s">
        <v>122</v>
      </c>
    </row>
    <row r="5" spans="1:10">
      <c r="A5" t="s">
        <v>115</v>
      </c>
    </row>
    <row r="6" spans="1:10">
      <c r="A6" s="2" t="s">
        <v>110</v>
      </c>
    </row>
    <row r="7" spans="1:10">
      <c r="A7" s="2" t="s">
        <v>116</v>
      </c>
    </row>
    <row r="8" spans="1:10">
      <c r="A8" s="2" t="s">
        <v>127</v>
      </c>
    </row>
    <row r="9" spans="1:10">
      <c r="A9" s="2" t="s">
        <v>117</v>
      </c>
    </row>
    <row r="10" spans="1:10">
      <c r="A10" s="2" t="s">
        <v>118</v>
      </c>
    </row>
    <row r="11" spans="1:10">
      <c r="A11" s="2" t="s">
        <v>119</v>
      </c>
    </row>
    <row r="12" spans="1:10">
      <c r="A12" s="2" t="s">
        <v>120</v>
      </c>
    </row>
    <row r="13" spans="1:10">
      <c r="A13" s="2" t="s">
        <v>121</v>
      </c>
    </row>
    <row r="14" spans="1:10">
      <c r="A14" s="1" t="s">
        <v>128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 t="s">
        <v>129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1">
      <c r="A17" s="1" t="s">
        <v>144</v>
      </c>
      <c r="B17" s="1"/>
      <c r="C17" s="1"/>
      <c r="D17" s="1"/>
      <c r="E17" s="1"/>
      <c r="F17" s="1" t="s">
        <v>143</v>
      </c>
      <c r="G17" s="1"/>
      <c r="H17" s="1"/>
      <c r="I17" s="1"/>
      <c r="J17" s="1"/>
    </row>
    <row r="18" spans="1:11">
      <c r="A18" s="1">
        <v>100</v>
      </c>
      <c r="B18" s="1" t="s">
        <v>130</v>
      </c>
      <c r="C18" s="1"/>
      <c r="D18" s="1"/>
      <c r="E18" s="1"/>
      <c r="F18" s="1" t="s">
        <v>111</v>
      </c>
      <c r="G18" s="1" t="s">
        <v>112</v>
      </c>
      <c r="H18" s="1" t="s">
        <v>125</v>
      </c>
      <c r="I18" s="1"/>
      <c r="J18" s="1"/>
    </row>
    <row r="19" spans="1:11">
      <c r="A19" s="1">
        <v>8000</v>
      </c>
      <c r="B19" s="1" t="s">
        <v>131</v>
      </c>
      <c r="C19" s="1"/>
      <c r="D19" s="1"/>
      <c r="E19" s="1"/>
      <c r="F19" s="1">
        <v>8</v>
      </c>
      <c r="G19" s="1">
        <f>$A$19/F19</f>
        <v>1000</v>
      </c>
      <c r="H19" s="1">
        <f>F19*$A$20</f>
        <v>1</v>
      </c>
      <c r="I19" s="1"/>
      <c r="J19" s="1"/>
    </row>
    <row r="20" spans="1:11">
      <c r="A20" s="1">
        <v>0.125</v>
      </c>
      <c r="B20" s="1" t="s">
        <v>132</v>
      </c>
      <c r="C20" s="1"/>
      <c r="D20" s="1"/>
      <c r="E20" s="1"/>
      <c r="F20" s="1">
        <v>16</v>
      </c>
      <c r="G20" s="1">
        <f t="shared" ref="G20:G22" si="0">$A$19/F20</f>
        <v>500</v>
      </c>
      <c r="H20" s="1">
        <f t="shared" ref="H20:H21" si="1">F20*$A$20</f>
        <v>2</v>
      </c>
      <c r="I20" s="1"/>
      <c r="J20" s="1"/>
    </row>
    <row r="21" spans="1:11">
      <c r="A21" s="1">
        <f>A19/A18</f>
        <v>80</v>
      </c>
      <c r="B21" s="1" t="s">
        <v>133</v>
      </c>
      <c r="C21" s="1"/>
      <c r="D21" s="1"/>
      <c r="E21" s="1"/>
      <c r="F21" s="1">
        <v>24</v>
      </c>
      <c r="G21" s="1">
        <f t="shared" si="0"/>
        <v>333.33333333333331</v>
      </c>
      <c r="H21" s="1">
        <f t="shared" si="1"/>
        <v>3</v>
      </c>
      <c r="I21" s="1"/>
      <c r="J21" s="1"/>
    </row>
    <row r="22" spans="1:11">
      <c r="A22" s="1">
        <v>4</v>
      </c>
      <c r="B22" s="1" t="s">
        <v>142</v>
      </c>
      <c r="C22" s="1"/>
      <c r="D22" s="1"/>
      <c r="E22" s="1"/>
      <c r="F22" s="1">
        <v>32</v>
      </c>
      <c r="G22" s="1">
        <f t="shared" si="0"/>
        <v>250</v>
      </c>
      <c r="H22" s="1">
        <f t="shared" ref="H22" si="2">F22*$A$20</f>
        <v>4</v>
      </c>
      <c r="I22" s="1"/>
      <c r="J22" s="1"/>
    </row>
    <row r="23" spans="1:11">
      <c r="A23" s="1"/>
      <c r="B23" s="1"/>
      <c r="C23" s="1"/>
      <c r="D23" s="1"/>
      <c r="E23" s="1"/>
      <c r="F23" s="1">
        <v>40</v>
      </c>
      <c r="G23" s="1">
        <f>$A$19/F23</f>
        <v>200</v>
      </c>
      <c r="H23" s="1">
        <f>F23*$A$20</f>
        <v>5</v>
      </c>
      <c r="I23" s="1"/>
      <c r="J23" s="1"/>
    </row>
    <row r="24" spans="1:11">
      <c r="A24" s="1"/>
      <c r="B24" s="1"/>
      <c r="C24" s="1"/>
      <c r="D24" s="1"/>
      <c r="E24" s="1"/>
      <c r="F24" s="1">
        <v>48</v>
      </c>
      <c r="G24" s="1">
        <f>$A$19/F24</f>
        <v>166.66666666666666</v>
      </c>
      <c r="H24" s="1">
        <f>F24*$A$20</f>
        <v>6</v>
      </c>
      <c r="I24" s="1"/>
      <c r="J24" s="1"/>
    </row>
    <row r="25" spans="1:11">
      <c r="A25" s="1"/>
      <c r="B25" s="1"/>
      <c r="C25" s="1"/>
      <c r="D25" s="1"/>
      <c r="E25" s="1"/>
      <c r="F25" s="1">
        <v>64</v>
      </c>
      <c r="G25" s="1">
        <f>$A$19/F25</f>
        <v>125</v>
      </c>
      <c r="H25" s="1">
        <f>F25*$A$20</f>
        <v>8</v>
      </c>
      <c r="I25" s="1"/>
      <c r="J25" s="1"/>
    </row>
    <row r="26" spans="1:11">
      <c r="A26" s="1"/>
      <c r="B26" s="1"/>
      <c r="C26" s="1"/>
      <c r="D26" s="1"/>
      <c r="E26" s="1"/>
      <c r="F26" s="1">
        <v>72</v>
      </c>
      <c r="G26" s="1">
        <f>$A$19/F26</f>
        <v>111.11111111111111</v>
      </c>
      <c r="H26" s="1">
        <f>F26*$A$20</f>
        <v>9</v>
      </c>
      <c r="I26" s="1"/>
      <c r="J26" s="1"/>
    </row>
    <row r="27" spans="1:11">
      <c r="A27" s="1"/>
      <c r="B27" s="1"/>
      <c r="C27" s="1"/>
      <c r="D27" s="1"/>
      <c r="E27" s="1"/>
      <c r="F27" s="1">
        <v>80</v>
      </c>
      <c r="G27" s="1">
        <f>$A$19/F27</f>
        <v>100</v>
      </c>
      <c r="H27" s="1">
        <f>F27*$A$20</f>
        <v>10</v>
      </c>
      <c r="I27" s="1"/>
      <c r="J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1">
      <c r="A29" s="5"/>
      <c r="B29" s="5" t="s">
        <v>135</v>
      </c>
      <c r="C29" s="5" t="s">
        <v>135</v>
      </c>
      <c r="D29" s="5" t="s">
        <v>134</v>
      </c>
      <c r="E29" s="5" t="s">
        <v>137</v>
      </c>
      <c r="F29" s="5" t="s">
        <v>138</v>
      </c>
      <c r="G29" s="5" t="s">
        <v>139</v>
      </c>
      <c r="H29" s="5" t="s">
        <v>140</v>
      </c>
    </row>
    <row r="30" spans="1:11" ht="17" customHeight="1">
      <c r="A30" s="3" t="s">
        <v>123</v>
      </c>
      <c r="B30" s="3" t="s">
        <v>124</v>
      </c>
      <c r="C30" s="5" t="s">
        <v>136</v>
      </c>
      <c r="D30" s="3" t="s">
        <v>111</v>
      </c>
      <c r="E30" s="3" t="s">
        <v>111</v>
      </c>
      <c r="F30" s="3" t="s">
        <v>111</v>
      </c>
      <c r="G30" s="3" t="s">
        <v>111</v>
      </c>
      <c r="H30" s="3" t="s">
        <v>124</v>
      </c>
      <c r="I30" s="3"/>
      <c r="J30" s="3"/>
      <c r="K30" s="3"/>
    </row>
    <row r="31" spans="1:11" ht="17" customHeight="1">
      <c r="A31" s="4" t="s">
        <v>126</v>
      </c>
      <c r="B31" s="4" t="s">
        <v>126</v>
      </c>
      <c r="C31" s="4" t="s">
        <v>126</v>
      </c>
      <c r="D31" s="4" t="s">
        <v>126</v>
      </c>
      <c r="E31" s="4" t="s">
        <v>126</v>
      </c>
      <c r="F31" s="4" t="s">
        <v>126</v>
      </c>
      <c r="G31" s="4" t="s">
        <v>126</v>
      </c>
      <c r="H31" s="4" t="s">
        <v>126</v>
      </c>
      <c r="I31" s="4"/>
      <c r="J31" s="4"/>
      <c r="K31" s="4"/>
    </row>
    <row r="32" spans="1:11" ht="17" customHeight="1">
      <c r="A32">
        <v>5</v>
      </c>
      <c r="B32">
        <f t="shared" ref="B32:B33" si="3">INT(60/(A32*50)*1000)</f>
        <v>240</v>
      </c>
      <c r="C32">
        <f>B32/$A$22</f>
        <v>60</v>
      </c>
      <c r="D32">
        <f>C32/$A$20</f>
        <v>480</v>
      </c>
      <c r="E32">
        <v>20</v>
      </c>
      <c r="F32">
        <f>E32*$A$20</f>
        <v>2.5</v>
      </c>
      <c r="G32">
        <f>$A$19/E32</f>
        <v>400</v>
      </c>
      <c r="H32">
        <f>B32/F32</f>
        <v>96</v>
      </c>
    </row>
    <row r="33" spans="1:9" ht="17" customHeight="1">
      <c r="A33">
        <v>10</v>
      </c>
      <c r="B33">
        <f t="shared" si="3"/>
        <v>120</v>
      </c>
      <c r="C33">
        <f t="shared" ref="C33:C44" si="4">B33/$A$22</f>
        <v>30</v>
      </c>
      <c r="D33">
        <f t="shared" ref="D33:D44" si="5">C33/$A$20</f>
        <v>240</v>
      </c>
      <c r="E33">
        <v>20</v>
      </c>
      <c r="F33">
        <f t="shared" ref="F33:F44" si="6">E33*$A$20</f>
        <v>2.5</v>
      </c>
      <c r="G33">
        <f t="shared" ref="G33:G44" si="7">$A$19/E33</f>
        <v>400</v>
      </c>
      <c r="H33">
        <f t="shared" ref="H33:H44" si="8">B33/F33</f>
        <v>48</v>
      </c>
    </row>
    <row r="34" spans="1:9">
      <c r="A34">
        <v>20</v>
      </c>
      <c r="B34">
        <f>INT(60/(A34*50)*1000)</f>
        <v>60</v>
      </c>
      <c r="C34">
        <f t="shared" si="4"/>
        <v>15</v>
      </c>
      <c r="D34">
        <f t="shared" si="5"/>
        <v>120</v>
      </c>
      <c r="E34">
        <v>20</v>
      </c>
      <c r="F34">
        <f t="shared" si="6"/>
        <v>2.5</v>
      </c>
      <c r="G34">
        <f t="shared" si="7"/>
        <v>400</v>
      </c>
      <c r="H34">
        <f t="shared" si="8"/>
        <v>24</v>
      </c>
    </row>
    <row r="35" spans="1:9">
      <c r="A35">
        <v>30</v>
      </c>
      <c r="B35">
        <f t="shared" ref="B35:B44" si="9">INT(60/(A35*50)*1000)</f>
        <v>40</v>
      </c>
      <c r="C35">
        <f t="shared" si="4"/>
        <v>10</v>
      </c>
      <c r="D35">
        <f t="shared" si="5"/>
        <v>80</v>
      </c>
      <c r="E35">
        <v>20</v>
      </c>
      <c r="F35">
        <f t="shared" si="6"/>
        <v>2.5</v>
      </c>
      <c r="G35">
        <f t="shared" si="7"/>
        <v>400</v>
      </c>
      <c r="H35">
        <f t="shared" si="8"/>
        <v>16</v>
      </c>
    </row>
    <row r="36" spans="1:9">
      <c r="A36">
        <v>40</v>
      </c>
      <c r="B36">
        <f t="shared" si="9"/>
        <v>30</v>
      </c>
      <c r="C36">
        <f t="shared" si="4"/>
        <v>7.5</v>
      </c>
      <c r="D36">
        <f t="shared" si="5"/>
        <v>60</v>
      </c>
      <c r="E36">
        <v>20</v>
      </c>
      <c r="F36">
        <f t="shared" si="6"/>
        <v>2.5</v>
      </c>
      <c r="G36">
        <f t="shared" si="7"/>
        <v>400</v>
      </c>
      <c r="H36">
        <f t="shared" si="8"/>
        <v>12</v>
      </c>
    </row>
    <row r="37" spans="1:9">
      <c r="A37">
        <v>50</v>
      </c>
      <c r="B37">
        <f t="shared" si="9"/>
        <v>24</v>
      </c>
      <c r="C37">
        <f t="shared" si="4"/>
        <v>6</v>
      </c>
      <c r="D37">
        <f t="shared" si="5"/>
        <v>48</v>
      </c>
      <c r="E37">
        <v>20</v>
      </c>
      <c r="F37">
        <f t="shared" si="6"/>
        <v>2.5</v>
      </c>
      <c r="G37">
        <f t="shared" si="7"/>
        <v>400</v>
      </c>
      <c r="H37">
        <f t="shared" si="8"/>
        <v>9.6</v>
      </c>
    </row>
    <row r="38" spans="1:9">
      <c r="A38">
        <v>60</v>
      </c>
      <c r="B38">
        <f t="shared" si="9"/>
        <v>20</v>
      </c>
      <c r="C38">
        <f t="shared" si="4"/>
        <v>5</v>
      </c>
      <c r="D38">
        <f t="shared" si="5"/>
        <v>40</v>
      </c>
      <c r="E38">
        <v>20</v>
      </c>
      <c r="F38">
        <f t="shared" si="6"/>
        <v>2.5</v>
      </c>
      <c r="G38">
        <f t="shared" si="7"/>
        <v>400</v>
      </c>
      <c r="H38">
        <f t="shared" si="8"/>
        <v>8</v>
      </c>
    </row>
    <row r="39" spans="1:9">
      <c r="A39">
        <v>70</v>
      </c>
      <c r="B39">
        <f t="shared" si="9"/>
        <v>17</v>
      </c>
      <c r="C39">
        <f t="shared" si="4"/>
        <v>4.25</v>
      </c>
      <c r="D39">
        <f t="shared" si="5"/>
        <v>34</v>
      </c>
      <c r="E39">
        <v>20</v>
      </c>
      <c r="F39">
        <f t="shared" si="6"/>
        <v>2.5</v>
      </c>
      <c r="G39">
        <f t="shared" si="7"/>
        <v>400</v>
      </c>
      <c r="H39">
        <f t="shared" si="8"/>
        <v>6.8</v>
      </c>
    </row>
    <row r="40" spans="1:9">
      <c r="A40">
        <v>80</v>
      </c>
      <c r="B40">
        <f t="shared" si="9"/>
        <v>15</v>
      </c>
      <c r="C40">
        <f t="shared" si="4"/>
        <v>3.75</v>
      </c>
      <c r="D40">
        <f t="shared" si="5"/>
        <v>30</v>
      </c>
      <c r="E40">
        <v>20</v>
      </c>
      <c r="F40">
        <f t="shared" si="6"/>
        <v>2.5</v>
      </c>
      <c r="G40">
        <f t="shared" si="7"/>
        <v>400</v>
      </c>
      <c r="H40">
        <f t="shared" si="8"/>
        <v>6</v>
      </c>
    </row>
    <row r="41" spans="1:9">
      <c r="A41">
        <v>90</v>
      </c>
      <c r="B41">
        <f t="shared" si="9"/>
        <v>13</v>
      </c>
      <c r="C41">
        <f t="shared" si="4"/>
        <v>3.25</v>
      </c>
      <c r="D41">
        <f t="shared" si="5"/>
        <v>26</v>
      </c>
      <c r="E41">
        <v>20</v>
      </c>
      <c r="F41">
        <f t="shared" si="6"/>
        <v>2.5</v>
      </c>
      <c r="G41">
        <f t="shared" si="7"/>
        <v>400</v>
      </c>
      <c r="H41">
        <f t="shared" si="8"/>
        <v>5.2</v>
      </c>
    </row>
    <row r="42" spans="1:9">
      <c r="A42">
        <v>100</v>
      </c>
      <c r="B42">
        <f t="shared" si="9"/>
        <v>12</v>
      </c>
      <c r="C42">
        <f t="shared" si="4"/>
        <v>3</v>
      </c>
      <c r="D42">
        <f t="shared" si="5"/>
        <v>24</v>
      </c>
      <c r="E42">
        <v>20</v>
      </c>
      <c r="F42">
        <f t="shared" si="6"/>
        <v>2.5</v>
      </c>
      <c r="G42">
        <f t="shared" si="7"/>
        <v>400</v>
      </c>
      <c r="H42">
        <f t="shared" si="8"/>
        <v>4.8</v>
      </c>
    </row>
    <row r="43" spans="1:9">
      <c r="A43">
        <v>120</v>
      </c>
      <c r="B43">
        <f t="shared" si="9"/>
        <v>10</v>
      </c>
      <c r="C43">
        <f t="shared" si="4"/>
        <v>2.5</v>
      </c>
      <c r="D43">
        <f t="shared" si="5"/>
        <v>20</v>
      </c>
      <c r="E43">
        <v>20</v>
      </c>
      <c r="F43">
        <f t="shared" si="6"/>
        <v>2.5</v>
      </c>
      <c r="G43">
        <f t="shared" si="7"/>
        <v>400</v>
      </c>
      <c r="H43">
        <f t="shared" si="8"/>
        <v>4</v>
      </c>
      <c r="I43" t="s">
        <v>141</v>
      </c>
    </row>
    <row r="44" spans="1:9">
      <c r="A44">
        <v>130</v>
      </c>
      <c r="B44">
        <f t="shared" si="9"/>
        <v>9</v>
      </c>
      <c r="C44">
        <f t="shared" si="4"/>
        <v>2.25</v>
      </c>
      <c r="D44">
        <f t="shared" si="5"/>
        <v>18</v>
      </c>
      <c r="E44">
        <v>20</v>
      </c>
      <c r="F44">
        <f t="shared" si="6"/>
        <v>2.5</v>
      </c>
      <c r="G44">
        <f t="shared" si="7"/>
        <v>400</v>
      </c>
      <c r="H44">
        <f t="shared" si="8"/>
        <v>3.6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Landsman</dc:creator>
  <cp:lastModifiedBy>Richard Landsman</cp:lastModifiedBy>
  <dcterms:created xsi:type="dcterms:W3CDTF">2016-05-21T21:43:12Z</dcterms:created>
  <dcterms:modified xsi:type="dcterms:W3CDTF">2016-05-27T13:47:43Z</dcterms:modified>
</cp:coreProperties>
</file>