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1" sheetId="1" r:id="rId4"/>
    <sheet state="visible" name="Example2" sheetId="2" r:id="rId5"/>
    <sheet state="visible" name="Example3" sheetId="3" r:id="rId6"/>
  </sheets>
  <definedNames/>
  <calcPr/>
</workbook>
</file>

<file path=xl/sharedStrings.xml><?xml version="1.0" encoding="utf-8"?>
<sst xmlns="http://schemas.openxmlformats.org/spreadsheetml/2006/main" count="35" uniqueCount="22">
  <si>
    <t>X</t>
  </si>
  <si>
    <t>Y</t>
  </si>
  <si>
    <t>Y-predicted</t>
  </si>
  <si>
    <t>Standard deviation x=</t>
  </si>
  <si>
    <t>Standard deviation y=</t>
  </si>
  <si>
    <t xml:space="preserve">Average x= </t>
  </si>
  <si>
    <t>Average y=</t>
  </si>
  <si>
    <t>Correlation x &amp; y=</t>
  </si>
  <si>
    <t>B1=</t>
  </si>
  <si>
    <t>B0=</t>
  </si>
  <si>
    <t>color</t>
  </si>
  <si>
    <t>quality</t>
  </si>
  <si>
    <t>price</t>
  </si>
  <si>
    <t>x0</t>
  </si>
  <si>
    <t>(x'x)=</t>
  </si>
  <si>
    <t>Predicted Price</t>
  </si>
  <si>
    <t>squared error</t>
  </si>
  <si>
    <t>(x'x)_inv=</t>
  </si>
  <si>
    <t>(x'y)=</t>
  </si>
  <si>
    <t>b_hat=</t>
  </si>
  <si>
    <t>mse=</t>
  </si>
  <si>
    <t>rmse=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</si>
</sst>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Simple Linear Regression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Example2!$B$1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Example2!$B$2:$B$14</c:f>
            </c:strRef>
          </c:cat>
          <c:val>
            <c:numRef>
              <c:f>Example2!$B$2:$B$14</c:f>
              <c:numCache/>
            </c:numRef>
          </c:val>
          <c:smooth val="0"/>
        </c:ser>
        <c:ser>
          <c:idx val="1"/>
          <c:order val="1"/>
          <c:tx>
            <c:strRef>
              <c:f>Example2!$C$1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Example2!$B$2:$B$14</c:f>
            </c:strRef>
          </c:cat>
          <c:val>
            <c:numRef>
              <c:f>Example2!$C$2:$C$14</c:f>
              <c:numCache/>
            </c:numRef>
          </c:val>
          <c:smooth val="0"/>
        </c:ser>
        <c:axId val="1907691812"/>
        <c:axId val="702434782"/>
      </c:lineChart>
      <c:catAx>
        <c:axId val="19076918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2434782"/>
      </c:catAx>
      <c:valAx>
        <c:axId val="702434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Y-predicted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76918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0</xdr:row>
      <xdr:rowOff>0</xdr:rowOff>
    </xdr:from>
    <xdr:ext cx="5715000" cy="3533775"/>
    <xdr:pic>
      <xdr:nvPicPr>
        <xdr:cNvPr id="23015326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923925</xdr:colOff>
      <xdr:row>0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4" max="4" width="22.63"/>
    <col customWidth="1" min="5" max="5" width="23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f>STDEV(A2:A11)</f>
        <v>3.027650354</v>
      </c>
    </row>
    <row r="2">
      <c r="A2" s="4">
        <v>1.0</v>
      </c>
      <c r="B2" s="4">
        <v>2.0</v>
      </c>
      <c r="C2" s="5">
        <f t="shared" ref="C2:C11" si="1">$E$7+$E$6*A2</f>
        <v>0.8181818182</v>
      </c>
      <c r="D2" s="2" t="s">
        <v>4</v>
      </c>
      <c r="E2" s="3">
        <f>STDEV(B2:B11)</f>
        <v>6.390965846</v>
      </c>
    </row>
    <row r="3">
      <c r="A3" s="4">
        <v>2.0</v>
      </c>
      <c r="B3" s="4">
        <v>4.0</v>
      </c>
      <c r="C3" s="5">
        <f t="shared" si="1"/>
        <v>2.903030303</v>
      </c>
      <c r="D3" s="2" t="s">
        <v>5</v>
      </c>
      <c r="E3" s="3">
        <f>AVERAGE(A2:A11)</f>
        <v>5.5</v>
      </c>
    </row>
    <row r="4">
      <c r="A4" s="4">
        <v>3.0</v>
      </c>
      <c r="B4" s="4">
        <v>3.0</v>
      </c>
      <c r="C4" s="5">
        <f t="shared" si="1"/>
        <v>4.987878788</v>
      </c>
      <c r="D4" s="2" t="s">
        <v>6</v>
      </c>
      <c r="E4" s="3">
        <f>AVERAGE(B2:B11)</f>
        <v>10.2</v>
      </c>
    </row>
    <row r="5">
      <c r="A5" s="4">
        <v>4.0</v>
      </c>
      <c r="B5" s="4">
        <v>6.0</v>
      </c>
      <c r="C5" s="5">
        <f t="shared" si="1"/>
        <v>7.072727273</v>
      </c>
      <c r="D5" s="2" t="s">
        <v>7</v>
      </c>
      <c r="E5" s="3">
        <f>CORREL(A2:A11,B2:B11)</f>
        <v>0.9876742273</v>
      </c>
    </row>
    <row r="6">
      <c r="A6" s="4">
        <v>5.0</v>
      </c>
      <c r="B6" s="4">
        <v>9.0</v>
      </c>
      <c r="C6" s="5">
        <f t="shared" si="1"/>
        <v>9.157575758</v>
      </c>
      <c r="D6" s="2" t="s">
        <v>8</v>
      </c>
      <c r="E6" s="3">
        <f>E5*(E2/E1)</f>
        <v>2.084848485</v>
      </c>
    </row>
    <row r="7">
      <c r="A7" s="4">
        <v>6.0</v>
      </c>
      <c r="B7" s="4">
        <v>12.0</v>
      </c>
      <c r="C7" s="5">
        <f t="shared" si="1"/>
        <v>11.24242424</v>
      </c>
      <c r="D7" s="2" t="s">
        <v>9</v>
      </c>
      <c r="E7" s="3">
        <f>E4-E6*E3</f>
        <v>-1.266666667</v>
      </c>
    </row>
    <row r="8">
      <c r="A8" s="4">
        <v>7.0</v>
      </c>
      <c r="B8" s="4">
        <v>13.0</v>
      </c>
      <c r="C8" s="5">
        <f t="shared" si="1"/>
        <v>13.32727273</v>
      </c>
    </row>
    <row r="9">
      <c r="A9" s="4">
        <v>8.0</v>
      </c>
      <c r="B9" s="4">
        <v>15.0</v>
      </c>
      <c r="C9" s="5">
        <f t="shared" si="1"/>
        <v>15.41212121</v>
      </c>
    </row>
    <row r="10">
      <c r="A10" s="4">
        <v>9.0</v>
      </c>
      <c r="B10" s="4">
        <v>18.0</v>
      </c>
      <c r="C10" s="5">
        <f t="shared" si="1"/>
        <v>17.4969697</v>
      </c>
    </row>
    <row r="11">
      <c r="A11" s="4">
        <v>10.0</v>
      </c>
      <c r="B11" s="4">
        <v>20.0</v>
      </c>
      <c r="C11" s="5">
        <f t="shared" si="1"/>
        <v>19.58181818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19.88"/>
    <col customWidth="1" min="5" max="5" width="1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f>STDEV(A2:A14)</f>
        <v>5.840014489</v>
      </c>
    </row>
    <row r="2">
      <c r="A2" s="4">
        <v>73.5</v>
      </c>
      <c r="B2" s="4">
        <v>1.49</v>
      </c>
      <c r="C2" s="5">
        <f t="shared" ref="C2:C14" si="1">$E$7+$E$6*A2</f>
        <v>1.484677192</v>
      </c>
      <c r="D2" s="2" t="s">
        <v>4</v>
      </c>
      <c r="E2" s="3">
        <f>STDEV(B2:B14)</f>
        <v>0.06549613416</v>
      </c>
    </row>
    <row r="3">
      <c r="A3" s="4">
        <v>75.0</v>
      </c>
      <c r="B3" s="4">
        <v>1.5</v>
      </c>
      <c r="C3" s="5">
        <f t="shared" si="1"/>
        <v>1.501453341</v>
      </c>
      <c r="D3" s="2" t="s">
        <v>5</v>
      </c>
      <c r="E3" s="3">
        <f>AVERAGE(A2:A14)</f>
        <v>83.19230769</v>
      </c>
    </row>
    <row r="4">
      <c r="A4" s="4">
        <v>76.5</v>
      </c>
      <c r="B4" s="4">
        <v>1.51</v>
      </c>
      <c r="C4" s="5">
        <f t="shared" si="1"/>
        <v>1.51822949</v>
      </c>
      <c r="D4" s="2" t="s">
        <v>6</v>
      </c>
      <c r="E4" s="3">
        <f>AVERAGE(B2:B14)</f>
        <v>1.593076923</v>
      </c>
    </row>
    <row r="5">
      <c r="A5" s="4">
        <v>79.0</v>
      </c>
      <c r="B5" s="4">
        <v>1.54</v>
      </c>
      <c r="C5" s="5">
        <f t="shared" si="1"/>
        <v>1.546189738</v>
      </c>
      <c r="D5" s="2" t="s">
        <v>7</v>
      </c>
      <c r="E5" s="3">
        <f>CORREL(A2:A14,B2:B14)</f>
        <v>0.9972390346</v>
      </c>
    </row>
    <row r="6">
      <c r="A6" s="4">
        <v>81.5</v>
      </c>
      <c r="B6" s="4">
        <v>1.58</v>
      </c>
      <c r="C6" s="5">
        <f t="shared" si="1"/>
        <v>1.574149986</v>
      </c>
      <c r="D6" s="2" t="s">
        <v>8</v>
      </c>
      <c r="E6" s="3">
        <f>E5*(E2/E1)</f>
        <v>0.01118409924</v>
      </c>
    </row>
    <row r="7">
      <c r="A7" s="4">
        <v>82.5</v>
      </c>
      <c r="B7" s="4">
        <v>1.59</v>
      </c>
      <c r="C7" s="5">
        <f t="shared" si="1"/>
        <v>1.585334085</v>
      </c>
      <c r="D7" s="2" t="s">
        <v>9</v>
      </c>
      <c r="E7" s="3">
        <f>E4-E6*E3</f>
        <v>0.6626458979</v>
      </c>
    </row>
    <row r="8">
      <c r="A8" s="4">
        <v>84.0</v>
      </c>
      <c r="B8" s="4">
        <v>1.6</v>
      </c>
      <c r="C8" s="5">
        <f t="shared" si="1"/>
        <v>1.602110234</v>
      </c>
    </row>
    <row r="9">
      <c r="A9" s="4">
        <v>85.0</v>
      </c>
      <c r="B9" s="4">
        <v>1.62</v>
      </c>
      <c r="C9" s="5">
        <f t="shared" si="1"/>
        <v>1.613294333</v>
      </c>
    </row>
    <row r="10">
      <c r="A10" s="4">
        <v>86.5</v>
      </c>
      <c r="B10" s="4">
        <v>1.63</v>
      </c>
      <c r="C10" s="5">
        <f t="shared" si="1"/>
        <v>1.630070482</v>
      </c>
    </row>
    <row r="11">
      <c r="A11" s="4">
        <v>87.5</v>
      </c>
      <c r="B11" s="4">
        <v>1.64</v>
      </c>
      <c r="C11" s="5">
        <f t="shared" si="1"/>
        <v>1.641254581</v>
      </c>
    </row>
    <row r="12">
      <c r="A12" s="4">
        <v>89.0</v>
      </c>
      <c r="B12" s="4">
        <v>1.66</v>
      </c>
      <c r="C12" s="5">
        <f t="shared" si="1"/>
        <v>1.65803073</v>
      </c>
    </row>
    <row r="13">
      <c r="A13" s="4">
        <v>90.0</v>
      </c>
      <c r="B13" s="4">
        <v>1.67</v>
      </c>
      <c r="C13" s="5">
        <f t="shared" si="1"/>
        <v>1.669214829</v>
      </c>
    </row>
    <row r="14">
      <c r="A14" s="4">
        <v>91.5</v>
      </c>
      <c r="B14" s="4">
        <v>1.68</v>
      </c>
      <c r="C14" s="5">
        <f t="shared" si="1"/>
        <v>1.685990978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30.5"/>
    <col customWidth="1" min="17" max="17" width="29.5"/>
  </cols>
  <sheetData>
    <row r="1">
      <c r="A1" s="6" t="s">
        <v>10</v>
      </c>
      <c r="B1" s="6" t="s">
        <v>11</v>
      </c>
      <c r="C1" s="6" t="s">
        <v>12</v>
      </c>
      <c r="D1" s="7"/>
      <c r="E1" s="6" t="s">
        <v>13</v>
      </c>
      <c r="F1" s="6" t="s">
        <v>10</v>
      </c>
      <c r="G1" s="6" t="s">
        <v>11</v>
      </c>
      <c r="H1" s="6" t="s">
        <v>12</v>
      </c>
      <c r="I1" s="7"/>
      <c r="J1" s="7" t="s">
        <v>14</v>
      </c>
      <c r="K1" s="8">
        <f t="array" ref="K1:M3">MMULT(TRANSPOSE(E2:H12),E2:H12)</f>
        <v>11</v>
      </c>
      <c r="L1" s="8">
        <v>66.0</v>
      </c>
      <c r="M1" s="8">
        <v>47.0</v>
      </c>
      <c r="N1" s="7"/>
      <c r="O1" s="7"/>
      <c r="P1" s="7" t="s">
        <v>15</v>
      </c>
      <c r="Q1" s="7" t="s">
        <v>16</v>
      </c>
      <c r="R1" s="7"/>
      <c r="S1" s="7"/>
      <c r="T1" s="7"/>
      <c r="U1" s="7"/>
      <c r="V1" s="7"/>
      <c r="W1" s="7"/>
      <c r="X1" s="7"/>
      <c r="Y1" s="7"/>
      <c r="Z1" s="7"/>
    </row>
    <row r="2">
      <c r="A2" s="9">
        <v>7.0</v>
      </c>
      <c r="B2" s="9">
        <v>5.0</v>
      </c>
      <c r="C2" s="9">
        <v>65.0</v>
      </c>
      <c r="D2" s="7"/>
      <c r="E2" s="9">
        <v>1.0</v>
      </c>
      <c r="F2" s="9">
        <v>7.0</v>
      </c>
      <c r="G2" s="9">
        <v>5.0</v>
      </c>
      <c r="H2" s="9">
        <v>65.0</v>
      </c>
      <c r="I2" s="7"/>
      <c r="J2" s="7"/>
      <c r="K2" s="8">
        <v>66.0</v>
      </c>
      <c r="L2" s="8">
        <v>454.0</v>
      </c>
      <c r="M2" s="8">
        <v>261.0</v>
      </c>
      <c r="N2" s="7"/>
      <c r="O2" s="7"/>
      <c r="P2" s="8">
        <f t="shared" ref="P2:P12" si="1">$N$9+$N$10*F2+$N$11*G2</f>
        <v>54.81049962</v>
      </c>
      <c r="Q2" s="8">
        <f t="shared" ref="Q2:Q12" si="2">POWER(H2-P2,2)</f>
        <v>103.8259179</v>
      </c>
      <c r="R2" s="7"/>
      <c r="S2" s="7"/>
      <c r="T2" s="7"/>
      <c r="U2" s="7"/>
      <c r="V2" s="7"/>
      <c r="W2" s="7"/>
      <c r="X2" s="7"/>
      <c r="Y2" s="7"/>
      <c r="Z2" s="7"/>
    </row>
    <row r="3">
      <c r="A3" s="9">
        <v>3.0</v>
      </c>
      <c r="B3" s="9">
        <v>7.0</v>
      </c>
      <c r="C3" s="9">
        <v>38.0</v>
      </c>
      <c r="D3" s="7"/>
      <c r="E3" s="9">
        <v>1.0</v>
      </c>
      <c r="F3" s="9">
        <v>3.0</v>
      </c>
      <c r="G3" s="9">
        <v>7.0</v>
      </c>
      <c r="H3" s="9">
        <v>38.0</v>
      </c>
      <c r="I3" s="7"/>
      <c r="J3" s="7"/>
      <c r="K3" s="8">
        <v>47.0</v>
      </c>
      <c r="L3" s="8">
        <v>261.0</v>
      </c>
      <c r="M3" s="8">
        <v>269.0</v>
      </c>
      <c r="N3" s="7"/>
      <c r="O3" s="7"/>
      <c r="P3" s="8">
        <f t="shared" si="1"/>
        <v>42.74617713</v>
      </c>
      <c r="Q3" s="8">
        <f t="shared" si="2"/>
        <v>22.52619737</v>
      </c>
      <c r="R3" s="7"/>
      <c r="S3" s="7"/>
      <c r="T3" s="7"/>
      <c r="U3" s="7"/>
      <c r="V3" s="7"/>
      <c r="W3" s="7"/>
      <c r="X3" s="7"/>
      <c r="Y3" s="7"/>
      <c r="Z3" s="7"/>
    </row>
    <row r="4">
      <c r="A4" s="9">
        <v>5.0</v>
      </c>
      <c r="B4" s="9">
        <v>8.0</v>
      </c>
      <c r="C4" s="9">
        <v>51.0</v>
      </c>
      <c r="D4" s="7"/>
      <c r="E4" s="9">
        <v>1.0</v>
      </c>
      <c r="F4" s="9">
        <v>5.0</v>
      </c>
      <c r="G4" s="9">
        <v>8.0</v>
      </c>
      <c r="H4" s="9">
        <v>51.0</v>
      </c>
      <c r="I4" s="7"/>
      <c r="J4" s="7"/>
      <c r="K4" s="7"/>
      <c r="L4" s="7"/>
      <c r="M4" s="7"/>
      <c r="N4" s="7"/>
      <c r="O4" s="7"/>
      <c r="P4" s="8">
        <f t="shared" si="1"/>
        <v>56.29516934</v>
      </c>
      <c r="Q4" s="8">
        <f t="shared" si="2"/>
        <v>28.03881839</v>
      </c>
      <c r="R4" s="7"/>
      <c r="S4" s="7"/>
      <c r="T4" s="7"/>
      <c r="U4" s="7"/>
      <c r="V4" s="7"/>
      <c r="W4" s="7"/>
      <c r="X4" s="7"/>
      <c r="Y4" s="7"/>
      <c r="Z4" s="7"/>
    </row>
    <row r="5">
      <c r="A5" s="9">
        <v>8.0</v>
      </c>
      <c r="B5" s="9">
        <v>1.0</v>
      </c>
      <c r="C5" s="9">
        <v>38.0</v>
      </c>
      <c r="D5" s="7"/>
      <c r="E5" s="9">
        <v>1.0</v>
      </c>
      <c r="F5" s="9">
        <v>8.0</v>
      </c>
      <c r="G5" s="9">
        <v>1.0</v>
      </c>
      <c r="H5" s="9">
        <v>38.0</v>
      </c>
      <c r="I5" s="7"/>
      <c r="J5" s="7" t="s">
        <v>17</v>
      </c>
      <c r="K5" s="8">
        <f t="array" ref="K5:M7">MINVERSE(K1:M3)</f>
        <v>1.397319465</v>
      </c>
      <c r="L5" s="8">
        <v>-0.14197003803461952</v>
      </c>
      <c r="M5" s="8">
        <v>-0.10639343838132949</v>
      </c>
      <c r="N5" s="7"/>
      <c r="O5" s="7"/>
      <c r="P5" s="8">
        <f t="shared" si="1"/>
        <v>44.67212606</v>
      </c>
      <c r="Q5" s="8">
        <f t="shared" si="2"/>
        <v>44.51726613</v>
      </c>
      <c r="R5" s="7"/>
      <c r="S5" s="7"/>
      <c r="T5" s="7"/>
      <c r="U5" s="7"/>
      <c r="V5" s="7"/>
      <c r="W5" s="7"/>
      <c r="X5" s="7"/>
      <c r="Y5" s="7"/>
      <c r="Z5" s="7"/>
    </row>
    <row r="6">
      <c r="A6" s="9">
        <v>9.0</v>
      </c>
      <c r="B6" s="9">
        <v>3.0</v>
      </c>
      <c r="C6" s="9">
        <v>55.0</v>
      </c>
      <c r="D6" s="7"/>
      <c r="E6" s="9">
        <v>1.0</v>
      </c>
      <c r="F6" s="9">
        <v>9.0</v>
      </c>
      <c r="G6" s="9">
        <v>3.0</v>
      </c>
      <c r="H6" s="9">
        <v>55.0</v>
      </c>
      <c r="I6" s="7"/>
      <c r="J6" s="7"/>
      <c r="K6" s="8">
        <v>-0.14197003803461947</v>
      </c>
      <c r="L6" s="8">
        <v>0.019405417992703587</v>
      </c>
      <c r="M6" s="8">
        <v>0.005976868741752707</v>
      </c>
      <c r="N6" s="7"/>
      <c r="O6" s="7"/>
      <c r="P6" s="8">
        <f t="shared" si="1"/>
        <v>57.08424539</v>
      </c>
      <c r="Q6" s="8">
        <f t="shared" si="2"/>
        <v>4.344078837</v>
      </c>
      <c r="R6" s="7"/>
      <c r="S6" s="7"/>
      <c r="T6" s="7"/>
      <c r="U6" s="7"/>
      <c r="V6" s="7"/>
      <c r="W6" s="7"/>
      <c r="X6" s="7"/>
      <c r="Y6" s="7"/>
      <c r="Z6" s="7"/>
    </row>
    <row r="7">
      <c r="A7" s="9">
        <v>5.0</v>
      </c>
      <c r="B7" s="9">
        <v>4.0</v>
      </c>
      <c r="C7" s="9">
        <v>43.0</v>
      </c>
      <c r="D7" s="7"/>
      <c r="E7" s="9">
        <v>1.0</v>
      </c>
      <c r="F7" s="9">
        <v>5.0</v>
      </c>
      <c r="G7" s="9">
        <v>4.0</v>
      </c>
      <c r="H7" s="9">
        <v>43.0</v>
      </c>
      <c r="I7" s="7"/>
      <c r="J7" s="7"/>
      <c r="K7" s="8">
        <v>-0.10639343838132957</v>
      </c>
      <c r="L7" s="8">
        <v>0.005976868741752718</v>
      </c>
      <c r="M7" s="8">
        <v>0.016507542239126507</v>
      </c>
      <c r="N7" s="7"/>
      <c r="O7" s="7"/>
      <c r="P7" s="8">
        <f t="shared" si="1"/>
        <v>41.26150741</v>
      </c>
      <c r="Q7" s="8">
        <f t="shared" si="2"/>
        <v>3.022356476</v>
      </c>
      <c r="R7" s="7"/>
      <c r="S7" s="7"/>
      <c r="T7" s="7"/>
      <c r="U7" s="7"/>
      <c r="V7" s="7"/>
      <c r="W7" s="7"/>
      <c r="X7" s="7"/>
      <c r="Y7" s="7"/>
      <c r="Z7" s="7"/>
    </row>
    <row r="8">
      <c r="A8" s="9">
        <v>4.0</v>
      </c>
      <c r="B8" s="9">
        <v>0.0</v>
      </c>
      <c r="C8" s="9">
        <v>25.0</v>
      </c>
      <c r="D8" s="7"/>
      <c r="E8" s="9">
        <v>1.0</v>
      </c>
      <c r="F8" s="9">
        <v>4.0</v>
      </c>
      <c r="G8" s="9">
        <v>0.0</v>
      </c>
      <c r="H8" s="9">
        <v>25.0</v>
      </c>
      <c r="I8" s="7"/>
      <c r="J8" s="7"/>
      <c r="K8" s="7"/>
      <c r="L8" s="7"/>
      <c r="M8" s="7"/>
      <c r="N8" s="7"/>
      <c r="O8" s="7"/>
      <c r="P8" s="8">
        <f t="shared" si="1"/>
        <v>21.33255712</v>
      </c>
      <c r="Q8" s="8">
        <f t="shared" si="2"/>
        <v>13.4501373</v>
      </c>
      <c r="R8" s="7"/>
      <c r="S8" s="7"/>
      <c r="T8" s="7"/>
      <c r="U8" s="7"/>
      <c r="V8" s="7"/>
      <c r="W8" s="7"/>
      <c r="X8" s="7"/>
      <c r="Y8" s="7"/>
      <c r="Z8" s="7"/>
    </row>
    <row r="9">
      <c r="A9" s="9">
        <v>2.0</v>
      </c>
      <c r="B9" s="9">
        <v>6.0</v>
      </c>
      <c r="C9" s="9">
        <v>33.0</v>
      </c>
      <c r="D9" s="7"/>
      <c r="E9" s="9">
        <v>1.0</v>
      </c>
      <c r="F9" s="9">
        <v>2.0</v>
      </c>
      <c r="G9" s="9">
        <v>6.0</v>
      </c>
      <c r="H9" s="9">
        <v>33.0</v>
      </c>
      <c r="I9" s="7"/>
      <c r="J9" s="7" t="s">
        <v>18</v>
      </c>
      <c r="K9" s="8">
        <f t="array" ref="K9:K11">MMULT(TRANSPOSE(E2:G12),H2:H12)</f>
        <v>519</v>
      </c>
      <c r="L9" s="7"/>
      <c r="M9" s="7" t="s">
        <v>19</v>
      </c>
      <c r="N9" s="8">
        <f t="array" ref="N9:N11">MMULT(K5:M7,K9:K11)</f>
        <v>1.751403659</v>
      </c>
      <c r="O9" s="7"/>
      <c r="P9" s="8">
        <f t="shared" si="1"/>
        <v>34.09247329</v>
      </c>
      <c r="Q9" s="8">
        <f t="shared" si="2"/>
        <v>1.193497879</v>
      </c>
      <c r="R9" s="7"/>
      <c r="S9" s="7"/>
      <c r="T9" s="7"/>
      <c r="U9" s="7"/>
      <c r="V9" s="7"/>
      <c r="W9" s="7"/>
      <c r="X9" s="7"/>
      <c r="Y9" s="7"/>
      <c r="Z9" s="7"/>
    </row>
    <row r="10">
      <c r="A10" s="9">
        <v>8.0</v>
      </c>
      <c r="B10" s="9">
        <v>7.0</v>
      </c>
      <c r="C10" s="9">
        <v>71.0</v>
      </c>
      <c r="D10" s="7"/>
      <c r="E10" s="9">
        <v>1.0</v>
      </c>
      <c r="F10" s="9">
        <v>8.0</v>
      </c>
      <c r="G10" s="9">
        <v>7.0</v>
      </c>
      <c r="H10" s="9">
        <v>71.0</v>
      </c>
      <c r="I10" s="7"/>
      <c r="J10" s="7"/>
      <c r="K10" s="8">
        <v>3319.0</v>
      </c>
      <c r="L10" s="7"/>
      <c r="M10" s="7"/>
      <c r="N10" s="8">
        <v>4.895288364511362</v>
      </c>
      <c r="O10" s="7"/>
      <c r="P10" s="8">
        <f t="shared" si="1"/>
        <v>67.22261896</v>
      </c>
      <c r="Q10" s="8">
        <f t="shared" si="2"/>
        <v>14.26860756</v>
      </c>
      <c r="R10" s="7"/>
      <c r="S10" s="7"/>
      <c r="T10" s="7"/>
      <c r="U10" s="7"/>
      <c r="V10" s="7"/>
      <c r="W10" s="7"/>
      <c r="X10" s="7"/>
      <c r="Y10" s="7"/>
      <c r="Z10" s="7"/>
    </row>
    <row r="11">
      <c r="A11" s="9">
        <v>6.0</v>
      </c>
      <c r="B11" s="9">
        <v>4.0</v>
      </c>
      <c r="C11" s="9">
        <v>51.0</v>
      </c>
      <c r="D11" s="7"/>
      <c r="E11" s="9">
        <v>1.0</v>
      </c>
      <c r="F11" s="9">
        <v>6.0</v>
      </c>
      <c r="G11" s="9">
        <v>4.0</v>
      </c>
      <c r="H11" s="9">
        <v>51.0</v>
      </c>
      <c r="I11" s="7"/>
      <c r="J11" s="7"/>
      <c r="K11" s="8">
        <v>2371.0</v>
      </c>
      <c r="L11" s="7"/>
      <c r="M11" s="7"/>
      <c r="N11" s="8">
        <v>3.7584154829361722</v>
      </c>
      <c r="O11" s="7"/>
      <c r="P11" s="8">
        <f t="shared" si="1"/>
        <v>46.15679578</v>
      </c>
      <c r="Q11" s="8">
        <f t="shared" si="2"/>
        <v>23.45662714</v>
      </c>
      <c r="R11" s="7"/>
      <c r="S11" s="7"/>
      <c r="T11" s="7"/>
      <c r="U11" s="7"/>
      <c r="V11" s="7"/>
      <c r="W11" s="7"/>
      <c r="X11" s="7"/>
      <c r="Y11" s="7"/>
      <c r="Z11" s="7"/>
    </row>
    <row r="12">
      <c r="A12" s="9">
        <v>9.0</v>
      </c>
      <c r="B12" s="9">
        <v>2.0</v>
      </c>
      <c r="C12" s="9">
        <v>49.0</v>
      </c>
      <c r="D12" s="7"/>
      <c r="E12" s="9">
        <v>1.0</v>
      </c>
      <c r="F12" s="9">
        <v>9.0</v>
      </c>
      <c r="G12" s="9">
        <v>2.0</v>
      </c>
      <c r="H12" s="9">
        <v>49.0</v>
      </c>
      <c r="I12" s="7"/>
      <c r="J12" s="7"/>
      <c r="K12" s="7"/>
      <c r="L12" s="7"/>
      <c r="M12" s="7"/>
      <c r="N12" s="7"/>
      <c r="O12" s="7"/>
      <c r="P12" s="8">
        <f t="shared" si="1"/>
        <v>53.32582991</v>
      </c>
      <c r="Q12" s="8">
        <f t="shared" si="2"/>
        <v>18.71280437</v>
      </c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 t="s">
        <v>20</v>
      </c>
      <c r="Q13" s="8">
        <f>AVERAGE(Q2:Q12)</f>
        <v>25.21420994</v>
      </c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 t="s">
        <v>21</v>
      </c>
      <c r="Q14" s="8">
        <f>SQRT(Q13)</f>
        <v>5.021375304</v>
      </c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