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<sst xmlns="http://schemas.openxmlformats.org/spreadsheetml/2006/main" count="71" uniqueCount="30">
  <si>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</si>
  <si>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</si>
  <si>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</si>
  <si>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</si>
  <si>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</si>
  <si>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</si>
  <si>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</si>
  <si>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</si>
  <si>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</si>
  <si>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</si>
  <si>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</si>
  <si>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</si>
  <si>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</si>
  <si>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</si>
  <si>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</si>
  <si>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</si>
  <si>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</si>
  <si>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</si>
  <si>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</si>
  <si>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</si>
  <si>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</si>
  <si>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</si>
  <si>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centroids</t>
  </si>
  <si>
    <t>V1(r3)=</t>
  </si>
  <si>
    <t>V2(r5)=</t>
  </si>
  <si>
    <t>d(r,V1)</t>
  </si>
  <si>
    <t>d(r,V2)</t>
  </si>
  <si>
    <t>cluster</t>
  </si>
  <si>
    <t>new V1=</t>
  </si>
  <si>
    <t>new V2=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</si>
</sst>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1.0"/>
      <color theme="1"/>
      <name val="Aptos Narrow"/>
      <scheme val="minor"/>
    </font>
    <font>
      <b/>
      <sz val="10.0"/>
      <color rgb="FFFFFFFF"/>
      <name val="Aptos Narrow"/>
      <scheme val="minor"/>
    </font>
    <font>
      <b/>
      <sz val="10.0"/>
      <color rgb="FFFFFFFF"/>
      <name val="Aptos Narrow"/>
    </font>
    <font>
      <sz val="10.0"/>
      <color theme="1"/>
      <name val="Aptos Narrow"/>
      <scheme val="minor"/>
    </font>
    <font>
      <sz val="10.0"/>
      <color theme="1"/>
      <name val="Aptos Narrow"/>
    </font>
    <font>
      <sz val="10.0"/>
      <color rgb="FF000000"/>
      <name val="Arial"/>
    </font>
    <font>
      <b/>
      <sz val="10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164" xfId="0" applyBorder="1" applyFont="1" applyNumberFormat="1"/>
    <xf borderId="0" fillId="0" fontId="3" numFmtId="0" xfId="0" applyFont="1"/>
    <xf borderId="1" fillId="0" fontId="3" numFmtId="0" xfId="0" applyBorder="1" applyFont="1"/>
    <xf borderId="1" fillId="0" fontId="4" numFmtId="164" xfId="0" applyBorder="1" applyFont="1" applyNumberFormat="1"/>
    <xf borderId="1" fillId="0" fontId="5" numFmtId="0" xfId="0" applyAlignment="1" applyBorder="1" applyFont="1">
      <alignment horizontal="left" readingOrder="1" shrinkToFit="0" vertical="center" wrapText="1"/>
    </xf>
    <xf borderId="0" fillId="0" fontId="4" numFmtId="164" xfId="0" applyFont="1" applyNumberFormat="1"/>
    <xf borderId="0" fillId="0" fontId="6" numFmtId="0" xfId="0" applyFont="1"/>
    <xf borderId="0" fillId="0" fontId="5" numFmtId="0" xfId="0" applyAlignment="1" applyFont="1">
      <alignment horizontal="left" readingOrder="1" shrinkToFit="0" vertical="center" wrapText="1"/>
    </xf>
    <xf borderId="0" fillId="0" fontId="6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2.13"/>
    <col customWidth="1" min="13" max="26" width="8.63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11</v>
      </c>
      <c r="B2" s="5">
        <v>1.0</v>
      </c>
      <c r="C2" s="6">
        <v>1.0</v>
      </c>
      <c r="D2" s="6">
        <v>0.5</v>
      </c>
      <c r="E2" s="6">
        <v>0.5</v>
      </c>
      <c r="F2" s="6">
        <v>0.0</v>
      </c>
      <c r="G2" s="6">
        <v>0.0</v>
      </c>
      <c r="H2" s="6">
        <v>0.0</v>
      </c>
      <c r="I2" s="6">
        <v>0.5</v>
      </c>
      <c r="J2" s="6">
        <v>0.25</v>
      </c>
      <c r="K2" s="6">
        <v>0.0</v>
      </c>
      <c r="L2" s="6">
        <v>0.0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12</v>
      </c>
      <c r="B3" s="5">
        <v>1.0</v>
      </c>
      <c r="C3" s="6">
        <v>1.0</v>
      </c>
      <c r="D3" s="6">
        <v>0.5</v>
      </c>
      <c r="E3" s="6">
        <v>0.5</v>
      </c>
      <c r="F3" s="6">
        <v>0.0</v>
      </c>
      <c r="G3" s="6">
        <v>0.0</v>
      </c>
      <c r="H3" s="6">
        <v>0.0</v>
      </c>
      <c r="I3" s="6">
        <v>0.5</v>
      </c>
      <c r="J3" s="6">
        <v>0.25</v>
      </c>
      <c r="K3" s="6">
        <v>0.0</v>
      </c>
      <c r="L3" s="6">
        <v>0.0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13</v>
      </c>
      <c r="B4" s="5">
        <v>0.5</v>
      </c>
      <c r="C4" s="6">
        <v>0.5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0.33</v>
      </c>
      <c r="J4" s="6">
        <v>0.33</v>
      </c>
      <c r="K4" s="6">
        <v>0.0</v>
      </c>
      <c r="L4" s="6">
        <v>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14</v>
      </c>
      <c r="B5" s="5">
        <v>0.5</v>
      </c>
      <c r="C5" s="6">
        <v>0.5</v>
      </c>
      <c r="D5" s="6">
        <v>1.0</v>
      </c>
      <c r="E5" s="6">
        <v>1.0</v>
      </c>
      <c r="F5" s="6">
        <v>0.0</v>
      </c>
      <c r="G5" s="6">
        <v>0.0</v>
      </c>
      <c r="H5" s="6">
        <v>0.0</v>
      </c>
      <c r="I5" s="6">
        <v>0.33</v>
      </c>
      <c r="J5" s="6">
        <v>0.33</v>
      </c>
      <c r="K5" s="6">
        <v>0.0</v>
      </c>
      <c r="L5" s="6">
        <v>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">
        <v>15</v>
      </c>
      <c r="B6" s="5">
        <v>0.0</v>
      </c>
      <c r="C6" s="6">
        <v>0.0</v>
      </c>
      <c r="D6" s="6">
        <v>0.0</v>
      </c>
      <c r="E6" s="6">
        <v>0.0</v>
      </c>
      <c r="F6" s="6">
        <v>1.0</v>
      </c>
      <c r="G6" s="6">
        <v>1.0</v>
      </c>
      <c r="H6" s="6">
        <v>1.0</v>
      </c>
      <c r="I6" s="6">
        <v>0.0</v>
      </c>
      <c r="J6" s="6">
        <v>0.0</v>
      </c>
      <c r="K6" s="6">
        <v>0.0</v>
      </c>
      <c r="L6" s="6"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16</v>
      </c>
      <c r="B7" s="5">
        <v>0.0</v>
      </c>
      <c r="C7" s="6">
        <v>0.0</v>
      </c>
      <c r="D7" s="6">
        <v>0.0</v>
      </c>
      <c r="E7" s="6">
        <v>0.0</v>
      </c>
      <c r="F7" s="6">
        <v>1.0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  <c r="L7" s="6">
        <v>0.0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">
        <v>17</v>
      </c>
      <c r="B8" s="5">
        <v>0.0</v>
      </c>
      <c r="C8" s="6">
        <v>0.0</v>
      </c>
      <c r="D8" s="6">
        <v>0.0</v>
      </c>
      <c r="E8" s="6">
        <v>0.0</v>
      </c>
      <c r="F8" s="6">
        <v>1.0</v>
      </c>
      <c r="G8" s="6">
        <v>1.0</v>
      </c>
      <c r="H8" s="6">
        <v>1.0</v>
      </c>
      <c r="I8" s="6">
        <v>0.0</v>
      </c>
      <c r="J8" s="6">
        <v>0.0</v>
      </c>
      <c r="K8" s="6">
        <v>0.0</v>
      </c>
      <c r="L8" s="6">
        <v>0.0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18</v>
      </c>
      <c r="B9" s="5">
        <v>0.5</v>
      </c>
      <c r="C9" s="6">
        <v>0.5</v>
      </c>
      <c r="D9" s="6">
        <v>0.33</v>
      </c>
      <c r="E9" s="6">
        <v>0.33</v>
      </c>
      <c r="F9" s="6">
        <v>0.0</v>
      </c>
      <c r="G9" s="6">
        <v>0.0</v>
      </c>
      <c r="H9" s="6">
        <v>0.0</v>
      </c>
      <c r="I9" s="6">
        <v>1.0</v>
      </c>
      <c r="J9" s="6">
        <v>0.25</v>
      </c>
      <c r="K9" s="6">
        <v>0.17</v>
      </c>
      <c r="L9" s="6">
        <v>0.17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">
        <v>19</v>
      </c>
      <c r="B10" s="5">
        <v>0.25</v>
      </c>
      <c r="C10" s="6">
        <v>0.25</v>
      </c>
      <c r="D10" s="6">
        <v>0.33</v>
      </c>
      <c r="E10" s="6">
        <v>0.33</v>
      </c>
      <c r="F10" s="6">
        <v>0.0</v>
      </c>
      <c r="G10" s="6">
        <v>0.0</v>
      </c>
      <c r="H10" s="6">
        <v>0.0</v>
      </c>
      <c r="I10" s="6">
        <v>0.25</v>
      </c>
      <c r="J10" s="6">
        <v>1.0</v>
      </c>
      <c r="K10" s="6">
        <v>0.75</v>
      </c>
      <c r="L10" s="6">
        <v>0.75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20</v>
      </c>
      <c r="B11" s="5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0.17</v>
      </c>
      <c r="J11" s="6">
        <v>0.75</v>
      </c>
      <c r="K11" s="6">
        <v>1.0</v>
      </c>
      <c r="L11" s="6">
        <v>1.0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">
        <v>21</v>
      </c>
      <c r="B12" s="5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0.17</v>
      </c>
      <c r="J12" s="6">
        <v>0.75</v>
      </c>
      <c r="K12" s="6">
        <v>1.0</v>
      </c>
      <c r="L12" s="6">
        <v>1.0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8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23</v>
      </c>
      <c r="B15" s="7">
        <v>0.5</v>
      </c>
      <c r="C15" s="9">
        <v>0.5</v>
      </c>
      <c r="D15" s="9">
        <v>1.0</v>
      </c>
      <c r="E15" s="9">
        <v>1.0</v>
      </c>
      <c r="F15" s="9">
        <v>0.0</v>
      </c>
      <c r="G15" s="9">
        <v>0.0</v>
      </c>
      <c r="H15" s="9">
        <v>0.0</v>
      </c>
      <c r="I15" s="9">
        <v>0.33</v>
      </c>
      <c r="J15" s="9">
        <v>0.33</v>
      </c>
      <c r="K15" s="9">
        <v>0.0</v>
      </c>
      <c r="L15" s="9">
        <v>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24</v>
      </c>
      <c r="B16" s="7">
        <v>0.0</v>
      </c>
      <c r="C16" s="9">
        <v>0.0</v>
      </c>
      <c r="D16" s="9">
        <v>0.0</v>
      </c>
      <c r="E16" s="9">
        <v>0.0</v>
      </c>
      <c r="F16" s="9">
        <v>1.0</v>
      </c>
      <c r="G16" s="9">
        <v>1.0</v>
      </c>
      <c r="H16" s="9">
        <v>1.0</v>
      </c>
      <c r="I16" s="9">
        <v>0.0</v>
      </c>
      <c r="J16" s="9">
        <v>0.0</v>
      </c>
      <c r="K16" s="9">
        <v>0.0</v>
      </c>
      <c r="L16" s="9">
        <v>0.0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0" t="s">
        <v>25</v>
      </c>
      <c r="C18" s="10" t="s">
        <v>26</v>
      </c>
      <c r="D18" s="10" t="s">
        <v>27</v>
      </c>
      <c r="E18" s="8" t="s">
        <v>28</v>
      </c>
      <c r="F18" s="11">
        <f t="shared" ref="F18:P18" si="1">AVERAGEIF($D$19:$D$29, "C1 (r3)", B2:B12)</f>
        <v>0.46875</v>
      </c>
      <c r="G18" s="11">
        <f t="shared" si="1"/>
        <v>0.46875</v>
      </c>
      <c r="H18" s="11">
        <f t="shared" si="1"/>
        <v>0.4575</v>
      </c>
      <c r="I18" s="11">
        <f t="shared" si="1"/>
        <v>0.4575</v>
      </c>
      <c r="J18" s="11">
        <f t="shared" si="1"/>
        <v>0</v>
      </c>
      <c r="K18" s="11">
        <f t="shared" si="1"/>
        <v>0</v>
      </c>
      <c r="L18" s="11">
        <f t="shared" si="1"/>
        <v>0</v>
      </c>
      <c r="M18" s="11">
        <f t="shared" si="1"/>
        <v>0.40625</v>
      </c>
      <c r="N18" s="11">
        <f t="shared" si="1"/>
        <v>0.48875</v>
      </c>
      <c r="O18" s="11">
        <f t="shared" si="1"/>
        <v>0.365</v>
      </c>
      <c r="P18" s="11">
        <f t="shared" si="1"/>
        <v>0.365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8" t="s">
        <v>11</v>
      </c>
      <c r="B19" s="11">
        <f t="shared" ref="B19:B29" si="3">SQRT(SUMXMY2(B2:L2,$B$15:$L$15))</f>
        <v>1.017496929</v>
      </c>
      <c r="C19" s="11">
        <f t="shared" ref="C19:C29" si="4">SQRT(SUMXMY2(B2:L2, $B$16:$L$16))</f>
        <v>2.41091269</v>
      </c>
      <c r="D19" s="7" t="str">
        <f t="shared" ref="D19:D29" si="5">IF(B19 &lt; C19, "C1 (r3)", "C2 (r5)")</f>
        <v>C1 (r3)</v>
      </c>
      <c r="E19" s="8" t="s">
        <v>29</v>
      </c>
      <c r="F19" s="11">
        <f t="shared" ref="F19:P19" si="2">AVERAGEIF($D$19:$D$29, "C2 (r5)", B2:B12)</f>
        <v>0</v>
      </c>
      <c r="G19" s="11">
        <f t="shared" si="2"/>
        <v>0</v>
      </c>
      <c r="H19" s="11">
        <f t="shared" si="2"/>
        <v>0</v>
      </c>
      <c r="I19" s="11">
        <f t="shared" si="2"/>
        <v>0</v>
      </c>
      <c r="J19" s="11">
        <f t="shared" si="2"/>
        <v>1</v>
      </c>
      <c r="K19" s="11">
        <f t="shared" si="2"/>
        <v>1</v>
      </c>
      <c r="L19" s="11">
        <f t="shared" si="2"/>
        <v>1</v>
      </c>
      <c r="M19" s="11">
        <f t="shared" si="2"/>
        <v>0</v>
      </c>
      <c r="N19" s="11">
        <f t="shared" si="2"/>
        <v>0</v>
      </c>
      <c r="O19" s="11">
        <f t="shared" si="2"/>
        <v>0</v>
      </c>
      <c r="P19" s="11">
        <f t="shared" si="2"/>
        <v>0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12</v>
      </c>
      <c r="B20" s="11">
        <f t="shared" si="3"/>
        <v>1.017496929</v>
      </c>
      <c r="C20" s="11">
        <f t="shared" si="4"/>
        <v>2.41091269</v>
      </c>
      <c r="D20" s="7" t="str">
        <f t="shared" si="5"/>
        <v>C1 (r3)</v>
      </c>
      <c r="E20" s="7"/>
      <c r="F20" s="7"/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8" t="s">
        <v>13</v>
      </c>
      <c r="B21" s="11">
        <f t="shared" si="3"/>
        <v>0</v>
      </c>
      <c r="C21" s="11">
        <f t="shared" si="4"/>
        <v>2.391192171</v>
      </c>
      <c r="D21" s="7" t="str">
        <f t="shared" si="5"/>
        <v>C1 (r3)</v>
      </c>
      <c r="E21" s="7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8" t="s">
        <v>14</v>
      </c>
      <c r="B22" s="11">
        <f t="shared" si="3"/>
        <v>0</v>
      </c>
      <c r="C22" s="11">
        <f t="shared" si="4"/>
        <v>2.391192171</v>
      </c>
      <c r="D22" s="7" t="str">
        <f t="shared" si="5"/>
        <v>C1 (r3)</v>
      </c>
      <c r="E22" s="7"/>
      <c r="F22" s="7"/>
      <c r="G22" s="7"/>
      <c r="H22" s="7"/>
      <c r="I22" s="7"/>
      <c r="J22" s="7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15</v>
      </c>
      <c r="B23" s="11">
        <f t="shared" si="3"/>
        <v>2.391192171</v>
      </c>
      <c r="C23" s="11">
        <f t="shared" si="4"/>
        <v>0</v>
      </c>
      <c r="D23" s="7" t="str">
        <f t="shared" si="5"/>
        <v>C2 (r5)</v>
      </c>
      <c r="E23" s="7"/>
      <c r="F23" s="7"/>
      <c r="G23" s="7"/>
      <c r="H23" s="7"/>
      <c r="I23" s="7"/>
      <c r="J23" s="7"/>
      <c r="K23" s="7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16</v>
      </c>
      <c r="B24" s="11">
        <f t="shared" si="3"/>
        <v>2.391192171</v>
      </c>
      <c r="C24" s="11">
        <f t="shared" si="4"/>
        <v>0</v>
      </c>
      <c r="D24" s="7" t="str">
        <f t="shared" si="5"/>
        <v>C2 (r5)</v>
      </c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17</v>
      </c>
      <c r="B25" s="11">
        <f t="shared" si="3"/>
        <v>2.391192171</v>
      </c>
      <c r="C25" s="11">
        <f t="shared" si="4"/>
        <v>0</v>
      </c>
      <c r="D25" s="7" t="str">
        <f t="shared" si="5"/>
        <v>C2 (r5)</v>
      </c>
      <c r="E25" s="7"/>
      <c r="F25" s="7"/>
      <c r="G25" s="7"/>
      <c r="H25" s="7"/>
      <c r="I25" s="7"/>
      <c r="J25" s="7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18</v>
      </c>
      <c r="B26" s="11">
        <f t="shared" si="3"/>
        <v>1.187813117</v>
      </c>
      <c r="C26" s="11">
        <f t="shared" si="4"/>
        <v>2.199568139</v>
      </c>
      <c r="D26" s="7" t="str">
        <f t="shared" si="5"/>
        <v>C1 (r3)</v>
      </c>
      <c r="E26" s="7"/>
      <c r="F26" s="7"/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 t="s">
        <v>19</v>
      </c>
      <c r="B27" s="11">
        <f t="shared" si="3"/>
        <v>1.613412532</v>
      </c>
      <c r="C27" s="11">
        <f t="shared" si="4"/>
        <v>2.351658989</v>
      </c>
      <c r="D27" s="7" t="str">
        <f t="shared" si="5"/>
        <v>C1 (r3)</v>
      </c>
      <c r="E27" s="7"/>
      <c r="F27" s="7"/>
      <c r="G27" s="7"/>
      <c r="H27" s="7"/>
      <c r="I27" s="7"/>
      <c r="J27" s="7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8" t="s">
        <v>20</v>
      </c>
      <c r="B28" s="11">
        <f t="shared" si="3"/>
        <v>2.168409555</v>
      </c>
      <c r="C28" s="11">
        <f t="shared" si="4"/>
        <v>2.364614133</v>
      </c>
      <c r="D28" s="7" t="str">
        <f t="shared" si="5"/>
        <v>C1 (r3)</v>
      </c>
      <c r="E28" s="7"/>
      <c r="F28" s="7"/>
      <c r="G28" s="7"/>
      <c r="H28" s="7"/>
      <c r="I28" s="7"/>
      <c r="J28" s="7"/>
      <c r="K28" s="7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8" t="s">
        <v>21</v>
      </c>
      <c r="B29" s="11">
        <f t="shared" si="3"/>
        <v>2.168409555</v>
      </c>
      <c r="C29" s="11">
        <f t="shared" si="4"/>
        <v>2.364614133</v>
      </c>
      <c r="D29" s="7" t="str">
        <f t="shared" si="5"/>
        <v>C1 (r3)</v>
      </c>
      <c r="E29" s="7"/>
      <c r="F29" s="7"/>
      <c r="G29" s="7"/>
      <c r="H29" s="7"/>
      <c r="I29" s="7"/>
      <c r="J29" s="7"/>
      <c r="K29" s="7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8"/>
      <c r="B30" s="11"/>
      <c r="C30" s="11"/>
      <c r="D30" s="7"/>
      <c r="E30" s="7"/>
      <c r="F30" s="7"/>
      <c r="G30" s="7"/>
      <c r="H30" s="7"/>
      <c r="I30" s="7"/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10" t="s">
        <v>25</v>
      </c>
      <c r="C32" s="10" t="s">
        <v>26</v>
      </c>
      <c r="D32" s="10" t="s">
        <v>27</v>
      </c>
      <c r="E32" s="8" t="s">
        <v>28</v>
      </c>
      <c r="F32" s="11">
        <f t="shared" ref="F32:P32" si="6">AVERAGEIF($D$33:$D$43, "C1 (r3)", B2:B12)</f>
        <v>0.46875</v>
      </c>
      <c r="G32" s="11">
        <f t="shared" si="6"/>
        <v>0.46875</v>
      </c>
      <c r="H32" s="11">
        <f t="shared" si="6"/>
        <v>0.4575</v>
      </c>
      <c r="I32" s="11">
        <f t="shared" si="6"/>
        <v>0.4575</v>
      </c>
      <c r="J32" s="11">
        <f t="shared" si="6"/>
        <v>0</v>
      </c>
      <c r="K32" s="11">
        <f t="shared" si="6"/>
        <v>0</v>
      </c>
      <c r="L32" s="11">
        <f t="shared" si="6"/>
        <v>0</v>
      </c>
      <c r="M32" s="11">
        <f t="shared" si="6"/>
        <v>0.40625</v>
      </c>
      <c r="N32" s="11">
        <f t="shared" si="6"/>
        <v>0.48875</v>
      </c>
      <c r="O32" s="11">
        <f t="shared" si="6"/>
        <v>0.365</v>
      </c>
      <c r="P32" s="11">
        <f t="shared" si="6"/>
        <v>0.365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8" t="s">
        <v>11</v>
      </c>
      <c r="B33" s="11">
        <f t="shared" ref="B33:B43" si="8">SQRT(SUMXMY2(B2:L2,$F$18:$P$18))</f>
        <v>0.9488446922</v>
      </c>
      <c r="C33" s="11">
        <f t="shared" ref="C33:C43" si="9">SQRT(SUMXMY2(B2:L2, $F$19:$P$19))</f>
        <v>2.41091269</v>
      </c>
      <c r="D33" s="7" t="str">
        <f t="shared" ref="D33:D43" si="10">IF(B33 &lt; C33, "C1 (r3)", "C2 (r5)")</f>
        <v>C1 (r3)</v>
      </c>
      <c r="E33" s="8" t="s">
        <v>29</v>
      </c>
      <c r="F33" s="11">
        <f t="shared" ref="F33:P33" si="7">AVERAGEIF($D$33:$D$43, "C2 (r5)", B2:B12)</f>
        <v>0</v>
      </c>
      <c r="G33" s="11">
        <f t="shared" si="7"/>
        <v>0</v>
      </c>
      <c r="H33" s="11">
        <f t="shared" si="7"/>
        <v>0</v>
      </c>
      <c r="I33" s="11">
        <f t="shared" si="7"/>
        <v>0</v>
      </c>
      <c r="J33" s="11">
        <f t="shared" si="7"/>
        <v>1</v>
      </c>
      <c r="K33" s="11">
        <f t="shared" si="7"/>
        <v>1</v>
      </c>
      <c r="L33" s="11">
        <f t="shared" si="7"/>
        <v>1</v>
      </c>
      <c r="M33" s="11">
        <f t="shared" si="7"/>
        <v>0</v>
      </c>
      <c r="N33" s="11">
        <f t="shared" si="7"/>
        <v>0</v>
      </c>
      <c r="O33" s="11">
        <f t="shared" si="7"/>
        <v>0</v>
      </c>
      <c r="P33" s="11">
        <f t="shared" si="7"/>
        <v>0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12</v>
      </c>
      <c r="B34" s="11">
        <f t="shared" si="8"/>
        <v>0.9488446922</v>
      </c>
      <c r="C34" s="11">
        <f t="shared" si="9"/>
        <v>2.41091269</v>
      </c>
      <c r="D34" s="7" t="str">
        <f t="shared" si="10"/>
        <v>C1 (r3)</v>
      </c>
      <c r="E34" s="7"/>
      <c r="F34" s="7"/>
      <c r="G34" s="7"/>
      <c r="H34" s="7"/>
      <c r="I34" s="7"/>
      <c r="J34" s="7"/>
      <c r="K34" s="7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8" t="s">
        <v>13</v>
      </c>
      <c r="B35" s="11">
        <f t="shared" si="8"/>
        <v>0.9423541001</v>
      </c>
      <c r="C35" s="11">
        <f t="shared" si="9"/>
        <v>2.391192171</v>
      </c>
      <c r="D35" s="7" t="str">
        <f t="shared" si="10"/>
        <v>C1 (r3)</v>
      </c>
      <c r="E35" s="7"/>
      <c r="F35" s="7"/>
      <c r="G35" s="7"/>
      <c r="H35" s="7"/>
      <c r="I35" s="7"/>
      <c r="J35" s="7"/>
      <c r="K35" s="7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8" t="s">
        <v>14</v>
      </c>
      <c r="B36" s="11">
        <f t="shared" si="8"/>
        <v>0.9423541001</v>
      </c>
      <c r="C36" s="11">
        <f t="shared" si="9"/>
        <v>2.391192171</v>
      </c>
      <c r="D36" s="7" t="str">
        <f t="shared" si="10"/>
        <v>C1 (r3)</v>
      </c>
      <c r="E36" s="7"/>
      <c r="F36" s="7"/>
      <c r="G36" s="7"/>
      <c r="H36" s="7"/>
      <c r="I36" s="7"/>
      <c r="J36" s="7"/>
      <c r="K36" s="7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8" t="s">
        <v>15</v>
      </c>
      <c r="B37" s="11">
        <f t="shared" si="8"/>
        <v>2.128011102</v>
      </c>
      <c r="C37" s="11">
        <f t="shared" si="9"/>
        <v>0</v>
      </c>
      <c r="D37" s="7" t="str">
        <f t="shared" si="10"/>
        <v>C2 (r5)</v>
      </c>
      <c r="E37" s="7"/>
      <c r="F37" s="7"/>
      <c r="G37" s="7"/>
      <c r="H37" s="7"/>
      <c r="I37" s="7"/>
      <c r="J37" s="7"/>
      <c r="K37" s="7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8" t="s">
        <v>16</v>
      </c>
      <c r="B38" s="11">
        <f t="shared" si="8"/>
        <v>2.128011102</v>
      </c>
      <c r="C38" s="11">
        <f t="shared" si="9"/>
        <v>0</v>
      </c>
      <c r="D38" s="7" t="str">
        <f t="shared" si="10"/>
        <v>C2 (r5)</v>
      </c>
      <c r="E38" s="7"/>
      <c r="F38" s="7"/>
      <c r="G38" s="7"/>
      <c r="H38" s="7"/>
      <c r="I38" s="7"/>
      <c r="J38" s="7"/>
      <c r="K38" s="7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8" t="s">
        <v>17</v>
      </c>
      <c r="B39" s="11">
        <f t="shared" si="8"/>
        <v>2.128011102</v>
      </c>
      <c r="C39" s="11">
        <f t="shared" si="9"/>
        <v>0</v>
      </c>
      <c r="D39" s="7" t="str">
        <f t="shared" si="10"/>
        <v>C2 (r5)</v>
      </c>
      <c r="E39" s="7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8" t="s">
        <v>18</v>
      </c>
      <c r="B40" s="11">
        <f t="shared" si="8"/>
        <v>0.7211492564</v>
      </c>
      <c r="C40" s="11">
        <f t="shared" si="9"/>
        <v>2.199568139</v>
      </c>
      <c r="D40" s="7" t="str">
        <f t="shared" si="10"/>
        <v>C1 (r3)</v>
      </c>
      <c r="E40" s="7"/>
      <c r="F40" s="7"/>
      <c r="G40" s="7"/>
      <c r="H40" s="7"/>
      <c r="I40" s="7"/>
      <c r="J40" s="7"/>
      <c r="K40" s="7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8" t="s">
        <v>19</v>
      </c>
      <c r="B41" s="11">
        <f t="shared" si="8"/>
        <v>0.8428856684</v>
      </c>
      <c r="C41" s="11">
        <f t="shared" si="9"/>
        <v>2.351658989</v>
      </c>
      <c r="D41" s="7" t="str">
        <f t="shared" si="10"/>
        <v>C1 (r3)</v>
      </c>
      <c r="E41" s="7"/>
      <c r="F41" s="7"/>
      <c r="G41" s="7"/>
      <c r="H41" s="7"/>
      <c r="I41" s="7"/>
      <c r="J41" s="7"/>
      <c r="K41" s="7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8" t="s">
        <v>20</v>
      </c>
      <c r="B42" s="11">
        <f t="shared" si="8"/>
        <v>1.337378499</v>
      </c>
      <c r="C42" s="11">
        <f t="shared" si="9"/>
        <v>2.364614133</v>
      </c>
      <c r="D42" s="7" t="str">
        <f t="shared" si="10"/>
        <v>C1 (r3)</v>
      </c>
      <c r="E42" s="7"/>
      <c r="F42" s="7"/>
      <c r="G42" s="7"/>
      <c r="H42" s="7"/>
      <c r="I42" s="7"/>
      <c r="J42" s="7"/>
      <c r="K42" s="7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8" t="s">
        <v>21</v>
      </c>
      <c r="B43" s="11">
        <f t="shared" si="8"/>
        <v>1.337378499</v>
      </c>
      <c r="C43" s="11">
        <f t="shared" si="9"/>
        <v>2.364614133</v>
      </c>
      <c r="D43" s="7" t="str">
        <f t="shared" si="10"/>
        <v>C1 (r3)</v>
      </c>
      <c r="E43" s="7"/>
      <c r="F43" s="7"/>
      <c r="G43" s="7"/>
      <c r="H43" s="7"/>
      <c r="I43" s="7"/>
      <c r="J43" s="7"/>
      <c r="K43" s="7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8"/>
      <c r="B44" s="11"/>
      <c r="C44" s="11"/>
      <c r="D44" s="7"/>
      <c r="E44" s="7"/>
      <c r="F44" s="7"/>
      <c r="G44" s="7"/>
      <c r="H44" s="7"/>
      <c r="I44" s="7"/>
      <c r="J44" s="7"/>
      <c r="K44" s="7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10" t="s">
        <v>25</v>
      </c>
      <c r="C46" s="10" t="s">
        <v>26</v>
      </c>
      <c r="D46" s="10" t="s">
        <v>27</v>
      </c>
      <c r="E46" s="7"/>
      <c r="F46" s="7"/>
      <c r="G46" s="7"/>
      <c r="H46" s="7"/>
      <c r="I46" s="7"/>
      <c r="J46" s="7"/>
      <c r="K46" s="7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8" t="s">
        <v>11</v>
      </c>
      <c r="B47" s="11">
        <f t="shared" ref="B47:B57" si="11">SQRT(SUMXMY2(B2:L2,$F$32:$P$32))</f>
        <v>0.9488446922</v>
      </c>
      <c r="C47" s="11">
        <f t="shared" ref="C47:C57" si="12">SQRT(SUMXMY2(B2:L2, $F$33:$P$33))</f>
        <v>2.41091269</v>
      </c>
      <c r="D47" s="7" t="str">
        <f t="shared" ref="D47:D57" si="13">IF(B47 &lt; C47, "C1 (r3)", "C2 (r5)")</f>
        <v>C1 (r3)</v>
      </c>
      <c r="E47" s="7"/>
      <c r="F47" s="7"/>
      <c r="G47" s="7"/>
      <c r="H47" s="7"/>
      <c r="I47" s="7"/>
      <c r="J47" s="7"/>
      <c r="K47" s="7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8" t="s">
        <v>12</v>
      </c>
      <c r="B48" s="11">
        <f t="shared" si="11"/>
        <v>0.9488446922</v>
      </c>
      <c r="C48" s="11">
        <f t="shared" si="12"/>
        <v>2.41091269</v>
      </c>
      <c r="D48" s="7" t="str">
        <f t="shared" si="13"/>
        <v>C1 (r3)</v>
      </c>
      <c r="E48" s="7"/>
      <c r="F48" s="7"/>
      <c r="G48" s="7"/>
      <c r="H48" s="7"/>
      <c r="I48" s="7"/>
      <c r="J48" s="7"/>
      <c r="K48" s="7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13</v>
      </c>
      <c r="B49" s="11">
        <f t="shared" si="11"/>
        <v>0.9423541001</v>
      </c>
      <c r="C49" s="11">
        <f t="shared" si="12"/>
        <v>2.391192171</v>
      </c>
      <c r="D49" s="7" t="str">
        <f t="shared" si="13"/>
        <v>C1 (r3)</v>
      </c>
      <c r="E49" s="7"/>
      <c r="F49" s="7"/>
      <c r="G49" s="7"/>
      <c r="H49" s="7"/>
      <c r="I49" s="7"/>
      <c r="J49" s="7"/>
      <c r="K49" s="7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8" t="s">
        <v>14</v>
      </c>
      <c r="B50" s="11">
        <f t="shared" si="11"/>
        <v>0.9423541001</v>
      </c>
      <c r="C50" s="11">
        <f t="shared" si="12"/>
        <v>2.391192171</v>
      </c>
      <c r="D50" s="7" t="str">
        <f t="shared" si="13"/>
        <v>C1 (r3)</v>
      </c>
      <c r="E50" s="7"/>
      <c r="F50" s="7"/>
      <c r="G50" s="7"/>
      <c r="H50" s="7"/>
      <c r="I50" s="7"/>
      <c r="J50" s="7"/>
      <c r="K50" s="7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8" t="s">
        <v>15</v>
      </c>
      <c r="B51" s="11">
        <f t="shared" si="11"/>
        <v>2.128011102</v>
      </c>
      <c r="C51" s="11">
        <f t="shared" si="12"/>
        <v>0</v>
      </c>
      <c r="D51" s="7" t="str">
        <f t="shared" si="13"/>
        <v>C2 (r5)</v>
      </c>
      <c r="E51" s="7"/>
      <c r="F51" s="7"/>
      <c r="G51" s="7"/>
      <c r="H51" s="7"/>
      <c r="I51" s="7"/>
      <c r="J51" s="7"/>
      <c r="K51" s="7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16</v>
      </c>
      <c r="B52" s="11">
        <f t="shared" si="11"/>
        <v>2.128011102</v>
      </c>
      <c r="C52" s="11">
        <f t="shared" si="12"/>
        <v>0</v>
      </c>
      <c r="D52" s="7" t="str">
        <f t="shared" si="13"/>
        <v>C2 (r5)</v>
      </c>
      <c r="E52" s="7"/>
      <c r="F52" s="7"/>
      <c r="G52" s="7"/>
      <c r="H52" s="7"/>
      <c r="I52" s="7"/>
      <c r="J52" s="7"/>
      <c r="K52" s="7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8" t="s">
        <v>17</v>
      </c>
      <c r="B53" s="11">
        <f t="shared" si="11"/>
        <v>2.128011102</v>
      </c>
      <c r="C53" s="11">
        <f t="shared" si="12"/>
        <v>0</v>
      </c>
      <c r="D53" s="7" t="str">
        <f t="shared" si="13"/>
        <v>C2 (r5)</v>
      </c>
      <c r="E53" s="7"/>
      <c r="F53" s="7"/>
      <c r="G53" s="7"/>
      <c r="H53" s="7"/>
      <c r="I53" s="7"/>
      <c r="J53" s="7"/>
      <c r="K53" s="7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8" t="s">
        <v>18</v>
      </c>
      <c r="B54" s="11">
        <f t="shared" si="11"/>
        <v>0.7211492564</v>
      </c>
      <c r="C54" s="11">
        <f t="shared" si="12"/>
        <v>2.199568139</v>
      </c>
      <c r="D54" s="7" t="str">
        <f t="shared" si="13"/>
        <v>C1 (r3)</v>
      </c>
      <c r="E54" s="7"/>
      <c r="F54" s="7"/>
      <c r="G54" s="7"/>
      <c r="H54" s="7"/>
      <c r="I54" s="7"/>
      <c r="J54" s="7"/>
      <c r="K54" s="7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19</v>
      </c>
      <c r="B55" s="11">
        <f t="shared" si="11"/>
        <v>0.8428856684</v>
      </c>
      <c r="C55" s="11">
        <f t="shared" si="12"/>
        <v>2.351658989</v>
      </c>
      <c r="D55" s="7" t="str">
        <f t="shared" si="13"/>
        <v>C1 (r3)</v>
      </c>
      <c r="E55" s="7"/>
      <c r="F55" s="7"/>
      <c r="G55" s="7"/>
      <c r="H55" s="7"/>
      <c r="I55" s="7"/>
      <c r="J55" s="7"/>
      <c r="K55" s="7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8" t="s">
        <v>20</v>
      </c>
      <c r="B56" s="11">
        <f t="shared" si="11"/>
        <v>1.337378499</v>
      </c>
      <c r="C56" s="11">
        <f t="shared" si="12"/>
        <v>2.364614133</v>
      </c>
      <c r="D56" s="7" t="str">
        <f t="shared" si="13"/>
        <v>C1 (r3)</v>
      </c>
      <c r="E56" s="7"/>
      <c r="F56" s="7"/>
      <c r="G56" s="7"/>
      <c r="H56" s="7"/>
      <c r="I56" s="7"/>
      <c r="J56" s="7"/>
      <c r="K56" s="7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8" t="s">
        <v>21</v>
      </c>
      <c r="B57" s="11">
        <f t="shared" si="11"/>
        <v>1.337378499</v>
      </c>
      <c r="C57" s="11">
        <f t="shared" si="12"/>
        <v>2.364614133</v>
      </c>
      <c r="D57" s="7" t="str">
        <f t="shared" si="13"/>
        <v>C1 (r3)</v>
      </c>
      <c r="E57" s="7"/>
      <c r="F57" s="7"/>
      <c r="G57" s="7"/>
      <c r="H57" s="7"/>
      <c r="I57" s="7"/>
      <c r="J57" s="7"/>
      <c r="K57" s="7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rintOptions/>
  <pageMargins bottom="0.75" footer="0.0" header="0.0" left="0.7" right="0.7" top="0.75"/>
  <pageSetup orientation="landscape"/>
  <drawing r:id="rId1"/>
</worksheet>
</file>