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RE1\Downloads\"/>
    </mc:Choice>
  </mc:AlternateContent>
  <bookViews>
    <workbookView xWindow="0" yWindow="0" windowWidth="28800" windowHeight="14130" activeTab="2"/>
  </bookViews>
  <sheets>
    <sheet name="Specific Gravity of 4 soils" sheetId="2" r:id="rId1"/>
    <sheet name="Containers" sheetId="3" r:id="rId2"/>
    <sheet name="Calibr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43" i="3"/>
  <c r="H24" i="4"/>
  <c r="H21" i="4"/>
  <c r="I22" i="4" l="1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H19" i="4"/>
  <c r="H26" i="3"/>
  <c r="D45" i="3"/>
  <c r="AA18" i="4" l="1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Q24" i="4"/>
  <c r="P24" i="4"/>
  <c r="K24" i="4"/>
  <c r="AA24" i="4"/>
  <c r="Z24" i="4"/>
  <c r="Y24" i="4"/>
  <c r="X24" i="4"/>
  <c r="W24" i="4"/>
  <c r="V24" i="4"/>
  <c r="U24" i="4"/>
  <c r="T24" i="4"/>
  <c r="N24" i="4"/>
  <c r="M24" i="4"/>
  <c r="L24" i="4"/>
  <c r="J24" i="4"/>
  <c r="I24" i="4"/>
  <c r="S24" i="4"/>
  <c r="R24" i="4"/>
  <c r="O24" i="4"/>
  <c r="H51" i="3"/>
  <c r="F51" i="3"/>
  <c r="F58" i="3" s="1"/>
  <c r="D51" i="3"/>
  <c r="D58" i="3" s="1"/>
  <c r="L50" i="3"/>
  <c r="L57" i="3" s="1"/>
  <c r="L46" i="3"/>
  <c r="L53" i="3" s="1"/>
  <c r="L60" i="3" s="1"/>
  <c r="J46" i="3"/>
  <c r="J53" i="3" s="1"/>
  <c r="H46" i="3"/>
  <c r="H53" i="3" s="1"/>
  <c r="H60" i="3" s="1"/>
  <c r="F46" i="3"/>
  <c r="F53" i="3" s="1"/>
  <c r="D46" i="3"/>
  <c r="D53" i="3" s="1"/>
  <c r="D60" i="3" s="1"/>
  <c r="L45" i="3"/>
  <c r="L52" i="3" s="1"/>
  <c r="L59" i="3" s="1"/>
  <c r="J45" i="3"/>
  <c r="J52" i="3" s="1"/>
  <c r="H45" i="3"/>
  <c r="H52" i="3" s="1"/>
  <c r="F45" i="3"/>
  <c r="F52" i="3" s="1"/>
  <c r="D52" i="3"/>
  <c r="D59" i="3" s="1"/>
  <c r="L44" i="3"/>
  <c r="L51" i="3" s="1"/>
  <c r="L58" i="3" s="1"/>
  <c r="J44" i="3"/>
  <c r="J51" i="3" s="1"/>
  <c r="H44" i="3"/>
  <c r="F44" i="3"/>
  <c r="D44" i="3"/>
  <c r="L43" i="3"/>
  <c r="J43" i="3"/>
  <c r="J50" i="3" s="1"/>
  <c r="J57" i="3" s="1"/>
  <c r="H43" i="3"/>
  <c r="H50" i="3" s="1"/>
  <c r="H57" i="3" s="1"/>
  <c r="F43" i="3"/>
  <c r="F50" i="3" s="1"/>
  <c r="F57" i="3" s="1"/>
  <c r="J29" i="3"/>
  <c r="J60" i="3" s="1"/>
  <c r="H29" i="3"/>
  <c r="F29" i="3"/>
  <c r="F60" i="3" s="1"/>
  <c r="J28" i="3"/>
  <c r="H28" i="3"/>
  <c r="F28" i="3"/>
  <c r="J27" i="3"/>
  <c r="H27" i="3"/>
  <c r="H58" i="3" s="1"/>
  <c r="F27" i="3"/>
  <c r="J26" i="3"/>
  <c r="F26" i="3"/>
  <c r="D50" i="3" l="1"/>
  <c r="D57" i="3" s="1"/>
  <c r="H18" i="4"/>
  <c r="H59" i="3"/>
  <c r="J59" i="3"/>
  <c r="F59" i="3"/>
  <c r="J58" i="3"/>
</calcChain>
</file>

<file path=xl/sharedStrings.xml><?xml version="1.0" encoding="utf-8"?>
<sst xmlns="http://schemas.openxmlformats.org/spreadsheetml/2006/main" count="204" uniqueCount="203">
  <si>
    <t>Tables are for 4 soil types: Soil 1 (Container 1 to 5), Soil 2 (Container 6 to 10), Soil 3 (Container 11 to 15), Soil 4 (Container 16 to 20)</t>
  </si>
  <si>
    <t>SPECIFIC GRAVITY OF SOIL TYPES (each row has the same soil, hence identical specific gravities)</t>
  </si>
  <si>
    <t>SOIL TYPE 1</t>
  </si>
  <si>
    <t xml:space="preserve">SP.GR.1 [g/cc] </t>
  </si>
  <si>
    <t xml:space="preserve">SP.GR.2 [g/cc] </t>
  </si>
  <si>
    <t xml:space="preserve">SP.GR.3 [g/cc] </t>
  </si>
  <si>
    <t xml:space="preserve">SP.GR.4 [g/cc] </t>
  </si>
  <si>
    <t xml:space="preserve">SP.GR.5 [g/cc] </t>
  </si>
  <si>
    <t>SOIL TYPE 2</t>
  </si>
  <si>
    <t xml:space="preserve">SP.GR.6 [g/cc] </t>
  </si>
  <si>
    <t xml:space="preserve">SP.GR.7 [g/cc] </t>
  </si>
  <si>
    <t xml:space="preserve">SP.GR.8 [g/cc] </t>
  </si>
  <si>
    <t xml:space="preserve">SP.GR.9 [g/cc] </t>
  </si>
  <si>
    <t xml:space="preserve">SP.GR.10 [g/cc] </t>
  </si>
  <si>
    <t>SOIL TYPE 3</t>
  </si>
  <si>
    <t xml:space="preserve">SP.GR.11 [g/cc] </t>
  </si>
  <si>
    <t xml:space="preserve">SP.GR.12 [g/cc] </t>
  </si>
  <si>
    <t xml:space="preserve">SP.GR.13 [g/cc] </t>
  </si>
  <si>
    <t xml:space="preserve">SP.GR.14 [g/cc] </t>
  </si>
  <si>
    <t xml:space="preserve">SP.GR.15 [g/cc] </t>
  </si>
  <si>
    <t>SOIL TYPE 4</t>
  </si>
  <si>
    <t xml:space="preserve">SP.GR.16 [g/cc] </t>
  </si>
  <si>
    <t xml:space="preserve">SP.GR.17 [g/cc] </t>
  </si>
  <si>
    <t xml:space="preserve">SP.GR.18 [g/cc] </t>
  </si>
  <si>
    <t xml:space="preserve">SP.GR.19 [g/cc] </t>
  </si>
  <si>
    <t xml:space="preserve">SP.GR.20 [g/cc] </t>
  </si>
  <si>
    <r>
      <t xml:space="preserve">WEIGHT OF CONTAINER </t>
    </r>
    <r>
      <rPr>
        <b/>
        <sz val="11"/>
        <color theme="1"/>
        <rFont val="Calibri"/>
        <family val="2"/>
        <scheme val="minor"/>
      </rPr>
      <t>(WITHOUT LID/CAP)</t>
    </r>
  </si>
  <si>
    <t xml:space="preserve">W1c  [gm] </t>
  </si>
  <si>
    <t xml:space="preserve">W2c  [gm] </t>
  </si>
  <si>
    <t xml:space="preserve">W3c  [gm] </t>
  </si>
  <si>
    <t xml:space="preserve">W4c  [gm] </t>
  </si>
  <si>
    <t xml:space="preserve">W5c  [gm] </t>
  </si>
  <si>
    <t xml:space="preserve">W6c  [gm] </t>
  </si>
  <si>
    <t xml:space="preserve">W7c  [gm] </t>
  </si>
  <si>
    <t xml:space="preserve">W8c  [gm] </t>
  </si>
  <si>
    <t xml:space="preserve">W9c  [gm] </t>
  </si>
  <si>
    <t xml:space="preserve">W10c  [gm] </t>
  </si>
  <si>
    <t xml:space="preserve">W11c  [gm] </t>
  </si>
  <si>
    <t xml:space="preserve">W12c  [gm] </t>
  </si>
  <si>
    <t xml:space="preserve">W13c  [gm] </t>
  </si>
  <si>
    <t xml:space="preserve">W14c  [gm] </t>
  </si>
  <si>
    <t xml:space="preserve">W15c  [gm] </t>
  </si>
  <si>
    <t xml:space="preserve">W16c  [gm] </t>
  </si>
  <si>
    <t xml:space="preserve">W17c  [gm] </t>
  </si>
  <si>
    <t xml:space="preserve">W18c  [gm] </t>
  </si>
  <si>
    <t xml:space="preserve">W19c  [gm] </t>
  </si>
  <si>
    <t xml:space="preserve">W20c  [gm] </t>
  </si>
  <si>
    <t>(container weight is without cap)</t>
  </si>
  <si>
    <r>
      <t xml:space="preserve">WEIGHT OF CONTAINER + SOIL </t>
    </r>
    <r>
      <rPr>
        <b/>
        <sz val="11"/>
        <color theme="1"/>
        <rFont val="Calibri"/>
        <family val="2"/>
        <scheme val="minor"/>
      </rPr>
      <t>(WITHOUT LID/CAP)</t>
    </r>
  </si>
  <si>
    <t xml:space="preserve">W1c+soil  [gm] </t>
  </si>
  <si>
    <t xml:space="preserve">W2c+soil  [gm] </t>
  </si>
  <si>
    <t xml:space="preserve">W3c+soil  [gm] </t>
  </si>
  <si>
    <t xml:space="preserve">W4c+soil  [gm] </t>
  </si>
  <si>
    <t xml:space="preserve">W5c+soil  [gm] </t>
  </si>
  <si>
    <t xml:space="preserve">W6c+soil  [gm] </t>
  </si>
  <si>
    <t xml:space="preserve">W7c+soil  [gm] </t>
  </si>
  <si>
    <t xml:space="preserve">W8c+soil  [gm] </t>
  </si>
  <si>
    <t xml:space="preserve">W9c+soil  [gm] </t>
  </si>
  <si>
    <t xml:space="preserve">W10c+soil  [gm] </t>
  </si>
  <si>
    <t xml:space="preserve">W11c+soil  [gm] </t>
  </si>
  <si>
    <t xml:space="preserve">W12c+soil  [gm] </t>
  </si>
  <si>
    <t xml:space="preserve">W13c+soil  [gm] </t>
  </si>
  <si>
    <t xml:space="preserve">W14c+soil  [gm] </t>
  </si>
  <si>
    <t xml:space="preserve">W15c+soil  [gm] </t>
  </si>
  <si>
    <t xml:space="preserve">W16c+soil  [gm] </t>
  </si>
  <si>
    <t xml:space="preserve">W17c+soil  [gm] </t>
  </si>
  <si>
    <t xml:space="preserve">W18c+soil  [gm] </t>
  </si>
  <si>
    <t xml:space="preserve">W19c+soil  [gm] </t>
  </si>
  <si>
    <t xml:space="preserve">W20c+soil  [gm] </t>
  </si>
  <si>
    <t>ADDING WATER</t>
  </si>
  <si>
    <t>Vol. of water in No. 1</t>
  </si>
  <si>
    <t>Vol. of water in No. 2</t>
  </si>
  <si>
    <t>Vol. of water in No. 3</t>
  </si>
  <si>
    <t>Vol. of water in No. 4</t>
  </si>
  <si>
    <t>Vol. of water in No. 5</t>
  </si>
  <si>
    <t>Vol. of water in No. 6</t>
  </si>
  <si>
    <t>Vol. of water in No. 7</t>
  </si>
  <si>
    <t>Vol. of water in No. 8</t>
  </si>
  <si>
    <t>Vol. of water in No. 9</t>
  </si>
  <si>
    <t>Vol. of water in No. 10</t>
  </si>
  <si>
    <t>Vol. of water in No. 11</t>
  </si>
  <si>
    <t>Vol. of water in No. 12</t>
  </si>
  <si>
    <t>Vol. of water in No. 13</t>
  </si>
  <si>
    <t>Vol. of water in No. 14</t>
  </si>
  <si>
    <t>Vol. of water in No. 15</t>
  </si>
  <si>
    <t>Vol. of water in No. 16</t>
  </si>
  <si>
    <t>Vol. of water in No. 17</t>
  </si>
  <si>
    <t>Vol. of water in No. 18</t>
  </si>
  <si>
    <t>Vol. of water in No. 19</t>
  </si>
  <si>
    <t>Vol. of water in No. 20</t>
  </si>
  <si>
    <r>
      <t xml:space="preserve">WEIGHT OF SOIL </t>
    </r>
    <r>
      <rPr>
        <b/>
        <i/>
        <sz val="11"/>
        <color theme="1"/>
        <rFont val="Calibri"/>
        <family val="2"/>
        <scheme val="minor"/>
      </rPr>
      <t>(WT OF SOIL &amp; CONTAINER - WT OF ONLY CONTAINER)</t>
    </r>
  </si>
  <si>
    <t xml:space="preserve">W1soil  [gm] </t>
  </si>
  <si>
    <t xml:space="preserve">W2soil  [gm] </t>
  </si>
  <si>
    <t xml:space="preserve">W3soil  [gm] </t>
  </si>
  <si>
    <t xml:space="preserve">W4soil  [gm] </t>
  </si>
  <si>
    <t xml:space="preserve">W5soil  [gm] </t>
  </si>
  <si>
    <t xml:space="preserve">W6soil  [gm] </t>
  </si>
  <si>
    <t xml:space="preserve">W7soil  [gm] </t>
  </si>
  <si>
    <t xml:space="preserve">W8soil  [gm] </t>
  </si>
  <si>
    <t xml:space="preserve">W9soil  [gm] </t>
  </si>
  <si>
    <t xml:space="preserve">W10soil  [gm] </t>
  </si>
  <si>
    <t xml:space="preserve">W11soil  [gm] </t>
  </si>
  <si>
    <t xml:space="preserve">W12soil  [gm] </t>
  </si>
  <si>
    <t xml:space="preserve">W13soil  [gm] </t>
  </si>
  <si>
    <t xml:space="preserve">W14soil  [gm] </t>
  </si>
  <si>
    <t xml:space="preserve">W15soil  [gm] </t>
  </si>
  <si>
    <t xml:space="preserve">W16soil  [gm] </t>
  </si>
  <si>
    <t xml:space="preserve">W17soil  [gm] </t>
  </si>
  <si>
    <t xml:space="preserve">W18soil  [gm] </t>
  </si>
  <si>
    <t xml:space="preserve">W19soil  [gm] </t>
  </si>
  <si>
    <t xml:space="preserve">W20soil  [gm] </t>
  </si>
  <si>
    <t>VOLUME OF SOIL (WT OF SOIL/SP. GRAVITY OF SOIL)</t>
  </si>
  <si>
    <t xml:space="preserve">VOL1soil  [cc] </t>
  </si>
  <si>
    <t xml:space="preserve">VOL2soil  [cc] </t>
  </si>
  <si>
    <t xml:space="preserve">VOL3soil  [cc] </t>
  </si>
  <si>
    <t xml:space="preserve">VOL4soil  [cc] </t>
  </si>
  <si>
    <t xml:space="preserve">VOL5soil  [cc] </t>
  </si>
  <si>
    <t xml:space="preserve">VOL6soil  [cc] </t>
  </si>
  <si>
    <t xml:space="preserve">VOL7soil  [cc] </t>
  </si>
  <si>
    <t xml:space="preserve">VOL8soil  [cc] </t>
  </si>
  <si>
    <t xml:space="preserve">VOL9soil  [cc] </t>
  </si>
  <si>
    <t xml:space="preserve">VOL10soil  [cc] </t>
  </si>
  <si>
    <t xml:space="preserve">VOL11soil  [cc] </t>
  </si>
  <si>
    <t xml:space="preserve">VOL12soil  [cc] </t>
  </si>
  <si>
    <t xml:space="preserve">VOL13soil  [cc] </t>
  </si>
  <si>
    <t xml:space="preserve">VOL14soil  [cc] </t>
  </si>
  <si>
    <t xml:space="preserve">VOL15soil  [cc] </t>
  </si>
  <si>
    <t xml:space="preserve">VOL16soil  [cc] </t>
  </si>
  <si>
    <t xml:space="preserve">VOL17soil  [cc] </t>
  </si>
  <si>
    <t xml:space="preserve">VOL18soil  [cc] </t>
  </si>
  <si>
    <t xml:space="preserve">VOL19soil  [cc] </t>
  </si>
  <si>
    <t xml:space="preserve">VOL20soil  [cc] </t>
  </si>
  <si>
    <r>
      <t xml:space="preserve">VOLUMETRIC WATER CONTENT </t>
    </r>
    <r>
      <rPr>
        <b/>
        <i/>
        <sz val="11"/>
        <color theme="1"/>
        <rFont val="Calibri"/>
        <family val="2"/>
        <scheme val="minor"/>
      </rPr>
      <t>(INITIAL)</t>
    </r>
  </si>
  <si>
    <t xml:space="preserve">VWC1soil  [%] </t>
  </si>
  <si>
    <t xml:space="preserve">VWC2soil  [%] </t>
  </si>
  <si>
    <t xml:space="preserve">VWC3soil  [%] </t>
  </si>
  <si>
    <t xml:space="preserve">VWC4soil  [%] </t>
  </si>
  <si>
    <t xml:space="preserve">VWC5soil  [%] </t>
  </si>
  <si>
    <t xml:space="preserve">VWC6soil  [%] </t>
  </si>
  <si>
    <t xml:space="preserve">VWC7soil  [%] </t>
  </si>
  <si>
    <t xml:space="preserve">VWC8soil  [%] </t>
  </si>
  <si>
    <t xml:space="preserve">VWC9soil  [%] </t>
  </si>
  <si>
    <t xml:space="preserve">VWC10soil  [%] </t>
  </si>
  <si>
    <t xml:space="preserve">VWC11soil  [%] </t>
  </si>
  <si>
    <t xml:space="preserve">VWC12soil  [%] </t>
  </si>
  <si>
    <t xml:space="preserve">VWC13soil  [%] </t>
  </si>
  <si>
    <t xml:space="preserve">VWC14soil  [%] </t>
  </si>
  <si>
    <t xml:space="preserve">VWC15soil  [%] </t>
  </si>
  <si>
    <t xml:space="preserve">VWC16soil  [%] </t>
  </si>
  <si>
    <t xml:space="preserve">VWC17soil  [%] </t>
  </si>
  <si>
    <t xml:space="preserve">VWC18soil  [%] </t>
  </si>
  <si>
    <t xml:space="preserve">VWC19soil  [%] </t>
  </si>
  <si>
    <t xml:space="preserve">VWC20soil  [%] </t>
  </si>
  <si>
    <t>NOTES</t>
  </si>
  <si>
    <t>SENSOR 1</t>
  </si>
  <si>
    <t>Soil Type 1</t>
  </si>
  <si>
    <t>Soil Type 2</t>
  </si>
  <si>
    <t>Soil Type 3</t>
  </si>
  <si>
    <t>Soil Type 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</si>
  <si>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</si>
  <si>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</si>
  <si>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</si>
  <si>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</si>
  <si>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</si>
  <si>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</si>
  <si>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</si>
  <si>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</si>
  <si>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</si>
  <si>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</si>
  <si>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</si>
  <si>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</si>
  <si>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</si>
  <si>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</si>
  <si>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</si>
  <si>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</si>
  <si>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</si>
  <si>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</si>
  <si>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</si>
  <si>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</si>
  <si>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ini = initial</t>
  </si>
  <si>
    <r>
      <t>time</t>
    </r>
    <r>
      <rPr>
        <vertAlign val="subscript"/>
        <sz val="11"/>
        <color theme="1"/>
        <rFont val="Calibri"/>
        <family val="2"/>
        <scheme val="minor"/>
      </rPr>
      <t>ini</t>
    </r>
  </si>
  <si>
    <t>fin = final</t>
  </si>
  <si>
    <t xml:space="preserve">Ensure enough time between two measurements </t>
  </si>
  <si>
    <t>→</t>
  </si>
  <si>
    <t>VWC (actual, weighted)</t>
  </si>
  <si>
    <t>Please answer</t>
  </si>
  <si>
    <t>Is there only a RAW count?</t>
  </si>
  <si>
    <t>VWC (measured, RAW)</t>
  </si>
  <si>
    <t>Is there a direct VWC value?</t>
  </si>
  <si>
    <t>VWC (measured, VWC)</t>
  </si>
  <si>
    <t>VWC (sensor to be calibrated)</t>
  </si>
  <si>
    <r>
      <t>VWC(Secondary)</t>
    </r>
    <r>
      <rPr>
        <vertAlign val="subscript"/>
        <sz val="11"/>
        <color theme="1"/>
        <rFont val="Calibri"/>
        <family val="2"/>
        <scheme val="minor"/>
      </rPr>
      <t>ini</t>
    </r>
  </si>
  <si>
    <r>
      <t>VWC(Secondary)</t>
    </r>
    <r>
      <rPr>
        <vertAlign val="subscript"/>
        <sz val="11"/>
        <color theme="1"/>
        <rFont val="Calibri"/>
        <family val="2"/>
        <scheme val="minor"/>
      </rPr>
      <t>fin</t>
    </r>
  </si>
  <si>
    <r>
      <t>time</t>
    </r>
    <r>
      <rPr>
        <vertAlign val="subscript"/>
        <sz val="11"/>
        <color theme="1"/>
        <rFont val="Calibri"/>
        <family val="2"/>
        <scheme val="minor"/>
      </rPr>
      <t>fin</t>
    </r>
  </si>
  <si>
    <r>
      <t>RAW</t>
    </r>
    <r>
      <rPr>
        <vertAlign val="subscript"/>
        <sz val="11"/>
        <color theme="1"/>
        <rFont val="Calibri"/>
        <family val="2"/>
        <scheme val="minor"/>
      </rPr>
      <t>ini</t>
    </r>
  </si>
  <si>
    <r>
      <t>(time</t>
    </r>
    <r>
      <rPr>
        <vertAlign val="subscript"/>
        <sz val="11"/>
        <color theme="1"/>
        <rFont val="Calibri"/>
        <family val="2"/>
        <scheme val="minor"/>
      </rPr>
      <t>fin</t>
    </r>
    <r>
      <rPr>
        <sz val="11"/>
        <color theme="1"/>
        <rFont val="Calibri"/>
        <family val="2"/>
        <scheme val="minor"/>
      </rPr>
      <t xml:space="preserve"> - time</t>
    </r>
    <r>
      <rPr>
        <vertAlign val="subscript"/>
        <sz val="11"/>
        <color theme="1"/>
        <rFont val="Calibri"/>
        <family val="2"/>
        <scheme val="minor"/>
      </rPr>
      <t>ini</t>
    </r>
    <r>
      <rPr>
        <sz val="11"/>
        <color theme="1"/>
        <rFont val="Calibri"/>
        <family val="2"/>
        <scheme val="minor"/>
      </rPr>
      <t>&gt; 30 mins in this specific study)</t>
    </r>
  </si>
  <si>
    <t>Yes = 1, No = 0</t>
  </si>
  <si>
    <r>
      <t>Weight</t>
    </r>
    <r>
      <rPr>
        <vertAlign val="subscript"/>
        <sz val="11"/>
        <color theme="1"/>
        <rFont val="Calibri"/>
        <family val="2"/>
        <scheme val="minor"/>
      </rPr>
      <t xml:space="preserve">ini </t>
    </r>
    <r>
      <rPr>
        <sz val="11"/>
        <color theme="1"/>
        <rFont val="Calibri"/>
        <family val="2"/>
        <scheme val="minor"/>
      </rPr>
      <t>[gm]</t>
    </r>
  </si>
  <si>
    <r>
      <t>W</t>
    </r>
    <r>
      <rPr>
        <vertAlign val="subscript"/>
        <sz val="11"/>
        <color theme="1"/>
        <rFont val="Calibri"/>
        <family val="2"/>
        <scheme val="minor"/>
      </rPr>
      <t>fin</t>
    </r>
    <r>
      <rPr>
        <sz val="11"/>
        <color theme="1"/>
        <rFont val="Calibri"/>
        <family val="2"/>
        <scheme val="minor"/>
      </rPr>
      <t xml:space="preserve"> [gm]</t>
    </r>
  </si>
  <si>
    <t>VWC (Secondary)</t>
  </si>
  <si>
    <r>
      <t>VWC</t>
    </r>
    <r>
      <rPr>
        <vertAlign val="subscript"/>
        <sz val="11"/>
        <color theme="1"/>
        <rFont val="Calibri"/>
        <family val="2"/>
        <scheme val="minor"/>
      </rPr>
      <t>fin</t>
    </r>
  </si>
  <si>
    <r>
      <t>RAW</t>
    </r>
    <r>
      <rPr>
        <vertAlign val="subscript"/>
        <sz val="11"/>
        <color theme="1"/>
        <rFont val="Calibri"/>
        <family val="2"/>
        <scheme val="minor"/>
      </rPr>
      <t>fin</t>
    </r>
  </si>
  <si>
    <r>
      <t>VWC</t>
    </r>
    <r>
      <rPr>
        <vertAlign val="subscript"/>
        <sz val="11"/>
        <color theme="1"/>
        <rFont val="Calibri"/>
        <family val="2"/>
        <scheme val="minor"/>
      </rPr>
      <t xml:space="preserve">ini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</si>
</sst>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color indexed="12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1" xfId="0" applyFont="1" applyFill="1" applyBorder="1"/>
    <xf numFmtId="0" fontId="4" fillId="3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0" fillId="0" borderId="0" xfId="0" applyBorder="1"/>
    <xf numFmtId="0" fontId="4" fillId="3" borderId="2" xfId="0" applyFont="1" applyFill="1" applyBorder="1" applyAlignment="1" applyProtection="1">
      <alignment vertical="center" wrapText="1"/>
    </xf>
    <xf numFmtId="0" fontId="4" fillId="2" borderId="4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 applyProtection="1">
      <alignment horizontal="right" vertical="center"/>
      <protection locked="0"/>
    </xf>
    <xf numFmtId="0" fontId="4" fillId="2" borderId="6" xfId="0" applyFont="1" applyFill="1" applyBorder="1" applyAlignment="1" applyProtection="1">
      <alignment vertical="center" wrapText="1"/>
      <protection locked="0"/>
    </xf>
    <xf numFmtId="0" fontId="4" fillId="2" borderId="7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/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0" xfId="0" applyBorder="1" applyAlignment="1">
      <alignment vertical="center" wrapText="1"/>
    </xf>
    <xf numFmtId="2" fontId="0" fillId="2" borderId="21" xfId="0" applyNumberFormat="1" applyFill="1" applyBorder="1" applyAlignment="1" applyProtection="1">
      <alignment vertical="center" wrapText="1"/>
      <protection locked="0"/>
    </xf>
    <xf numFmtId="2" fontId="0" fillId="2" borderId="22" xfId="0" applyNumberFormat="1" applyFill="1" applyBorder="1" applyAlignment="1" applyProtection="1">
      <alignment vertical="center" wrapText="1"/>
      <protection locked="0"/>
    </xf>
    <xf numFmtId="2" fontId="0" fillId="2" borderId="23" xfId="0" applyNumberFormat="1" applyFill="1" applyBorder="1" applyAlignment="1" applyProtection="1">
      <alignment vertical="center" wrapText="1"/>
      <protection locked="0"/>
    </xf>
    <xf numFmtId="2" fontId="0" fillId="4" borderId="21" xfId="0" applyNumberFormat="1" applyFill="1" applyBorder="1" applyAlignment="1" applyProtection="1">
      <alignment vertical="center" wrapText="1"/>
      <protection locked="0"/>
    </xf>
    <xf numFmtId="2" fontId="0" fillId="4" borderId="22" xfId="0" applyNumberFormat="1" applyFill="1" applyBorder="1" applyAlignment="1" applyProtection="1">
      <alignment vertical="center" wrapText="1"/>
      <protection locked="0"/>
    </xf>
    <xf numFmtId="2" fontId="0" fillId="4" borderId="23" xfId="0" applyNumberFormat="1" applyFill="1" applyBorder="1" applyAlignment="1" applyProtection="1">
      <alignment vertical="center" wrapText="1"/>
      <protection locked="0"/>
    </xf>
    <xf numFmtId="2" fontId="0" fillId="4" borderId="24" xfId="0" applyNumberFormat="1" applyFill="1" applyBorder="1" applyAlignment="1" applyProtection="1">
      <alignment vertical="center" wrapText="1"/>
      <protection locked="0"/>
    </xf>
    <xf numFmtId="0" fontId="0" fillId="0" borderId="20" xfId="0" applyFill="1" applyBorder="1" applyAlignment="1">
      <alignment vertical="center" wrapText="1"/>
    </xf>
    <xf numFmtId="164" fontId="10" fillId="0" borderId="0" xfId="0" applyNumberFormat="1" applyFont="1"/>
    <xf numFmtId="1" fontId="10" fillId="0" borderId="0" xfId="0" applyNumberFormat="1" applyFont="1"/>
    <xf numFmtId="164" fontId="8" fillId="0" borderId="0" xfId="0" applyNumberFormat="1" applyFont="1"/>
    <xf numFmtId="0" fontId="0" fillId="0" borderId="25" xfId="0" applyBorder="1" applyAlignment="1">
      <alignment vertical="center" wrapText="1"/>
    </xf>
    <xf numFmtId="2" fontId="0" fillId="2" borderId="26" xfId="0" applyNumberFormat="1" applyFill="1" applyBorder="1" applyAlignment="1" applyProtection="1">
      <alignment vertical="center" wrapText="1"/>
      <protection locked="0"/>
    </xf>
    <xf numFmtId="2" fontId="0" fillId="2" borderId="27" xfId="0" applyNumberFormat="1" applyFill="1" applyBorder="1" applyAlignment="1" applyProtection="1">
      <alignment vertical="center" wrapText="1"/>
      <protection locked="0"/>
    </xf>
    <xf numFmtId="2" fontId="0" fillId="2" borderId="28" xfId="0" applyNumberFormat="1" applyFill="1" applyBorder="1" applyAlignment="1" applyProtection="1">
      <alignment vertical="center" wrapText="1"/>
      <protection locked="0"/>
    </xf>
    <xf numFmtId="2" fontId="0" fillId="4" borderId="26" xfId="0" applyNumberFormat="1" applyFill="1" applyBorder="1" applyAlignment="1" applyProtection="1">
      <alignment vertical="center" wrapText="1"/>
      <protection locked="0"/>
    </xf>
    <xf numFmtId="2" fontId="0" fillId="4" borderId="27" xfId="0" applyNumberFormat="1" applyFill="1" applyBorder="1" applyAlignment="1" applyProtection="1">
      <alignment vertical="center" wrapText="1"/>
      <protection locked="0"/>
    </xf>
    <xf numFmtId="2" fontId="0" fillId="4" borderId="28" xfId="0" applyNumberFormat="1" applyFill="1" applyBorder="1" applyAlignment="1" applyProtection="1">
      <alignment vertical="center" wrapText="1"/>
      <protection locked="0"/>
    </xf>
    <xf numFmtId="2" fontId="0" fillId="4" borderId="29" xfId="0" applyNumberFormat="1" applyFill="1" applyBorder="1" applyAlignment="1" applyProtection="1">
      <alignment vertical="center" wrapText="1"/>
      <protection locked="0"/>
    </xf>
    <xf numFmtId="0" fontId="0" fillId="0" borderId="15" xfId="0" applyBorder="1" applyAlignment="1">
      <alignment vertical="center" wrapText="1"/>
    </xf>
    <xf numFmtId="2" fontId="0" fillId="2" borderId="16" xfId="0" applyNumberFormat="1" applyFill="1" applyBorder="1" applyAlignment="1" applyProtection="1">
      <alignment vertical="center" wrapText="1"/>
      <protection locked="0"/>
    </xf>
    <xf numFmtId="2" fontId="0" fillId="2" borderId="17" xfId="0" applyNumberFormat="1" applyFill="1" applyBorder="1" applyAlignment="1" applyProtection="1">
      <alignment vertical="center" wrapText="1"/>
      <protection locked="0"/>
    </xf>
    <xf numFmtId="2" fontId="0" fillId="2" borderId="18" xfId="0" applyNumberFormat="1" applyFill="1" applyBorder="1" applyAlignment="1" applyProtection="1">
      <alignment vertical="center" wrapText="1"/>
      <protection locked="0"/>
    </xf>
    <xf numFmtId="2" fontId="0" fillId="4" borderId="16" xfId="0" applyNumberFormat="1" applyFill="1" applyBorder="1" applyAlignment="1" applyProtection="1">
      <alignment vertical="center" wrapText="1"/>
      <protection locked="0"/>
    </xf>
    <xf numFmtId="2" fontId="0" fillId="4" borderId="17" xfId="0" applyNumberFormat="1" applyFill="1" applyBorder="1" applyAlignment="1" applyProtection="1">
      <alignment vertical="center" wrapText="1"/>
      <protection locked="0"/>
    </xf>
    <xf numFmtId="2" fontId="0" fillId="4" borderId="18" xfId="0" applyNumberFormat="1" applyFill="1" applyBorder="1" applyAlignment="1" applyProtection="1">
      <alignment vertical="center" wrapText="1"/>
      <protection locked="0"/>
    </xf>
    <xf numFmtId="2" fontId="0" fillId="4" borderId="19" xfId="0" applyNumberFormat="1" applyFill="1" applyBorder="1" applyAlignment="1" applyProtection="1">
      <alignment vertical="center" wrapText="1"/>
      <protection locked="0"/>
    </xf>
    <xf numFmtId="2" fontId="10" fillId="0" borderId="0" xfId="0" applyNumberFormat="1" applyFont="1"/>
    <xf numFmtId="0" fontId="0" fillId="0" borderId="6" xfId="0" applyBorder="1"/>
    <xf numFmtId="0" fontId="0" fillId="0" borderId="7" xfId="0" applyBorder="1"/>
    <xf numFmtId="0" fontId="12" fillId="0" borderId="0" xfId="0" applyFont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2" fontId="0" fillId="2" borderId="31" xfId="0" applyNumberFormat="1" applyFill="1" applyBorder="1" applyAlignment="1" applyProtection="1">
      <alignment vertical="center" wrapText="1"/>
      <protection locked="0"/>
    </xf>
    <xf numFmtId="2" fontId="0" fillId="2" borderId="32" xfId="0" applyNumberFormat="1" applyFill="1" applyBorder="1" applyAlignment="1" applyProtection="1">
      <alignment vertical="center" wrapText="1"/>
      <protection locked="0"/>
    </xf>
    <xf numFmtId="2" fontId="0" fillId="2" borderId="33" xfId="0" applyNumberFormat="1" applyFill="1" applyBorder="1" applyAlignment="1" applyProtection="1">
      <alignment vertical="center" wrapText="1"/>
      <protection locked="0"/>
    </xf>
    <xf numFmtId="2" fontId="0" fillId="4" borderId="31" xfId="0" applyNumberFormat="1" applyFill="1" applyBorder="1" applyAlignment="1" applyProtection="1">
      <alignment vertical="center" wrapText="1"/>
      <protection locked="0"/>
    </xf>
    <xf numFmtId="2" fontId="0" fillId="4" borderId="32" xfId="0" applyNumberFormat="1" applyFill="1" applyBorder="1" applyAlignment="1" applyProtection="1">
      <alignment vertical="center" wrapText="1"/>
      <protection locked="0"/>
    </xf>
    <xf numFmtId="2" fontId="0" fillId="4" borderId="33" xfId="0" applyNumberFormat="1" applyFill="1" applyBorder="1" applyAlignment="1" applyProtection="1">
      <alignment vertical="center" wrapText="1"/>
      <protection locked="0"/>
    </xf>
    <xf numFmtId="2" fontId="0" fillId="4" borderId="34" xfId="0" applyNumberFormat="1" applyFill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Border="1" applyAlignment="1" applyProtection="1">
      <alignment vertical="center" wrapText="1"/>
      <protection locked="0"/>
    </xf>
    <xf numFmtId="0" fontId="1" fillId="0" borderId="10" xfId="0" applyFont="1" applyBorder="1" applyAlignment="1">
      <alignment vertical="center" wrapText="1"/>
    </xf>
    <xf numFmtId="0" fontId="0" fillId="0" borderId="36" xfId="0" applyBorder="1"/>
    <xf numFmtId="0" fontId="1" fillId="0" borderId="5" xfId="0" applyFont="1" applyBorder="1" applyAlignment="1">
      <alignment vertical="center" wrapText="1"/>
    </xf>
    <xf numFmtId="0" fontId="0" fillId="0" borderId="37" xfId="0" applyBorder="1"/>
    <xf numFmtId="0" fontId="0" fillId="0" borderId="10" xfId="0" applyBorder="1"/>
    <xf numFmtId="0" fontId="0" fillId="0" borderId="35" xfId="0" applyBorder="1"/>
    <xf numFmtId="0" fontId="0" fillId="2" borderId="36" xfId="0" applyFill="1" applyBorder="1"/>
    <xf numFmtId="2" fontId="0" fillId="0" borderId="0" xfId="0" applyNumberFormat="1" applyBorder="1" applyAlignment="1" applyProtection="1">
      <alignment vertical="center" wrapText="1"/>
      <protection locked="0"/>
    </xf>
    <xf numFmtId="0" fontId="0" fillId="0" borderId="5" xfId="0" applyBorder="1"/>
    <xf numFmtId="0" fontId="0" fillId="2" borderId="38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39" xfId="0" applyBorder="1" applyAlignment="1" applyProtection="1">
      <alignment vertical="center" wrapText="1"/>
      <protection locked="0"/>
    </xf>
    <xf numFmtId="0" fontId="0" fillId="0" borderId="40" xfId="0" applyBorder="1" applyAlignment="1" applyProtection="1">
      <alignment vertical="center" wrapText="1"/>
      <protection locked="0"/>
    </xf>
    <xf numFmtId="0" fontId="0" fillId="0" borderId="41" xfId="0" applyBorder="1" applyAlignment="1" applyProtection="1">
      <alignment vertical="center" wrapText="1"/>
      <protection locked="0"/>
    </xf>
    <xf numFmtId="2" fontId="0" fillId="0" borderId="31" xfId="0" applyNumberFormat="1" applyBorder="1" applyAlignment="1" applyProtection="1">
      <alignment vertical="center" wrapText="1"/>
      <protection locked="0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1 (Soil Type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1 (SoilType 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Calibration!$H$18:$L$18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Calibration!$H$24:$L$24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8-4E5B-B100-06FFE77C27DC}"/>
            </c:ext>
          </c:extLst>
        </c:ser>
        <c:ser>
          <c:idx val="1"/>
          <c:order val="1"/>
          <c:tx>
            <c:v>ThetaProbe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Calibration!$H$18:$L$18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Calibration!$H$19:$L$19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8-4E5B-B100-06FFE77C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20463"/>
        <c:axId val="2071919631"/>
      </c:scatterChart>
      <c:valAx>
        <c:axId val="207192046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(actual,</a:t>
                </a:r>
                <a:r>
                  <a:rPr lang="de-DE" baseline="0"/>
                  <a:t> by weight [%]</a:t>
                </a:r>
                <a:r>
                  <a:rPr lang="de-D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19631"/>
        <c:crosses val="autoZero"/>
        <c:crossBetween val="midCat"/>
      </c:valAx>
      <c:valAx>
        <c:axId val="207191963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(sensor</a:t>
                </a:r>
                <a:r>
                  <a:rPr lang="de-DE" baseline="0"/>
                  <a:t> to be calibrated/ThetaProbe</a:t>
                </a:r>
                <a:r>
                  <a:rPr lang="de-DE"/>
                  <a:t>)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1 (Soil Type 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1 (SoilType 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Calibration!$M$18:$Q$18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Calibration!$M$24:$Q$24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D-4AB1-AAD3-3FFA6B8D5CDE}"/>
            </c:ext>
          </c:extLst>
        </c:ser>
        <c:ser>
          <c:idx val="1"/>
          <c:order val="1"/>
          <c:tx>
            <c:v>ThetaProbe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Calibration!$M$18:$Q$18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Calibration!$M$19:$Q$19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D-4AB1-AAD3-3FFA6B8D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20463"/>
        <c:axId val="2071919631"/>
      </c:scatterChart>
      <c:valAx>
        <c:axId val="207192046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(actual,</a:t>
                </a:r>
                <a:r>
                  <a:rPr lang="de-DE" baseline="0"/>
                  <a:t> by weight [%]</a:t>
                </a:r>
                <a:r>
                  <a:rPr lang="de-D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19631"/>
        <c:crosses val="autoZero"/>
        <c:crossBetween val="midCat"/>
      </c:valAx>
      <c:valAx>
        <c:axId val="207191963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(sensor</a:t>
                </a:r>
                <a:r>
                  <a:rPr lang="de-DE" baseline="0"/>
                  <a:t> to be calibrated/ThetaProbe</a:t>
                </a:r>
                <a:r>
                  <a:rPr lang="de-DE"/>
                  <a:t>)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1 (Soil Type 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1 (SoilType 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Calibration!$R$18:$V$18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Calibration!$R$24:$V$24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F-45B9-90CC-42E2B36EFBE1}"/>
            </c:ext>
          </c:extLst>
        </c:ser>
        <c:ser>
          <c:idx val="1"/>
          <c:order val="1"/>
          <c:tx>
            <c:v>ThetaProbe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Calibration!$R$18:$V$18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Calibration!$R$19:$V$19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F-45B9-90CC-42E2B36E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20463"/>
        <c:axId val="2071919631"/>
      </c:scatterChart>
      <c:valAx>
        <c:axId val="207192046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(actual,</a:t>
                </a:r>
                <a:r>
                  <a:rPr lang="de-DE" baseline="0"/>
                  <a:t> by weight [%]</a:t>
                </a:r>
                <a:r>
                  <a:rPr lang="de-D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19631"/>
        <c:crosses val="autoZero"/>
        <c:crossBetween val="midCat"/>
      </c:valAx>
      <c:valAx>
        <c:axId val="207191963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(sensor</a:t>
                </a:r>
                <a:r>
                  <a:rPr lang="de-DE" baseline="0"/>
                  <a:t> to be calibrated/ThetaProbe</a:t>
                </a:r>
                <a:r>
                  <a:rPr lang="de-DE"/>
                  <a:t>)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1 (Soil Type 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1 (SoilType 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Calibration!$W$18:$AA$18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Calibration!$W$24:$AA$24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C-4260-AFFB-C0CF00E652ED}"/>
            </c:ext>
          </c:extLst>
        </c:ser>
        <c:ser>
          <c:idx val="1"/>
          <c:order val="1"/>
          <c:tx>
            <c:v>ThetaProbe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Calibration!$W$18:$AA$18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Calibration!$W$19:$AA$19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C-4260-AFFB-C0CF00E6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20463"/>
        <c:axId val="2071919631"/>
      </c:scatterChart>
      <c:valAx>
        <c:axId val="207192046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(actual,</a:t>
                </a:r>
                <a:r>
                  <a:rPr lang="de-DE" baseline="0"/>
                  <a:t> by weight [%]</a:t>
                </a:r>
                <a:r>
                  <a:rPr lang="de-D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19631"/>
        <c:crosses val="autoZero"/>
        <c:crossBetween val="midCat"/>
      </c:valAx>
      <c:valAx>
        <c:axId val="207191963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(sensor</a:t>
                </a:r>
                <a:r>
                  <a:rPr lang="de-DE" baseline="0"/>
                  <a:t> to be calibrated/ThetaProbe</a:t>
                </a:r>
                <a:r>
                  <a:rPr lang="de-DE"/>
                  <a:t>)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1 (All soils)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 1 (All soil types)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Calibration!$H$18:$AA$18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Calibration!$H$24:$AA$24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4-4920-B4E0-A6307B47B177}"/>
            </c:ext>
          </c:extLst>
        </c:ser>
        <c:ser>
          <c:idx val="1"/>
          <c:order val="1"/>
          <c:tx>
            <c:v>ThetaProbe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Calibration!$H$18:$AA$18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Calibration!$H$19:$AA$19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4-4920-B4E0-A6307B47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20463"/>
        <c:axId val="2071919631"/>
      </c:scatterChart>
      <c:valAx>
        <c:axId val="207192046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(actual,</a:t>
                </a:r>
                <a:r>
                  <a:rPr lang="de-DE" baseline="0"/>
                  <a:t> by weight [%]</a:t>
                </a:r>
                <a:r>
                  <a:rPr lang="de-D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19631"/>
        <c:crosses val="autoZero"/>
        <c:crossBetween val="midCat"/>
      </c:valAx>
      <c:valAx>
        <c:axId val="207191963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VWC (sensor</a:t>
                </a:r>
                <a:r>
                  <a:rPr lang="de-DE" baseline="0"/>
                  <a:t> to be calibrated/ThetaProbe</a:t>
                </a:r>
                <a:r>
                  <a:rPr lang="de-DE"/>
                  <a:t>)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2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885824</xdr:colOff>
      <xdr:row>26</xdr:row>
      <xdr:rowOff>180975</xdr:rowOff>
    </xdr:from>
    <xdr:to>
      <xdr:col>13</xdr:col>
      <xdr:colOff>209550</xdr:colOff>
      <xdr:row>45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27</xdr:row>
      <xdr:rowOff>9525</xdr:rowOff>
    </xdr:from>
    <xdr:to>
      <xdr:col>22</xdr:col>
      <xdr:colOff>285751</xdr:colOff>
      <xdr:row>45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27</xdr:row>
      <xdr:rowOff>0</xdr:rowOff>
    </xdr:from>
    <xdr:to>
      <xdr:col>30</xdr:col>
      <xdr:colOff>371476</xdr:colOff>
      <xdr:row>45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104775</xdr:colOff>
      <xdr:row>26</xdr:row>
      <xdr:rowOff>180975</xdr:rowOff>
    </xdr:from>
    <xdr:to>
      <xdr:col>39</xdr:col>
      <xdr:colOff>19051</xdr:colOff>
      <xdr:row>45</xdr:row>
      <xdr:rowOff>28574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6</xdr:col>
      <xdr:colOff>733426</xdr:colOff>
      <xdr:row>45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4" sqref="D4"/>
    </sheetView>
  </sheetViews>
  <sheetFormatPr defaultColWidth="8.5703125" defaultRowHeight="15" x14ac:dyDescent="0.25"/>
  <cols>
    <col min="1" max="1" width="11.140625" customWidth="1"/>
    <col min="2" max="2" width="2.85546875" bestFit="1" customWidth="1"/>
    <col min="3" max="12" width="15.42578125" customWidth="1"/>
  </cols>
  <sheetData>
    <row r="1" spans="1:1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5.75" thickBot="1" x14ac:dyDescent="0.3"/>
    <row r="3" spans="1:12" ht="21.75" thickBot="1" x14ac:dyDescent="0.4">
      <c r="B3" s="1">
        <v>4</v>
      </c>
      <c r="C3" s="97" t="s">
        <v>1</v>
      </c>
      <c r="D3" s="98"/>
      <c r="E3" s="98"/>
      <c r="F3" s="98"/>
      <c r="G3" s="98"/>
      <c r="H3" s="98"/>
      <c r="I3" s="98"/>
      <c r="J3" s="98"/>
      <c r="K3" s="98"/>
      <c r="L3" s="99"/>
    </row>
    <row r="4" spans="1:12" ht="15.75" thickBot="1" x14ac:dyDescent="0.3">
      <c r="A4" t="s">
        <v>2</v>
      </c>
      <c r="C4" s="2" t="s">
        <v>3</v>
      </c>
      <c r="D4" s="3"/>
      <c r="E4" s="2" t="s">
        <v>4</v>
      </c>
      <c r="F4" s="3"/>
      <c r="G4" s="2" t="s">
        <v>5</v>
      </c>
      <c r="H4" s="3"/>
      <c r="I4" s="4" t="s">
        <v>6</v>
      </c>
      <c r="J4" s="5"/>
      <c r="K4" s="4" t="s">
        <v>7</v>
      </c>
      <c r="L4" s="6"/>
    </row>
    <row r="5" spans="1:12" ht="15.75" thickBot="1" x14ac:dyDescent="0.3">
      <c r="A5" t="s">
        <v>8</v>
      </c>
      <c r="C5" s="2" t="s">
        <v>9</v>
      </c>
      <c r="D5" s="3"/>
      <c r="E5" s="2" t="s">
        <v>10</v>
      </c>
      <c r="F5" s="3"/>
      <c r="G5" s="2" t="s">
        <v>11</v>
      </c>
      <c r="H5" s="3"/>
      <c r="I5" s="2" t="s">
        <v>12</v>
      </c>
      <c r="J5" s="7"/>
      <c r="K5" s="2" t="s">
        <v>13</v>
      </c>
      <c r="L5" s="3"/>
    </row>
    <row r="6" spans="1:12" ht="15.75" thickBot="1" x14ac:dyDescent="0.3">
      <c r="A6" t="s">
        <v>14</v>
      </c>
      <c r="C6" s="2" t="s">
        <v>15</v>
      </c>
      <c r="D6" s="3"/>
      <c r="E6" s="2" t="s">
        <v>16</v>
      </c>
      <c r="F6" s="3"/>
      <c r="G6" s="2" t="s">
        <v>17</v>
      </c>
      <c r="H6" s="3"/>
      <c r="I6" s="2" t="s">
        <v>18</v>
      </c>
      <c r="J6" s="7"/>
      <c r="K6" s="2" t="s">
        <v>19</v>
      </c>
      <c r="L6" s="3"/>
    </row>
    <row r="7" spans="1:12" ht="15.75" thickBot="1" x14ac:dyDescent="0.3">
      <c r="A7" t="s">
        <v>20</v>
      </c>
      <c r="C7" s="2" t="s">
        <v>21</v>
      </c>
      <c r="D7" s="3"/>
      <c r="E7" s="2" t="s">
        <v>22</v>
      </c>
      <c r="F7" s="3"/>
      <c r="G7" s="2" t="s">
        <v>23</v>
      </c>
      <c r="H7" s="3"/>
      <c r="I7" s="2" t="s">
        <v>24</v>
      </c>
      <c r="J7" s="7"/>
      <c r="K7" s="2" t="s">
        <v>25</v>
      </c>
      <c r="L7" s="3"/>
    </row>
  </sheetData>
  <mergeCells count="2">
    <mergeCell ref="A1:L1"/>
    <mergeCell ref="C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E26" sqref="E26"/>
    </sheetView>
  </sheetViews>
  <sheetFormatPr defaultRowHeight="15" customHeight="1" x14ac:dyDescent="0.25"/>
  <cols>
    <col min="2" max="2" width="2.85546875" bestFit="1" customWidth="1"/>
    <col min="3" max="3" width="23.5703125" style="8" bestFit="1" customWidth="1"/>
    <col min="4" max="4" width="11.28515625" style="8" customWidth="1"/>
    <col min="5" max="5" width="23.5703125" style="8" bestFit="1" customWidth="1"/>
    <col min="6" max="6" width="9.28515625" style="8" customWidth="1"/>
    <col min="7" max="7" width="23.5703125" style="8" bestFit="1" customWidth="1"/>
    <col min="8" max="8" width="9.28515625" style="8" customWidth="1"/>
    <col min="9" max="9" width="21.85546875" style="8" customWidth="1"/>
    <col min="10" max="10" width="9.28515625" style="8" customWidth="1"/>
    <col min="11" max="11" width="23.5703125" style="8" bestFit="1" customWidth="1"/>
    <col min="17" max="19" width="8.85546875" customWidth="1"/>
  </cols>
  <sheetData>
    <row r="1" spans="1:18" ht="15" customHeight="1" x14ac:dyDescent="0.25">
      <c r="A1" t="s">
        <v>0</v>
      </c>
    </row>
    <row r="3" spans="1:18" ht="15" customHeight="1" thickBot="1" x14ac:dyDescent="0.3"/>
    <row r="4" spans="1:18" ht="21.75" thickBot="1" x14ac:dyDescent="0.4">
      <c r="B4" s="1">
        <v>1</v>
      </c>
      <c r="C4" s="103" t="s">
        <v>26</v>
      </c>
      <c r="D4" s="104"/>
      <c r="E4" s="104"/>
      <c r="F4" s="104"/>
      <c r="G4" s="104"/>
      <c r="H4" s="104"/>
      <c r="I4" s="104"/>
      <c r="J4" s="104"/>
      <c r="K4" s="104"/>
      <c r="L4" s="105"/>
    </row>
    <row r="5" spans="1:18" ht="15" customHeight="1" thickBot="1" x14ac:dyDescent="0.3">
      <c r="C5" s="9" t="s">
        <v>27</v>
      </c>
      <c r="D5" s="10">
        <v>5</v>
      </c>
      <c r="E5" s="2" t="s">
        <v>28</v>
      </c>
      <c r="F5" s="10"/>
      <c r="G5" s="2" t="s">
        <v>29</v>
      </c>
      <c r="H5" s="10"/>
      <c r="I5" s="2" t="s">
        <v>30</v>
      </c>
      <c r="J5" s="10"/>
      <c r="K5" s="2" t="s">
        <v>31</v>
      </c>
      <c r="L5" s="10"/>
    </row>
    <row r="6" spans="1:18" ht="15" customHeight="1" thickBot="1" x14ac:dyDescent="0.3">
      <c r="C6" s="2" t="s">
        <v>32</v>
      </c>
      <c r="D6" s="10"/>
      <c r="E6" s="2" t="s">
        <v>33</v>
      </c>
      <c r="F6" s="10"/>
      <c r="G6" s="2" t="s">
        <v>34</v>
      </c>
      <c r="H6" s="10"/>
      <c r="I6" s="2" t="s">
        <v>35</v>
      </c>
      <c r="J6" s="10"/>
      <c r="K6" s="2" t="s">
        <v>36</v>
      </c>
      <c r="L6" s="10"/>
      <c r="R6" s="11"/>
    </row>
    <row r="7" spans="1:18" ht="15" customHeight="1" thickBot="1" x14ac:dyDescent="0.3">
      <c r="C7" s="2" t="s">
        <v>37</v>
      </c>
      <c r="D7" s="10"/>
      <c r="E7" s="2" t="s">
        <v>38</v>
      </c>
      <c r="F7" s="10"/>
      <c r="G7" s="2" t="s">
        <v>39</v>
      </c>
      <c r="H7" s="10"/>
      <c r="I7" s="2" t="s">
        <v>40</v>
      </c>
      <c r="J7" s="10"/>
      <c r="K7" s="2" t="s">
        <v>41</v>
      </c>
      <c r="L7" s="10"/>
    </row>
    <row r="8" spans="1:18" ht="15" customHeight="1" thickBot="1" x14ac:dyDescent="0.3">
      <c r="C8" s="2" t="s">
        <v>42</v>
      </c>
      <c r="D8" s="10"/>
      <c r="E8" s="2" t="s">
        <v>43</v>
      </c>
      <c r="F8" s="10"/>
      <c r="G8" s="2" t="s">
        <v>44</v>
      </c>
      <c r="H8" s="10"/>
      <c r="I8" s="2" t="s">
        <v>45</v>
      </c>
      <c r="J8" s="10"/>
      <c r="K8" s="2" t="s">
        <v>46</v>
      </c>
      <c r="L8" s="10"/>
    </row>
    <row r="9" spans="1:18" ht="15" customHeight="1" thickBot="1" x14ac:dyDescent="0.3">
      <c r="C9" s="106" t="s">
        <v>47</v>
      </c>
      <c r="D9" s="107"/>
      <c r="E9" s="107"/>
      <c r="F9" s="107"/>
      <c r="G9" s="107"/>
      <c r="H9" s="107"/>
      <c r="I9" s="107"/>
      <c r="J9" s="107"/>
      <c r="K9" s="107"/>
      <c r="L9" s="108"/>
    </row>
    <row r="10" spans="1:18" ht="15" customHeight="1" x14ac:dyDescent="0.25"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8" ht="15" customHeight="1" x14ac:dyDescent="0.25"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8" ht="15" customHeight="1" x14ac:dyDescent="0.25"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8" ht="15" customHeight="1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8" ht="15" customHeight="1" thickBot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8" ht="21.75" thickBot="1" x14ac:dyDescent="0.4">
      <c r="B15" s="1">
        <v>2</v>
      </c>
      <c r="C15" s="103" t="s">
        <v>48</v>
      </c>
      <c r="D15" s="104"/>
      <c r="E15" s="104"/>
      <c r="F15" s="104"/>
      <c r="G15" s="104"/>
      <c r="H15" s="104"/>
      <c r="I15" s="104"/>
      <c r="J15" s="104"/>
      <c r="K15" s="104"/>
      <c r="L15" s="105"/>
    </row>
    <row r="16" spans="1:18" ht="15" customHeight="1" thickBot="1" x14ac:dyDescent="0.3">
      <c r="C16" s="2" t="s">
        <v>49</v>
      </c>
      <c r="D16" s="10"/>
      <c r="E16" s="2" t="s">
        <v>50</v>
      </c>
      <c r="F16" s="10"/>
      <c r="G16" s="2" t="s">
        <v>51</v>
      </c>
      <c r="H16" s="10"/>
      <c r="I16" s="2" t="s">
        <v>52</v>
      </c>
      <c r="J16" s="10"/>
      <c r="K16" s="2" t="s">
        <v>53</v>
      </c>
      <c r="L16" s="10"/>
    </row>
    <row r="17" spans="2:15" ht="15" customHeight="1" thickBot="1" x14ac:dyDescent="0.3">
      <c r="C17" s="2" t="s">
        <v>54</v>
      </c>
      <c r="D17" s="10"/>
      <c r="E17" s="2" t="s">
        <v>55</v>
      </c>
      <c r="F17" s="10"/>
      <c r="G17" s="2" t="s">
        <v>56</v>
      </c>
      <c r="H17" s="10"/>
      <c r="I17" s="2" t="s">
        <v>57</v>
      </c>
      <c r="J17" s="10"/>
      <c r="K17" s="2" t="s">
        <v>58</v>
      </c>
      <c r="L17" s="10"/>
    </row>
    <row r="18" spans="2:15" ht="15" customHeight="1" thickBot="1" x14ac:dyDescent="0.3">
      <c r="C18" s="2" t="s">
        <v>59</v>
      </c>
      <c r="D18" s="10"/>
      <c r="E18" s="2" t="s">
        <v>60</v>
      </c>
      <c r="F18" s="10"/>
      <c r="G18" s="2" t="s">
        <v>61</v>
      </c>
      <c r="H18" s="10"/>
      <c r="I18" s="2" t="s">
        <v>62</v>
      </c>
      <c r="J18" s="10"/>
      <c r="K18" s="2" t="s">
        <v>63</v>
      </c>
      <c r="L18" s="10"/>
    </row>
    <row r="19" spans="2:15" ht="15" customHeight="1" thickBot="1" x14ac:dyDescent="0.3">
      <c r="C19" s="2" t="s">
        <v>64</v>
      </c>
      <c r="D19" s="10"/>
      <c r="E19" s="2" t="s">
        <v>65</v>
      </c>
      <c r="F19" s="10"/>
      <c r="G19" s="2" t="s">
        <v>66</v>
      </c>
      <c r="H19" s="10"/>
      <c r="I19" s="2" t="s">
        <v>67</v>
      </c>
      <c r="J19" s="10"/>
      <c r="K19" s="2" t="s">
        <v>68</v>
      </c>
      <c r="L19" s="10"/>
    </row>
    <row r="20" spans="2:15" ht="15" customHeight="1" x14ac:dyDescent="0.25">
      <c r="C20" s="12"/>
      <c r="D20" s="12"/>
      <c r="E20" s="12"/>
      <c r="F20" s="12"/>
      <c r="G20" s="12"/>
      <c r="H20" s="12"/>
      <c r="I20" s="12"/>
      <c r="J20" s="13"/>
      <c r="K20" s="12"/>
      <c r="L20" s="12"/>
    </row>
    <row r="21" spans="2:15" ht="15" customHeight="1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5" ht="15" customHeight="1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2:15" ht="15" customHeight="1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5" ht="15" customHeight="1" thickBot="1" x14ac:dyDescent="0.3"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2:15" ht="21.75" customHeight="1" thickBot="1" x14ac:dyDescent="0.4">
      <c r="B25" s="1">
        <v>3</v>
      </c>
      <c r="C25" s="109" t="s">
        <v>69</v>
      </c>
      <c r="D25" s="110"/>
      <c r="E25" s="110"/>
      <c r="F25" s="110"/>
      <c r="G25" s="110"/>
      <c r="H25" s="110"/>
      <c r="I25" s="110"/>
      <c r="J25" s="110"/>
      <c r="K25" s="110"/>
      <c r="L25" s="111"/>
    </row>
    <row r="26" spans="2:15" ht="15" customHeight="1" thickBot="1" x14ac:dyDescent="0.3">
      <c r="C26" s="2" t="s">
        <v>70</v>
      </c>
      <c r="D26" s="10">
        <v>0</v>
      </c>
      <c r="E26" s="2" t="s">
        <v>71</v>
      </c>
      <c r="F26" s="10">
        <f>0.25*L26</f>
        <v>0</v>
      </c>
      <c r="G26" s="2" t="s">
        <v>72</v>
      </c>
      <c r="H26" s="10">
        <f>0.5*L26</f>
        <v>0</v>
      </c>
      <c r="I26" s="4" t="s">
        <v>73</v>
      </c>
      <c r="J26" s="14">
        <f>L26*0.75</f>
        <v>0</v>
      </c>
      <c r="K26" s="4" t="s">
        <v>74</v>
      </c>
      <c r="L26" s="15"/>
      <c r="M26" s="8"/>
      <c r="N26" s="8"/>
      <c r="O26" s="8"/>
    </row>
    <row r="27" spans="2:15" ht="15" customHeight="1" thickBot="1" x14ac:dyDescent="0.3">
      <c r="C27" s="2" t="s">
        <v>75</v>
      </c>
      <c r="D27" s="10">
        <v>0</v>
      </c>
      <c r="E27" s="2" t="s">
        <v>76</v>
      </c>
      <c r="F27" s="10">
        <f t="shared" ref="F27:F29" si="0">0.25*L27</f>
        <v>0</v>
      </c>
      <c r="G27" s="2" t="s">
        <v>77</v>
      </c>
      <c r="H27" s="10">
        <f t="shared" ref="H27:H29" si="1">0.5*L27</f>
        <v>0</v>
      </c>
      <c r="I27" s="2" t="s">
        <v>78</v>
      </c>
      <c r="J27" s="14">
        <f t="shared" ref="J27:J29" si="2">L27*0.75</f>
        <v>0</v>
      </c>
      <c r="K27" s="2" t="s">
        <v>79</v>
      </c>
      <c r="L27" s="10"/>
      <c r="M27" s="8"/>
      <c r="N27" s="8"/>
      <c r="O27" s="8"/>
    </row>
    <row r="28" spans="2:15" ht="15" customHeight="1" thickBot="1" x14ac:dyDescent="0.3">
      <c r="C28" s="2" t="s">
        <v>80</v>
      </c>
      <c r="D28" s="10">
        <v>0</v>
      </c>
      <c r="E28" s="2" t="s">
        <v>81</v>
      </c>
      <c r="F28" s="10">
        <f t="shared" si="0"/>
        <v>0</v>
      </c>
      <c r="G28" s="2" t="s">
        <v>82</v>
      </c>
      <c r="H28" s="10">
        <f t="shared" si="1"/>
        <v>0</v>
      </c>
      <c r="I28" s="2" t="s">
        <v>83</v>
      </c>
      <c r="J28" s="14">
        <f t="shared" si="2"/>
        <v>0</v>
      </c>
      <c r="K28" s="2" t="s">
        <v>84</v>
      </c>
      <c r="L28" s="10"/>
      <c r="M28" s="8"/>
      <c r="N28" s="8"/>
      <c r="O28" s="8"/>
    </row>
    <row r="29" spans="2:15" ht="15" customHeight="1" thickBot="1" x14ac:dyDescent="0.3">
      <c r="C29" s="2" t="s">
        <v>85</v>
      </c>
      <c r="D29" s="10">
        <v>0</v>
      </c>
      <c r="E29" s="2" t="s">
        <v>86</v>
      </c>
      <c r="F29" s="10">
        <f t="shared" si="0"/>
        <v>0</v>
      </c>
      <c r="G29" s="2" t="s">
        <v>87</v>
      </c>
      <c r="H29" s="10">
        <f t="shared" si="1"/>
        <v>0</v>
      </c>
      <c r="I29" s="2" t="s">
        <v>88</v>
      </c>
      <c r="J29" s="14">
        <f t="shared" si="2"/>
        <v>0</v>
      </c>
      <c r="K29" s="2" t="s">
        <v>89</v>
      </c>
      <c r="L29" s="10"/>
      <c r="M29" s="8"/>
      <c r="N29" s="8"/>
      <c r="O29" s="8"/>
    </row>
    <row r="30" spans="2:15" ht="15" customHeight="1" x14ac:dyDescent="0.25">
      <c r="C30" s="16"/>
      <c r="D30" s="16"/>
    </row>
    <row r="31" spans="2:15" ht="15" customHeight="1" x14ac:dyDescent="0.25">
      <c r="C31" s="16"/>
      <c r="D31" s="16"/>
    </row>
    <row r="41" spans="3:12" ht="15" customHeight="1" thickBot="1" x14ac:dyDescent="0.3"/>
    <row r="42" spans="3:12" ht="15" customHeight="1" thickBot="1" x14ac:dyDescent="0.3">
      <c r="C42" s="100" t="s">
        <v>90</v>
      </c>
      <c r="D42" s="101"/>
      <c r="E42" s="101"/>
      <c r="F42" s="101"/>
      <c r="G42" s="101"/>
      <c r="H42" s="101"/>
      <c r="I42" s="101"/>
      <c r="J42" s="101"/>
      <c r="K42" s="101"/>
      <c r="L42" s="102"/>
    </row>
    <row r="43" spans="3:12" ht="15" customHeight="1" thickBot="1" x14ac:dyDescent="0.3">
      <c r="C43" s="17" t="s">
        <v>91</v>
      </c>
      <c r="D43" s="18">
        <f>D16-D5</f>
        <v>-5</v>
      </c>
      <c r="E43" s="17" t="s">
        <v>92</v>
      </c>
      <c r="F43" s="18">
        <f>F16-F5</f>
        <v>0</v>
      </c>
      <c r="G43" s="17" t="s">
        <v>93</v>
      </c>
      <c r="H43" s="18">
        <f>H16-H5</f>
        <v>0</v>
      </c>
      <c r="I43" s="17" t="s">
        <v>94</v>
      </c>
      <c r="J43" s="18">
        <f>J16-J5</f>
        <v>0</v>
      </c>
      <c r="K43" s="17" t="s">
        <v>95</v>
      </c>
      <c r="L43" s="18">
        <f>L16-L5</f>
        <v>0</v>
      </c>
    </row>
    <row r="44" spans="3:12" ht="15" customHeight="1" thickBot="1" x14ac:dyDescent="0.3">
      <c r="C44" s="17" t="s">
        <v>96</v>
      </c>
      <c r="D44" s="18">
        <f>D17-D6</f>
        <v>0</v>
      </c>
      <c r="E44" s="17" t="s">
        <v>97</v>
      </c>
      <c r="F44" s="18">
        <f>F17-F6</f>
        <v>0</v>
      </c>
      <c r="G44" s="17" t="s">
        <v>98</v>
      </c>
      <c r="H44" s="18">
        <f>H17-H6</f>
        <v>0</v>
      </c>
      <c r="I44" s="17" t="s">
        <v>99</v>
      </c>
      <c r="J44" s="18">
        <f>J17-J6</f>
        <v>0</v>
      </c>
      <c r="K44" s="17" t="s">
        <v>100</v>
      </c>
      <c r="L44" s="18">
        <f>L17-L6</f>
        <v>0</v>
      </c>
    </row>
    <row r="45" spans="3:12" ht="15" customHeight="1" thickBot="1" x14ac:dyDescent="0.3">
      <c r="C45" s="17" t="s">
        <v>101</v>
      </c>
      <c r="D45" s="18">
        <f>D18-D7</f>
        <v>0</v>
      </c>
      <c r="E45" s="17" t="s">
        <v>102</v>
      </c>
      <c r="F45" s="18">
        <f>F18-F7</f>
        <v>0</v>
      </c>
      <c r="G45" s="17" t="s">
        <v>103</v>
      </c>
      <c r="H45" s="18">
        <f>H18-H7</f>
        <v>0</v>
      </c>
      <c r="I45" s="17" t="s">
        <v>104</v>
      </c>
      <c r="J45" s="18">
        <f>J18-J7</f>
        <v>0</v>
      </c>
      <c r="K45" s="17" t="s">
        <v>105</v>
      </c>
      <c r="L45" s="18">
        <f>L18-L7</f>
        <v>0</v>
      </c>
    </row>
    <row r="46" spans="3:12" ht="15" customHeight="1" thickBot="1" x14ac:dyDescent="0.3">
      <c r="C46" s="17" t="s">
        <v>106</v>
      </c>
      <c r="D46" s="18">
        <f>D19-D8</f>
        <v>0</v>
      </c>
      <c r="E46" s="17" t="s">
        <v>107</v>
      </c>
      <c r="F46" s="18">
        <f>F19-F8</f>
        <v>0</v>
      </c>
      <c r="G46" s="17" t="s">
        <v>108</v>
      </c>
      <c r="H46" s="18">
        <f>H19-H8</f>
        <v>0</v>
      </c>
      <c r="I46" s="17" t="s">
        <v>109</v>
      </c>
      <c r="J46" s="18">
        <f>J19-J8</f>
        <v>0</v>
      </c>
      <c r="K46" s="17" t="s">
        <v>110</v>
      </c>
      <c r="L46" s="18">
        <f>L19-L8</f>
        <v>0</v>
      </c>
    </row>
    <row r="47" spans="3:12" s="20" customFormat="1" ht="15" customHeight="1" x14ac:dyDescent="0.25"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3:12" s="20" customFormat="1" ht="15" customHeight="1" thickBot="1" x14ac:dyDescent="0.3"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3:12" ht="21.75" thickBot="1" x14ac:dyDescent="0.3">
      <c r="C49" s="100" t="s">
        <v>111</v>
      </c>
      <c r="D49" s="101"/>
      <c r="E49" s="101"/>
      <c r="F49" s="101"/>
      <c r="G49" s="101"/>
      <c r="H49" s="101"/>
      <c r="I49" s="101"/>
      <c r="J49" s="101"/>
      <c r="K49" s="101"/>
      <c r="L49" s="102"/>
    </row>
    <row r="50" spans="3:12" ht="15" customHeight="1" thickBot="1" x14ac:dyDescent="0.3">
      <c r="C50" s="17" t="s">
        <v>112</v>
      </c>
      <c r="D50" s="18" t="e">
        <f>D43/'Specific Gravity of 4 soils'!D4</f>
        <v>#DIV/0!</v>
      </c>
      <c r="E50" s="17" t="s">
        <v>113</v>
      </c>
      <c r="F50" s="18" t="e">
        <f>F43/'Specific Gravity of 4 soils'!F4</f>
        <v>#DIV/0!</v>
      </c>
      <c r="G50" s="17" t="s">
        <v>114</v>
      </c>
      <c r="H50" s="18" t="e">
        <f>H43/'Specific Gravity of 4 soils'!H4</f>
        <v>#DIV/0!</v>
      </c>
      <c r="I50" s="17" t="s">
        <v>115</v>
      </c>
      <c r="J50" s="18" t="e">
        <f>J43/'Specific Gravity of 4 soils'!J4</f>
        <v>#DIV/0!</v>
      </c>
      <c r="K50" s="17" t="s">
        <v>116</v>
      </c>
      <c r="L50" s="18" t="e">
        <f>L43/'Specific Gravity of 4 soils'!L4</f>
        <v>#DIV/0!</v>
      </c>
    </row>
    <row r="51" spans="3:12" ht="15" customHeight="1" thickBot="1" x14ac:dyDescent="0.3">
      <c r="C51" s="17" t="s">
        <v>117</v>
      </c>
      <c r="D51" s="18" t="e">
        <f>D44/'Specific Gravity of 4 soils'!D5</f>
        <v>#DIV/0!</v>
      </c>
      <c r="E51" s="17" t="s">
        <v>118</v>
      </c>
      <c r="F51" s="18" t="e">
        <f>F44/'Specific Gravity of 4 soils'!F5</f>
        <v>#DIV/0!</v>
      </c>
      <c r="G51" s="17" t="s">
        <v>119</v>
      </c>
      <c r="H51" s="18" t="e">
        <f>H44/'Specific Gravity of 4 soils'!H5</f>
        <v>#DIV/0!</v>
      </c>
      <c r="I51" s="17" t="s">
        <v>120</v>
      </c>
      <c r="J51" s="18" t="e">
        <f>J44/'Specific Gravity of 4 soils'!J5</f>
        <v>#DIV/0!</v>
      </c>
      <c r="K51" s="17" t="s">
        <v>121</v>
      </c>
      <c r="L51" s="18" t="e">
        <f>L44/'Specific Gravity of 4 soils'!L5</f>
        <v>#DIV/0!</v>
      </c>
    </row>
    <row r="52" spans="3:12" ht="15" customHeight="1" thickBot="1" x14ac:dyDescent="0.3">
      <c r="C52" s="17" t="s">
        <v>122</v>
      </c>
      <c r="D52" s="18" t="e">
        <f>D45/'Specific Gravity of 4 soils'!D6</f>
        <v>#DIV/0!</v>
      </c>
      <c r="E52" s="17" t="s">
        <v>123</v>
      </c>
      <c r="F52" s="18" t="e">
        <f>F45/'Specific Gravity of 4 soils'!F6</f>
        <v>#DIV/0!</v>
      </c>
      <c r="G52" s="17" t="s">
        <v>124</v>
      </c>
      <c r="H52" s="18" t="e">
        <f>H45/'Specific Gravity of 4 soils'!H6</f>
        <v>#DIV/0!</v>
      </c>
      <c r="I52" s="17" t="s">
        <v>125</v>
      </c>
      <c r="J52" s="18" t="e">
        <f>J45/'Specific Gravity of 4 soils'!J6</f>
        <v>#DIV/0!</v>
      </c>
      <c r="K52" s="17" t="s">
        <v>126</v>
      </c>
      <c r="L52" s="18" t="e">
        <f>L45/'Specific Gravity of 4 soils'!L6</f>
        <v>#DIV/0!</v>
      </c>
    </row>
    <row r="53" spans="3:12" ht="15" customHeight="1" thickBot="1" x14ac:dyDescent="0.3">
      <c r="C53" s="17" t="s">
        <v>127</v>
      </c>
      <c r="D53" s="18" t="e">
        <f>D46/'Specific Gravity of 4 soils'!D7</f>
        <v>#DIV/0!</v>
      </c>
      <c r="E53" s="17" t="s">
        <v>128</v>
      </c>
      <c r="F53" s="18" t="e">
        <f>F46/'Specific Gravity of 4 soils'!F7</f>
        <v>#DIV/0!</v>
      </c>
      <c r="G53" s="17" t="s">
        <v>129</v>
      </c>
      <c r="H53" s="18" t="e">
        <f>H46/'Specific Gravity of 4 soils'!H7</f>
        <v>#DIV/0!</v>
      </c>
      <c r="I53" s="17" t="s">
        <v>130</v>
      </c>
      <c r="J53" s="18" t="e">
        <f>J46/'Specific Gravity of 4 soils'!J7</f>
        <v>#DIV/0!</v>
      </c>
      <c r="K53" s="17" t="s">
        <v>131</v>
      </c>
      <c r="L53" s="18" t="e">
        <f>L46/'Specific Gravity of 4 soils'!L7</f>
        <v>#DIV/0!</v>
      </c>
    </row>
    <row r="55" spans="3:12" ht="15" customHeight="1" thickBot="1" x14ac:dyDescent="0.3"/>
    <row r="56" spans="3:12" ht="15" customHeight="1" thickBot="1" x14ac:dyDescent="0.3">
      <c r="C56" s="100" t="s">
        <v>132</v>
      </c>
      <c r="D56" s="101"/>
      <c r="E56" s="101"/>
      <c r="F56" s="101"/>
      <c r="G56" s="101"/>
      <c r="H56" s="101"/>
      <c r="I56" s="101"/>
      <c r="J56" s="101"/>
      <c r="K56" s="101"/>
      <c r="L56" s="102"/>
    </row>
    <row r="57" spans="3:12" ht="15" customHeight="1" thickBot="1" x14ac:dyDescent="0.3">
      <c r="C57" s="17" t="s">
        <v>133</v>
      </c>
      <c r="D57" s="18" t="e">
        <f>D26/D50*100</f>
        <v>#DIV/0!</v>
      </c>
      <c r="E57" s="17" t="s">
        <v>134</v>
      </c>
      <c r="F57" s="18" t="e">
        <f>F26/F50*100</f>
        <v>#DIV/0!</v>
      </c>
      <c r="G57" s="17" t="s">
        <v>135</v>
      </c>
      <c r="H57" s="18" t="e">
        <f>H26/H50*100</f>
        <v>#DIV/0!</v>
      </c>
      <c r="I57" s="17" t="s">
        <v>136</v>
      </c>
      <c r="J57" s="18" t="e">
        <f>J26/J50*100</f>
        <v>#DIV/0!</v>
      </c>
      <c r="K57" s="17" t="s">
        <v>137</v>
      </c>
      <c r="L57" s="18" t="e">
        <f>L26/L50*100</f>
        <v>#DIV/0!</v>
      </c>
    </row>
    <row r="58" spans="3:12" ht="15" customHeight="1" thickBot="1" x14ac:dyDescent="0.3">
      <c r="C58" s="17" t="s">
        <v>138</v>
      </c>
      <c r="D58" s="18" t="e">
        <f t="shared" ref="D58:F60" si="3">D27/D51*100</f>
        <v>#DIV/0!</v>
      </c>
      <c r="E58" s="17" t="s">
        <v>139</v>
      </c>
      <c r="F58" s="18" t="e">
        <f t="shared" si="3"/>
        <v>#DIV/0!</v>
      </c>
      <c r="G58" s="17" t="s">
        <v>140</v>
      </c>
      <c r="H58" s="18" t="e">
        <f t="shared" ref="H58:H60" si="4">H27/H51*100</f>
        <v>#DIV/0!</v>
      </c>
      <c r="I58" s="17" t="s">
        <v>141</v>
      </c>
      <c r="J58" s="18" t="e">
        <f t="shared" ref="J58:J60" si="5">J27/J51*100</f>
        <v>#DIV/0!</v>
      </c>
      <c r="K58" s="17" t="s">
        <v>142</v>
      </c>
      <c r="L58" s="18" t="e">
        <f t="shared" ref="L58:L60" si="6">L27/L51*100</f>
        <v>#DIV/0!</v>
      </c>
    </row>
    <row r="59" spans="3:12" ht="15" customHeight="1" thickBot="1" x14ac:dyDescent="0.3">
      <c r="C59" s="17" t="s">
        <v>143</v>
      </c>
      <c r="D59" s="18" t="e">
        <f t="shared" si="3"/>
        <v>#DIV/0!</v>
      </c>
      <c r="E59" s="17" t="s">
        <v>144</v>
      </c>
      <c r="F59" s="18" t="e">
        <f t="shared" si="3"/>
        <v>#DIV/0!</v>
      </c>
      <c r="G59" s="17" t="s">
        <v>145</v>
      </c>
      <c r="H59" s="18" t="e">
        <f t="shared" si="4"/>
        <v>#DIV/0!</v>
      </c>
      <c r="I59" s="17" t="s">
        <v>146</v>
      </c>
      <c r="J59" s="18" t="e">
        <f t="shared" si="5"/>
        <v>#DIV/0!</v>
      </c>
      <c r="K59" s="17" t="s">
        <v>147</v>
      </c>
      <c r="L59" s="18" t="e">
        <f t="shared" si="6"/>
        <v>#DIV/0!</v>
      </c>
    </row>
    <row r="60" spans="3:12" ht="15" customHeight="1" thickBot="1" x14ac:dyDescent="0.3">
      <c r="C60" s="17" t="s">
        <v>148</v>
      </c>
      <c r="D60" s="18" t="e">
        <f t="shared" si="3"/>
        <v>#DIV/0!</v>
      </c>
      <c r="E60" s="17" t="s">
        <v>149</v>
      </c>
      <c r="F60" s="18" t="e">
        <f t="shared" si="3"/>
        <v>#DIV/0!</v>
      </c>
      <c r="G60" s="17" t="s">
        <v>150</v>
      </c>
      <c r="H60" s="18" t="e">
        <f t="shared" si="4"/>
        <v>#DIV/0!</v>
      </c>
      <c r="I60" s="17" t="s">
        <v>151</v>
      </c>
      <c r="J60" s="18" t="e">
        <f t="shared" si="5"/>
        <v>#DIV/0!</v>
      </c>
      <c r="K60" s="17" t="s">
        <v>152</v>
      </c>
      <c r="L60" s="18" t="e">
        <f t="shared" si="6"/>
        <v>#DIV/0!</v>
      </c>
    </row>
  </sheetData>
  <sheetProtection selectLockedCells="1"/>
  <mergeCells count="7">
    <mergeCell ref="C56:L56"/>
    <mergeCell ref="C4:L4"/>
    <mergeCell ref="C9:L9"/>
    <mergeCell ref="C15:L15"/>
    <mergeCell ref="C25:L25"/>
    <mergeCell ref="C42:L42"/>
    <mergeCell ref="C49:L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zoomScale="85" zoomScaleNormal="85" workbookViewId="0">
      <selection activeCell="H23" sqref="H23"/>
    </sheetView>
  </sheetViews>
  <sheetFormatPr defaultColWidth="8.28515625" defaultRowHeight="15" x14ac:dyDescent="0.25"/>
  <cols>
    <col min="1" max="1" width="10.85546875" customWidth="1"/>
    <col min="4" max="4" width="14.7109375" bestFit="1" customWidth="1"/>
    <col min="7" max="7" width="31" customWidth="1"/>
    <col min="8" max="26" width="7.7109375" bestFit="1" customWidth="1"/>
    <col min="27" max="27" width="7.85546875" bestFit="1" customWidth="1"/>
    <col min="30" max="30" width="13.5703125" customWidth="1"/>
    <col min="35" max="35" width="10.42578125" bestFit="1" customWidth="1"/>
  </cols>
  <sheetData>
    <row r="1" spans="1:34" ht="15.75" thickBot="1" x14ac:dyDescent="0.3">
      <c r="A1" s="118" t="s">
        <v>153</v>
      </c>
      <c r="B1" s="119"/>
      <c r="C1" s="119"/>
      <c r="D1" s="119"/>
      <c r="E1" s="120"/>
      <c r="F1" s="21"/>
    </row>
    <row r="2" spans="1:34" ht="21.75" customHeight="1" thickBot="1" x14ac:dyDescent="0.3">
      <c r="A2" s="22"/>
      <c r="B2" s="8"/>
      <c r="C2" s="8"/>
      <c r="D2" s="8"/>
      <c r="E2" s="23"/>
      <c r="F2" s="8"/>
      <c r="G2" s="121" t="s">
        <v>154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3"/>
    </row>
    <row r="3" spans="1:34" ht="21.75" thickBot="1" x14ac:dyDescent="0.3">
      <c r="A3" s="22"/>
      <c r="B3" s="8"/>
      <c r="C3" s="8"/>
      <c r="D3" s="8"/>
      <c r="E3" s="23"/>
      <c r="F3" s="8"/>
      <c r="G3" s="24"/>
      <c r="H3" s="124" t="s">
        <v>155</v>
      </c>
      <c r="I3" s="125"/>
      <c r="J3" s="125"/>
      <c r="K3" s="125"/>
      <c r="L3" s="126"/>
      <c r="M3" s="127" t="s">
        <v>156</v>
      </c>
      <c r="N3" s="128"/>
      <c r="O3" s="128"/>
      <c r="P3" s="128"/>
      <c r="Q3" s="129"/>
      <c r="R3" s="124" t="s">
        <v>157</v>
      </c>
      <c r="S3" s="125"/>
      <c r="T3" s="125"/>
      <c r="U3" s="125"/>
      <c r="V3" s="126"/>
      <c r="W3" s="130" t="s">
        <v>158</v>
      </c>
      <c r="X3" s="128"/>
      <c r="Y3" s="128"/>
      <c r="Z3" s="128"/>
      <c r="AA3" s="129"/>
    </row>
    <row r="4" spans="1:34" s="33" customFormat="1" x14ac:dyDescent="0.25">
      <c r="A4" s="25"/>
      <c r="B4" s="26"/>
      <c r="C4" s="26"/>
      <c r="D4" s="26"/>
      <c r="E4" s="27"/>
      <c r="F4" s="26"/>
      <c r="G4" s="28"/>
      <c r="H4" s="29" t="s">
        <v>159</v>
      </c>
      <c r="I4" s="30" t="s">
        <v>160</v>
      </c>
      <c r="J4" s="30" t="s">
        <v>161</v>
      </c>
      <c r="K4" s="30" t="s">
        <v>162</v>
      </c>
      <c r="L4" s="31" t="s">
        <v>163</v>
      </c>
      <c r="M4" s="29" t="s">
        <v>164</v>
      </c>
      <c r="N4" s="30" t="s">
        <v>165</v>
      </c>
      <c r="O4" s="30" t="s">
        <v>166</v>
      </c>
      <c r="P4" s="30" t="s">
        <v>167</v>
      </c>
      <c r="Q4" s="31" t="s">
        <v>168</v>
      </c>
      <c r="R4" s="29" t="s">
        <v>169</v>
      </c>
      <c r="S4" s="30" t="s">
        <v>170</v>
      </c>
      <c r="T4" s="30" t="s">
        <v>171</v>
      </c>
      <c r="U4" s="30" t="s">
        <v>172</v>
      </c>
      <c r="V4" s="31" t="s">
        <v>173</v>
      </c>
      <c r="W4" s="32" t="s">
        <v>174</v>
      </c>
      <c r="X4" s="30" t="s">
        <v>175</v>
      </c>
      <c r="Y4" s="30" t="s">
        <v>176</v>
      </c>
      <c r="Z4" s="30" t="s">
        <v>177</v>
      </c>
      <c r="AA4" s="31" t="s">
        <v>178</v>
      </c>
      <c r="AD4"/>
      <c r="AE4"/>
      <c r="AF4"/>
      <c r="AG4"/>
      <c r="AH4"/>
    </row>
    <row r="5" spans="1:34" ht="18" x14ac:dyDescent="0.25">
      <c r="A5" s="22" t="s">
        <v>179</v>
      </c>
      <c r="B5" s="8"/>
      <c r="C5" s="8"/>
      <c r="D5" s="8"/>
      <c r="E5" s="23"/>
      <c r="F5" s="8"/>
      <c r="G5" s="34" t="s">
        <v>180</v>
      </c>
      <c r="H5" s="35"/>
      <c r="I5" s="36"/>
      <c r="J5" s="36"/>
      <c r="K5" s="36"/>
      <c r="L5" s="37"/>
      <c r="M5" s="38"/>
      <c r="N5" s="39"/>
      <c r="O5" s="39"/>
      <c r="P5" s="39"/>
      <c r="Q5" s="40"/>
      <c r="R5" s="35"/>
      <c r="S5" s="36"/>
      <c r="T5" s="36"/>
      <c r="U5" s="36"/>
      <c r="V5" s="37"/>
      <c r="W5" s="41"/>
      <c r="X5" s="39"/>
      <c r="Y5" s="39"/>
      <c r="Z5" s="39"/>
      <c r="AA5" s="40"/>
    </row>
    <row r="6" spans="1:34" ht="18" x14ac:dyDescent="0.25">
      <c r="A6" s="22" t="s">
        <v>181</v>
      </c>
      <c r="B6" s="8"/>
      <c r="C6" s="8"/>
      <c r="D6" s="8"/>
      <c r="E6" s="23"/>
      <c r="F6" s="8"/>
      <c r="G6" s="34" t="s">
        <v>197</v>
      </c>
      <c r="H6" s="35"/>
      <c r="I6" s="36"/>
      <c r="J6" s="36"/>
      <c r="K6" s="36"/>
      <c r="L6" s="37"/>
      <c r="M6" s="38"/>
      <c r="N6" s="39"/>
      <c r="O6" s="39"/>
      <c r="P6" s="39"/>
      <c r="Q6" s="40"/>
      <c r="R6" s="35"/>
      <c r="S6" s="36"/>
      <c r="T6" s="36"/>
      <c r="U6" s="36"/>
      <c r="V6" s="37"/>
      <c r="W6" s="41"/>
      <c r="X6" s="39"/>
      <c r="Y6" s="39"/>
      <c r="Z6" s="39"/>
      <c r="AA6" s="40"/>
    </row>
    <row r="7" spans="1:34" ht="18" x14ac:dyDescent="0.25">
      <c r="A7" s="22"/>
      <c r="B7" s="8"/>
      <c r="C7" s="8"/>
      <c r="D7" s="8"/>
      <c r="E7" s="23"/>
      <c r="F7" s="8"/>
      <c r="G7" s="42" t="s">
        <v>191</v>
      </c>
      <c r="H7" s="35"/>
      <c r="I7" s="36"/>
      <c r="J7" s="36"/>
      <c r="K7" s="36"/>
      <c r="L7" s="37"/>
      <c r="M7" s="38"/>
      <c r="N7" s="39"/>
      <c r="O7" s="39"/>
      <c r="P7" s="39"/>
      <c r="Q7" s="40"/>
      <c r="R7" s="35"/>
      <c r="S7" s="36"/>
      <c r="T7" s="36"/>
      <c r="U7" s="36"/>
      <c r="V7" s="37"/>
      <c r="W7" s="41"/>
      <c r="X7" s="39"/>
      <c r="Y7" s="39"/>
      <c r="Z7" s="39"/>
      <c r="AA7" s="40"/>
      <c r="AD7" s="43"/>
      <c r="AF7" s="44"/>
      <c r="AG7" s="45"/>
    </row>
    <row r="8" spans="1:34" ht="18" x14ac:dyDescent="0.25">
      <c r="A8" s="22"/>
      <c r="B8" s="8"/>
      <c r="C8" s="8"/>
      <c r="D8" s="8"/>
      <c r="E8" s="23"/>
      <c r="F8" s="8"/>
      <c r="G8" s="46" t="s">
        <v>194</v>
      </c>
      <c r="H8" s="47"/>
      <c r="I8" s="48"/>
      <c r="J8" s="48"/>
      <c r="K8" s="48"/>
      <c r="L8" s="49"/>
      <c r="M8" s="50"/>
      <c r="N8" s="51"/>
      <c r="O8" s="51"/>
      <c r="P8" s="51"/>
      <c r="Q8" s="52"/>
      <c r="R8" s="47"/>
      <c r="S8" s="48"/>
      <c r="T8" s="48"/>
      <c r="U8" s="48"/>
      <c r="V8" s="49"/>
      <c r="W8" s="53"/>
      <c r="X8" s="51"/>
      <c r="Y8" s="51"/>
      <c r="Z8" s="51"/>
      <c r="AA8" s="52"/>
      <c r="AG8" s="45"/>
    </row>
    <row r="9" spans="1:34" ht="18" x14ac:dyDescent="0.25">
      <c r="A9" s="22"/>
      <c r="B9" s="8"/>
      <c r="C9" s="8"/>
      <c r="D9" s="8"/>
      <c r="E9" s="23"/>
      <c r="F9" s="8"/>
      <c r="G9" s="54" t="s">
        <v>202</v>
      </c>
      <c r="H9" s="55"/>
      <c r="I9" s="56"/>
      <c r="J9" s="56"/>
      <c r="K9" s="56"/>
      <c r="L9" s="57"/>
      <c r="M9" s="58"/>
      <c r="N9" s="59"/>
      <c r="O9" s="59"/>
      <c r="P9" s="59"/>
      <c r="Q9" s="60"/>
      <c r="R9" s="55"/>
      <c r="S9" s="56"/>
      <c r="T9" s="56"/>
      <c r="U9" s="56"/>
      <c r="V9" s="57"/>
      <c r="W9" s="61"/>
      <c r="X9" s="59"/>
      <c r="Y9" s="59"/>
      <c r="Z9" s="59"/>
      <c r="AA9" s="60"/>
      <c r="AG9" s="45"/>
    </row>
    <row r="10" spans="1:34" ht="18" x14ac:dyDescent="0.25">
      <c r="A10" s="22"/>
      <c r="B10" s="8"/>
      <c r="C10" s="8"/>
      <c r="D10" s="8"/>
      <c r="E10" s="23"/>
      <c r="F10" s="8"/>
      <c r="G10" s="46" t="s">
        <v>201</v>
      </c>
      <c r="H10" s="47"/>
      <c r="I10" s="48"/>
      <c r="J10" s="48"/>
      <c r="K10" s="48"/>
      <c r="L10" s="49"/>
      <c r="M10" s="50"/>
      <c r="N10" s="51"/>
      <c r="O10" s="51"/>
      <c r="P10" s="51"/>
      <c r="Q10" s="52"/>
      <c r="R10" s="47"/>
      <c r="S10" s="48"/>
      <c r="T10" s="48"/>
      <c r="U10" s="48"/>
      <c r="V10" s="49"/>
      <c r="W10" s="53"/>
      <c r="X10" s="51"/>
      <c r="Y10" s="51"/>
      <c r="Z10" s="51"/>
      <c r="AA10" s="52"/>
      <c r="AG10" s="45"/>
    </row>
    <row r="11" spans="1:34" ht="18" x14ac:dyDescent="0.25">
      <c r="A11" s="22"/>
      <c r="B11" s="8"/>
      <c r="C11" s="8"/>
      <c r="D11" s="8"/>
      <c r="E11" s="23"/>
      <c r="F11" s="8"/>
      <c r="G11" s="54" t="s">
        <v>200</v>
      </c>
      <c r="H11" s="55"/>
      <c r="I11" s="56"/>
      <c r="J11" s="56"/>
      <c r="K11" s="56"/>
      <c r="L11" s="57"/>
      <c r="M11" s="58"/>
      <c r="N11" s="59"/>
      <c r="O11" s="59"/>
      <c r="P11" s="59"/>
      <c r="Q11" s="60"/>
      <c r="R11" s="55"/>
      <c r="S11" s="56"/>
      <c r="T11" s="56"/>
      <c r="U11" s="56"/>
      <c r="V11" s="57"/>
      <c r="W11" s="61"/>
      <c r="X11" s="59"/>
      <c r="Y11" s="59"/>
      <c r="Z11" s="59"/>
      <c r="AA11" s="60"/>
    </row>
    <row r="12" spans="1:34" ht="18" x14ac:dyDescent="0.25">
      <c r="A12" s="22"/>
      <c r="B12" s="8"/>
      <c r="C12" s="8"/>
      <c r="D12" s="8"/>
      <c r="E12" s="23"/>
      <c r="F12" s="8"/>
      <c r="G12" s="42" t="s">
        <v>192</v>
      </c>
      <c r="H12" s="35"/>
      <c r="I12" s="36"/>
      <c r="J12" s="36"/>
      <c r="K12" s="36"/>
      <c r="L12" s="37"/>
      <c r="M12" s="38"/>
      <c r="N12" s="39"/>
      <c r="O12" s="39"/>
      <c r="P12" s="39"/>
      <c r="Q12" s="40"/>
      <c r="R12" s="35"/>
      <c r="S12" s="36"/>
      <c r="T12" s="36"/>
      <c r="U12" s="36"/>
      <c r="V12" s="37"/>
      <c r="W12" s="41"/>
      <c r="X12" s="39"/>
      <c r="Y12" s="39"/>
      <c r="Z12" s="39"/>
      <c r="AA12" s="40"/>
    </row>
    <row r="13" spans="1:34" ht="18" x14ac:dyDescent="0.25">
      <c r="A13" s="22"/>
      <c r="B13" s="8"/>
      <c r="C13" s="8"/>
      <c r="D13" s="8"/>
      <c r="E13" s="23"/>
      <c r="F13" s="8"/>
      <c r="G13" s="91" t="s">
        <v>193</v>
      </c>
      <c r="H13" s="35"/>
      <c r="I13" s="36"/>
      <c r="J13" s="36"/>
      <c r="K13" s="36"/>
      <c r="L13" s="37"/>
      <c r="M13" s="38"/>
      <c r="N13" s="39"/>
      <c r="O13" s="39"/>
      <c r="P13" s="39"/>
      <c r="Q13" s="40"/>
      <c r="R13" s="35"/>
      <c r="S13" s="36"/>
      <c r="T13" s="36"/>
      <c r="U13" s="36"/>
      <c r="V13" s="37"/>
      <c r="W13" s="41"/>
      <c r="X13" s="39"/>
      <c r="Y13" s="39"/>
      <c r="Z13" s="39"/>
      <c r="AA13" s="40"/>
      <c r="AD13" s="62"/>
      <c r="AF13" s="44"/>
    </row>
    <row r="14" spans="1:34" ht="18.75" thickBot="1" x14ac:dyDescent="0.3">
      <c r="A14" s="22"/>
      <c r="B14" s="8"/>
      <c r="C14" s="8"/>
      <c r="D14" s="8"/>
      <c r="E14" s="23"/>
      <c r="F14" s="8"/>
      <c r="G14" s="66" t="s">
        <v>198</v>
      </c>
      <c r="H14" s="67"/>
      <c r="I14" s="68"/>
      <c r="J14" s="68"/>
      <c r="K14" s="68"/>
      <c r="L14" s="69"/>
      <c r="M14" s="70"/>
      <c r="N14" s="71"/>
      <c r="O14" s="71"/>
      <c r="P14" s="71"/>
      <c r="Q14" s="72"/>
      <c r="R14" s="67"/>
      <c r="S14" s="68"/>
      <c r="T14" s="68"/>
      <c r="U14" s="68"/>
      <c r="V14" s="69"/>
      <c r="W14" s="73"/>
      <c r="X14" s="71"/>
      <c r="Y14" s="71"/>
      <c r="Z14" s="71"/>
      <c r="AA14" s="72"/>
    </row>
    <row r="15" spans="1:34" ht="15.75" x14ac:dyDescent="0.25">
      <c r="A15" s="112" t="s">
        <v>182</v>
      </c>
      <c r="B15" s="113"/>
      <c r="C15" s="113"/>
      <c r="D15" s="113"/>
      <c r="E15" s="114"/>
      <c r="F15" s="65" t="s">
        <v>183</v>
      </c>
      <c r="G15" s="74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</row>
    <row r="16" spans="1:34" ht="18" x14ac:dyDescent="0.35">
      <c r="A16" s="115" t="s">
        <v>195</v>
      </c>
      <c r="B16" s="116"/>
      <c r="C16" s="116"/>
      <c r="D16" s="116"/>
      <c r="E16" s="117"/>
      <c r="F16" s="8"/>
      <c r="G16" s="74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</row>
    <row r="17" spans="1:27" ht="15.75" thickBot="1" x14ac:dyDescent="0.3">
      <c r="A17" s="22"/>
      <c r="B17" s="8"/>
      <c r="C17" s="8"/>
      <c r="D17" s="8"/>
      <c r="E17" s="23"/>
      <c r="F17" s="8"/>
      <c r="G17" s="74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</row>
    <row r="18" spans="1:27" ht="15.75" thickBot="1" x14ac:dyDescent="0.3">
      <c r="A18" s="22"/>
      <c r="B18" s="8"/>
      <c r="C18" s="8"/>
      <c r="D18" s="8"/>
      <c r="E18" s="23"/>
      <c r="F18" s="8"/>
      <c r="G18" s="76" t="s">
        <v>184</v>
      </c>
      <c r="H18" s="92" t="e">
        <f>(AVERAGE(H6,H14)-Containers!D16)/(Containers!D43/'Specific Gravity of 4 soils'!D4)*100</f>
        <v>#DIV/0!</v>
      </c>
      <c r="I18" s="93" t="e">
        <f>(AVERAGE(I6,I14)-Containers!F16)/(Containers!F43/'Specific Gravity of 4 soils'!F4)*100</f>
        <v>#DIV/0!</v>
      </c>
      <c r="J18" s="93" t="e">
        <f>(AVERAGE(J6,J14)-Containers!F16)/(Containers!F43/'Specific Gravity of 4 soils'!H4)*100</f>
        <v>#DIV/0!</v>
      </c>
      <c r="K18" s="93" t="e">
        <f>(AVERAGE(K6,K14)-Containers!G16)/(Containers!G43/'Specific Gravity of 4 soils'!J4)*100</f>
        <v>#DIV/0!</v>
      </c>
      <c r="L18" s="93" t="e">
        <f>(AVERAGE(L6,L14)-Containers!H16)/(Containers!H43/'Specific Gravity of 4 soils'!L4)*100</f>
        <v>#DIV/0!</v>
      </c>
      <c r="M18" s="93" t="e">
        <f>(AVERAGE(M6,M14)-Containers!D17)/(Containers!D44/'Specific Gravity of 4 soils'!D5)*100</f>
        <v>#DIV/0!</v>
      </c>
      <c r="N18" s="93" t="e">
        <f>(AVERAGE(N6,N14)-Containers!F17)/(Containers!F44/'Specific Gravity of 4 soils'!F5)*100</f>
        <v>#DIV/0!</v>
      </c>
      <c r="O18" s="93" t="e">
        <f>(AVERAGE(O6,O14)-Containers!H17)/(Containers!H44/'Specific Gravity of 4 soils'!H5)*100</f>
        <v>#DIV/0!</v>
      </c>
      <c r="P18" s="93" t="e">
        <f>(AVERAGE(P6,P14)-Containers!J17)/(Containers!J44/'Specific Gravity of 4 soils'!J5)*100</f>
        <v>#DIV/0!</v>
      </c>
      <c r="Q18" s="93" t="e">
        <f>(AVERAGE(Q6,Q14)-Containers!L17)/(Containers!L44/'Specific Gravity of 4 soils'!L5)*100</f>
        <v>#DIV/0!</v>
      </c>
      <c r="R18" s="93" t="e">
        <f>(AVERAGE(R6,R14)-Containers!D18)/(Containers!D46/'Specific Gravity of 4 soils'!D6)*100</f>
        <v>#DIV/0!</v>
      </c>
      <c r="S18" s="93" t="e">
        <f>(AVERAGE(S6,S14)-Containers!F18)/(Containers!F46/'Specific Gravity of 4 soils'!F6)*100</f>
        <v>#DIV/0!</v>
      </c>
      <c r="T18" s="93" t="e">
        <f>(AVERAGE(T6,T14)-Containers!H18)/(Containers!H46/'Specific Gravity of 4 soils'!H6)*100</f>
        <v>#DIV/0!</v>
      </c>
      <c r="U18" s="93" t="e">
        <f>(AVERAGE(U6,U14)-Containers!J18)/(Containers!J46/'Specific Gravity of 4 soils'!J6)*100</f>
        <v>#DIV/0!</v>
      </c>
      <c r="V18" s="93" t="e">
        <f>(AVERAGE(V6,V14)-Containers!L18)/(Containers!L46/'Specific Gravity of 4 soils'!L6)*100</f>
        <v>#DIV/0!</v>
      </c>
      <c r="W18" s="93" t="e">
        <f>(AVERAGE(W6,W14)-Containers!D19)/(Containers!D47/'Specific Gravity of 4 soils'!D7)*100</f>
        <v>#DIV/0!</v>
      </c>
      <c r="X18" s="93" t="e">
        <f>(AVERAGE(X6,X14)-Containers!F19)/(Containers!F47/'Specific Gravity of 4 soils'!F7)*100</f>
        <v>#DIV/0!</v>
      </c>
      <c r="Y18" s="93" t="e">
        <f>(AVERAGE(Y6,Y14)-Containers!H19)/(Containers!H47/'Specific Gravity of 4 soils'!H7)*100</f>
        <v>#DIV/0!</v>
      </c>
      <c r="Z18" s="93" t="e">
        <f>(AVERAGE(Z6,Z14)-Containers!J19)/(Containers!J47/'Specific Gravity of 4 soils'!J7)*100</f>
        <v>#DIV/0!</v>
      </c>
      <c r="AA18" s="94" t="e">
        <f>(AVERAGE(AA6,AA14)-Containers!L19)/(Containers!L47/'Specific Gravity of 4 soils'!L7)*100</f>
        <v>#DIV/0!</v>
      </c>
    </row>
    <row r="19" spans="1:27" ht="15.75" thickBot="1" x14ac:dyDescent="0.3">
      <c r="A19" s="22"/>
      <c r="B19" s="8"/>
      <c r="C19" s="8"/>
      <c r="D19" s="77" t="s">
        <v>185</v>
      </c>
      <c r="E19" s="23"/>
      <c r="F19" s="8"/>
      <c r="G19" s="78" t="s">
        <v>199</v>
      </c>
      <c r="H19" s="95" t="e">
        <f>AVERAGE(H7,H12)</f>
        <v>#DIV/0!</v>
      </c>
      <c r="I19" s="95" t="e">
        <f>AVERAGE(I7,I12)</f>
        <v>#DIV/0!</v>
      </c>
      <c r="J19" s="95" t="e">
        <f>AVERAGE(J7,J12)</f>
        <v>#DIV/0!</v>
      </c>
      <c r="K19" s="95" t="e">
        <f>AVERAGE(K7,K12)</f>
        <v>#DIV/0!</v>
      </c>
      <c r="L19" s="95" t="e">
        <f>AVERAGE(L7,L12)</f>
        <v>#DIV/0!</v>
      </c>
      <c r="M19" s="95" t="e">
        <f>AVERAGE(M7,M12)</f>
        <v>#DIV/0!</v>
      </c>
      <c r="N19" s="95" t="e">
        <f>AVERAGE(N7,N12)</f>
        <v>#DIV/0!</v>
      </c>
      <c r="O19" s="95" t="e">
        <f>AVERAGE(O7,O12)</f>
        <v>#DIV/0!</v>
      </c>
      <c r="P19" s="95" t="e">
        <f>AVERAGE(P7,P12)</f>
        <v>#DIV/0!</v>
      </c>
      <c r="Q19" s="95" t="e">
        <f>AVERAGE(Q7,Q12)</f>
        <v>#DIV/0!</v>
      </c>
      <c r="R19" s="95" t="e">
        <f>AVERAGE(R7,R12)</f>
        <v>#DIV/0!</v>
      </c>
      <c r="S19" s="95" t="e">
        <f>AVERAGE(S7,S12)</f>
        <v>#DIV/0!</v>
      </c>
      <c r="T19" s="95" t="e">
        <f>AVERAGE(T7,T12)</f>
        <v>#DIV/0!</v>
      </c>
      <c r="U19" s="95" t="e">
        <f>AVERAGE(U7,U12)</f>
        <v>#DIV/0!</v>
      </c>
      <c r="V19" s="95" t="e">
        <f>AVERAGE(V7,V12)</f>
        <v>#DIV/0!</v>
      </c>
      <c r="W19" s="95" t="e">
        <f>AVERAGE(W7,W12)</f>
        <v>#DIV/0!</v>
      </c>
      <c r="X19" s="95" t="e">
        <f>AVERAGE(X7,X12)</f>
        <v>#DIV/0!</v>
      </c>
      <c r="Y19" s="95" t="e">
        <f>AVERAGE(Y7,Y12)</f>
        <v>#DIV/0!</v>
      </c>
      <c r="Z19" s="95" t="e">
        <f>AVERAGE(Z7,Z12)</f>
        <v>#DIV/0!</v>
      </c>
      <c r="AA19" s="95" t="e">
        <f>AVERAGE(AA7,AA12)</f>
        <v>#DIV/0!</v>
      </c>
    </row>
    <row r="20" spans="1:27" ht="15.75" thickBot="1" x14ac:dyDescent="0.3">
      <c r="A20" s="22"/>
      <c r="B20" s="8"/>
      <c r="C20" s="8"/>
      <c r="D20" s="79" t="s">
        <v>196</v>
      </c>
      <c r="E20" s="23"/>
      <c r="F20" s="8"/>
      <c r="G20" s="74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</row>
    <row r="21" spans="1:27" x14ac:dyDescent="0.25">
      <c r="A21" s="80" t="s">
        <v>186</v>
      </c>
      <c r="B21" s="81"/>
      <c r="C21" s="81"/>
      <c r="D21" s="82"/>
      <c r="E21" s="23"/>
      <c r="F21" s="8"/>
      <c r="G21" s="74" t="s">
        <v>187</v>
      </c>
      <c r="H21" s="83" t="e">
        <f>AVERAGE(H8,H10)</f>
        <v>#DIV/0!</v>
      </c>
      <c r="I21" s="83" t="e">
        <f t="shared" ref="I21:AA21" si="0">AVERAGE(I8,I10)</f>
        <v>#DIV/0!</v>
      </c>
      <c r="J21" s="83" t="e">
        <f t="shared" si="0"/>
        <v>#DIV/0!</v>
      </c>
      <c r="K21" s="83" t="e">
        <f t="shared" si="0"/>
        <v>#DIV/0!</v>
      </c>
      <c r="L21" s="83" t="e">
        <f t="shared" si="0"/>
        <v>#DIV/0!</v>
      </c>
      <c r="M21" s="83" t="e">
        <f t="shared" si="0"/>
        <v>#DIV/0!</v>
      </c>
      <c r="N21" s="83" t="e">
        <f t="shared" si="0"/>
        <v>#DIV/0!</v>
      </c>
      <c r="O21" s="83" t="e">
        <f t="shared" si="0"/>
        <v>#DIV/0!</v>
      </c>
      <c r="P21" s="83" t="e">
        <f t="shared" si="0"/>
        <v>#DIV/0!</v>
      </c>
      <c r="Q21" s="83" t="e">
        <f t="shared" si="0"/>
        <v>#DIV/0!</v>
      </c>
      <c r="R21" s="83" t="e">
        <f t="shared" si="0"/>
        <v>#DIV/0!</v>
      </c>
      <c r="S21" s="83" t="e">
        <f t="shared" si="0"/>
        <v>#DIV/0!</v>
      </c>
      <c r="T21" s="83" t="e">
        <f t="shared" si="0"/>
        <v>#DIV/0!</v>
      </c>
      <c r="U21" s="83" t="e">
        <f t="shared" si="0"/>
        <v>#DIV/0!</v>
      </c>
      <c r="V21" s="83" t="e">
        <f t="shared" si="0"/>
        <v>#DIV/0!</v>
      </c>
      <c r="W21" s="83" t="e">
        <f t="shared" si="0"/>
        <v>#DIV/0!</v>
      </c>
      <c r="X21" s="83" t="e">
        <f t="shared" si="0"/>
        <v>#DIV/0!</v>
      </c>
      <c r="Y21" s="83" t="e">
        <f t="shared" si="0"/>
        <v>#DIV/0!</v>
      </c>
      <c r="Z21" s="83" t="e">
        <f t="shared" si="0"/>
        <v>#DIV/0!</v>
      </c>
      <c r="AA21" s="83" t="e">
        <f t="shared" si="0"/>
        <v>#DIV/0!</v>
      </c>
    </row>
    <row r="22" spans="1:27" ht="15.75" thickBot="1" x14ac:dyDescent="0.3">
      <c r="A22" s="84" t="s">
        <v>188</v>
      </c>
      <c r="B22" s="63"/>
      <c r="C22" s="63"/>
      <c r="D22" s="85"/>
      <c r="E22" s="23"/>
      <c r="F22" s="8"/>
      <c r="G22" s="74" t="s">
        <v>189</v>
      </c>
      <c r="H22" s="83" t="e">
        <f>AVERAGE(H9,H11)</f>
        <v>#DIV/0!</v>
      </c>
      <c r="I22" s="83" t="e">
        <f>AVERAGE(I9,I11)</f>
        <v>#DIV/0!</v>
      </c>
      <c r="J22" s="83" t="e">
        <f>AVERAGE(J9,J11)</f>
        <v>#DIV/0!</v>
      </c>
      <c r="K22" s="83" t="e">
        <f>AVERAGE(K9,K11)</f>
        <v>#DIV/0!</v>
      </c>
      <c r="L22" s="83" t="e">
        <f>AVERAGE(L9,L11)</f>
        <v>#DIV/0!</v>
      </c>
      <c r="M22" s="83" t="e">
        <f>AVERAGE(M9,M11)</f>
        <v>#DIV/0!</v>
      </c>
      <c r="N22" s="83" t="e">
        <f>AVERAGE(N9,N11)</f>
        <v>#DIV/0!</v>
      </c>
      <c r="O22" s="83" t="e">
        <f>AVERAGE(O9,O11)</f>
        <v>#DIV/0!</v>
      </c>
      <c r="P22" s="83" t="e">
        <f>AVERAGE(P9,P11)</f>
        <v>#DIV/0!</v>
      </c>
      <c r="Q22" s="83" t="e">
        <f>AVERAGE(Q9,Q11)</f>
        <v>#DIV/0!</v>
      </c>
      <c r="R22" s="83" t="e">
        <f>AVERAGE(R9,R11)</f>
        <v>#DIV/0!</v>
      </c>
      <c r="S22" s="83" t="e">
        <f>AVERAGE(S9,S11)</f>
        <v>#DIV/0!</v>
      </c>
      <c r="T22" s="83" t="e">
        <f>AVERAGE(T9,T11)</f>
        <v>#DIV/0!</v>
      </c>
      <c r="U22" s="83" t="e">
        <f>AVERAGE(U9,U11)</f>
        <v>#DIV/0!</v>
      </c>
      <c r="V22" s="83" t="e">
        <f>AVERAGE(V9,V11)</f>
        <v>#DIV/0!</v>
      </c>
      <c r="W22" s="83" t="e">
        <f>AVERAGE(W9,W11)</f>
        <v>#DIV/0!</v>
      </c>
      <c r="X22" s="83" t="e">
        <f>AVERAGE(X9,X11)</f>
        <v>#DIV/0!</v>
      </c>
      <c r="Y22" s="83" t="e">
        <f>AVERAGE(Y9,Y11)</f>
        <v>#DIV/0!</v>
      </c>
      <c r="Z22" s="83" t="e">
        <f>AVERAGE(Z9,Z11)</f>
        <v>#DIV/0!</v>
      </c>
      <c r="AA22" s="83" t="e">
        <f>AVERAGE(AA9,AA11)</f>
        <v>#DIV/0!</v>
      </c>
    </row>
    <row r="23" spans="1:27" ht="15.75" thickBot="1" x14ac:dyDescent="0.3">
      <c r="A23" s="22"/>
      <c r="B23" s="8"/>
      <c r="C23" s="8"/>
      <c r="D23" s="8"/>
      <c r="E23" s="23"/>
      <c r="F23" s="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</row>
    <row r="24" spans="1:27" ht="15.75" thickBot="1" x14ac:dyDescent="0.3">
      <c r="A24" s="84"/>
      <c r="B24" s="63"/>
      <c r="C24" s="63"/>
      <c r="D24" s="63"/>
      <c r="E24" s="64"/>
      <c r="F24" s="63"/>
      <c r="G24" s="87" t="s">
        <v>190</v>
      </c>
      <c r="H24" s="88" t="e">
        <f>IF(AND($D$21=1,$D$22=0),H21,H22)</f>
        <v>#DIV/0!</v>
      </c>
      <c r="I24" s="89" t="e">
        <f t="shared" ref="I24:AA24" si="1">IF(AND($D$21=1,$D$22=0),I21,I22)</f>
        <v>#DIV/0!</v>
      </c>
      <c r="J24" s="89" t="e">
        <f t="shared" si="1"/>
        <v>#DIV/0!</v>
      </c>
      <c r="K24" s="89" t="e">
        <f t="shared" si="1"/>
        <v>#DIV/0!</v>
      </c>
      <c r="L24" s="90" t="e">
        <f t="shared" si="1"/>
        <v>#DIV/0!</v>
      </c>
      <c r="M24" s="88" t="e">
        <f t="shared" si="1"/>
        <v>#DIV/0!</v>
      </c>
      <c r="N24" s="89" t="e">
        <f t="shared" si="1"/>
        <v>#DIV/0!</v>
      </c>
      <c r="O24" s="89" t="e">
        <f t="shared" si="1"/>
        <v>#DIV/0!</v>
      </c>
      <c r="P24" s="89" t="e">
        <f t="shared" si="1"/>
        <v>#DIV/0!</v>
      </c>
      <c r="Q24" s="89" t="e">
        <f t="shared" si="1"/>
        <v>#DIV/0!</v>
      </c>
      <c r="R24" s="88" t="e">
        <f t="shared" si="1"/>
        <v>#DIV/0!</v>
      </c>
      <c r="S24" s="89" t="e">
        <f t="shared" si="1"/>
        <v>#DIV/0!</v>
      </c>
      <c r="T24" s="89" t="e">
        <f t="shared" si="1"/>
        <v>#DIV/0!</v>
      </c>
      <c r="U24" s="89" t="e">
        <f t="shared" si="1"/>
        <v>#DIV/0!</v>
      </c>
      <c r="V24" s="90" t="e">
        <f t="shared" si="1"/>
        <v>#DIV/0!</v>
      </c>
      <c r="W24" s="89" t="e">
        <f t="shared" si="1"/>
        <v>#DIV/0!</v>
      </c>
      <c r="X24" s="89" t="e">
        <f t="shared" si="1"/>
        <v>#DIV/0!</v>
      </c>
      <c r="Y24" s="89" t="e">
        <f t="shared" si="1"/>
        <v>#DIV/0!</v>
      </c>
      <c r="Z24" s="89" t="e">
        <f t="shared" si="1"/>
        <v>#DIV/0!</v>
      </c>
      <c r="AA24" s="90" t="e">
        <f t="shared" si="1"/>
        <v>#DIV/0!</v>
      </c>
    </row>
  </sheetData>
  <sheetProtection selectLockedCells="1"/>
  <mergeCells count="8">
    <mergeCell ref="A15:E15"/>
    <mergeCell ref="A16:E16"/>
    <mergeCell ref="A1:E1"/>
    <mergeCell ref="G2:AA2"/>
    <mergeCell ref="H3:L3"/>
    <mergeCell ref="M3:Q3"/>
    <mergeCell ref="R3:V3"/>
    <mergeCell ref="W3:AA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Specific Gravity of 4 soils</vt:lpstr>
      <vt:lpstr>Containers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Adla</dc:creator>
  <cp:lastModifiedBy>HWRE1</cp:lastModifiedBy>
  <dcterms:created xsi:type="dcterms:W3CDTF">2018-04-24T17:14:01Z</dcterms:created>
  <dcterms:modified xsi:type="dcterms:W3CDTF">2019-03-13T12:28:57Z</dcterms:modified>
</cp:coreProperties>
</file>