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autoCompressPictures="0" defaultThemeVersion="124226"/>
  <xr:revisionPtr revIDLastSave="0" documentId="13_ncr:1_{429A5F2F-C4ED-41F0-8B52-4898DA2A9035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  <sheet name="Sheet2" sheetId="2" r:id="rId2"/>
    <sheet name="Sheet3" sheetId="3" r:id="rId3"/>
  </sheet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1" l="1"/>
  <c r="G30" i="1"/>
  <c r="G15" i="1"/>
  <c r="G24" i="1"/>
  <c r="G57" i="1"/>
  <c r="G63" i="1"/>
  <c r="G68" i="1"/>
  <c r="G72" i="1"/>
  <c r="G82" i="1"/>
  <c r="G29" i="1"/>
  <c r="G31" i="1"/>
  <c r="J4" i="1"/>
  <c r="G4" i="1"/>
  <c r="G5" i="1"/>
  <c r="G6" i="1"/>
  <c r="G7" i="1"/>
  <c r="G8" i="1"/>
  <c r="G9" i="1"/>
  <c r="G10" i="1"/>
  <c r="G11" i="1"/>
  <c r="G13" i="1"/>
  <c r="G14" i="1"/>
  <c r="G22" i="1"/>
  <c r="G37" i="1"/>
  <c r="G38" i="1"/>
  <c r="G39" i="1"/>
  <c r="G52" i="1"/>
  <c r="G53" i="1"/>
  <c r="G50" i="1"/>
  <c r="G21" i="1"/>
  <c r="G28" i="1"/>
  <c r="H6" i="1"/>
  <c r="G23" i="1"/>
  <c r="G40" i="1"/>
  <c r="G41" i="1"/>
  <c r="G46" i="1"/>
  <c r="I6" i="1"/>
  <c r="J6" i="1"/>
  <c r="K4" i="1"/>
  <c r="H4" i="1"/>
  <c r="H10" i="1"/>
  <c r="I4" i="1"/>
  <c r="I10" i="1"/>
  <c r="J8" i="1"/>
  <c r="I8" i="1"/>
  <c r="H8" i="1"/>
  <c r="G16" i="1"/>
  <c r="G17" i="1"/>
  <c r="G18" i="1"/>
  <c r="G19" i="1"/>
  <c r="G20" i="1"/>
  <c r="G25" i="1"/>
  <c r="G26" i="1"/>
  <c r="G27" i="1"/>
  <c r="G32" i="1"/>
  <c r="G33" i="1"/>
  <c r="G34" i="1"/>
  <c r="G35" i="1"/>
  <c r="G36" i="1"/>
  <c r="G42" i="1"/>
  <c r="G43" i="1"/>
  <c r="G44" i="1"/>
  <c r="G45" i="1"/>
  <c r="G47" i="1"/>
  <c r="G48" i="1"/>
  <c r="G49" i="1"/>
  <c r="G51" i="1"/>
  <c r="G54" i="1"/>
  <c r="G55" i="1"/>
  <c r="G56" i="1"/>
  <c r="G58" i="1"/>
  <c r="G59" i="1"/>
  <c r="G60" i="1"/>
  <c r="G61" i="1"/>
  <c r="G62" i="1"/>
  <c r="G64" i="1"/>
  <c r="G65" i="1"/>
  <c r="G66" i="1"/>
  <c r="G67" i="1"/>
  <c r="G69" i="1"/>
  <c r="G70" i="1"/>
  <c r="G71" i="1"/>
  <c r="G73" i="1"/>
  <c r="G74" i="1"/>
  <c r="G75" i="1"/>
  <c r="G76" i="1"/>
  <c r="G77" i="1"/>
  <c r="G78" i="1"/>
  <c r="G79" i="1"/>
  <c r="G80" i="1"/>
  <c r="G81" i="1"/>
  <c r="G83" i="1"/>
  <c r="G84" i="1"/>
  <c r="G85" i="1"/>
  <c r="G86" i="1"/>
  <c r="G87" i="1"/>
  <c r="G88" i="1"/>
  <c r="G89" i="1"/>
  <c r="L4" i="1"/>
  <c r="L6" i="1"/>
  <c r="J10" i="1"/>
</calcChain>
</file>

<file path=xl/sharedStrings.xml><?xml version="1.0" encoding="utf-8"?>
<sst xmlns="http://schemas.openxmlformats.org/spreadsheetml/2006/main" count="161" uniqueCount="115">
  <si>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</si>
  <si>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</si>
  <si>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</si>
  <si>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</si>
  <si>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</si>
  <si>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</si>
  <si>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</si>
  <si>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</si>
  <si>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</si>
  <si>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</si>
  <si>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</si>
  <si>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</si>
  <si>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</si>
  <si>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</si>
  <si>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</si>
  <si>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</si>
  <si>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</si>
  <si>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</si>
  <si>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</si>
  <si>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</si>
  <si>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</si>
  <si>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</si>
  <si>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</si>
  <si>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</si>
  <si>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</si>
  <si>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</si>
  <si>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</si>
  <si>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</si>
  <si>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</si>
  <si>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</si>
  <si>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</si>
  <si>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</si>
  <si>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</si>
  <si>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</si>
  <si>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</si>
  <si>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</si>
  <si>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</si>
  <si>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</si>
  <si>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</si>
  <si>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</si>
  <si>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</si>
  <si>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</si>
  <si>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</si>
  <si>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</si>
  <si>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</si>
  <si>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</si>
  <si>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</si>
  <si>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</si>
  <si>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</si>
  <si>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</si>
  <si>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</si>
  <si>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</si>
  <si>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</si>
  <si>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</si>
  <si>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</si>
  <si>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</si>
  <si>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</si>
  <si>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</si>
  <si>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</si>
  <si>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</si>
  <si>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</si>
  <si>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</si>
  <si>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</si>
  <si>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</si>
  <si>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</si>
  <si>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</si>
  <si>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</si>
  <si>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</si>
  <si>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</si>
  <si>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</si>
  <si>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</si>
  <si>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</si>
  <si>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COMPLEX MATERIALS / REFLECTANCE MODELS (features achieved on only 1 milestone)</t>
  </si>
  <si>
    <t>Frustum culling on CPU or GPU(Usually in Geo or Compute shader, must demonstrate noticable performance gain)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</si>
  <si>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</si>
  <si>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</si>
  <si>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</si>
  <si>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Unique Shader that modifies outgoing data based on position, time and a wave. (be creative, hint: use sin, cos, tan etc...)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</si>
  <si>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</si>
  <si>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</si>
  <si>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</si>
  <si>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</si>
  <si>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</si>
  <si>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</si>
  <si>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</si>
  <si>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</si>
  <si>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</si>
  <si>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</si>
  <si>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</si>
  <si>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</si>
  <si>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</si>
  <si>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</si>
  <si>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</si>
  <si>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</si>
  <si>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</si>
  <si>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Goal 54 or Greater</t>
  </si>
  <si>
    <t>Use Obj2Header.exe to generate a complex mesh header from a .obj file and draw it.</t>
  </si>
  <si>
    <t>Full FPS Style flythrough camera [see end of day 3 slides].</t>
  </si>
  <si>
    <t>Simultaneous Loading of Textures or Models done with Multithreading &amp; D3DCreation Calls.</t>
  </si>
  <si>
    <t>Applying functional directional light to a simple or complex mesh. (must be at least as complex as a cube)</t>
  </si>
  <si>
    <t>Student Name: Kurtis McCammon</t>
  </si>
  <si>
    <t>Student Git Address:  https://github.com/MyNameIsJeffery/VoidGraphics</t>
  </si>
  <si>
    <t>I</t>
  </si>
  <si>
    <t>X</t>
  </si>
  <si>
    <t>II</t>
  </si>
  <si>
    <t>https://www.glfw.org/</t>
  </si>
  <si>
    <t>https://glad.dav1d.de/</t>
  </si>
  <si>
    <t>https://www.khronos.org/ktx/documentation/libktx/index.html</t>
  </si>
  <si>
    <t>https://glm.g-truc.net/0.9.9/index.html</t>
  </si>
  <si>
    <t>III</t>
  </si>
  <si>
    <t>https://opengameart.org/content/perfectly-seamless-night-sky</t>
  </si>
  <si>
    <t>https://opengameart.org/content/car-kit</t>
  </si>
  <si>
    <t>https://opengameart.org/content/space-kit</t>
  </si>
  <si>
    <t>https://opengameart.org/content/modular-3d-buildings</t>
  </si>
  <si>
    <t>https://opengameart.org/content/3d-road-tile-pack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</si>
</sst>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topLeftCell="A40" workbookViewId="0">
      <selection activeCell="E72" sqref="E72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101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42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25">
      <c r="A3" s="9" t="s">
        <v>8</v>
      </c>
      <c r="B3" s="5"/>
      <c r="C3" s="5"/>
      <c r="D3" s="5"/>
      <c r="E3" s="5" t="s">
        <v>16</v>
      </c>
      <c r="F3" s="5" t="s">
        <v>43</v>
      </c>
      <c r="G3" s="5" t="s">
        <v>29</v>
      </c>
      <c r="H3" s="5" t="s">
        <v>27</v>
      </c>
      <c r="I3" s="5" t="s">
        <v>27</v>
      </c>
      <c r="J3" s="5" t="s">
        <v>27</v>
      </c>
      <c r="K3" s="5"/>
      <c r="L3" s="5" t="s">
        <v>95</v>
      </c>
    </row>
    <row r="4" spans="1:12" x14ac:dyDescent="0.25">
      <c r="A4" s="10" t="s">
        <v>99</v>
      </c>
      <c r="B4" s="5">
        <v>4</v>
      </c>
      <c r="C4" s="5">
        <v>3</v>
      </c>
      <c r="D4" s="5">
        <v>2</v>
      </c>
      <c r="E4" s="2" t="s">
        <v>102</v>
      </c>
      <c r="F4" s="3" t="s">
        <v>103</v>
      </c>
      <c r="G4" s="16">
        <f t="shared" ref="G4:G67" si="0" xml:space="preserve"> IF(EXACT(F4,"X"),IF(EXACT(E4,"I"),$B4,IF(EXACT(E4,"II"),$C4,IF(EXACT(E4,"III"),$D4,0))),0)</f>
        <v>4</v>
      </c>
      <c r="H4" s="17">
        <f>IF(SUMIF(E4:E89,"=I",G4:G89) + SUMIF(C91:C92, "X",B91:B92) &gt; 18, 18, SUMIF(E4:E89,"=I",G4:G89) + SUMIF(C91:C92, "X",B91:B92))</f>
        <v>18</v>
      </c>
      <c r="I4" s="17">
        <f>IF(SUMIF(E4:E89,"=II",G4:G89) + SUMIF(D91:D92, "X",B91:B92) &gt; 18, 18, SUMIF(E4:E89,"=II",G4:G89) + SUMIF(D91:D92, "X",B91:B92))</f>
        <v>18</v>
      </c>
      <c r="J4" s="17">
        <f>IF(SUMIF(E4:E89,"=III",G4:G89) + SUMIF(E91:E92, "X",B91:B92) &gt; 18, 18, SUMIF(E4:E89,"=III",G4:G89) + SUMIF(E91:E92, "X",B91:B92))</f>
        <v>14</v>
      </c>
      <c r="K4" s="17">
        <f>SUM(H6,I6,J6)</f>
        <v>5</v>
      </c>
      <c r="L4" s="17">
        <f>SUM(G4:G89) + SUMIF(C91:C92, "X",B91:B92) + SUMIF(D91:D92, "X",B91:B92) + SUMIF(E91:E92, "X",B91:B92)</f>
        <v>55</v>
      </c>
    </row>
    <row r="5" spans="1:12" x14ac:dyDescent="0.25">
      <c r="A5" s="10" t="s">
        <v>92</v>
      </c>
      <c r="B5" s="5">
        <v>4</v>
      </c>
      <c r="C5" s="5">
        <v>4</v>
      </c>
      <c r="D5" s="5">
        <v>3</v>
      </c>
      <c r="E5" s="2" t="s">
        <v>104</v>
      </c>
      <c r="F5" s="3" t="s">
        <v>103</v>
      </c>
      <c r="G5" s="16">
        <f t="shared" si="0"/>
        <v>4</v>
      </c>
      <c r="H5" s="5" t="s">
        <v>26</v>
      </c>
      <c r="I5" s="5" t="s">
        <v>26</v>
      </c>
      <c r="J5" s="5" t="s">
        <v>26</v>
      </c>
      <c r="K5" s="5"/>
      <c r="L5" s="5" t="s">
        <v>80</v>
      </c>
    </row>
    <row r="6" spans="1:12" x14ac:dyDescent="0.25">
      <c r="A6" s="10" t="s">
        <v>71</v>
      </c>
      <c r="B6" s="5">
        <v>4</v>
      </c>
      <c r="C6" s="5">
        <v>4</v>
      </c>
      <c r="D6" s="5">
        <v>4</v>
      </c>
      <c r="E6" s="2"/>
      <c r="F6" s="3"/>
      <c r="G6" s="16">
        <f t="shared" si="0"/>
        <v>0</v>
      </c>
      <c r="H6" s="17">
        <f>IF(SUMIF(E4:E89,"=I",G4:G89) + SUMIF(C91:C92, "X",B91:B92)  &gt; 18, SUMIF(E4:E89,"=I",G4:G89) + SUMIF(C91:C92, "X",B91:B92) - 18,0)</f>
        <v>1</v>
      </c>
      <c r="I6" s="17">
        <f>IF(SUMIF(E4:E89,"=II",G4:G89) + SUMIF(D91:D92, "X",B91:B92) &gt; 18, SUMIF(E4:E89,"=II",G4:G89) + SUMIF(D91:D92, "X",B91:B92) - 18,0)</f>
        <v>4</v>
      </c>
      <c r="J6" s="17">
        <f>IF(SUMIF(E4:E89,"=III",G4:G89) + SUMIF(E91:E92, "X",B91:B92) &gt; 18, SUMIF(E4:E89,"=III",G4:G89) + SUMIF(E91:E92, "X",B91:B92) - 18,0)</f>
        <v>0</v>
      </c>
      <c r="K6" s="5"/>
      <c r="L6" s="15">
        <f>IF(L4 &gt; 54, SUM(-54,L4),0)</f>
        <v>1</v>
      </c>
    </row>
    <row r="7" spans="1:12" x14ac:dyDescent="0.25">
      <c r="A7" s="10" t="s">
        <v>38</v>
      </c>
      <c r="B7" s="5">
        <v>2</v>
      </c>
      <c r="C7" s="5">
        <v>1</v>
      </c>
      <c r="D7" s="5">
        <v>1</v>
      </c>
      <c r="E7" s="2" t="s">
        <v>104</v>
      </c>
      <c r="F7" s="3" t="s">
        <v>103</v>
      </c>
      <c r="G7" s="16">
        <f t="shared" si="0"/>
        <v>1</v>
      </c>
      <c r="H7" s="5" t="s">
        <v>22</v>
      </c>
      <c r="I7" s="5" t="s">
        <v>23</v>
      </c>
      <c r="J7" s="5" t="s">
        <v>24</v>
      </c>
      <c r="K7" s="5"/>
      <c r="L7" s="5"/>
    </row>
    <row r="8" spans="1:12" x14ac:dyDescent="0.25">
      <c r="A8" s="20" t="s">
        <v>39</v>
      </c>
      <c r="B8" s="5">
        <v>1</v>
      </c>
      <c r="C8" s="5">
        <v>1</v>
      </c>
      <c r="D8" s="5">
        <v>1</v>
      </c>
      <c r="E8" s="2" t="s">
        <v>102</v>
      </c>
      <c r="F8" s="3" t="s">
        <v>103</v>
      </c>
      <c r="G8" s="16">
        <f t="shared" si="0"/>
        <v>1</v>
      </c>
      <c r="H8" s="18">
        <f>H4+IF(H4 &lt; 18, IF(K4+H4 &gt; 18, 18- H4, K4),0)</f>
        <v>18</v>
      </c>
      <c r="I8" s="17">
        <f>I4+IF(I4 &lt; 18, IF(H10+I4 &gt; 18, 18- I4, H10),0)</f>
        <v>18</v>
      </c>
      <c r="J8" s="17">
        <f>J4+IF(J4 &lt; 18, IF(I10+J4 &gt; 18, 18- J4, I10),0)</f>
        <v>15</v>
      </c>
      <c r="K8" s="5"/>
      <c r="L8" s="5"/>
    </row>
    <row r="9" spans="1:12" x14ac:dyDescent="0.25">
      <c r="A9" s="10" t="s">
        <v>40</v>
      </c>
      <c r="B9" s="5">
        <v>1</v>
      </c>
      <c r="C9" s="5">
        <v>1</v>
      </c>
      <c r="D9" s="5">
        <v>1</v>
      </c>
      <c r="E9" s="2" t="s">
        <v>104</v>
      </c>
      <c r="F9" s="3" t="s">
        <v>103</v>
      </c>
      <c r="G9" s="16">
        <f t="shared" si="0"/>
        <v>1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 x14ac:dyDescent="0.25">
      <c r="A10" s="20" t="s">
        <v>41</v>
      </c>
      <c r="B10" s="5">
        <v>1</v>
      </c>
      <c r="C10" s="5">
        <v>1</v>
      </c>
      <c r="D10" s="5">
        <v>1</v>
      </c>
      <c r="E10" s="2"/>
      <c r="F10" s="3"/>
      <c r="G10" s="16">
        <f t="shared" si="0"/>
        <v>0</v>
      </c>
      <c r="H10" s="19">
        <f>IF(K4+H4 - 20 &gt; 0, K4+H4 - 20, 0)</f>
        <v>3</v>
      </c>
      <c r="I10" s="19">
        <f>IF(H10+I4 - 20 &gt; 0, H10+I4 - 20, 0)</f>
        <v>1</v>
      </c>
      <c r="J10" s="19">
        <f>IF(I10+J4 - 20 &gt; 0, I10+J4 - 20, 0)</f>
        <v>0</v>
      </c>
      <c r="K10" s="5"/>
      <c r="L10" s="5"/>
    </row>
    <row r="11" spans="1:12" x14ac:dyDescent="0.25">
      <c r="A11" s="11" t="s">
        <v>49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56</v>
      </c>
      <c r="B12" s="5">
        <v>4</v>
      </c>
      <c r="C12" s="5">
        <v>4</v>
      </c>
      <c r="D12" s="5">
        <v>4</v>
      </c>
      <c r="E12" s="2" t="s">
        <v>109</v>
      </c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74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75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10" t="s">
        <v>45</v>
      </c>
      <c r="B15" s="5">
        <v>2</v>
      </c>
      <c r="C15" s="5">
        <v>2</v>
      </c>
      <c r="D15" s="5">
        <v>2</v>
      </c>
      <c r="E15" s="2" t="s">
        <v>109</v>
      </c>
      <c r="F15" s="3" t="s">
        <v>103</v>
      </c>
      <c r="G15" s="16">
        <f t="shared" si="0"/>
        <v>2</v>
      </c>
      <c r="H15" s="5"/>
      <c r="I15" s="5"/>
      <c r="J15" s="5"/>
      <c r="K15" s="5"/>
      <c r="L15" s="5"/>
    </row>
    <row r="16" spans="1:12" x14ac:dyDescent="0.25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51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36</v>
      </c>
      <c r="B21" s="5">
        <v>4</v>
      </c>
      <c r="C21" s="5">
        <v>3</v>
      </c>
      <c r="D21" s="5">
        <v>2</v>
      </c>
      <c r="E21" s="2" t="s">
        <v>102</v>
      </c>
      <c r="F21" s="3" t="s">
        <v>103</v>
      </c>
      <c r="G21" s="16">
        <f t="shared" si="0"/>
        <v>4</v>
      </c>
      <c r="H21" s="5"/>
      <c r="I21" s="5"/>
      <c r="J21" s="5"/>
      <c r="K21" s="5"/>
      <c r="L21" s="5"/>
    </row>
    <row r="22" spans="1:12" x14ac:dyDescent="0.25">
      <c r="A22" s="11" t="s">
        <v>50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20" t="s">
        <v>37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35</v>
      </c>
      <c r="B24" s="5">
        <v>3</v>
      </c>
      <c r="C24" s="5">
        <v>3</v>
      </c>
      <c r="D24" s="5">
        <v>3</v>
      </c>
      <c r="E24" s="2" t="s">
        <v>109</v>
      </c>
      <c r="F24" s="3" t="s">
        <v>103</v>
      </c>
      <c r="G24" s="16">
        <f t="shared" si="0"/>
        <v>3</v>
      </c>
      <c r="H24" s="5"/>
      <c r="I24" s="5"/>
      <c r="J24" s="5"/>
      <c r="K24" s="5"/>
      <c r="L24" s="5"/>
    </row>
    <row r="25" spans="1:12" x14ac:dyDescent="0.25">
      <c r="A25" s="20" t="s">
        <v>76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72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77</v>
      </c>
      <c r="B28" s="5">
        <v>3</v>
      </c>
      <c r="C28" s="5">
        <v>2</v>
      </c>
      <c r="D28" s="5">
        <v>1</v>
      </c>
      <c r="E28" s="2" t="s">
        <v>102</v>
      </c>
      <c r="F28" s="3" t="s">
        <v>103</v>
      </c>
      <c r="G28" s="16">
        <f t="shared" si="0"/>
        <v>3</v>
      </c>
      <c r="H28" s="5"/>
      <c r="I28" s="5"/>
      <c r="J28" s="5"/>
      <c r="K28" s="5"/>
      <c r="L28" s="5"/>
    </row>
    <row r="29" spans="1:12" x14ac:dyDescent="0.25">
      <c r="A29" s="11" t="s">
        <v>64</v>
      </c>
      <c r="B29" s="5">
        <v>1</v>
      </c>
      <c r="C29" s="5">
        <v>1</v>
      </c>
      <c r="D29" s="5">
        <v>1</v>
      </c>
      <c r="E29" s="2" t="s">
        <v>109</v>
      </c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66</v>
      </c>
      <c r="B30" s="5">
        <v>3</v>
      </c>
      <c r="C30" s="5">
        <v>3</v>
      </c>
      <c r="D30" s="5">
        <v>2</v>
      </c>
      <c r="E30" s="2" t="s">
        <v>104</v>
      </c>
      <c r="F30" s="3" t="s">
        <v>103</v>
      </c>
      <c r="G30" s="16">
        <f t="shared" si="0"/>
        <v>3</v>
      </c>
      <c r="H30" s="5"/>
      <c r="I30" s="5"/>
      <c r="J30" s="5"/>
      <c r="K30" s="5"/>
      <c r="L30" s="5"/>
    </row>
    <row r="31" spans="1:12" x14ac:dyDescent="0.25">
      <c r="A31" s="11" t="s">
        <v>65</v>
      </c>
      <c r="B31" s="5">
        <v>4</v>
      </c>
      <c r="C31" s="5">
        <v>4</v>
      </c>
      <c r="D31" s="5">
        <v>4</v>
      </c>
      <c r="E31" s="2" t="s">
        <v>109</v>
      </c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67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68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52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10" t="s">
        <v>96</v>
      </c>
      <c r="B37" s="5">
        <v>3</v>
      </c>
      <c r="C37" s="5">
        <v>2</v>
      </c>
      <c r="D37" s="5">
        <v>1</v>
      </c>
      <c r="E37" s="2" t="s">
        <v>102</v>
      </c>
      <c r="F37" s="3" t="s">
        <v>103</v>
      </c>
      <c r="G37" s="16">
        <f t="shared" si="0"/>
        <v>3</v>
      </c>
      <c r="H37" s="5"/>
      <c r="I37" s="5"/>
      <c r="J37" s="5"/>
      <c r="K37" s="5"/>
      <c r="L37" s="5"/>
    </row>
    <row r="38" spans="1:12" x14ac:dyDescent="0.25">
      <c r="A38" s="10" t="s">
        <v>78</v>
      </c>
      <c r="B38" s="5">
        <v>2</v>
      </c>
      <c r="C38" s="5">
        <v>1</v>
      </c>
      <c r="D38" s="5">
        <v>1</v>
      </c>
      <c r="E38" s="2" t="s">
        <v>102</v>
      </c>
      <c r="F38" s="3" t="s">
        <v>103</v>
      </c>
      <c r="G38" s="16">
        <f t="shared" si="0"/>
        <v>2</v>
      </c>
      <c r="H38" s="5"/>
      <c r="I38" s="5"/>
      <c r="J38" s="5"/>
      <c r="K38" s="5"/>
      <c r="L38" s="5"/>
    </row>
    <row r="39" spans="1:12" x14ac:dyDescent="0.25">
      <c r="A39" s="20" t="s">
        <v>93</v>
      </c>
      <c r="B39" s="5">
        <v>4</v>
      </c>
      <c r="C39" s="5">
        <v>4</v>
      </c>
      <c r="D39" s="5">
        <v>4</v>
      </c>
      <c r="E39" s="2"/>
      <c r="F39" s="3"/>
      <c r="G39" s="16">
        <f t="shared" si="0"/>
        <v>0</v>
      </c>
      <c r="H39" s="5"/>
      <c r="I39" s="5"/>
      <c r="J39" s="5"/>
      <c r="K39" s="5"/>
      <c r="L39" s="5"/>
    </row>
    <row r="40" spans="1:12" x14ac:dyDescent="0.25">
      <c r="A40" s="11" t="s">
        <v>91</v>
      </c>
      <c r="B40" s="5">
        <v>4</v>
      </c>
      <c r="C40" s="5">
        <v>4</v>
      </c>
      <c r="D40" s="5">
        <v>3</v>
      </c>
      <c r="E40" s="2" t="s">
        <v>104</v>
      </c>
      <c r="F40" s="3" t="s">
        <v>103</v>
      </c>
      <c r="G40" s="16">
        <f t="shared" si="0"/>
        <v>4</v>
      </c>
      <c r="H40" s="5"/>
      <c r="I40" s="5"/>
      <c r="J40" s="5"/>
      <c r="K40" s="5"/>
      <c r="L40" s="5"/>
    </row>
    <row r="41" spans="1:12" x14ac:dyDescent="0.25">
      <c r="A41" s="11" t="s">
        <v>44</v>
      </c>
      <c r="B41" s="5">
        <v>4</v>
      </c>
      <c r="C41" s="5">
        <v>4</v>
      </c>
      <c r="D41" s="5">
        <v>3</v>
      </c>
      <c r="E41" s="2" t="s">
        <v>104</v>
      </c>
      <c r="F41" s="3" t="s">
        <v>103</v>
      </c>
      <c r="G41" s="16">
        <f t="shared" si="0"/>
        <v>4</v>
      </c>
      <c r="H41" s="5"/>
      <c r="I41" s="5"/>
      <c r="J41" s="5"/>
      <c r="K41" s="5"/>
      <c r="L41" s="5"/>
    </row>
    <row r="42" spans="1:12" x14ac:dyDescent="0.25">
      <c r="A42" s="11" t="s">
        <v>32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33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53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34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23" t="s">
        <v>69</v>
      </c>
      <c r="B46" s="1">
        <v>3</v>
      </c>
      <c r="C46" s="1">
        <v>3</v>
      </c>
      <c r="D46" s="5">
        <v>2</v>
      </c>
      <c r="E46" s="2" t="s">
        <v>104</v>
      </c>
      <c r="F46" s="3" t="s">
        <v>103</v>
      </c>
      <c r="G46" s="16">
        <f t="shared" si="0"/>
        <v>3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73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46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54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11" t="s">
        <v>70</v>
      </c>
      <c r="B53" s="5">
        <v>4</v>
      </c>
      <c r="C53" s="5">
        <v>4</v>
      </c>
      <c r="D53" s="5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79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25">
      <c r="A57" s="10" t="s">
        <v>63</v>
      </c>
      <c r="B57" s="5">
        <v>2</v>
      </c>
      <c r="C57" s="5">
        <v>2</v>
      </c>
      <c r="D57" s="5">
        <v>2</v>
      </c>
      <c r="E57" s="2" t="s">
        <v>109</v>
      </c>
      <c r="F57" s="3" t="s">
        <v>103</v>
      </c>
      <c r="G57" s="16">
        <f t="shared" si="0"/>
        <v>2</v>
      </c>
      <c r="H57" s="5"/>
      <c r="I57" s="5"/>
      <c r="J57" s="5"/>
      <c r="K57" s="5"/>
      <c r="L57" s="5"/>
    </row>
    <row r="58" spans="1:12" x14ac:dyDescent="0.25">
      <c r="A58" s="11" t="s">
        <v>98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47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97</v>
      </c>
      <c r="B63" s="5">
        <v>2</v>
      </c>
      <c r="C63" s="5">
        <v>2</v>
      </c>
      <c r="D63" s="5">
        <v>2</v>
      </c>
      <c r="E63" s="2" t="s">
        <v>109</v>
      </c>
      <c r="F63" s="3" t="s">
        <v>103</v>
      </c>
      <c r="G63" s="16">
        <f t="shared" si="0"/>
        <v>2</v>
      </c>
      <c r="H63" s="5"/>
      <c r="I63" s="5"/>
      <c r="J63" s="5"/>
      <c r="K63" s="5"/>
      <c r="L63" s="5"/>
    </row>
    <row r="64" spans="1:12" x14ac:dyDescent="0.25">
      <c r="A64" s="20" t="s">
        <v>94</v>
      </c>
      <c r="B64" s="5">
        <v>1</v>
      </c>
      <c r="C64" s="5">
        <v>1</v>
      </c>
      <c r="D64" s="5">
        <v>1</v>
      </c>
      <c r="E64" s="2"/>
      <c r="F64" s="3"/>
      <c r="G64" s="16">
        <f t="shared" si="0"/>
        <v>0</v>
      </c>
      <c r="H64" s="5"/>
      <c r="I64" s="5"/>
      <c r="J64" s="5"/>
      <c r="K64" s="5"/>
      <c r="L64" s="5"/>
    </row>
    <row r="65" spans="1:12" x14ac:dyDescent="0.25">
      <c r="A65" s="20" t="s">
        <v>81</v>
      </c>
      <c r="B65" s="5">
        <v>1</v>
      </c>
      <c r="C65" s="5">
        <v>1</v>
      </c>
      <c r="D65" s="5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25">
      <c r="A66" s="20" t="s">
        <v>57</v>
      </c>
      <c r="B66" s="5">
        <v>1</v>
      </c>
      <c r="C66" s="5">
        <v>1</v>
      </c>
      <c r="D66" s="5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25">
      <c r="A67" s="21" t="s">
        <v>55</v>
      </c>
      <c r="B67" s="5">
        <v>4</v>
      </c>
      <c r="C67" s="5">
        <v>4</v>
      </c>
      <c r="D67" s="5">
        <v>4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25">
      <c r="A68" s="10" t="s">
        <v>48</v>
      </c>
      <c r="B68" s="5">
        <v>4</v>
      </c>
      <c r="C68" s="5">
        <v>4</v>
      </c>
      <c r="D68" s="5">
        <v>4</v>
      </c>
      <c r="E68" s="2" t="s">
        <v>109</v>
      </c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11" t="s">
        <v>84</v>
      </c>
      <c r="B72" s="5">
        <v>2</v>
      </c>
      <c r="C72" s="5">
        <v>2</v>
      </c>
      <c r="D72" s="5">
        <v>2</v>
      </c>
      <c r="E72" s="2" t="s">
        <v>109</v>
      </c>
      <c r="F72" s="3" t="s">
        <v>103</v>
      </c>
      <c r="G72" s="16">
        <f t="shared" si="1"/>
        <v>2</v>
      </c>
      <c r="H72" s="5"/>
      <c r="I72" s="5"/>
      <c r="J72" s="5"/>
      <c r="K72" s="5"/>
      <c r="L72" s="5"/>
    </row>
    <row r="73" spans="1:12" x14ac:dyDescent="0.25">
      <c r="A73" s="11" t="s">
        <v>90</v>
      </c>
      <c r="B73" s="5">
        <v>1</v>
      </c>
      <c r="C73" s="5">
        <v>1</v>
      </c>
      <c r="D73" s="5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25">
      <c r="A74" s="11" t="s">
        <v>85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25">
      <c r="A75" s="11" t="s">
        <v>87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25">
      <c r="A76" s="11" t="s">
        <v>86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25">
      <c r="A77" s="11" t="s">
        <v>88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25">
      <c r="A78" s="11" t="s">
        <v>89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25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25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25">
      <c r="A81" s="9" t="s">
        <v>83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25">
      <c r="A82" s="11" t="s">
        <v>61</v>
      </c>
      <c r="B82" s="5"/>
      <c r="C82" s="5"/>
      <c r="D82" s="5">
        <v>3</v>
      </c>
      <c r="E82" s="2" t="s">
        <v>109</v>
      </c>
      <c r="F82" s="3" t="s">
        <v>103</v>
      </c>
      <c r="G82" s="16">
        <f t="shared" si="1"/>
        <v>3</v>
      </c>
      <c r="H82" s="5"/>
      <c r="I82" s="5"/>
      <c r="J82" s="5"/>
      <c r="K82" s="5"/>
      <c r="L82" s="5"/>
    </row>
    <row r="83" spans="1:12" x14ac:dyDescent="0.25">
      <c r="A83" s="11" t="s">
        <v>62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25">
      <c r="A84" s="11" t="s">
        <v>82</v>
      </c>
      <c r="B84" s="5"/>
      <c r="C84" s="5"/>
      <c r="D84" s="5">
        <v>4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25">
      <c r="A85" s="11" t="s">
        <v>59</v>
      </c>
      <c r="B85" s="5"/>
      <c r="C85" s="5"/>
      <c r="D85" s="5">
        <v>5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25">
      <c r="A86" s="11" t="s">
        <v>58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25">
      <c r="A87" s="11" t="s">
        <v>60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25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25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25">
      <c r="A90" s="9" t="s">
        <v>30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 x14ac:dyDescent="0.25">
      <c r="A91" s="10" t="s">
        <v>17</v>
      </c>
      <c r="B91" s="6">
        <v>2</v>
      </c>
      <c r="C91" s="3" t="s">
        <v>103</v>
      </c>
      <c r="D91" s="3" t="s">
        <v>103</v>
      </c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0" t="s">
        <v>28</v>
      </c>
      <c r="B92" s="6">
        <v>1</v>
      </c>
      <c r="C92" s="3"/>
      <c r="D92" s="3"/>
      <c r="E92" s="3"/>
      <c r="F92" s="5"/>
      <c r="G92" s="5"/>
      <c r="H92" s="5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25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25">
      <c r="A95" s="14" t="s">
        <v>31</v>
      </c>
    </row>
    <row r="96" spans="1:12" x14ac:dyDescent="0.25">
      <c r="A96" s="12" t="s">
        <v>105</v>
      </c>
    </row>
    <row r="97" spans="1:1" x14ac:dyDescent="0.25">
      <c r="A97" s="12" t="s">
        <v>106</v>
      </c>
    </row>
    <row r="98" spans="1:1" x14ac:dyDescent="0.25">
      <c r="A98" s="12" t="s">
        <v>107</v>
      </c>
    </row>
    <row r="99" spans="1:1" x14ac:dyDescent="0.25">
      <c r="A99" s="12" t="s">
        <v>108</v>
      </c>
    </row>
    <row r="100" spans="1:1" x14ac:dyDescent="0.25">
      <c r="A100" s="12" t="s">
        <v>110</v>
      </c>
    </row>
    <row r="101" spans="1:1" x14ac:dyDescent="0.25">
      <c r="A101" s="12" t="s">
        <v>111</v>
      </c>
    </row>
    <row r="102" spans="1:1" x14ac:dyDescent="0.25">
      <c r="A102" s="12" t="s">
        <v>112</v>
      </c>
    </row>
    <row r="103" spans="1:1" x14ac:dyDescent="0.25">
      <c r="A103" s="12" t="s">
        <v>113</v>
      </c>
    </row>
    <row r="104" spans="1:1" x14ac:dyDescent="0.25">
      <c r="A104" s="12" t="s">
        <v>114</v>
      </c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3"/>
    </row>
  </sheetData>
  <sheetProtection algorithmName="SHA-512" hashValue="tdfRTevDyA32mxHDh5sOU/Q4hD4+83yJRhIw8aMhyiJqpO24Rdt9+r8BSAOC6jLKOQ0qGpiuXrvCElyBMq5xEw==" saltValue="ZoH99neMQn8wP2v1g4NqxQ==" spinCount="100000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2020-10-21T22:18:39Z</dcterms:modified>
</cp:coreProperties>
</file>