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90CF90B-D0F6-4572-91BA-B082269F366C}" xr6:coauthVersionLast="47" xr6:coauthVersionMax="47" xr10:uidLastSave="{00000000-0000-0000-0000-000000000000}"/>
  <bookViews>
    <workbookView xWindow="28800" yWindow="0" windowWidth="15750" windowHeight="12600" activeTab="2" xr2:uid="{51326E95-EE54-495F-AB8A-B57AD14A8498}"/>
  </bookViews>
  <sheets>
    <sheet name="1" sheetId="2" r:id="rId1"/>
    <sheet name="2" sheetId="7" r:id="rId2"/>
    <sheet name="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8" l="1"/>
  <c r="G2" i="8" s="1"/>
  <c r="G5" i="8" s="1"/>
  <c r="F3" i="8"/>
  <c r="G3" i="8" s="1"/>
  <c r="F4" i="8"/>
  <c r="G4" i="8" s="1"/>
  <c r="I5" i="8"/>
  <c r="J5" i="8"/>
  <c r="F7" i="8"/>
  <c r="G7" i="8" s="1"/>
  <c r="F8" i="8"/>
  <c r="H8" i="8"/>
  <c r="F9" i="8"/>
  <c r="I9" i="8"/>
  <c r="J9" i="8"/>
  <c r="F2" i="7"/>
  <c r="H2" i="7" s="1"/>
  <c r="G2" i="7"/>
  <c r="G5" i="7" s="1"/>
  <c r="F3" i="7"/>
  <c r="G3" i="7" s="1"/>
  <c r="L3" i="7" s="1"/>
  <c r="H3" i="7"/>
  <c r="F4" i="7"/>
  <c r="H4" i="7" s="1"/>
  <c r="G4" i="7"/>
  <c r="I5" i="7"/>
  <c r="J5" i="7"/>
  <c r="F7" i="7"/>
  <c r="G7" i="7" s="1"/>
  <c r="G9" i="7" s="1"/>
  <c r="F8" i="7"/>
  <c r="H8" i="7" s="1"/>
  <c r="L8" i="7" s="1"/>
  <c r="G8" i="7"/>
  <c r="I9" i="7"/>
  <c r="J9" i="7"/>
  <c r="F11" i="7"/>
  <c r="L11" i="7"/>
  <c r="F13" i="7"/>
  <c r="L13" i="7" s="1"/>
  <c r="G8" i="8" l="1"/>
  <c r="L8" i="8" s="1"/>
  <c r="H3" i="8"/>
  <c r="L3" i="8" s="1"/>
  <c r="H7" i="8"/>
  <c r="H9" i="8" s="1"/>
  <c r="F5" i="8"/>
  <c r="L4" i="8"/>
  <c r="H4" i="8"/>
  <c r="H2" i="8"/>
  <c r="H5" i="7"/>
  <c r="H7" i="7"/>
  <c r="H9" i="7" s="1"/>
  <c r="F5" i="7"/>
  <c r="L4" i="7"/>
  <c r="L2" i="7"/>
  <c r="L5" i="7" s="1"/>
  <c r="F9" i="7"/>
  <c r="F2" i="2"/>
  <c r="L7" i="8" l="1"/>
  <c r="L9" i="8" s="1"/>
  <c r="H5" i="8"/>
  <c r="L2" i="8"/>
  <c r="L5" i="8" s="1"/>
  <c r="G9" i="8"/>
  <c r="L7" i="7"/>
  <c r="L9" i="7" s="1"/>
  <c r="H2" i="2"/>
  <c r="G2" i="2"/>
  <c r="L2" i="2" l="1"/>
</calcChain>
</file>

<file path=xl/sharedStrings.xml><?xml version="1.0" encoding="utf-8"?>
<sst xmlns="http://schemas.openxmlformats.org/spreadsheetml/2006/main" count="49" uniqueCount="17">
  <si>
    <t>BBAS3</t>
  </si>
  <si>
    <t>PETR4</t>
  </si>
  <si>
    <t>GGBR4</t>
  </si>
  <si>
    <t>ITSA4</t>
  </si>
  <si>
    <t>VALE5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</si>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</sst>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" bestFit="1" customWidth="1"/>
    <col min="2" max="3" width="9" style="1" bestFit="1" customWidth="1"/>
    <col min="4" max="4" width="10" style="1" bestFit="1" customWidth="1"/>
    <col min="5" max="5" width="10.140625" style="2" bestFit="1" customWidth="1"/>
    <col min="6" max="6" width="11.7109375" style="2" bestFit="1" customWidth="1"/>
    <col min="7" max="7" width="17.85546875" style="2" bestFit="1" customWidth="1"/>
    <col min="8" max="8" width="13.42578125" style="2" bestFit="1" customWidth="1"/>
    <col min="9" max="9" width="11.42578125" style="2" bestFit="1" customWidth="1"/>
    <col min="10" max="10" width="7.140625" style="2" bestFit="1" customWidth="1"/>
    <col min="11" max="11" width="7.140625" style="2" customWidth="1"/>
    <col min="12" max="12" width="11.7109375" style="2" bestFit="1" customWidth="1"/>
    <col min="13" max="13" width="3.140625" style="4" customWidth="1"/>
    <col min="14" max="14" width="11.5703125" style="1" bestFit="1" customWidth="1"/>
    <col min="15" max="15" width="12.7109375" style="1" bestFit="1" customWidth="1"/>
    <col min="16" max="17" width="9.140625" style="1"/>
    <col min="18" max="18" width="10.28515625" style="2" customWidth="1"/>
    <col min="19" max="19" width="13.85546875" style="2" bestFit="1" customWidth="1"/>
    <col min="20" max="20" width="18" style="2" bestFit="1" customWidth="1"/>
    <col min="21" max="21" width="13.5703125" style="2" bestFit="1" customWidth="1"/>
    <col min="22" max="22" width="11.5703125" style="2" bestFit="1" customWidth="1"/>
    <col min="23" max="23" width="7.140625" style="2" bestFit="1" customWidth="1"/>
    <col min="24" max="24" width="9.28515625" style="2" bestFit="1" customWidth="1"/>
    <col min="25" max="25" width="12.7109375" style="2" bestFit="1" customWidth="1"/>
    <col min="26" max="26" width="12.42578125" style="2" bestFit="1" customWidth="1"/>
    <col min="27" max="27" width="2.7109375" style="2" bestFit="1" customWidth="1"/>
    <col min="28" max="28" width="26.140625" style="2" bestFit="1" customWidth="1"/>
    <col min="29" max="29" width="21.85546875" style="1" bestFit="1" customWidth="1"/>
    <col min="30" max="30" width="16.42578125" style="1" bestFit="1" customWidth="1"/>
    <col min="31" max="31" width="12.42578125" style="1" bestFit="1" customWidth="1"/>
    <col min="32" max="16384" width="9.140625" style="1"/>
  </cols>
  <sheetData>
    <row r="1" spans="1:29" x14ac:dyDescent="0.25">
      <c r="A1" s="1" t="s">
        <v>16</v>
      </c>
      <c r="B1" s="1" t="s">
        <v>15</v>
      </c>
      <c r="C1" s="1" t="s">
        <v>14</v>
      </c>
      <c r="D1" s="1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AC1" s="5"/>
    </row>
    <row r="2" spans="1:29" x14ac:dyDescent="0.25">
      <c r="A2" s="3">
        <v>39757</v>
      </c>
      <c r="B2" s="1">
        <v>1662</v>
      </c>
      <c r="C2" s="1" t="s">
        <v>2</v>
      </c>
      <c r="D2" s="1">
        <v>100</v>
      </c>
      <c r="E2" s="2">
        <v>15.34</v>
      </c>
      <c r="F2" s="2">
        <f>D2*E2</f>
        <v>1534</v>
      </c>
      <c r="G2" s="2">
        <f>0.74*(F2/SUM(F2:F2))</f>
        <v>0.74</v>
      </c>
      <c r="H2" s="2">
        <f>2.51*(F2/SUM(F2:F2))</f>
        <v>2.5099999999999998</v>
      </c>
      <c r="I2" s="2">
        <v>15.99</v>
      </c>
      <c r="J2" s="2">
        <v>0.8</v>
      </c>
      <c r="L2" s="2">
        <f>F2+G2+H2+I2</f>
        <v>1553.24</v>
      </c>
    </row>
    <row r="3" spans="1:29" x14ac:dyDescent="0.25">
      <c r="A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" bestFit="1" customWidth="1"/>
    <col min="2" max="3" width="9" style="1" bestFit="1" customWidth="1"/>
    <col min="4" max="4" width="10" style="1" bestFit="1" customWidth="1"/>
    <col min="5" max="5" width="10.140625" style="2" bestFit="1" customWidth="1"/>
    <col min="6" max="6" width="11.7109375" style="2" bestFit="1" customWidth="1"/>
    <col min="7" max="7" width="17.85546875" style="2" bestFit="1" customWidth="1"/>
    <col min="8" max="8" width="13.42578125" style="2" bestFit="1" customWidth="1"/>
    <col min="9" max="9" width="11.42578125" style="2" bestFit="1" customWidth="1"/>
    <col min="10" max="10" width="7.140625" style="2" bestFit="1" customWidth="1"/>
    <col min="11" max="11" width="7.140625" style="2" customWidth="1"/>
    <col min="12" max="12" width="11.7109375" style="2" bestFit="1" customWidth="1"/>
    <col min="13" max="13" width="3.140625" style="4" customWidth="1"/>
    <col min="14" max="14" width="11.5703125" style="1" bestFit="1" customWidth="1"/>
    <col min="15" max="15" width="12.7109375" style="1" bestFit="1" customWidth="1"/>
    <col min="16" max="17" width="9.140625" style="1"/>
    <col min="18" max="18" width="10.28515625" style="2" customWidth="1"/>
    <col min="19" max="19" width="13.85546875" style="2" bestFit="1" customWidth="1"/>
    <col min="20" max="20" width="18" style="2" bestFit="1" customWidth="1"/>
    <col min="21" max="21" width="13.5703125" style="2" bestFit="1" customWidth="1"/>
    <col min="22" max="22" width="11.5703125" style="2" bestFit="1" customWidth="1"/>
    <col min="23" max="23" width="7.140625" style="2" bestFit="1" customWidth="1"/>
    <col min="24" max="24" width="9.28515625" style="2" bestFit="1" customWidth="1"/>
    <col min="25" max="25" width="12.7109375" style="2" bestFit="1" customWidth="1"/>
    <col min="26" max="26" width="12.42578125" style="2" bestFit="1" customWidth="1"/>
    <col min="27" max="27" width="2.7109375" style="2" bestFit="1" customWidth="1"/>
    <col min="28" max="28" width="26.140625" style="2" bestFit="1" customWidth="1"/>
    <col min="29" max="29" width="21.85546875" style="1" bestFit="1" customWidth="1"/>
    <col min="30" max="30" width="16.42578125" style="1" bestFit="1" customWidth="1"/>
    <col min="31" max="31" width="12.42578125" style="1" bestFit="1" customWidth="1"/>
    <col min="32" max="16384" width="9.140625" style="1"/>
  </cols>
  <sheetData>
    <row r="1" spans="1:29" s="1" customFormat="1" x14ac:dyDescent="0.25">
      <c r="A1" s="1" t="s">
        <v>16</v>
      </c>
      <c r="B1" s="1" t="s">
        <v>15</v>
      </c>
      <c r="C1" s="1" t="s">
        <v>14</v>
      </c>
      <c r="D1" s="1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M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5"/>
    </row>
    <row r="2" spans="1:29" s="1" customFormat="1" x14ac:dyDescent="0.25">
      <c r="A2" s="3">
        <v>39757</v>
      </c>
      <c r="B2" s="1">
        <v>1662</v>
      </c>
      <c r="C2" s="1" t="s">
        <v>2</v>
      </c>
      <c r="D2" s="1">
        <v>100</v>
      </c>
      <c r="E2" s="2">
        <v>15.34</v>
      </c>
      <c r="F2" s="2">
        <f>D2*E2</f>
        <v>1534</v>
      </c>
      <c r="G2" s="2">
        <f>0.74*(F2/SUM(F2:F4))</f>
        <v>0.12177215189873417</v>
      </c>
      <c r="H2" s="2">
        <f>2.51*(F2/SUM(F2:F4))</f>
        <v>0.41303797468354425</v>
      </c>
      <c r="I2" s="2">
        <v>15.99</v>
      </c>
      <c r="J2" s="2">
        <v>0.8</v>
      </c>
      <c r="K2" s="2"/>
      <c r="L2" s="2">
        <f>F2+G2+H2+I2</f>
        <v>1550.5248101265822</v>
      </c>
      <c r="M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s="1" customFormat="1" x14ac:dyDescent="0.25">
      <c r="A3" s="3">
        <v>39757</v>
      </c>
      <c r="B3" s="1">
        <v>1662</v>
      </c>
      <c r="C3" s="1" t="s">
        <v>1</v>
      </c>
      <c r="D3" s="1">
        <v>200</v>
      </c>
      <c r="E3" s="2">
        <v>25.19</v>
      </c>
      <c r="F3" s="2">
        <f>D3*E3</f>
        <v>5038</v>
      </c>
      <c r="G3" s="2">
        <f>0.74*(F3/SUM(F2:F4))</f>
        <v>0.39992705428019737</v>
      </c>
      <c r="H3" s="2">
        <f>2.51*(F3/SUM(F2:F4))</f>
        <v>1.3565093327612099</v>
      </c>
      <c r="I3" s="2">
        <v>15.99</v>
      </c>
      <c r="J3" s="2">
        <v>0.8</v>
      </c>
      <c r="K3" s="2"/>
      <c r="L3" s="2">
        <f>F3+G3+H3+I3</f>
        <v>5055.7464363870413</v>
      </c>
      <c r="M3" s="4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s="1" customFormat="1" x14ac:dyDescent="0.25">
      <c r="A4" s="3">
        <v>39757</v>
      </c>
      <c r="B4" s="1">
        <v>1662</v>
      </c>
      <c r="C4" s="1" t="s">
        <v>4</v>
      </c>
      <c r="D4" s="1">
        <v>100</v>
      </c>
      <c r="E4" s="2">
        <v>27.5</v>
      </c>
      <c r="F4" s="2">
        <f>D4*E4</f>
        <v>2750</v>
      </c>
      <c r="G4" s="2">
        <f>0.74*(F4/SUM(F2:F4))</f>
        <v>0.21830079382106843</v>
      </c>
      <c r="H4" s="2">
        <f>2.51*(F4/SUM(F2:F4))</f>
        <v>0.74045269255524548</v>
      </c>
      <c r="I4" s="2">
        <v>15.99</v>
      </c>
      <c r="J4" s="2">
        <v>0.8</v>
      </c>
      <c r="K4" s="2"/>
      <c r="L4" s="2">
        <f>F4+G4+H4+I4</f>
        <v>2766.9487534863761</v>
      </c>
      <c r="M4" s="4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9" s="1" customFormat="1" x14ac:dyDescent="0.25">
      <c r="A5" s="3"/>
      <c r="E5" s="2"/>
      <c r="F5" s="2">
        <f>SUM(F2:F4)</f>
        <v>9322</v>
      </c>
      <c r="G5" s="2">
        <f>SUM(G2:G4)</f>
        <v>0.74</v>
      </c>
      <c r="H5" s="2">
        <f>SUM(H2:H4)</f>
        <v>2.5099999999999998</v>
      </c>
      <c r="I5" s="2">
        <f>SUM(I2:I4)</f>
        <v>47.97</v>
      </c>
      <c r="J5" s="2">
        <f>SUM(J2:J4)</f>
        <v>2.4000000000000004</v>
      </c>
      <c r="K5" s="2"/>
      <c r="L5" s="2">
        <f>SUM(L2:L4)</f>
        <v>9373.2199999999993</v>
      </c>
      <c r="M5" s="4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 s="1" customFormat="1" x14ac:dyDescent="0.25">
      <c r="A6" s="3"/>
      <c r="E6" s="2"/>
      <c r="F6" s="2"/>
      <c r="G6" s="2"/>
      <c r="H6" s="2"/>
      <c r="I6" s="2"/>
      <c r="J6" s="2"/>
      <c r="K6" s="2"/>
      <c r="L6" s="2"/>
      <c r="M6" s="4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s="1" customFormat="1" x14ac:dyDescent="0.25">
      <c r="A7" s="3">
        <v>39758</v>
      </c>
      <c r="B7" s="1">
        <v>1344</v>
      </c>
      <c r="C7" s="1" t="s">
        <v>0</v>
      </c>
      <c r="D7" s="1">
        <v>100</v>
      </c>
      <c r="E7" s="2">
        <v>15.2</v>
      </c>
      <c r="F7" s="2">
        <f>D7*E7</f>
        <v>1520</v>
      </c>
      <c r="G7" s="2">
        <f>0.2*(F7/SUM(F7:F8))</f>
        <v>0.13280908693752733</v>
      </c>
      <c r="H7" s="2">
        <f>0.69*(F7/SUM(F7:F8))</f>
        <v>0.45819134993446919</v>
      </c>
      <c r="I7" s="2">
        <v>15.99</v>
      </c>
      <c r="J7" s="2">
        <v>0.8</v>
      </c>
      <c r="K7" s="2"/>
      <c r="L7" s="2">
        <f>F7+G7+H7+I7</f>
        <v>1536.5810004368718</v>
      </c>
      <c r="M7" s="4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s="1" customFormat="1" x14ac:dyDescent="0.25">
      <c r="A8" s="3">
        <v>39758</v>
      </c>
      <c r="B8" s="1">
        <v>1344</v>
      </c>
      <c r="C8" s="1" t="s">
        <v>3</v>
      </c>
      <c r="D8" s="1">
        <v>100</v>
      </c>
      <c r="E8" s="2">
        <v>7.69</v>
      </c>
      <c r="F8" s="2">
        <f>D8*E8</f>
        <v>769</v>
      </c>
      <c r="G8" s="2">
        <f>0.2*(F8/SUM(F7:F8))</f>
        <v>6.7190913062472699E-2</v>
      </c>
      <c r="H8" s="2">
        <f>0.69*(F8/SUM(F7:F8))</f>
        <v>0.23180865006553075</v>
      </c>
      <c r="I8" s="2">
        <v>15.99</v>
      </c>
      <c r="J8" s="2">
        <v>0.8</v>
      </c>
      <c r="K8" s="2"/>
      <c r="L8" s="2">
        <f>F8+G8+H8+I8</f>
        <v>785.28899956312807</v>
      </c>
      <c r="M8" s="4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9" s="1" customFormat="1" x14ac:dyDescent="0.25">
      <c r="A9" s="3"/>
      <c r="E9" s="2"/>
      <c r="F9" s="2">
        <f>SUM(F7:F8)</f>
        <v>2289</v>
      </c>
      <c r="G9" s="2">
        <f>SUM(G7:G8)</f>
        <v>0.2</v>
      </c>
      <c r="H9" s="2">
        <f>SUM(H7:H8)</f>
        <v>0.69</v>
      </c>
      <c r="I9" s="2">
        <f>SUM(I7:I8)</f>
        <v>31.98</v>
      </c>
      <c r="J9" s="2">
        <f>SUM(J7:J8)</f>
        <v>1.6</v>
      </c>
      <c r="K9" s="2"/>
      <c r="L9" s="2">
        <f>SUM(L7:L8)</f>
        <v>2321.87</v>
      </c>
      <c r="M9" s="4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s="1" customFormat="1" x14ac:dyDescent="0.25">
      <c r="A10" s="3"/>
      <c r="E10" s="2"/>
      <c r="F10" s="2"/>
      <c r="G10" s="2"/>
      <c r="H10" s="2"/>
      <c r="I10" s="2"/>
      <c r="J10" s="2"/>
      <c r="K10" s="2"/>
      <c r="L10" s="2"/>
      <c r="M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s="1" customFormat="1" x14ac:dyDescent="0.25">
      <c r="A11" s="3">
        <v>39849</v>
      </c>
      <c r="B11" s="1">
        <v>1319</v>
      </c>
      <c r="C11" s="1" t="s">
        <v>4</v>
      </c>
      <c r="D11" s="1">
        <v>100</v>
      </c>
      <c r="E11" s="2">
        <v>31.5</v>
      </c>
      <c r="F11" s="2">
        <f>D11*E11</f>
        <v>3150</v>
      </c>
      <c r="G11" s="2">
        <v>0.25</v>
      </c>
      <c r="H11" s="2">
        <v>0.85</v>
      </c>
      <c r="I11" s="2">
        <v>15.99</v>
      </c>
      <c r="J11" s="2">
        <v>0.8</v>
      </c>
      <c r="K11" s="2">
        <v>0</v>
      </c>
      <c r="L11" s="2">
        <f>F11-G11-H11-I11-K11</f>
        <v>3132.9100000000003</v>
      </c>
      <c r="M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s="1" customFormat="1" x14ac:dyDescent="0.25">
      <c r="A12" s="3"/>
      <c r="E12" s="2"/>
      <c r="F12" s="2"/>
      <c r="G12" s="2"/>
      <c r="H12" s="2"/>
      <c r="I12" s="2"/>
      <c r="J12" s="2"/>
      <c r="K12" s="2"/>
      <c r="L12" s="2"/>
      <c r="M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s="1" customFormat="1" x14ac:dyDescent="0.25">
      <c r="A13" s="3">
        <v>39853</v>
      </c>
      <c r="B13" s="1">
        <v>1362</v>
      </c>
      <c r="C13" s="1" t="s">
        <v>2</v>
      </c>
      <c r="D13" s="1">
        <v>100</v>
      </c>
      <c r="E13" s="2">
        <v>17.7</v>
      </c>
      <c r="F13" s="2">
        <f>D13*E13</f>
        <v>1770</v>
      </c>
      <c r="G13" s="2">
        <v>0.14000000000000001</v>
      </c>
      <c r="H13" s="2">
        <v>0.47</v>
      </c>
      <c r="I13" s="2">
        <v>15.99</v>
      </c>
      <c r="J13" s="2">
        <v>0.8</v>
      </c>
      <c r="K13" s="2">
        <v>0</v>
      </c>
      <c r="L13" s="2">
        <f>F13-G13-H13-I13-K13</f>
        <v>1753.3999999999999</v>
      </c>
      <c r="M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s="1" customFormat="1" x14ac:dyDescent="0.25">
      <c r="A14" s="3"/>
      <c r="E14" s="2"/>
      <c r="F14" s="2"/>
      <c r="G14" s="2"/>
      <c r="H14" s="2"/>
      <c r="I14" s="2"/>
      <c r="J14" s="2"/>
      <c r="K14" s="2"/>
      <c r="L14" s="2"/>
      <c r="M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" bestFit="1" customWidth="1"/>
    <col min="2" max="3" width="9" style="1" bestFit="1" customWidth="1"/>
    <col min="4" max="4" width="10" style="1" bestFit="1" customWidth="1"/>
    <col min="5" max="5" width="10.140625" style="2" bestFit="1" customWidth="1"/>
    <col min="6" max="6" width="11.7109375" style="2" bestFit="1" customWidth="1"/>
    <col min="7" max="7" width="17.85546875" style="2" bestFit="1" customWidth="1"/>
    <col min="8" max="8" width="13.42578125" style="2" bestFit="1" customWidth="1"/>
    <col min="9" max="9" width="11.42578125" style="2" bestFit="1" customWidth="1"/>
    <col min="10" max="10" width="7.140625" style="2" bestFit="1" customWidth="1"/>
    <col min="11" max="11" width="7.140625" style="2" customWidth="1"/>
    <col min="12" max="12" width="11.7109375" style="2" bestFit="1" customWidth="1"/>
    <col min="13" max="13" width="3.140625" style="4" customWidth="1"/>
    <col min="14" max="14" width="11.5703125" style="1" bestFit="1" customWidth="1"/>
    <col min="15" max="15" width="12.7109375" style="1" bestFit="1" customWidth="1"/>
    <col min="16" max="17" width="9.140625" style="1"/>
    <col min="18" max="18" width="10.28515625" style="2" customWidth="1"/>
    <col min="19" max="19" width="13.85546875" style="2" bestFit="1" customWidth="1"/>
    <col min="20" max="20" width="18" style="2" bestFit="1" customWidth="1"/>
    <col min="21" max="21" width="13.5703125" style="2" bestFit="1" customWidth="1"/>
    <col min="22" max="22" width="11.5703125" style="2" bestFit="1" customWidth="1"/>
    <col min="23" max="23" width="7.140625" style="2" bestFit="1" customWidth="1"/>
    <col min="24" max="24" width="9.28515625" style="2" bestFit="1" customWidth="1"/>
    <col min="25" max="25" width="12.7109375" style="2" bestFit="1" customWidth="1"/>
    <col min="26" max="26" width="12.42578125" style="2" bestFit="1" customWidth="1"/>
    <col min="27" max="27" width="2.7109375" style="2" bestFit="1" customWidth="1"/>
    <col min="28" max="28" width="26.140625" style="2" bestFit="1" customWidth="1"/>
    <col min="29" max="29" width="21.85546875" style="1" bestFit="1" customWidth="1"/>
    <col min="30" max="30" width="16.42578125" style="1" bestFit="1" customWidth="1"/>
    <col min="31" max="31" width="12.42578125" style="1" bestFit="1" customWidth="1"/>
    <col min="32" max="16384" width="9.140625" style="1"/>
  </cols>
  <sheetData>
    <row r="1" spans="1:29" x14ac:dyDescent="0.25">
      <c r="A1" s="1" t="s">
        <v>16</v>
      </c>
      <c r="B1" s="1" t="s">
        <v>15</v>
      </c>
      <c r="C1" s="1" t="s">
        <v>14</v>
      </c>
      <c r="D1" s="1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  <c r="AC1" s="5"/>
    </row>
    <row r="2" spans="1:29" x14ac:dyDescent="0.25">
      <c r="A2" s="3">
        <v>39757</v>
      </c>
      <c r="B2" s="1">
        <v>1662</v>
      </c>
      <c r="C2" s="1" t="s">
        <v>2</v>
      </c>
      <c r="D2" s="1">
        <v>100</v>
      </c>
      <c r="E2" s="2">
        <v>15.34</v>
      </c>
      <c r="F2" s="2">
        <f>D2*E2</f>
        <v>1534</v>
      </c>
      <c r="G2" s="2">
        <f>0.74*(F2/SUM(F2:F4))</f>
        <v>0.12177215189873417</v>
      </c>
      <c r="H2" s="2">
        <f>2.51*(F2/SUM(F2:F4))</f>
        <v>0.41303797468354425</v>
      </c>
      <c r="I2" s="2">
        <v>15.99</v>
      </c>
      <c r="J2" s="2">
        <v>0.8</v>
      </c>
      <c r="L2" s="2">
        <f>F2+G2+H2+I2</f>
        <v>1550.5248101265822</v>
      </c>
    </row>
    <row r="3" spans="1:29" x14ac:dyDescent="0.25">
      <c r="A3" s="3">
        <v>39757</v>
      </c>
      <c r="B3" s="1">
        <v>1662</v>
      </c>
      <c r="C3" s="1" t="s">
        <v>1</v>
      </c>
      <c r="D3" s="1">
        <v>200</v>
      </c>
      <c r="E3" s="2">
        <v>25.19</v>
      </c>
      <c r="F3" s="2">
        <f>D3*E3</f>
        <v>5038</v>
      </c>
      <c r="G3" s="2">
        <f>0.74*(F3/SUM(F2:F4))</f>
        <v>0.39992705428019737</v>
      </c>
      <c r="H3" s="2">
        <f>2.51*(F3/SUM(F2:F4))</f>
        <v>1.3565093327612099</v>
      </c>
      <c r="I3" s="2">
        <v>15.99</v>
      </c>
      <c r="J3" s="2">
        <v>0.8</v>
      </c>
      <c r="L3" s="2">
        <f>F3+G3+H3+I3</f>
        <v>5055.7464363870413</v>
      </c>
    </row>
    <row r="4" spans="1:29" x14ac:dyDescent="0.25">
      <c r="A4" s="3">
        <v>39757</v>
      </c>
      <c r="B4" s="1">
        <v>1662</v>
      </c>
      <c r="C4" s="1" t="s">
        <v>4</v>
      </c>
      <c r="D4" s="1">
        <v>100</v>
      </c>
      <c r="E4" s="2">
        <v>27.5</v>
      </c>
      <c r="F4" s="2">
        <f>D4*E4</f>
        <v>2750</v>
      </c>
      <c r="G4" s="2">
        <f>0.74*(F4/SUM(F2:F4))</f>
        <v>0.21830079382106843</v>
      </c>
      <c r="H4" s="2">
        <f>2.51*(F4/SUM(F2:F4))</f>
        <v>0.74045269255524548</v>
      </c>
      <c r="I4" s="2">
        <v>15.99</v>
      </c>
      <c r="J4" s="2">
        <v>0.8</v>
      </c>
      <c r="L4" s="2">
        <f>F4+G4+H4+I4</f>
        <v>2766.9487534863761</v>
      </c>
    </row>
    <row r="5" spans="1:29" x14ac:dyDescent="0.25">
      <c r="A5" s="3"/>
      <c r="F5" s="2">
        <f>SUM(F2:F4)</f>
        <v>9322</v>
      </c>
      <c r="G5" s="2">
        <f>SUM(G2:G4)</f>
        <v>0.74</v>
      </c>
      <c r="H5" s="2">
        <f>SUM(H2:H4)</f>
        <v>2.5099999999999998</v>
      </c>
      <c r="I5" s="2">
        <f>SUM(I2:I4)</f>
        <v>47.97</v>
      </c>
      <c r="J5" s="2">
        <f>SUM(J2:J4)</f>
        <v>2.4000000000000004</v>
      </c>
      <c r="L5" s="2">
        <f>SUM(L2:L4)</f>
        <v>9373.2199999999993</v>
      </c>
    </row>
    <row r="6" spans="1:29" x14ac:dyDescent="0.25">
      <c r="A6" s="3"/>
    </row>
    <row r="7" spans="1:29" x14ac:dyDescent="0.25">
      <c r="A7" s="3">
        <v>39758</v>
      </c>
      <c r="B7" s="1">
        <v>1344</v>
      </c>
      <c r="C7" s="1" t="s">
        <v>0</v>
      </c>
      <c r="D7" s="1">
        <v>100</v>
      </c>
      <c r="E7" s="2">
        <v>15.2</v>
      </c>
      <c r="F7" s="2">
        <f>D7*E7</f>
        <v>1520</v>
      </c>
      <c r="G7" s="2">
        <f>0.2*(F7/SUM(F7:F8))</f>
        <v>0.13280908693752733</v>
      </c>
      <c r="H7" s="2">
        <f>0.69*(F7/SUM(F7:F8))</f>
        <v>0.45819134993446919</v>
      </c>
      <c r="I7" s="2">
        <v>15.99</v>
      </c>
      <c r="J7" s="2">
        <v>0.8</v>
      </c>
      <c r="L7" s="2">
        <f>F7+G7+H7+I7</f>
        <v>1536.5810004368718</v>
      </c>
    </row>
    <row r="8" spans="1:29" x14ac:dyDescent="0.25">
      <c r="A8" s="3">
        <v>39758</v>
      </c>
      <c r="B8" s="1">
        <v>1344</v>
      </c>
      <c r="C8" s="1" t="s">
        <v>3</v>
      </c>
      <c r="D8" s="1">
        <v>100</v>
      </c>
      <c r="E8" s="2">
        <v>7.69</v>
      </c>
      <c r="F8" s="2">
        <f>D8*E8</f>
        <v>769</v>
      </c>
      <c r="G8" s="2">
        <f>0.2*(F8/SUM(F7:F8))</f>
        <v>6.7190913062472699E-2</v>
      </c>
      <c r="H8" s="2">
        <f>0.69*(F8/SUM(F7:F8))</f>
        <v>0.23180865006553075</v>
      </c>
      <c r="I8" s="2">
        <v>15.99</v>
      </c>
      <c r="J8" s="2">
        <v>0.8</v>
      </c>
      <c r="L8" s="2">
        <f>F8+G8+H8+I8</f>
        <v>785.28899956312807</v>
      </c>
    </row>
    <row r="9" spans="1:29" x14ac:dyDescent="0.25">
      <c r="A9" s="3"/>
      <c r="F9" s="2">
        <f>SUM(F7:F8)</f>
        <v>2289</v>
      </c>
      <c r="G9" s="2">
        <f>SUM(G7:G8)</f>
        <v>0.2</v>
      </c>
      <c r="H9" s="2">
        <f>SUM(H7:H8)</f>
        <v>0.69</v>
      </c>
      <c r="I9" s="2">
        <f>SUM(I7:I8)</f>
        <v>31.98</v>
      </c>
      <c r="J9" s="2">
        <f>SUM(J7:J8)</f>
        <v>1.6</v>
      </c>
      <c r="L9" s="2">
        <f>SUM(L7:L8)</f>
        <v>2321.87</v>
      </c>
    </row>
    <row r="10" spans="1:29" x14ac:dyDescent="0.25">
      <c r="A10" s="3"/>
    </row>
    <row r="11" spans="1:29" x14ac:dyDescent="0.25">
      <c r="A1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2022-03-19T17:24:15Z</dcterms:modified>
</cp:coreProperties>
</file>