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usbserver\USBData\Operations\Order Processing\All Purchase Orders &amp; Sales Info\Target\MASTER BOLS\EXCEL\"/>
    </mc:Choice>
  </mc:AlternateContent>
  <xr:revisionPtr revIDLastSave="0" documentId="13_ncr:1_{C1358F7E-2E1A-4821-AC04-28F382DCF4F7}"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 l="1"/>
  <c r="G27" i="1"/>
  <c r="A41" i="1"/>
  <c r="E35" i="1"/>
  <c r="D35" i="1"/>
  <c r="C35" i="1"/>
  <c r="B35" i="1"/>
  <c r="E34" i="1"/>
  <c r="D34" i="1"/>
  <c r="C34" i="1"/>
  <c r="B34" i="1"/>
  <c r="C38" i="1"/>
  <c r="E38" i="1" s="1"/>
  <c r="C37" i="1"/>
  <c r="E37" i="1" s="1"/>
  <c r="C36" i="1"/>
  <c r="E36" i="1" s="1"/>
  <c r="C33" i="1"/>
  <c r="C32" i="1"/>
  <c r="E32" i="1" s="1"/>
  <c r="E41" i="1" s="1"/>
  <c r="C41" i="1" l="1"/>
  <c r="E40" i="1"/>
  <c r="D40" i="1"/>
  <c r="C40" i="1"/>
  <c r="B40" i="1"/>
  <c r="E39" i="1"/>
  <c r="D39" i="1"/>
  <c r="C39" i="1"/>
  <c r="B39" i="1"/>
  <c r="D38" i="1"/>
  <c r="B38" i="1"/>
  <c r="D37" i="1"/>
  <c r="B37" i="1"/>
  <c r="D36" i="1"/>
  <c r="B36" i="1"/>
  <c r="D33" i="1"/>
  <c r="B33" i="1"/>
  <c r="D32" i="1" l="1"/>
  <c r="B32" i="1"/>
  <c r="A26" i="1" l="1"/>
  <c r="A25" i="1"/>
  <c r="A24" i="1"/>
</calcChain>
</file>

<file path=xl/sharedStrings.xml><?xml version="1.0" encoding="utf-8"?>
<sst xmlns="http://schemas.openxmlformats.org/spreadsheetml/2006/main" count="109" uniqueCount="98">
  <si>
    <t>BILL OF LADING</t>
  </si>
  <si>
    <t>SHIP FROM</t>
  </si>
  <si>
    <t>UpSpring LTD</t>
  </si>
  <si>
    <t xml:space="preserve">Bill of Lading Number: </t>
  </si>
  <si>
    <t>4209 South Industrial Drive</t>
  </si>
  <si>
    <t>Suite 200</t>
  </si>
  <si>
    <t xml:space="preserve">Target Dispatch# </t>
  </si>
  <si>
    <t xml:space="preserve">SECO Routing#  </t>
  </si>
  <si>
    <t>Austin, TX 78744</t>
  </si>
  <si>
    <t>BAR CODE SPACE</t>
  </si>
  <si>
    <t>SID#:</t>
  </si>
  <si>
    <r>
      <t xml:space="preserve">FOB: </t>
    </r>
    <r>
      <rPr>
        <b/>
        <sz val="13.5"/>
        <color theme="1"/>
        <rFont val="Wingdings"/>
        <charset val="2"/>
      </rPr>
      <t>o</t>
    </r>
  </si>
  <si>
    <t>SHIP TO</t>
  </si>
  <si>
    <t>Trailer number:</t>
  </si>
  <si>
    <t>Seal number(s):</t>
  </si>
  <si>
    <t>CID#:</t>
  </si>
  <si>
    <t xml:space="preserve">Pro number:  </t>
  </si>
  <si>
    <t>THIRD PARTY FREIGHT CHARGES BILL TO:</t>
  </si>
  <si>
    <t>Name:</t>
  </si>
  <si>
    <t>Address:</t>
  </si>
  <si>
    <t>City/State/Zip:</t>
  </si>
  <si>
    <r>
      <t xml:space="preserve">Freight Charge Terms: </t>
    </r>
    <r>
      <rPr>
        <b/>
        <i/>
        <sz val="8"/>
        <color theme="1"/>
        <rFont val="Arial"/>
        <family val="2"/>
      </rPr>
      <t>(freight charges are prepaid unless marked otherwise)</t>
    </r>
  </si>
  <si>
    <t>SPECIAL INSTRUCTIONS:</t>
  </si>
  <si>
    <t>Prepaid ______</t>
  </si>
  <si>
    <t>Collect _X__</t>
  </si>
  <si>
    <r>
      <t>3</t>
    </r>
    <r>
      <rPr>
        <b/>
        <vertAlign val="superscript"/>
        <sz val="8.5"/>
        <color theme="1"/>
        <rFont val="Arial"/>
        <family val="2"/>
      </rPr>
      <t>rd</t>
    </r>
    <r>
      <rPr>
        <b/>
        <sz val="8.5"/>
        <color theme="1"/>
        <rFont val="Arial"/>
        <family val="2"/>
      </rPr>
      <t xml:space="preserve"> Party _____</t>
    </r>
  </si>
  <si>
    <t>o</t>
  </si>
  <si>
    <t>(check box)</t>
  </si>
  <si>
    <t>Master Bill of Lading: with attached underlying Bills of Lading</t>
  </si>
  <si>
    <t>CUSTOMER ORDER INFORMATION</t>
  </si>
  <si>
    <t>CUSTOMER ORDER NUMBER</t>
  </si>
  <si>
    <t># PKGS</t>
  </si>
  <si>
    <t>WEIGHT</t>
  </si>
  <si>
    <t>PALLET/SLIP</t>
  </si>
  <si>
    <t>(CIRCLE ONE)</t>
  </si>
  <si>
    <t>ADDITIONAL SHIPPER INFO</t>
  </si>
  <si>
    <t>Y</t>
  </si>
  <si>
    <t>N</t>
  </si>
  <si>
    <t>GRAND TOTAL</t>
  </si>
  <si>
    <t>CARRIER INFORMATION</t>
  </si>
  <si>
    <t>HANDLING UNIT</t>
  </si>
  <si>
    <t>PACKAGE</t>
  </si>
  <si>
    <t>COMMODITY DESCRIPTION</t>
  </si>
  <si>
    <t>LTL ONLY</t>
  </si>
  <si>
    <t>QTY</t>
  </si>
  <si>
    <t>TYPE</t>
  </si>
  <si>
    <t>H.M.</t>
  </si>
  <si>
    <t>(X)</t>
  </si>
  <si>
    <t>NMFC #</t>
  </si>
  <si>
    <t>CLASS</t>
  </si>
  <si>
    <t>RECEIVING</t>
  </si>
  <si>
    <t>STAMP SPACE</t>
  </si>
  <si>
    <t>COD Amount:  $ ______________________</t>
  </si>
  <si>
    <r>
      <t xml:space="preserve">Fee Terms:    Collect:  </t>
    </r>
    <r>
      <rPr>
        <b/>
        <sz val="9.5"/>
        <color theme="1"/>
        <rFont val="Wingdings"/>
        <charset val="2"/>
      </rPr>
      <t>¨</t>
    </r>
    <r>
      <rPr>
        <b/>
        <sz val="9.5"/>
        <color theme="1"/>
        <rFont val="Arial"/>
        <family val="2"/>
      </rPr>
      <t xml:space="preserve">    Prepaid: </t>
    </r>
    <r>
      <rPr>
        <b/>
        <sz val="9.5"/>
        <color theme="1"/>
        <rFont val="Wingdings"/>
        <charset val="2"/>
      </rPr>
      <t>o</t>
    </r>
  </si>
  <si>
    <r>
      <t xml:space="preserve">Customer check acceptable: </t>
    </r>
    <r>
      <rPr>
        <b/>
        <sz val="9.5"/>
        <color theme="1"/>
        <rFont val="Wingdings"/>
        <charset val="2"/>
      </rPr>
      <t>o</t>
    </r>
  </si>
  <si>
    <r>
      <t xml:space="preserve">NOTE  Liability Limitation for loss or damage in this shipment may be applicable.  See 49 U.S.C. </t>
    </r>
    <r>
      <rPr>
        <b/>
        <sz val="8.5"/>
        <color theme="1"/>
        <rFont val="Mono821CECP BT"/>
      </rPr>
      <t>§</t>
    </r>
    <r>
      <rPr>
        <b/>
        <sz val="8.5"/>
        <color theme="1"/>
        <rFont val="Arial"/>
        <family val="2"/>
      </rPr>
      <t xml:space="preserve"> 14706(c)(1)(A) and (B).</t>
    </r>
  </si>
  <si>
    <t>RECEIVED, subject to individually determined rates or contracts that have been agreed upon in writing between the carrier and shipper, if applicable, otherwise to the rates, classifications and rules that have been established by the carrier and are available to the shipper, on request, and to all applicable state and federal regulations.</t>
  </si>
  <si>
    <t>The carrier shall not make delivery of this shipment without payment of freight and all other lawful charges.</t>
  </si>
  <si>
    <r>
      <t>_______________________________________</t>
    </r>
    <r>
      <rPr>
        <b/>
        <sz val="8"/>
        <color theme="1"/>
        <rFont val="Arial"/>
        <family val="2"/>
      </rPr>
      <t>Shipper Signature</t>
    </r>
  </si>
  <si>
    <t>SHIPPER SIGNATURE / DATE</t>
  </si>
  <si>
    <t>Trailer Loaded:</t>
  </si>
  <si>
    <t>Freight Counted:</t>
  </si>
  <si>
    <t>CARRIER SIGNATURE / PICKUP DATE</t>
  </si>
  <si>
    <t>This is to certify that the above named materials are properly classified, described, packaged, marked and labeled, and are in proper condition for transportation according to the applicable regulations of the U.S. DOT.</t>
  </si>
  <si>
    <r>
      <t>p</t>
    </r>
    <r>
      <rPr>
        <sz val="11.5"/>
        <color theme="1"/>
        <rFont val="Arial"/>
        <family val="2"/>
      </rPr>
      <t xml:space="preserve">  </t>
    </r>
    <r>
      <rPr>
        <sz val="7"/>
        <color theme="1"/>
        <rFont val="Arial"/>
        <family val="2"/>
      </rPr>
      <t>By Shipper</t>
    </r>
  </si>
  <si>
    <r>
      <t>p</t>
    </r>
    <r>
      <rPr>
        <sz val="8"/>
        <color theme="1"/>
        <rFont val="Arial"/>
        <family val="2"/>
      </rPr>
      <t xml:space="preserve">  </t>
    </r>
    <r>
      <rPr>
        <sz val="7"/>
        <color theme="1"/>
        <rFont val="Arial"/>
        <family val="2"/>
      </rPr>
      <t>By Driver</t>
    </r>
  </si>
  <si>
    <r>
      <t>p</t>
    </r>
    <r>
      <rPr>
        <sz val="8"/>
        <color theme="1"/>
        <rFont val="Arial"/>
        <family val="2"/>
      </rPr>
      <t xml:space="preserve">  </t>
    </r>
    <r>
      <rPr>
        <sz val="7"/>
        <color theme="1"/>
        <rFont val="Arial"/>
        <family val="2"/>
      </rPr>
      <t>By Shipper</t>
    </r>
  </si>
  <si>
    <r>
      <t>p</t>
    </r>
    <r>
      <rPr>
        <sz val="8"/>
        <color theme="1"/>
        <rFont val="Arial"/>
        <family val="2"/>
      </rPr>
      <t xml:space="preserve">  </t>
    </r>
    <r>
      <rPr>
        <sz val="7"/>
        <color theme="1"/>
        <rFont val="Arial"/>
        <family val="2"/>
      </rPr>
      <t>By Driver/pallets said to contain</t>
    </r>
  </si>
  <si>
    <r>
      <t>p</t>
    </r>
    <r>
      <rPr>
        <sz val="8"/>
        <color theme="1"/>
        <rFont val="Arial"/>
        <family val="2"/>
      </rPr>
      <t xml:space="preserve">  </t>
    </r>
    <r>
      <rPr>
        <sz val="7"/>
        <color theme="1"/>
        <rFont val="Arial"/>
        <family val="2"/>
      </rPr>
      <t>By Driver/Pieces</t>
    </r>
  </si>
  <si>
    <t>Commodities requiring special or additional care or attention in handling or stowing must be so marked and packaged as to ensure safe transportation with ordinary care. See Section 2(e) of NMFC Item 360</t>
  </si>
  <si>
    <t>7120 HWY 65 N. E.</t>
  </si>
  <si>
    <t>Where the rate is dependent on value, shippers are required to state specifically in writing the agreed or declared value of the property as follows: “The agreed or declared value of the property is specifically stated by the shipper to be not exceeding __________________ per ___________________.”</t>
  </si>
  <si>
    <r>
      <t>Carrier acknowledges receipt of packages and required placards.  Carrier certifies emergency response information was made available and/or carrier has the U.S. DOT emergency response guidebook or equivalent documentation in the vehicle.</t>
    </r>
    <r>
      <rPr>
        <b/>
        <sz val="7"/>
        <color theme="1"/>
        <rFont val="Arial"/>
        <family val="2"/>
      </rPr>
      <t xml:space="preserve"> Property described above is received in good order, except as noted.</t>
    </r>
  </si>
  <si>
    <t>Page ___1____</t>
  </si>
  <si>
    <t>FRIDLEY, MN 55432</t>
  </si>
  <si>
    <t>Date:</t>
  </si>
  <si>
    <t>TARGET DC Location #: 0551</t>
  </si>
  <si>
    <t>FG0005-03 Milkscreen Test Strips 20 pk</t>
  </si>
  <si>
    <t>Weight Multiplier</t>
  </si>
  <si>
    <t xml:space="preserve">     </t>
  </si>
  <si>
    <t>Case Pack Qty</t>
  </si>
  <si>
    <t>FG0008-01 Milkscreen Alcohol 30-Pack No-Tab</t>
  </si>
  <si>
    <t>FG0220-01 Shrinkx Belly Bamboo (S/M) Black</t>
  </si>
  <si>
    <t>FG0030-01 C-Panty High Waist (S/M) Nude</t>
  </si>
  <si>
    <t>FG0030-04 C-Panty High Waist (S/M) Black</t>
  </si>
  <si>
    <t>FG0030-05 C-Panty High Waist (L/XL) Black</t>
  </si>
  <si>
    <t>FG0030-06 C-Panty High Waist (1X/2X) Black</t>
  </si>
  <si>
    <t>FG0035-04 Post Baby High Waist (S/M) Black</t>
  </si>
  <si>
    <t>FG0125-02 MilkFlow Caps 100 Ct</t>
  </si>
  <si>
    <t xml:space="preserve">FG0076-02 Milkflow Choc Electrolytes 16pk </t>
  </si>
  <si>
    <t xml:space="preserve">FG0076-01 Milkflow Fenugreek Berry 16 Ct </t>
  </si>
  <si>
    <t>FG0300-10 Stomach Settle Lemon Ginger 4-Up</t>
  </si>
  <si>
    <t xml:space="preserve">FG0220-04 Shrinkx Belly Bamboo (L/XL) 3-up </t>
  </si>
  <si>
    <t>CARRIER NAME:  SECO BROKERED</t>
  </si>
  <si>
    <t>SCAC: SDQD</t>
  </si>
  <si>
    <t>FG0035-05 Post Baby High Waist (L/XL) Black</t>
  </si>
  <si>
    <t>FG0005-02 Milkscreen Test Strips 8 pk</t>
  </si>
  <si>
    <t>FG0300-12 Stomach Settle Mint 4 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</si>
</sst>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0"/>
      <color theme="1"/>
      <name val="Times New Roman"/>
      <family val="1"/>
    </font>
    <font>
      <sz val="9.5"/>
      <color theme="1"/>
      <name val="Times New Roman"/>
      <family val="1"/>
    </font>
    <font>
      <sz val="9.5"/>
      <color theme="1"/>
      <name val="Arial"/>
      <family val="2"/>
    </font>
    <font>
      <b/>
      <sz val="15.5"/>
      <color theme="1"/>
      <name val="Arial"/>
      <family val="2"/>
    </font>
    <font>
      <b/>
      <sz val="11.5"/>
      <color theme="1"/>
      <name val="Arial"/>
      <family val="2"/>
    </font>
    <font>
      <b/>
      <sz val="8"/>
      <color rgb="FFFFFFFF"/>
      <name val="Arial"/>
      <family val="2"/>
    </font>
    <font>
      <b/>
      <sz val="8"/>
      <color theme="1"/>
      <name val="Arial"/>
      <family val="2"/>
    </font>
    <font>
      <b/>
      <sz val="10"/>
      <color theme="1"/>
      <name val="Arial"/>
      <family val="2"/>
    </font>
    <font>
      <sz val="10"/>
      <color theme="1"/>
      <name val="Arial"/>
      <family val="2"/>
    </font>
    <font>
      <b/>
      <sz val="11.5"/>
      <color rgb="FFC0C0C0"/>
      <name val="Arial"/>
      <family val="2"/>
    </font>
    <font>
      <b/>
      <sz val="13.5"/>
      <color theme="1"/>
      <name val="Wingdings"/>
      <charset val="2"/>
    </font>
    <font>
      <b/>
      <sz val="8.5"/>
      <color theme="1"/>
      <name val="Arial"/>
      <family val="2"/>
    </font>
    <font>
      <sz val="8.5"/>
      <color theme="1"/>
      <name val="Arial"/>
      <family val="2"/>
    </font>
    <font>
      <b/>
      <sz val="9.5"/>
      <color theme="1"/>
      <name val="Arial"/>
      <family val="2"/>
    </font>
    <font>
      <sz val="8"/>
      <color theme="1"/>
      <name val="Arial"/>
      <family val="2"/>
    </font>
    <font>
      <sz val="11.5"/>
      <color theme="1"/>
      <name val="Arial"/>
      <family val="2"/>
    </font>
    <font>
      <b/>
      <i/>
      <sz val="8"/>
      <color theme="1"/>
      <name val="Arial"/>
      <family val="2"/>
    </font>
    <font>
      <b/>
      <vertAlign val="superscript"/>
      <sz val="8.5"/>
      <color theme="1"/>
      <name val="Arial"/>
      <family val="2"/>
    </font>
    <font>
      <sz val="11.5"/>
      <color theme="1"/>
      <name val="Wingdings"/>
      <charset val="2"/>
    </font>
    <font>
      <sz val="7"/>
      <color theme="1"/>
      <name val="Arial"/>
      <family val="2"/>
    </font>
    <font>
      <sz val="6"/>
      <color theme="1"/>
      <name val="Arial"/>
      <family val="2"/>
    </font>
    <font>
      <sz val="5"/>
      <color theme="1"/>
      <name val="Arial"/>
      <family val="2"/>
    </font>
    <font>
      <b/>
      <sz val="9.5"/>
      <color theme="1"/>
      <name val="Wingdings"/>
      <charset val="2"/>
    </font>
    <font>
      <b/>
      <sz val="8.5"/>
      <color theme="1"/>
      <name val="Mono821CECP BT"/>
    </font>
    <font>
      <u/>
      <sz val="8"/>
      <color theme="1"/>
      <name val="Arial"/>
      <family val="2"/>
    </font>
    <font>
      <b/>
      <sz val="7"/>
      <color theme="1"/>
      <name val="Arial"/>
      <family val="2"/>
    </font>
    <font>
      <sz val="12"/>
      <color theme="1"/>
      <name val="Calibri"/>
      <family val="2"/>
      <scheme val="minor"/>
    </font>
    <font>
      <sz val="9"/>
      <color theme="1"/>
      <name val="Arial"/>
      <family val="2"/>
    </font>
    <font>
      <b/>
      <sz val="9"/>
      <color theme="1"/>
      <name val="Arial"/>
      <family val="2"/>
    </font>
  </fonts>
  <fills count="4">
    <fill>
      <patternFill patternType="none"/>
    </fill>
    <fill>
      <patternFill patternType="gray125"/>
    </fill>
    <fill>
      <patternFill patternType="solid">
        <bgColor indexed="64"/>
      </patternFill>
    </fill>
    <fill>
      <patternFill patternType="lightTrellis">
        <bgColor rgb="FFCACACA"/>
      </patternFill>
    </fill>
  </fills>
  <borders count="26">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65">
    <xf numFmtId="0" fontId="0" fillId="0" borderId="0" xfId="0"/>
    <xf numFmtId="0" fontId="0" fillId="0" borderId="0" xfId="0" applyAlignment="1">
      <alignment vertical="center" wrapText="1"/>
    </xf>
    <xf numFmtId="0" fontId="1" fillId="0" borderId="0" xfId="0" applyFont="1" applyAlignment="1">
      <alignment vertical="center"/>
    </xf>
    <xf numFmtId="0" fontId="16" fillId="0" borderId="9" xfId="0" applyFont="1" applyBorder="1" applyAlignment="1">
      <alignment vertical="center" wrapText="1"/>
    </xf>
    <xf numFmtId="0" fontId="16" fillId="0" borderId="9" xfId="0" applyFont="1" applyBorder="1" applyAlignment="1">
      <alignment horizontal="center" vertical="center" wrapText="1"/>
    </xf>
    <xf numFmtId="0" fontId="16" fillId="3" borderId="10" xfId="0" applyFont="1" applyFill="1" applyBorder="1" applyAlignment="1">
      <alignment vertical="center" wrapText="1"/>
    </xf>
    <xf numFmtId="0" fontId="7" fillId="0" borderId="9" xfId="0" applyFont="1" applyBorder="1" applyAlignment="1">
      <alignment horizontal="center" vertical="center" wrapText="1"/>
    </xf>
    <xf numFmtId="0" fontId="16" fillId="0" borderId="14" xfId="0" applyFont="1" applyBorder="1" applyAlignment="1">
      <alignment vertical="center" wrapText="1"/>
    </xf>
    <xf numFmtId="0" fontId="3" fillId="0" borderId="9" xfId="0" applyFont="1" applyBorder="1" applyAlignment="1">
      <alignment vertical="center" wrapText="1"/>
    </xf>
    <xf numFmtId="0" fontId="7" fillId="0" borderId="16" xfId="0" applyFont="1" applyBorder="1" applyAlignment="1">
      <alignment horizontal="center" vertical="center" wrapText="1"/>
    </xf>
    <xf numFmtId="0" fontId="3" fillId="0" borderId="21" xfId="0" applyFont="1" applyBorder="1" applyAlignment="1">
      <alignment horizontal="left" vertical="center" wrapText="1"/>
    </xf>
    <xf numFmtId="0" fontId="2" fillId="0" borderId="14" xfId="0" applyFont="1" applyBorder="1" applyAlignment="1">
      <alignment horizontal="right" vertical="center" wrapText="1"/>
    </xf>
    <xf numFmtId="0" fontId="27" fillId="0" borderId="14" xfId="0" applyFont="1" applyBorder="1" applyAlignment="1">
      <alignment vertical="center" wrapText="1"/>
    </xf>
    <xf numFmtId="1" fontId="16" fillId="0" borderId="9" xfId="0" applyNumberFormat="1" applyFont="1" applyBorder="1" applyAlignment="1">
      <alignment horizontal="center" vertical="center" wrapText="1"/>
    </xf>
    <xf numFmtId="0" fontId="0" fillId="0" borderId="0" xfId="0" applyAlignment="1">
      <alignment horizontal="center"/>
    </xf>
    <xf numFmtId="1" fontId="16" fillId="0" borderId="10" xfId="0" applyNumberFormat="1" applyFont="1" applyBorder="1" applyAlignment="1">
      <alignment horizontal="center" vertical="center" wrapText="1"/>
    </xf>
    <xf numFmtId="1" fontId="16" fillId="3" borderId="10" xfId="0" applyNumberFormat="1" applyFont="1" applyFill="1" applyBorder="1" applyAlignment="1">
      <alignment horizontal="center" vertical="center" wrapText="1"/>
    </xf>
    <xf numFmtId="0" fontId="16" fillId="0" borderId="9" xfId="0" applyFont="1" applyBorder="1" applyAlignment="1" applyProtection="1">
      <alignment horizontal="center" vertical="center" wrapText="1"/>
      <protection locked="0"/>
    </xf>
    <xf numFmtId="0" fontId="16" fillId="0" borderId="12" xfId="0" applyFont="1" applyBorder="1" applyAlignment="1" applyProtection="1">
      <alignment horizontal="center" vertical="center" wrapText="1"/>
      <protection locked="0"/>
    </xf>
    <xf numFmtId="1" fontId="16" fillId="0" borderId="9" xfId="0" applyNumberFormat="1" applyFont="1" applyBorder="1" applyAlignment="1" applyProtection="1">
      <alignment horizontal="center" vertical="center" wrapText="1"/>
      <protection locked="0"/>
    </xf>
    <xf numFmtId="0" fontId="16" fillId="0" borderId="19" xfId="0" applyFont="1" applyBorder="1" applyAlignment="1">
      <alignment vertical="center"/>
    </xf>
    <xf numFmtId="0" fontId="16" fillId="0" borderId="16" xfId="0" applyFont="1" applyBorder="1" applyAlignment="1">
      <alignment horizontal="center" vertical="center"/>
    </xf>
    <xf numFmtId="0" fontId="16" fillId="0" borderId="14" xfId="0" applyFont="1" applyBorder="1" applyAlignment="1">
      <alignment vertical="center"/>
    </xf>
    <xf numFmtId="0" fontId="16" fillId="0" borderId="14" xfId="0" applyFont="1" applyBorder="1" applyAlignment="1">
      <alignment horizontal="center" vertical="center"/>
    </xf>
    <xf numFmtId="0" fontId="16" fillId="0" borderId="17" xfId="0" applyFont="1" applyBorder="1" applyAlignment="1">
      <alignment horizontal="center" vertical="center"/>
    </xf>
    <xf numFmtId="0" fontId="16" fillId="0" borderId="23" xfId="0" applyFont="1" applyBorder="1" applyAlignment="1">
      <alignment vertical="center"/>
    </xf>
    <xf numFmtId="0" fontId="16" fillId="0" borderId="23"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20" fillId="0" borderId="15" xfId="0" applyFont="1" applyBorder="1" applyAlignment="1">
      <alignment horizontal="left" wrapText="1"/>
    </xf>
    <xf numFmtId="0" fontId="20" fillId="0" borderId="0" xfId="0" applyFont="1" applyAlignment="1">
      <alignment horizontal="left" wrapText="1"/>
    </xf>
    <xf numFmtId="0" fontId="20" fillId="0" borderId="22"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xf numFmtId="0" fontId="20" fillId="0" borderId="21" xfId="0" applyFont="1" applyBorder="1" applyAlignment="1">
      <alignment horizontal="left" wrapText="1"/>
    </xf>
    <xf numFmtId="0" fontId="12"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7" fillId="0" borderId="9" xfId="0" applyFont="1" applyBorder="1" applyAlignment="1">
      <alignment horizontal="center" vertical="center" wrapText="1"/>
    </xf>
    <xf numFmtId="0" fontId="25" fillId="0" borderId="18" xfId="0" applyFont="1" applyBorder="1" applyAlignment="1">
      <alignment horizontal="left" vertical="center" wrapText="1"/>
    </xf>
    <xf numFmtId="0" fontId="25" fillId="0" borderId="13" xfId="0" applyFont="1" applyBorder="1" applyAlignment="1">
      <alignment horizontal="left" vertical="center" wrapText="1"/>
    </xf>
    <xf numFmtId="0" fontId="19" fillId="0" borderId="15" xfId="0" applyFont="1" applyBorder="1" applyAlignment="1">
      <alignment horizontal="left" vertical="center" wrapText="1"/>
    </xf>
    <xf numFmtId="0" fontId="19" fillId="0" borderId="0" xfId="0" applyFont="1" applyAlignment="1">
      <alignment horizontal="left" vertical="center" wrapText="1"/>
    </xf>
    <xf numFmtId="0" fontId="15" fillId="0" borderId="19" xfId="0" applyFont="1" applyBorder="1" applyAlignment="1">
      <alignment horizontal="left" vertical="center" wrapText="1"/>
    </xf>
    <xf numFmtId="0" fontId="15" fillId="0" borderId="20" xfId="0" applyFont="1" applyBorder="1" applyAlignment="1">
      <alignment horizontal="left" vertical="center" wrapText="1"/>
    </xf>
    <xf numFmtId="0" fontId="19" fillId="0" borderId="22" xfId="0" applyFont="1" applyBorder="1" applyAlignment="1">
      <alignment horizontal="left" vertical="center" wrapText="1"/>
    </xf>
    <xf numFmtId="0" fontId="19" fillId="0" borderId="20" xfId="0" applyFont="1" applyBorder="1" applyAlignment="1">
      <alignment horizontal="left" vertical="center" wrapText="1"/>
    </xf>
    <xf numFmtId="0" fontId="19" fillId="0" borderId="21" xfId="0" applyFont="1" applyBorder="1" applyAlignment="1">
      <alignment horizontal="left" vertical="center" wrapText="1"/>
    </xf>
    <xf numFmtId="0" fontId="5" fillId="0" borderId="1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0" xfId="0" applyFont="1" applyAlignment="1">
      <alignment horizontal="center" vertical="center" wrapText="1"/>
    </xf>
    <xf numFmtId="0" fontId="12" fillId="0" borderId="22"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25" fillId="0" borderId="17" xfId="0" applyFont="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3" xfId="0" applyFont="1" applyBorder="1" applyAlignment="1">
      <alignment horizontal="left" vertical="center" wrapText="1"/>
    </xf>
    <xf numFmtId="0" fontId="15" fillId="0" borderId="21"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8"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Alignment="1">
      <alignment horizontal="left" vertical="center" wrapText="1"/>
    </xf>
    <xf numFmtId="0" fontId="15" fillId="0" borderId="2" xfId="0" applyFont="1" applyBorder="1" applyAlignment="1">
      <alignment horizontal="left" vertical="center" wrapText="1"/>
    </xf>
    <xf numFmtId="0" fontId="15" fillId="0" borderId="24" xfId="0" applyFont="1" applyBorder="1" applyAlignment="1">
      <alignment horizontal="left" vertical="center" wrapText="1"/>
    </xf>
    <xf numFmtId="0" fontId="15" fillId="0" borderId="25" xfId="0" applyFont="1" applyBorder="1" applyAlignment="1">
      <alignment horizontal="left" vertical="center" wrapText="1"/>
    </xf>
    <xf numFmtId="0" fontId="16" fillId="0" borderId="9" xfId="0" applyFont="1" applyBorder="1" applyAlignment="1">
      <alignment horizontal="center" vertical="center" wrapText="1"/>
    </xf>
    <xf numFmtId="0" fontId="3" fillId="0" borderId="15" xfId="0" applyFont="1" applyBorder="1" applyAlignment="1">
      <alignment horizontal="left" vertical="center" wrapText="1"/>
    </xf>
    <xf numFmtId="0" fontId="3" fillId="0" borderId="0" xfId="0" applyFont="1" applyAlignment="1">
      <alignment horizontal="left" vertical="center" wrapText="1"/>
    </xf>
    <xf numFmtId="0" fontId="3" fillId="0" borderId="22"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3" xfId="0" applyFont="1" applyBorder="1" applyAlignment="1">
      <alignment horizontal="left" vertical="center" wrapText="1"/>
    </xf>
    <xf numFmtId="0" fontId="14" fillId="0" borderId="15"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22" xfId="0" applyFont="1" applyBorder="1" applyAlignment="1" applyProtection="1">
      <alignment horizontal="left" vertical="center" wrapText="1"/>
      <protection locked="0"/>
    </xf>
    <xf numFmtId="0" fontId="10" fillId="0" borderId="15" xfId="0" applyFont="1" applyBorder="1" applyAlignment="1">
      <alignment horizontal="center" vertical="center" wrapText="1"/>
    </xf>
    <xf numFmtId="0" fontId="10" fillId="0" borderId="0" xfId="0" applyFont="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4" fillId="0" borderId="15" xfId="0" applyFont="1" applyBorder="1" applyAlignment="1">
      <alignment horizontal="left" vertical="center" wrapText="1"/>
    </xf>
    <xf numFmtId="0" fontId="14" fillId="0" borderId="0" xfId="0" applyFont="1" applyAlignment="1">
      <alignment horizontal="left" vertical="center" wrapText="1"/>
    </xf>
    <xf numFmtId="0" fontId="14" fillId="0" borderId="22" xfId="0" applyFont="1" applyBorder="1" applyAlignment="1">
      <alignment horizontal="left"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27" fillId="0" borderId="23" xfId="0" applyFont="1" applyBorder="1" applyAlignment="1" applyProtection="1">
      <alignment horizontal="center" vertical="center" wrapText="1"/>
      <protection locked="0"/>
    </xf>
    <xf numFmtId="0" fontId="27" fillId="0" borderId="12" xfId="0" applyFont="1" applyBorder="1" applyAlignment="1" applyProtection="1">
      <alignment horizontal="center" vertical="center" wrapText="1"/>
      <protection locked="0"/>
    </xf>
    <xf numFmtId="0" fontId="13" fillId="0" borderId="18" xfId="0" applyFont="1" applyBorder="1" applyAlignment="1">
      <alignment horizontal="left" vertical="center" wrapText="1"/>
    </xf>
    <xf numFmtId="0" fontId="13" fillId="0" borderId="13"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28" fillId="0" borderId="9" xfId="0" applyFont="1" applyBorder="1" applyAlignment="1" applyProtection="1">
      <alignment horizontal="left" vertical="center" wrapText="1"/>
      <protection locked="0"/>
    </xf>
    <xf numFmtId="0" fontId="16" fillId="3"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6" fillId="3" borderId="10"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4" fillId="0" borderId="2" xfId="0" applyFont="1" applyBorder="1" applyAlignment="1">
      <alignment horizontal="center" vertical="center" wrapText="1"/>
    </xf>
    <xf numFmtId="0" fontId="22" fillId="0" borderId="9" xfId="0" applyFont="1" applyBorder="1" applyAlignment="1">
      <alignment horizontal="center" vertical="center" wrapText="1"/>
    </xf>
    <xf numFmtId="0" fontId="10" fillId="0" borderId="19" xfId="0" applyFont="1" applyBorder="1" applyAlignment="1">
      <alignment horizontal="right" vertical="center" wrapText="1"/>
    </xf>
    <xf numFmtId="0" fontId="10" fillId="0" borderId="20" xfId="0" applyFont="1" applyBorder="1" applyAlignment="1">
      <alignment horizontal="right" vertical="center" wrapText="1"/>
    </xf>
    <xf numFmtId="0" fontId="10" fillId="0" borderId="21" xfId="0" applyFont="1" applyBorder="1" applyAlignment="1">
      <alignment horizontal="right" vertical="center" wrapText="1"/>
    </xf>
    <xf numFmtId="0" fontId="29" fillId="0" borderId="17" xfId="0" applyFont="1" applyBorder="1" applyAlignment="1">
      <alignment horizontal="center" wrapText="1"/>
    </xf>
    <xf numFmtId="0" fontId="29" fillId="0" borderId="18" xfId="0" applyFont="1" applyBorder="1" applyAlignment="1">
      <alignment horizontal="center" wrapText="1"/>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8" fillId="0" borderId="22" xfId="0" applyFont="1" applyBorder="1" applyAlignment="1">
      <alignment horizontal="center" vertical="center" wrapText="1"/>
    </xf>
    <xf numFmtId="0" fontId="12" fillId="0" borderId="19" xfId="0" applyFont="1" applyBorder="1" applyAlignment="1">
      <alignment horizontal="center"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3" xfId="0" applyFont="1" applyBorder="1" applyAlignment="1">
      <alignment horizontal="left" vertical="center" wrapText="1"/>
    </xf>
    <xf numFmtId="0" fontId="12" fillId="0" borderId="11" xfId="0" applyFont="1" applyBorder="1" applyAlignment="1">
      <alignment horizontal="center" vertical="center" wrapText="1"/>
    </xf>
    <xf numFmtId="0" fontId="9" fillId="0" borderId="22" xfId="0" applyFont="1" applyBorder="1" applyAlignment="1">
      <alignment horizontal="center" vertical="center" wrapText="1"/>
    </xf>
    <xf numFmtId="14" fontId="2" fillId="0" borderId="23" xfId="0" applyNumberFormat="1" applyFont="1" applyBorder="1" applyAlignment="1" applyProtection="1">
      <alignment horizontal="left" vertical="center" wrapText="1"/>
      <protection locked="0"/>
    </xf>
    <xf numFmtId="0" fontId="2" fillId="0" borderId="23" xfId="0" applyFont="1" applyBorder="1" applyAlignment="1" applyProtection="1">
      <alignment horizontal="left" vertical="center" wrapText="1"/>
      <protection locked="0"/>
    </xf>
    <xf numFmtId="0" fontId="4" fillId="0" borderId="23" xfId="0" applyFont="1" applyBorder="1" applyAlignment="1">
      <alignment horizontal="center" vertical="center" wrapText="1"/>
    </xf>
    <xf numFmtId="0" fontId="10" fillId="0" borderId="17" xfId="0" applyFont="1" applyBorder="1" applyAlignment="1">
      <alignment horizontal="right" vertical="center" wrapText="1"/>
    </xf>
    <xf numFmtId="0" fontId="10" fillId="0" borderId="18" xfId="0" applyFont="1" applyBorder="1" applyAlignment="1">
      <alignment horizontal="right" vertical="center" wrapText="1"/>
    </xf>
    <xf numFmtId="0" fontId="10" fillId="0" borderId="13" xfId="0" applyFont="1" applyBorder="1" applyAlignment="1">
      <alignment horizontal="right" vertical="center" wrapText="1"/>
    </xf>
    <xf numFmtId="49" fontId="0" fillId="0" borderId="17" xfId="0" applyNumberFormat="1" applyBorder="1" applyAlignment="1">
      <alignment horizontal="left"/>
    </xf>
    <xf numFmtId="49" fontId="0" fillId="0" borderId="18" xfId="0" applyNumberFormat="1" applyBorder="1" applyAlignment="1">
      <alignment horizontal="left"/>
    </xf>
    <xf numFmtId="49" fontId="0" fillId="0" borderId="13" xfId="0" applyNumberFormat="1" applyBorder="1" applyAlignment="1">
      <alignment horizontal="left"/>
    </xf>
    <xf numFmtId="0" fontId="0" fillId="0" borderId="15" xfId="0" applyBorder="1" applyAlignment="1">
      <alignment horizontal="left"/>
    </xf>
    <xf numFmtId="0" fontId="0" fillId="0" borderId="0" xfId="0" applyAlignment="1">
      <alignment horizontal="left"/>
    </xf>
    <xf numFmtId="0" fontId="0" fillId="0" borderId="22" xfId="0" applyBorder="1" applyAlignment="1">
      <alignment horizontal="left"/>
    </xf>
    <xf numFmtId="0" fontId="7" fillId="0" borderId="17" xfId="0" applyFont="1" applyBorder="1" applyAlignment="1">
      <alignment horizontal="center" vertical="center" wrapText="1"/>
    </xf>
    <xf numFmtId="0" fontId="7" fillId="0" borderId="1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1"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15" xfId="0" applyBorder="1" applyAlignment="1">
      <alignment horizontal="left" vertical="center" wrapText="1"/>
    </xf>
    <xf numFmtId="0" fontId="5" fillId="0" borderId="23" xfId="0" applyFont="1" applyBorder="1" applyAlignment="1">
      <alignment horizontal="center" vertical="center"/>
    </xf>
    <xf numFmtId="0" fontId="5" fillId="0" borderId="12" xfId="0" applyFont="1" applyBorder="1" applyAlignment="1">
      <alignment horizontal="center" vertical="center"/>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3" xfId="0" applyFont="1" applyBorder="1" applyAlignment="1">
      <alignment horizontal="left" vertical="center" wrapText="1"/>
    </xf>
    <xf numFmtId="0" fontId="16" fillId="0" borderId="17" xfId="0" applyFont="1" applyBorder="1" applyAlignment="1">
      <alignment vertical="center"/>
    </xf>
  </cellXfs>
  <cellStyles count="1">
    <cellStyle name="Normal" xfId="0" builtinId="0"/>
  </cellStyles>
  <dxfs count="8">
    <dxf>
      <alignment horizontal="center" textRotation="0" wrapText="0" indent="0" justifyLastLine="0" shrinkToFit="0" readingOrder="0"/>
    </dxf>
    <dxf>
      <font>
        <b val="0"/>
        <i val="0"/>
        <strike val="0"/>
        <condense val="0"/>
        <extend val="0"/>
        <outline val="0"/>
        <shadow val="0"/>
        <u val="none"/>
        <vertAlign val="baseline"/>
        <sz val="11.5"/>
        <color theme="1"/>
        <name val="Arial"/>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2" displayName="Table132" ref="A1:C17" totalsRowShown="0" headerRowDxfId="7" dataDxfId="5" headerRowBorderDxfId="6" tableBorderDxfId="4" totalsRowBorderDxfId="3">
  <autoFilter ref="A1:C17" xr:uid="{00000000-0009-0000-0100-000001000000}"/>
  <sortState xmlns:xlrd2="http://schemas.microsoft.com/office/spreadsheetml/2017/richdata2" ref="A2:C17">
    <sortCondition ref="A1:A17"/>
  </sortState>
  <tableColumns count="3">
    <tableColumn id="3" xr3:uid="{00000000-0010-0000-0000-000003000000}" name="     " dataDxfId="2"/>
    <tableColumn id="6" xr3:uid="{00000000-0010-0000-0000-000006000000}" name="Weight Multiplier" dataDxfId="1"/>
    <tableColumn id="7" xr3:uid="{00000000-0010-0000-0000-000007000000}" name="Case Pack Qty"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3"/>
  <sheetViews>
    <sheetView view="pageLayout" topLeftCell="A25" zoomScale="130" zoomScaleNormal="100" zoomScaleSheetLayoutView="115" zoomScalePageLayoutView="130" workbookViewId="0">
      <selection activeCell="E36" sqref="E36"/>
    </sheetView>
  </sheetViews>
  <sheetFormatPr defaultRowHeight="15"/>
  <cols>
    <col min="1" max="8" width="8.85546875" customWidth="1"/>
    <col min="9" max="9" width="11.140625" customWidth="1"/>
    <col min="10" max="12" width="8.85546875" customWidth="1"/>
    <col min="13" max="13" width="4.5703125" customWidth="1"/>
  </cols>
  <sheetData>
    <row r="1" spans="1:13" ht="15.75" customHeight="1">
      <c r="A1" s="11" t="s">
        <v>75</v>
      </c>
      <c r="B1" s="138"/>
      <c r="C1" s="139"/>
      <c r="D1" s="140" t="s">
        <v>0</v>
      </c>
      <c r="E1" s="140"/>
      <c r="F1" s="140"/>
      <c r="G1" s="140"/>
      <c r="H1" s="140"/>
      <c r="I1" s="140"/>
      <c r="J1" s="140"/>
      <c r="K1" s="159" t="s">
        <v>73</v>
      </c>
      <c r="L1" s="159"/>
      <c r="M1" s="160"/>
    </row>
    <row r="2" spans="1:13" ht="15.75" customHeight="1">
      <c r="A2" s="96" t="s">
        <v>1</v>
      </c>
      <c r="B2" s="97"/>
      <c r="C2" s="97"/>
      <c r="D2" s="97"/>
      <c r="E2" s="97"/>
      <c r="F2" s="97"/>
      <c r="G2" s="98"/>
      <c r="H2" s="124" t="s">
        <v>3</v>
      </c>
      <c r="I2" s="125"/>
      <c r="J2" s="126"/>
      <c r="K2" s="126"/>
      <c r="L2" s="126"/>
      <c r="M2" s="127"/>
    </row>
    <row r="3" spans="1:13" ht="15.75" customHeight="1">
      <c r="A3" s="75" t="s">
        <v>2</v>
      </c>
      <c r="B3" s="76"/>
      <c r="C3" s="76"/>
      <c r="D3" s="76"/>
      <c r="E3" s="76"/>
      <c r="F3" s="76"/>
      <c r="G3" s="77"/>
      <c r="H3" s="128" t="s">
        <v>6</v>
      </c>
      <c r="I3" s="129"/>
      <c r="J3" s="130"/>
      <c r="K3" s="130"/>
      <c r="L3" s="130"/>
      <c r="M3" s="131"/>
    </row>
    <row r="4" spans="1:13" ht="15.75" customHeight="1">
      <c r="A4" s="75" t="s">
        <v>4</v>
      </c>
      <c r="B4" s="76"/>
      <c r="C4" s="76"/>
      <c r="D4" s="76"/>
      <c r="E4" s="76"/>
      <c r="F4" s="76"/>
      <c r="G4" s="77"/>
      <c r="H4" s="128" t="s">
        <v>7</v>
      </c>
      <c r="I4" s="129"/>
      <c r="J4" s="129"/>
      <c r="K4" s="129"/>
      <c r="L4" s="129"/>
      <c r="M4" s="137"/>
    </row>
    <row r="5" spans="1:13" ht="15.75" customHeight="1">
      <c r="A5" s="75" t="s">
        <v>5</v>
      </c>
      <c r="B5" s="76"/>
      <c r="C5" s="76"/>
      <c r="D5" s="76"/>
      <c r="E5" s="76"/>
      <c r="F5" s="76"/>
      <c r="G5" s="77"/>
      <c r="H5" s="87" t="s">
        <v>9</v>
      </c>
      <c r="I5" s="88"/>
      <c r="J5" s="88"/>
      <c r="K5" s="88"/>
      <c r="L5" s="88"/>
      <c r="M5" s="89"/>
    </row>
    <row r="6" spans="1:13" ht="15.75" customHeight="1">
      <c r="A6" s="75" t="s">
        <v>8</v>
      </c>
      <c r="B6" s="76"/>
      <c r="C6" s="76"/>
      <c r="D6" s="76"/>
      <c r="E6" s="76"/>
      <c r="F6" s="76"/>
      <c r="G6" s="77"/>
      <c r="H6" s="87"/>
      <c r="I6" s="88"/>
      <c r="J6" s="88"/>
      <c r="K6" s="88"/>
      <c r="L6" s="88"/>
      <c r="M6" s="89"/>
    </row>
    <row r="7" spans="1:13" ht="15.75" customHeight="1">
      <c r="A7" s="78" t="s">
        <v>10</v>
      </c>
      <c r="B7" s="79"/>
      <c r="C7" s="79"/>
      <c r="D7" s="79"/>
      <c r="E7" s="79"/>
      <c r="F7" s="79"/>
      <c r="G7" s="10" t="s">
        <v>11</v>
      </c>
      <c r="H7" s="90"/>
      <c r="I7" s="91"/>
      <c r="J7" s="91"/>
      <c r="K7" s="91"/>
      <c r="L7" s="91"/>
      <c r="M7" s="92"/>
    </row>
    <row r="8" spans="1:13" ht="15.75" customHeight="1">
      <c r="A8" s="96" t="s">
        <v>12</v>
      </c>
      <c r="B8" s="97"/>
      <c r="C8" s="97"/>
      <c r="D8" s="97"/>
      <c r="E8" s="97"/>
      <c r="F8" s="97"/>
      <c r="G8" s="98"/>
      <c r="H8" s="161" t="s">
        <v>93</v>
      </c>
      <c r="I8" s="162"/>
      <c r="J8" s="162"/>
      <c r="K8" s="162"/>
      <c r="L8" s="162"/>
      <c r="M8" s="163"/>
    </row>
    <row r="9" spans="1:13" ht="15.75" customHeight="1">
      <c r="A9" s="144" t="s">
        <v>76</v>
      </c>
      <c r="B9" s="145"/>
      <c r="C9" s="145"/>
      <c r="D9" s="145"/>
      <c r="E9" s="145"/>
      <c r="F9" s="145"/>
      <c r="G9" s="146"/>
      <c r="H9" s="75" t="s">
        <v>13</v>
      </c>
      <c r="I9" s="76"/>
      <c r="J9" s="76"/>
      <c r="K9" s="76"/>
      <c r="L9" s="76"/>
      <c r="M9" s="77"/>
    </row>
    <row r="10" spans="1:13" ht="15.75" customHeight="1">
      <c r="A10" s="158" t="s">
        <v>70</v>
      </c>
      <c r="B10" s="76"/>
      <c r="C10" s="76"/>
      <c r="D10" s="76"/>
      <c r="E10" s="76"/>
      <c r="F10" s="76"/>
      <c r="G10" s="77"/>
      <c r="H10" s="78" t="s">
        <v>14</v>
      </c>
      <c r="I10" s="79"/>
      <c r="J10" s="79"/>
      <c r="K10" s="79"/>
      <c r="L10" s="79"/>
      <c r="M10" s="80"/>
    </row>
    <row r="11" spans="1:13" ht="15.75" customHeight="1">
      <c r="A11" s="147" t="s">
        <v>74</v>
      </c>
      <c r="B11" s="148"/>
      <c r="C11" s="148"/>
      <c r="D11" s="148"/>
      <c r="E11" s="148"/>
      <c r="F11" s="148"/>
      <c r="G11" s="149"/>
      <c r="H11" s="81" t="s">
        <v>94</v>
      </c>
      <c r="I11" s="82"/>
      <c r="J11" s="82"/>
      <c r="K11" s="82"/>
      <c r="L11" s="82"/>
      <c r="M11" s="83"/>
    </row>
    <row r="12" spans="1:13" ht="15.75" customHeight="1">
      <c r="A12" s="78" t="s">
        <v>15</v>
      </c>
      <c r="B12" s="79"/>
      <c r="C12" s="79"/>
      <c r="D12" s="79"/>
      <c r="E12" s="79"/>
      <c r="F12" s="79"/>
      <c r="G12" s="10" t="s">
        <v>11</v>
      </c>
      <c r="H12" s="84" t="s">
        <v>16</v>
      </c>
      <c r="I12" s="85"/>
      <c r="J12" s="85"/>
      <c r="K12" s="85"/>
      <c r="L12" s="85"/>
      <c r="M12" s="86"/>
    </row>
    <row r="13" spans="1:13" ht="15.75" customHeight="1">
      <c r="A13" s="96" t="s">
        <v>17</v>
      </c>
      <c r="B13" s="97"/>
      <c r="C13" s="97"/>
      <c r="D13" s="97"/>
      <c r="E13" s="97"/>
      <c r="F13" s="97"/>
      <c r="G13" s="98"/>
      <c r="H13" s="87" t="s">
        <v>9</v>
      </c>
      <c r="I13" s="88"/>
      <c r="J13" s="88"/>
      <c r="K13" s="88"/>
      <c r="L13" s="88"/>
      <c r="M13" s="89"/>
    </row>
    <row r="14" spans="1:13" ht="15.75" customHeight="1">
      <c r="A14" s="75" t="s">
        <v>18</v>
      </c>
      <c r="B14" s="76"/>
      <c r="C14" s="76"/>
      <c r="D14" s="76"/>
      <c r="E14" s="76"/>
      <c r="F14" s="76"/>
      <c r="G14" s="77"/>
      <c r="H14" s="87"/>
      <c r="I14" s="88"/>
      <c r="J14" s="88"/>
      <c r="K14" s="88"/>
      <c r="L14" s="88"/>
      <c r="M14" s="89"/>
    </row>
    <row r="15" spans="1:13" ht="15.75" customHeight="1">
      <c r="A15" s="75" t="s">
        <v>19</v>
      </c>
      <c r="B15" s="76"/>
      <c r="C15" s="76"/>
      <c r="D15" s="76"/>
      <c r="E15" s="76"/>
      <c r="F15" s="76"/>
      <c r="G15" s="77"/>
      <c r="H15" s="90"/>
      <c r="I15" s="91"/>
      <c r="J15" s="91"/>
      <c r="K15" s="91"/>
      <c r="L15" s="91"/>
      <c r="M15" s="92"/>
    </row>
    <row r="16" spans="1:13" ht="15.75" customHeight="1">
      <c r="A16" s="75"/>
      <c r="B16" s="76"/>
      <c r="C16" s="76"/>
      <c r="D16" s="76"/>
      <c r="E16" s="76"/>
      <c r="F16" s="76"/>
      <c r="G16" s="77"/>
      <c r="H16" s="81" t="s">
        <v>21</v>
      </c>
      <c r="I16" s="82"/>
      <c r="J16" s="82"/>
      <c r="K16" s="82"/>
      <c r="L16" s="82"/>
      <c r="M16" s="83"/>
    </row>
    <row r="17" spans="1:13" ht="15.75" customHeight="1">
      <c r="A17" s="75" t="s">
        <v>20</v>
      </c>
      <c r="B17" s="76"/>
      <c r="C17" s="76"/>
      <c r="D17" s="76"/>
      <c r="E17" s="76"/>
      <c r="F17" s="76"/>
      <c r="G17" s="77"/>
      <c r="H17" s="93"/>
      <c r="I17" s="94"/>
      <c r="J17" s="94"/>
      <c r="K17" s="94"/>
      <c r="L17" s="94"/>
      <c r="M17" s="95"/>
    </row>
    <row r="18" spans="1:13" ht="15.75" customHeight="1">
      <c r="A18" s="133" t="s">
        <v>22</v>
      </c>
      <c r="B18" s="134"/>
      <c r="C18" s="134"/>
      <c r="D18" s="134"/>
      <c r="E18" s="134"/>
      <c r="F18" s="134"/>
      <c r="G18" s="135"/>
      <c r="H18" s="132" t="s">
        <v>23</v>
      </c>
      <c r="I18" s="61"/>
      <c r="J18" s="61" t="s">
        <v>24</v>
      </c>
      <c r="K18" s="61"/>
      <c r="L18" s="61" t="s">
        <v>25</v>
      </c>
      <c r="M18" s="62"/>
    </row>
    <row r="19" spans="1:13" ht="15.75" customHeight="1">
      <c r="A19" s="75"/>
      <c r="B19" s="76"/>
      <c r="C19" s="76"/>
      <c r="D19" s="76"/>
      <c r="E19" s="76"/>
      <c r="F19" s="76"/>
      <c r="G19" s="77"/>
      <c r="H19" s="105" t="s">
        <v>26</v>
      </c>
      <c r="I19" s="106"/>
      <c r="J19" s="101" t="s">
        <v>28</v>
      </c>
      <c r="K19" s="101"/>
      <c r="L19" s="101"/>
      <c r="M19" s="102"/>
    </row>
    <row r="20" spans="1:13" ht="15.75" customHeight="1">
      <c r="A20" s="78"/>
      <c r="B20" s="79"/>
      <c r="C20" s="79"/>
      <c r="D20" s="79"/>
      <c r="E20" s="79"/>
      <c r="F20" s="79"/>
      <c r="G20" s="80"/>
      <c r="H20" s="154" t="s">
        <v>27</v>
      </c>
      <c r="I20" s="155"/>
      <c r="J20" s="103"/>
      <c r="K20" s="103"/>
      <c r="L20" s="103"/>
      <c r="M20" s="104"/>
    </row>
    <row r="21" spans="1:13" ht="15.75" customHeight="1">
      <c r="A21" s="156" t="s">
        <v>29</v>
      </c>
      <c r="B21" s="157"/>
      <c r="C21" s="157"/>
      <c r="D21" s="157"/>
      <c r="E21" s="157"/>
      <c r="F21" s="157"/>
      <c r="G21" s="157"/>
      <c r="H21" s="157"/>
      <c r="I21" s="157"/>
      <c r="J21" s="157"/>
      <c r="K21" s="157"/>
      <c r="L21" s="157"/>
      <c r="M21" s="157"/>
    </row>
    <row r="22" spans="1:13" ht="15.75" customHeight="1">
      <c r="A22" s="35" t="s">
        <v>30</v>
      </c>
      <c r="B22" s="35"/>
      <c r="C22" s="35"/>
      <c r="D22" s="35"/>
      <c r="E22" s="35"/>
      <c r="F22" s="35" t="s">
        <v>31</v>
      </c>
      <c r="G22" s="59" t="s">
        <v>32</v>
      </c>
      <c r="H22" s="150" t="s">
        <v>33</v>
      </c>
      <c r="I22" s="151"/>
      <c r="J22" s="51" t="s">
        <v>35</v>
      </c>
      <c r="K22" s="52"/>
      <c r="L22" s="52"/>
      <c r="M22" s="53"/>
    </row>
    <row r="23" spans="1:13" ht="15.75" customHeight="1">
      <c r="A23" s="136"/>
      <c r="B23" s="136"/>
      <c r="C23" s="136"/>
      <c r="D23" s="136"/>
      <c r="E23" s="136"/>
      <c r="F23" s="35"/>
      <c r="G23" s="59"/>
      <c r="H23" s="152" t="s">
        <v>34</v>
      </c>
      <c r="I23" s="153"/>
      <c r="J23" s="132"/>
      <c r="K23" s="61"/>
      <c r="L23" s="61"/>
      <c r="M23" s="62"/>
    </row>
    <row r="24" spans="1:13" ht="15.75" customHeight="1">
      <c r="A24" s="12" t="str">
        <f>IF(B24="", "", "PO#")</f>
        <v/>
      </c>
      <c r="B24" s="99"/>
      <c r="C24" s="99"/>
      <c r="D24" s="99"/>
      <c r="E24" s="100"/>
      <c r="F24" s="18"/>
      <c r="G24" s="19"/>
      <c r="H24" s="9" t="s">
        <v>36</v>
      </c>
      <c r="I24" s="9" t="s">
        <v>37</v>
      </c>
      <c r="J24" s="74"/>
      <c r="K24" s="74"/>
      <c r="L24" s="74"/>
      <c r="M24" s="74"/>
    </row>
    <row r="25" spans="1:13" ht="15.75" customHeight="1">
      <c r="A25" s="12" t="str">
        <f t="shared" ref="A25:A26" si="0">IF(B25="", "", "PO#")</f>
        <v/>
      </c>
      <c r="B25" s="99"/>
      <c r="C25" s="99"/>
      <c r="D25" s="99"/>
      <c r="E25" s="100"/>
      <c r="F25" s="17"/>
      <c r="G25" s="19"/>
      <c r="H25" s="6" t="s">
        <v>36</v>
      </c>
      <c r="I25" s="6" t="s">
        <v>37</v>
      </c>
      <c r="J25" s="74"/>
      <c r="K25" s="74"/>
      <c r="L25" s="74"/>
      <c r="M25" s="74"/>
    </row>
    <row r="26" spans="1:13" ht="15.75" customHeight="1">
      <c r="A26" s="12" t="str">
        <f t="shared" si="0"/>
        <v/>
      </c>
      <c r="B26" s="99"/>
      <c r="C26" s="99"/>
      <c r="D26" s="99"/>
      <c r="E26" s="100"/>
      <c r="F26" s="17"/>
      <c r="G26" s="19"/>
      <c r="H26" s="6" t="s">
        <v>36</v>
      </c>
      <c r="I26" s="6" t="s">
        <v>37</v>
      </c>
      <c r="J26" s="74"/>
      <c r="K26" s="74"/>
      <c r="L26" s="74"/>
      <c r="M26" s="74"/>
    </row>
    <row r="27" spans="1:13" ht="15.75" customHeight="1">
      <c r="A27" s="36" t="s">
        <v>38</v>
      </c>
      <c r="B27" s="36"/>
      <c r="C27" s="36"/>
      <c r="D27" s="36"/>
      <c r="E27" s="36"/>
      <c r="F27" s="13">
        <f>F24+F25</f>
        <v>0</v>
      </c>
      <c r="G27" s="13">
        <f>G24+G25</f>
        <v>0</v>
      </c>
      <c r="H27" s="108"/>
      <c r="I27" s="108"/>
      <c r="J27" s="108"/>
      <c r="K27" s="108"/>
      <c r="L27" s="108"/>
      <c r="M27" s="108"/>
    </row>
    <row r="28" spans="1:13" ht="15.75" customHeight="1">
      <c r="A28" s="109" t="s">
        <v>39</v>
      </c>
      <c r="B28" s="109"/>
      <c r="C28" s="109"/>
      <c r="D28" s="109"/>
      <c r="E28" s="109"/>
      <c r="F28" s="109"/>
      <c r="G28" s="109"/>
      <c r="H28" s="109"/>
      <c r="I28" s="109"/>
      <c r="J28" s="109"/>
      <c r="K28" s="109"/>
      <c r="L28" s="109"/>
      <c r="M28" s="109"/>
    </row>
    <row r="29" spans="1:13" ht="15.75" customHeight="1">
      <c r="A29" s="37" t="s">
        <v>40</v>
      </c>
      <c r="B29" s="37"/>
      <c r="C29" s="35" t="s">
        <v>41</v>
      </c>
      <c r="D29" s="35"/>
      <c r="E29" s="36" t="s">
        <v>32</v>
      </c>
      <c r="F29" s="8"/>
      <c r="G29" s="36" t="s">
        <v>42</v>
      </c>
      <c r="H29" s="36"/>
      <c r="I29" s="36"/>
      <c r="J29" s="36"/>
      <c r="K29" s="36" t="s">
        <v>43</v>
      </c>
      <c r="L29" s="36"/>
      <c r="M29" s="36"/>
    </row>
    <row r="30" spans="1:13" ht="15.75" customHeight="1">
      <c r="A30" s="35" t="s">
        <v>44</v>
      </c>
      <c r="B30" s="35" t="s">
        <v>45</v>
      </c>
      <c r="C30" s="35" t="s">
        <v>44</v>
      </c>
      <c r="D30" s="35" t="s">
        <v>45</v>
      </c>
      <c r="E30" s="36"/>
      <c r="F30" s="6" t="s">
        <v>46</v>
      </c>
      <c r="G30" s="120" t="s">
        <v>69</v>
      </c>
      <c r="H30" s="120"/>
      <c r="I30" s="120"/>
      <c r="J30" s="120"/>
      <c r="K30" s="35" t="s">
        <v>48</v>
      </c>
      <c r="L30" s="35" t="s">
        <v>49</v>
      </c>
      <c r="M30" s="35"/>
    </row>
    <row r="31" spans="1:13" ht="15.75" customHeight="1">
      <c r="A31" s="35"/>
      <c r="B31" s="35"/>
      <c r="C31" s="35"/>
      <c r="D31" s="35"/>
      <c r="E31" s="36"/>
      <c r="F31" s="6" t="s">
        <v>47</v>
      </c>
      <c r="G31" s="120"/>
      <c r="H31" s="120"/>
      <c r="I31" s="120"/>
      <c r="J31" s="120"/>
      <c r="K31" s="35"/>
      <c r="L31" s="35"/>
      <c r="M31" s="35"/>
    </row>
    <row r="32" spans="1:13" ht="15" customHeight="1">
      <c r="A32" s="17"/>
      <c r="B32" s="4" t="str">
        <f>IF(A32="","","Units")</f>
        <v/>
      </c>
      <c r="C32" s="4" t="str">
        <f>IF(A32="", "",A32/VLOOKUP(Sheet1!G32,Table132[#All],3,FALSE))</f>
        <v/>
      </c>
      <c r="D32" s="4" t="str">
        <f>IF(A32="","","Cartons")</f>
        <v/>
      </c>
      <c r="E32" s="13" t="str">
        <f>IF(A32="","",C32*VLOOKUP(G32,Table132[#All],2,FALSE))</f>
        <v/>
      </c>
      <c r="F32" s="4"/>
      <c r="G32" s="107"/>
      <c r="H32" s="107"/>
      <c r="I32" s="107"/>
      <c r="J32" s="107"/>
      <c r="K32" s="3"/>
      <c r="L32" s="74"/>
      <c r="M32" s="74"/>
    </row>
    <row r="33" spans="1:13" ht="15" customHeight="1">
      <c r="A33" s="17"/>
      <c r="B33" s="4" t="str">
        <f t="shared" ref="B33:B40" si="1">IF(A33="","","Units")</f>
        <v/>
      </c>
      <c r="C33" s="4" t="str">
        <f>IF(A33="", "",A33/VLOOKUP(Sheet1!G33,Table132[#All],3,FALSE))</f>
        <v/>
      </c>
      <c r="D33" s="4" t="str">
        <f t="shared" ref="D33:D40" si="2">IF(A33="","","Cartons")</f>
        <v/>
      </c>
      <c r="E33" s="13"/>
      <c r="F33" s="4"/>
      <c r="G33" s="107"/>
      <c r="H33" s="107"/>
      <c r="I33" s="107"/>
      <c r="J33" s="107"/>
      <c r="K33" s="3"/>
      <c r="L33" s="74"/>
      <c r="M33" s="74"/>
    </row>
    <row r="34" spans="1:13" ht="15.75" customHeight="1">
      <c r="A34" s="17"/>
      <c r="B34" s="4" t="str">
        <f t="shared" ref="B34:B35" si="3">IF(A34="","","Units")</f>
        <v/>
      </c>
      <c r="C34" s="4" t="str">
        <f>IF(A34="", "",A34/VLOOKUP(Sheet1!G34,Table132[#All],3,FALSE))</f>
        <v/>
      </c>
      <c r="D34" s="4" t="str">
        <f t="shared" ref="D34:D35" si="4">IF(A34="","","Cartons")</f>
        <v/>
      </c>
      <c r="E34" s="13" t="str">
        <f>IF(A34="","",C34*VLOOKUP(G34,Table132[#All],2,FALSE))</f>
        <v/>
      </c>
      <c r="F34" s="4"/>
      <c r="G34" s="107"/>
      <c r="H34" s="107"/>
      <c r="I34" s="107"/>
      <c r="J34" s="107"/>
      <c r="K34" s="3"/>
      <c r="L34" s="74"/>
      <c r="M34" s="74"/>
    </row>
    <row r="35" spans="1:13" ht="15.75" customHeight="1">
      <c r="A35" s="17"/>
      <c r="B35" s="4" t="str">
        <f t="shared" si="3"/>
        <v/>
      </c>
      <c r="C35" s="4" t="str">
        <f>IF(A35="", "",A35/VLOOKUP(Sheet1!G35,Table132[#All],3,FALSE))</f>
        <v/>
      </c>
      <c r="D35" s="4" t="str">
        <f t="shared" si="4"/>
        <v/>
      </c>
      <c r="E35" s="13" t="str">
        <f>IF(A35="","",C35*VLOOKUP(G35,Table132[#All],2,FALSE))</f>
        <v/>
      </c>
      <c r="F35" s="4"/>
      <c r="G35" s="107"/>
      <c r="H35" s="107"/>
      <c r="I35" s="107"/>
      <c r="J35" s="107"/>
      <c r="K35" s="3"/>
      <c r="L35" s="74"/>
      <c r="M35" s="74"/>
    </row>
    <row r="36" spans="1:13" ht="15" customHeight="1">
      <c r="A36" s="17"/>
      <c r="B36" s="4" t="str">
        <f t="shared" si="1"/>
        <v/>
      </c>
      <c r="C36" s="4" t="str">
        <f>IF(A36="", "",A36/VLOOKUP(Sheet1!G36,Table132[#All],3,FALSE))</f>
        <v/>
      </c>
      <c r="D36" s="4" t="str">
        <f t="shared" si="2"/>
        <v/>
      </c>
      <c r="E36" s="13" t="str">
        <f>IF(A36="","",C36*VLOOKUP(G36,Table132[#All],2,FALSE))</f>
        <v/>
      </c>
      <c r="F36" s="4"/>
      <c r="G36" s="107" t="s">
        <v>79</v>
      </c>
      <c r="H36" s="107"/>
      <c r="I36" s="107"/>
      <c r="J36" s="107"/>
      <c r="K36" s="3"/>
      <c r="L36" s="74"/>
      <c r="M36" s="74"/>
    </row>
    <row r="37" spans="1:13" ht="15.75" customHeight="1">
      <c r="A37" s="17"/>
      <c r="B37" s="4" t="str">
        <f t="shared" si="1"/>
        <v/>
      </c>
      <c r="C37" s="4" t="str">
        <f>IF(A37="", "",A37/VLOOKUP(Sheet1!G37,Table132[#All],3,FALSE))</f>
        <v/>
      </c>
      <c r="D37" s="4" t="str">
        <f t="shared" si="2"/>
        <v/>
      </c>
      <c r="E37" s="13" t="str">
        <f>IF(A37="","",C37*VLOOKUP(G37,Table132[#All],2,FALSE))</f>
        <v/>
      </c>
      <c r="F37" s="4"/>
      <c r="G37" s="107"/>
      <c r="H37" s="107"/>
      <c r="I37" s="107"/>
      <c r="J37" s="107"/>
      <c r="K37" s="3"/>
      <c r="L37" s="74"/>
      <c r="M37" s="74"/>
    </row>
    <row r="38" spans="1:13" ht="15.75" customHeight="1">
      <c r="A38" s="17"/>
      <c r="B38" s="4" t="str">
        <f t="shared" si="1"/>
        <v/>
      </c>
      <c r="C38" s="4" t="str">
        <f>IF(A38="", "",A38/VLOOKUP(Sheet1!G38,Table132[#All],3,FALSE))</f>
        <v/>
      </c>
      <c r="D38" s="4" t="str">
        <f t="shared" si="2"/>
        <v/>
      </c>
      <c r="E38" s="13" t="str">
        <f>IF(A38="","",C38*VLOOKUP(G38,Table132[#All],2,FALSE))</f>
        <v/>
      </c>
      <c r="F38" s="4"/>
      <c r="G38" s="107"/>
      <c r="H38" s="107"/>
      <c r="I38" s="107"/>
      <c r="J38" s="107"/>
      <c r="K38" s="3"/>
      <c r="L38" s="74"/>
      <c r="M38" s="74"/>
    </row>
    <row r="39" spans="1:13" ht="15.75" customHeight="1">
      <c r="A39" s="17"/>
      <c r="B39" s="4" t="str">
        <f t="shared" si="1"/>
        <v/>
      </c>
      <c r="C39" s="4" t="str">
        <f>IF(A39="", "",A39/VLOOKUP(Sheet1!G39,#REF!,3,FALSE))</f>
        <v/>
      </c>
      <c r="D39" s="4" t="str">
        <f t="shared" si="2"/>
        <v/>
      </c>
      <c r="E39" s="13" t="str">
        <f>IF(A39="","",C39*VLOOKUP(G39,#REF!,2,FALSE))</f>
        <v/>
      </c>
      <c r="F39" s="7"/>
      <c r="G39" s="141" t="s">
        <v>50</v>
      </c>
      <c r="H39" s="142"/>
      <c r="I39" s="142"/>
      <c r="J39" s="142"/>
      <c r="K39" s="142"/>
      <c r="L39" s="142"/>
      <c r="M39" s="143"/>
    </row>
    <row r="40" spans="1:13" ht="15.75" customHeight="1">
      <c r="A40" s="17"/>
      <c r="B40" s="4" t="str">
        <f t="shared" si="1"/>
        <v/>
      </c>
      <c r="C40" s="4" t="str">
        <f>IF(A40="", "",A40/VLOOKUP(Sheet1!G40,#REF!,3,FALSE))</f>
        <v/>
      </c>
      <c r="D40" s="4" t="str">
        <f t="shared" si="2"/>
        <v/>
      </c>
      <c r="E40" s="13" t="str">
        <f>IF(A40="","",C40*VLOOKUP(G40,#REF!,2,FALSE))</f>
        <v/>
      </c>
      <c r="F40" s="7"/>
      <c r="G40" s="121" t="s">
        <v>51</v>
      </c>
      <c r="H40" s="122"/>
      <c r="I40" s="122"/>
      <c r="J40" s="122"/>
      <c r="K40" s="122"/>
      <c r="L40" s="122"/>
      <c r="M40" s="123"/>
    </row>
    <row r="41" spans="1:13" ht="15.75" customHeight="1" thickBot="1">
      <c r="A41" s="15">
        <f>SUM(A32:A40)</f>
        <v>0</v>
      </c>
      <c r="B41" s="16"/>
      <c r="C41" s="15">
        <f>SUM(C32:C40)</f>
        <v>0</v>
      </c>
      <c r="D41" s="16"/>
      <c r="E41" s="15">
        <f>SUM(E32:E40)</f>
        <v>0</v>
      </c>
      <c r="F41" s="5"/>
      <c r="G41" s="47" t="s">
        <v>38</v>
      </c>
      <c r="H41" s="47"/>
      <c r="I41" s="47"/>
      <c r="J41" s="47"/>
      <c r="K41" s="113"/>
      <c r="L41" s="113"/>
      <c r="M41" s="113"/>
    </row>
    <row r="42" spans="1:13" ht="15.75" customHeight="1">
      <c r="A42" s="66" t="s">
        <v>71</v>
      </c>
      <c r="B42" s="67"/>
      <c r="C42" s="67"/>
      <c r="D42" s="67"/>
      <c r="E42" s="67"/>
      <c r="F42" s="67"/>
      <c r="G42" s="67"/>
      <c r="H42" s="68"/>
      <c r="I42" s="114" t="s">
        <v>52</v>
      </c>
      <c r="J42" s="115"/>
      <c r="K42" s="115"/>
      <c r="L42" s="115"/>
      <c r="M42" s="116"/>
    </row>
    <row r="43" spans="1:13" ht="15.75" customHeight="1">
      <c r="A43" s="69"/>
      <c r="B43" s="70"/>
      <c r="C43" s="70"/>
      <c r="D43" s="70"/>
      <c r="E43" s="70"/>
      <c r="F43" s="70"/>
      <c r="G43" s="70"/>
      <c r="H43" s="71"/>
      <c r="I43" s="117" t="s">
        <v>53</v>
      </c>
      <c r="J43" s="118"/>
      <c r="K43" s="118"/>
      <c r="L43" s="118"/>
      <c r="M43" s="119"/>
    </row>
    <row r="44" spans="1:13" ht="15.75" customHeight="1" thickBot="1">
      <c r="A44" s="72"/>
      <c r="B44" s="43"/>
      <c r="C44" s="43"/>
      <c r="D44" s="43"/>
      <c r="E44" s="43"/>
      <c r="F44" s="43"/>
      <c r="G44" s="43"/>
      <c r="H44" s="73"/>
      <c r="I44" s="110" t="s">
        <v>54</v>
      </c>
      <c r="J44" s="111"/>
      <c r="K44" s="111"/>
      <c r="L44" s="111"/>
      <c r="M44" s="112"/>
    </row>
    <row r="45" spans="1:13" ht="15.75" customHeight="1">
      <c r="A45" s="59" t="s">
        <v>55</v>
      </c>
      <c r="B45" s="60"/>
      <c r="C45" s="60"/>
      <c r="D45" s="60"/>
      <c r="E45" s="60"/>
      <c r="F45" s="60"/>
      <c r="G45" s="60"/>
      <c r="H45" s="60"/>
      <c r="I45" s="61"/>
      <c r="J45" s="61"/>
      <c r="K45" s="61"/>
      <c r="L45" s="61"/>
      <c r="M45" s="62"/>
    </row>
    <row r="46" spans="1:13" ht="30" customHeight="1">
      <c r="A46" s="55" t="s">
        <v>56</v>
      </c>
      <c r="B46" s="56"/>
      <c r="C46" s="56"/>
      <c r="D46" s="56"/>
      <c r="E46" s="56"/>
      <c r="F46" s="56"/>
      <c r="G46" s="57"/>
      <c r="H46" s="55" t="s">
        <v>57</v>
      </c>
      <c r="I46" s="56"/>
      <c r="J46" s="56"/>
      <c r="K46" s="56"/>
      <c r="L46" s="56"/>
      <c r="M46" s="57"/>
    </row>
    <row r="47" spans="1:13" ht="19.5" customHeight="1">
      <c r="A47" s="42"/>
      <c r="B47" s="43"/>
      <c r="C47" s="43"/>
      <c r="D47" s="43"/>
      <c r="E47" s="43"/>
      <c r="F47" s="43"/>
      <c r="G47" s="58"/>
      <c r="H47" s="63" t="s">
        <v>58</v>
      </c>
      <c r="I47" s="64"/>
      <c r="J47" s="64"/>
      <c r="K47" s="64"/>
      <c r="L47" s="64"/>
      <c r="M47" s="65"/>
    </row>
    <row r="48" spans="1:13" ht="15.75" customHeight="1">
      <c r="A48" s="51" t="s">
        <v>59</v>
      </c>
      <c r="B48" s="52"/>
      <c r="C48" s="52"/>
      <c r="D48" s="53"/>
      <c r="E48" s="54" t="s">
        <v>60</v>
      </c>
      <c r="F48" s="38"/>
      <c r="G48" s="38" t="s">
        <v>61</v>
      </c>
      <c r="H48" s="39"/>
      <c r="I48" s="48" t="s">
        <v>62</v>
      </c>
      <c r="J48" s="49"/>
      <c r="K48" s="49"/>
      <c r="L48" s="49"/>
      <c r="M48" s="50"/>
    </row>
    <row r="49" spans="1:13" ht="15.75" customHeight="1">
      <c r="A49" s="29" t="s">
        <v>63</v>
      </c>
      <c r="B49" s="30"/>
      <c r="C49" s="30"/>
      <c r="D49" s="31"/>
      <c r="E49" s="40" t="s">
        <v>64</v>
      </c>
      <c r="F49" s="41"/>
      <c r="G49" s="41" t="s">
        <v>66</v>
      </c>
      <c r="H49" s="44"/>
      <c r="I49" s="29" t="s">
        <v>72</v>
      </c>
      <c r="J49" s="30"/>
      <c r="K49" s="30"/>
      <c r="L49" s="30"/>
      <c r="M49" s="31"/>
    </row>
    <row r="50" spans="1:13" ht="25.5" customHeight="1">
      <c r="A50" s="29"/>
      <c r="B50" s="30"/>
      <c r="C50" s="30"/>
      <c r="D50" s="31"/>
      <c r="E50" s="40" t="s">
        <v>65</v>
      </c>
      <c r="F50" s="41"/>
      <c r="G50" s="41" t="s">
        <v>67</v>
      </c>
      <c r="H50" s="44"/>
      <c r="I50" s="29"/>
      <c r="J50" s="30"/>
      <c r="K50" s="30"/>
      <c r="L50" s="30"/>
      <c r="M50" s="31"/>
    </row>
    <row r="51" spans="1:13" ht="20.25" customHeight="1">
      <c r="A51" s="32"/>
      <c r="B51" s="33"/>
      <c r="C51" s="33"/>
      <c r="D51" s="34"/>
      <c r="E51" s="42"/>
      <c r="F51" s="43"/>
      <c r="G51" s="45" t="s">
        <v>68</v>
      </c>
      <c r="H51" s="46"/>
      <c r="I51" s="32"/>
      <c r="J51" s="33"/>
      <c r="K51" s="33"/>
      <c r="L51" s="33"/>
      <c r="M51" s="34"/>
    </row>
    <row r="52" spans="1:13">
      <c r="A52" s="1"/>
      <c r="B52" s="1"/>
      <c r="C52" s="1"/>
      <c r="D52" s="1"/>
      <c r="E52" s="1"/>
      <c r="F52" s="1"/>
      <c r="G52" s="1"/>
      <c r="H52" s="1"/>
      <c r="I52" s="1"/>
      <c r="J52" s="1"/>
    </row>
    <row r="53" spans="1:13">
      <c r="A53" s="2"/>
    </row>
  </sheetData>
  <mergeCells count="108">
    <mergeCell ref="G37:J37"/>
    <mergeCell ref="L37:M37"/>
    <mergeCell ref="G38:J38"/>
    <mergeCell ref="L38:M38"/>
    <mergeCell ref="H4:I4"/>
    <mergeCell ref="J4:M4"/>
    <mergeCell ref="B1:C1"/>
    <mergeCell ref="D1:J1"/>
    <mergeCell ref="G39:M39"/>
    <mergeCell ref="A9:G9"/>
    <mergeCell ref="A11:G11"/>
    <mergeCell ref="H22:I22"/>
    <mergeCell ref="H23:I23"/>
    <mergeCell ref="F22:F23"/>
    <mergeCell ref="G22:G23"/>
    <mergeCell ref="A12:F12"/>
    <mergeCell ref="A17:G17"/>
    <mergeCell ref="H20:I20"/>
    <mergeCell ref="A21:M21"/>
    <mergeCell ref="A10:G10"/>
    <mergeCell ref="A15:G15"/>
    <mergeCell ref="A16:G16"/>
    <mergeCell ref="K1:M1"/>
    <mergeCell ref="H8:M8"/>
    <mergeCell ref="A2:G2"/>
    <mergeCell ref="A3:G3"/>
    <mergeCell ref="A4:G4"/>
    <mergeCell ref="H2:I2"/>
    <mergeCell ref="J2:M2"/>
    <mergeCell ref="H3:I3"/>
    <mergeCell ref="J3:M3"/>
    <mergeCell ref="H5:M7"/>
    <mergeCell ref="J22:M23"/>
    <mergeCell ref="A5:G5"/>
    <mergeCell ref="A6:G6"/>
    <mergeCell ref="A7:F7"/>
    <mergeCell ref="A8:G8"/>
    <mergeCell ref="H18:I18"/>
    <mergeCell ref="A18:G18"/>
    <mergeCell ref="A22:E23"/>
    <mergeCell ref="L36:M36"/>
    <mergeCell ref="G32:J32"/>
    <mergeCell ref="G33:J33"/>
    <mergeCell ref="G36:J36"/>
    <mergeCell ref="A27:E27"/>
    <mergeCell ref="H27:M27"/>
    <mergeCell ref="A28:M28"/>
    <mergeCell ref="H46:M46"/>
    <mergeCell ref="I44:M44"/>
    <mergeCell ref="K41:M41"/>
    <mergeCell ref="I42:M42"/>
    <mergeCell ref="I43:M43"/>
    <mergeCell ref="K30:K31"/>
    <mergeCell ref="L32:M32"/>
    <mergeCell ref="L33:M33"/>
    <mergeCell ref="G30:J31"/>
    <mergeCell ref="K29:M29"/>
    <mergeCell ref="L30:M31"/>
    <mergeCell ref="G34:J34"/>
    <mergeCell ref="L34:M34"/>
    <mergeCell ref="G35:J35"/>
    <mergeCell ref="L35:M35"/>
    <mergeCell ref="G40:M40"/>
    <mergeCell ref="C29:D29"/>
    <mergeCell ref="J24:M24"/>
    <mergeCell ref="J25:M25"/>
    <mergeCell ref="J26:M26"/>
    <mergeCell ref="A19:G19"/>
    <mergeCell ref="H9:M9"/>
    <mergeCell ref="H10:M10"/>
    <mergeCell ref="H11:M11"/>
    <mergeCell ref="H12:M12"/>
    <mergeCell ref="H13:M15"/>
    <mergeCell ref="L18:M18"/>
    <mergeCell ref="H16:M17"/>
    <mergeCell ref="A13:G13"/>
    <mergeCell ref="J18:K18"/>
    <mergeCell ref="A14:G14"/>
    <mergeCell ref="B25:E25"/>
    <mergeCell ref="B26:E26"/>
    <mergeCell ref="A20:G20"/>
    <mergeCell ref="J19:M20"/>
    <mergeCell ref="H19:I19"/>
    <mergeCell ref="B24:E24"/>
    <mergeCell ref="I49:M51"/>
    <mergeCell ref="C30:C31"/>
    <mergeCell ref="D30:D31"/>
    <mergeCell ref="A30:A31"/>
    <mergeCell ref="B30:B31"/>
    <mergeCell ref="E29:E31"/>
    <mergeCell ref="A29:B29"/>
    <mergeCell ref="G29:J29"/>
    <mergeCell ref="G48:H48"/>
    <mergeCell ref="E49:F49"/>
    <mergeCell ref="E50:F50"/>
    <mergeCell ref="E51:F51"/>
    <mergeCell ref="G49:H49"/>
    <mergeCell ref="G50:H50"/>
    <mergeCell ref="G51:H51"/>
    <mergeCell ref="G41:J41"/>
    <mergeCell ref="I48:M48"/>
    <mergeCell ref="A48:D48"/>
    <mergeCell ref="A49:D51"/>
    <mergeCell ref="E48:F48"/>
    <mergeCell ref="A46:G47"/>
    <mergeCell ref="A45:M45"/>
    <mergeCell ref="H47:M47"/>
    <mergeCell ref="A42:H44"/>
  </mergeCells>
  <pageMargins left="0.5" right="0.5" top="0.25" bottom="0.25" header="0" footer="0"/>
  <pageSetup scale="8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Sheet2!$A$1:$A$15</xm:f>
          </x14:formula1>
          <xm:sqref>G32:J38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tabSelected="1" workbookViewId="0">
      <selection activeCell="A9" sqref="A9:C9"/>
    </sheetView>
  </sheetViews>
  <sheetFormatPr defaultRowHeight="15"/>
  <cols>
    <col min="1" max="1" width="63.42578125" customWidth="1"/>
    <col min="2" max="2" width="21.5703125" customWidth="1"/>
    <col min="3" max="3" width="21.42578125" customWidth="1"/>
    <col min="6" max="6" width="67.85546875" customWidth="1"/>
  </cols>
  <sheetData>
    <row r="1" spans="1:3">
      <c r="A1" s="20" t="s">
        <v>79</v>
      </c>
      <c r="B1" s="21" t="s">
        <v>78</v>
      </c>
      <c r="C1" s="21" t="s">
        <v>80</v>
      </c>
    </row>
    <row r="2" spans="1:3" ht="15" customHeight="1">
      <c r="A2" s="22" t="s">
        <v>91</v>
      </c>
      <c r="B2" s="23">
        <v>1.45</v>
      </c>
      <c r="C2" s="14">
        <v>4</v>
      </c>
    </row>
    <row r="3" spans="1:3" ht="15" customHeight="1">
      <c r="A3" s="28" t="s">
        <v>81</v>
      </c>
      <c r="B3" s="23">
        <v>1</v>
      </c>
      <c r="C3" s="14">
        <v>6</v>
      </c>
    </row>
    <row r="4" spans="1:3" ht="15" customHeight="1">
      <c r="A4" s="22" t="s">
        <v>77</v>
      </c>
      <c r="B4" s="23">
        <v>1</v>
      </c>
      <c r="C4" s="14">
        <v>6</v>
      </c>
    </row>
    <row r="5" spans="1:3" ht="15" customHeight="1">
      <c r="A5" s="22" t="s">
        <v>90</v>
      </c>
      <c r="B5" s="23">
        <v>2.35</v>
      </c>
      <c r="C5" s="14">
        <v>4</v>
      </c>
    </row>
    <row r="6" spans="1:3" ht="15" customHeight="1">
      <c r="A6" s="22" t="s">
        <v>89</v>
      </c>
      <c r="B6" s="23">
        <v>4.5</v>
      </c>
      <c r="C6" s="14">
        <v>6</v>
      </c>
    </row>
    <row r="7" spans="1:3" ht="15" customHeight="1">
      <c r="A7" s="22" t="s">
        <v>92</v>
      </c>
      <c r="B7" s="24">
        <v>3</v>
      </c>
      <c r="C7" s="14">
        <v>3</v>
      </c>
    </row>
    <row r="8" spans="1:3" ht="15" customHeight="1">
      <c r="A8" s="22" t="s">
        <v>82</v>
      </c>
      <c r="B8" s="26">
        <v>4.5</v>
      </c>
      <c r="C8" s="14">
        <v>5</v>
      </c>
    </row>
    <row r="9" spans="1:3" ht="15" customHeight="1">
      <c r="A9" s="164" t="s">
        <v>97</v>
      </c>
      <c r="B9" s="24">
        <v>1.45</v>
      </c>
      <c r="C9" s="14">
        <v>4</v>
      </c>
    </row>
    <row r="10" spans="1:3" ht="15" customHeight="1">
      <c r="A10" s="22" t="s">
        <v>84</v>
      </c>
      <c r="B10" s="26">
        <v>1</v>
      </c>
      <c r="C10" s="14">
        <v>3</v>
      </c>
    </row>
    <row r="11" spans="1:3" ht="15" customHeight="1">
      <c r="A11" s="25" t="s">
        <v>85</v>
      </c>
      <c r="B11" s="23">
        <v>1</v>
      </c>
      <c r="C11" s="14">
        <v>3</v>
      </c>
    </row>
    <row r="12" spans="1:3" ht="15" customHeight="1">
      <c r="A12" s="25" t="s">
        <v>86</v>
      </c>
      <c r="B12" s="27">
        <v>1</v>
      </c>
      <c r="C12" s="14">
        <v>3</v>
      </c>
    </row>
    <row r="13" spans="1:3" ht="15" customHeight="1">
      <c r="A13" s="25" t="s">
        <v>87</v>
      </c>
      <c r="B13" s="23">
        <v>1</v>
      </c>
      <c r="C13" s="14">
        <v>3</v>
      </c>
    </row>
    <row r="14" spans="1:3">
      <c r="A14" s="28" t="s">
        <v>88</v>
      </c>
      <c r="B14" s="23">
        <v>1</v>
      </c>
      <c r="C14" s="14">
        <v>6</v>
      </c>
    </row>
    <row r="15" spans="1:3">
      <c r="A15" s="22" t="s">
        <v>83</v>
      </c>
      <c r="B15" s="23">
        <v>1</v>
      </c>
      <c r="C15" s="14">
        <v>3</v>
      </c>
    </row>
    <row r="16" spans="1:3" ht="15" customHeight="1">
      <c r="A16" s="25" t="s">
        <v>95</v>
      </c>
      <c r="B16" s="23">
        <v>1</v>
      </c>
      <c r="C16" s="14">
        <v>3</v>
      </c>
    </row>
    <row r="17" spans="1:3" ht="15" customHeight="1">
      <c r="A17" s="22" t="s">
        <v>96</v>
      </c>
      <c r="B17" s="23">
        <v>1</v>
      </c>
      <c r="C17" s="14">
        <v>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827C6D-1863-4DB6-987C-8BB728710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3FEE14-9FD9-4703-9587-C4C577301079}">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3.xml><?xml version="1.0" encoding="utf-8"?>
<ds:datastoreItem xmlns:ds="http://schemas.openxmlformats.org/officeDocument/2006/customXml" ds:itemID="{6401EDBB-EB38-4D67-8BC3-D6E86D9799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WKuhn</dc:creator>
  <cp:lastModifiedBy>Sarah Baumann</cp:lastModifiedBy>
  <cp:lastPrinted>2017-02-02T22:20:10Z</cp:lastPrinted>
  <dcterms:created xsi:type="dcterms:W3CDTF">2017-02-02T20:22:29Z</dcterms:created>
  <dcterms:modified xsi:type="dcterms:W3CDTF">2024-05-10T12:56:08Z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31964200</vt:r8>
  </property>
</Properties>
</file>