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usbserver\USBData\Operations\Order Processing\All Purchase Orders &amp; Sales Info\Target\2024\5-21-24\"/>
    </mc:Choice>
  </mc:AlternateContent>
  <xr:revisionPtr revIDLastSave="0" documentId="13_ncr:1_{0EADEE8B-74B3-4898-8014-4EE39862B1E2}"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62" i="1" l="1"/>
  <c r="B162" i="1"/>
  <c r="D161" i="1"/>
  <c r="B161" i="1"/>
  <c r="D160" i="1"/>
  <c r="B160" i="1"/>
  <c r="C40" i="1"/>
  <c r="E40" i="1" s="1"/>
  <c r="C39" i="1"/>
  <c r="E39" i="1" s="1"/>
  <c r="C38" i="1"/>
  <c r="E38" i="1" s="1"/>
  <c r="C37" i="1"/>
  <c r="C36" i="1"/>
  <c r="C35" i="1"/>
  <c r="E35" i="1" s="1"/>
  <c r="C34" i="1"/>
  <c r="E34" i="1" s="1"/>
  <c r="C33" i="1"/>
  <c r="E33" i="1" s="1"/>
  <c r="C32" i="1"/>
  <c r="E32" i="1" s="1"/>
  <c r="C31" i="1"/>
  <c r="E31" i="1" s="1"/>
  <c r="A216" i="1" l="1"/>
  <c r="D215" i="1"/>
  <c r="B215" i="1"/>
  <c r="D214" i="1"/>
  <c r="B214" i="1"/>
  <c r="D213" i="1"/>
  <c r="B213" i="1"/>
  <c r="D212" i="1"/>
  <c r="B212" i="1"/>
  <c r="D211" i="1"/>
  <c r="B211" i="1"/>
  <c r="D210" i="1"/>
  <c r="B210" i="1"/>
  <c r="D209" i="1"/>
  <c r="B209" i="1"/>
  <c r="D208" i="1"/>
  <c r="B208" i="1"/>
  <c r="D207" i="1"/>
  <c r="B207" i="1"/>
  <c r="D206" i="1"/>
  <c r="B206" i="1"/>
  <c r="D205" i="1"/>
  <c r="B205" i="1"/>
  <c r="D204" i="1"/>
  <c r="B204" i="1"/>
  <c r="D203" i="1"/>
  <c r="B203" i="1"/>
  <c r="D202" i="1"/>
  <c r="B202" i="1"/>
  <c r="D201" i="1"/>
  <c r="B201" i="1"/>
  <c r="D200" i="1"/>
  <c r="B200" i="1"/>
  <c r="D199" i="1"/>
  <c r="B199" i="1"/>
  <c r="D198" i="1"/>
  <c r="B198" i="1"/>
  <c r="D197" i="1"/>
  <c r="B197" i="1"/>
  <c r="D196" i="1"/>
  <c r="B196" i="1"/>
  <c r="D195" i="1"/>
  <c r="B195" i="1"/>
  <c r="D194" i="1"/>
  <c r="B194" i="1"/>
  <c r="D193" i="1"/>
  <c r="B193" i="1"/>
  <c r="G192" i="1"/>
  <c r="G193" i="1" s="1"/>
  <c r="G194" i="1" s="1"/>
  <c r="G195" i="1" s="1"/>
  <c r="G196" i="1" s="1"/>
  <c r="G197" i="1" s="1"/>
  <c r="G198" i="1" s="1"/>
  <c r="G199" i="1" s="1"/>
  <c r="G200" i="1" s="1"/>
  <c r="G201" i="1" s="1"/>
  <c r="G202" i="1" s="1"/>
  <c r="G203" i="1" s="1"/>
  <c r="G204" i="1" s="1"/>
  <c r="G205" i="1" s="1"/>
  <c r="G206" i="1" s="1"/>
  <c r="G207" i="1" s="1"/>
  <c r="G208" i="1" s="1"/>
  <c r="G209" i="1" s="1"/>
  <c r="G210" i="1" s="1"/>
  <c r="G211" i="1" s="1"/>
  <c r="G212" i="1" s="1"/>
  <c r="G213" i="1" s="1"/>
  <c r="G214" i="1" s="1"/>
  <c r="G215" i="1" s="1"/>
  <c r="D192" i="1"/>
  <c r="B192" i="1"/>
  <c r="D191" i="1"/>
  <c r="B191" i="1"/>
  <c r="A186" i="1"/>
  <c r="D185" i="1"/>
  <c r="B185" i="1"/>
  <c r="D184" i="1"/>
  <c r="B184" i="1"/>
  <c r="D183" i="1"/>
  <c r="B183" i="1"/>
  <c r="D182" i="1"/>
  <c r="B182" i="1"/>
  <c r="D181" i="1"/>
  <c r="B181" i="1"/>
  <c r="D180" i="1"/>
  <c r="B180" i="1"/>
  <c r="D179" i="1"/>
  <c r="B179" i="1"/>
  <c r="D178" i="1"/>
  <c r="B178" i="1"/>
  <c r="D177" i="1"/>
  <c r="B177" i="1"/>
  <c r="D176" i="1"/>
  <c r="B176" i="1"/>
  <c r="D175" i="1"/>
  <c r="B175" i="1"/>
  <c r="D174" i="1"/>
  <c r="B174" i="1"/>
  <c r="D173" i="1"/>
  <c r="B173" i="1"/>
  <c r="D172" i="1"/>
  <c r="B172" i="1"/>
  <c r="D171" i="1"/>
  <c r="B171" i="1"/>
  <c r="D170" i="1"/>
  <c r="B170" i="1"/>
  <c r="D169" i="1"/>
  <c r="B169" i="1"/>
  <c r="D168" i="1"/>
  <c r="B168" i="1"/>
  <c r="D167" i="1"/>
  <c r="B167" i="1"/>
  <c r="D166" i="1"/>
  <c r="B166" i="1"/>
  <c r="D165" i="1"/>
  <c r="B165" i="1"/>
  <c r="D164" i="1"/>
  <c r="B164" i="1"/>
  <c r="D163" i="1"/>
  <c r="B163" i="1"/>
  <c r="G159" i="1"/>
  <c r="D159" i="1"/>
  <c r="B159" i="1"/>
  <c r="D158" i="1"/>
  <c r="B158" i="1"/>
  <c r="A153" i="1"/>
  <c r="D152" i="1"/>
  <c r="B152" i="1"/>
  <c r="A147" i="1"/>
  <c r="G146" i="1"/>
  <c r="D146" i="1"/>
  <c r="B146" i="1"/>
  <c r="D145" i="1"/>
  <c r="B145" i="1"/>
  <c r="A140" i="1"/>
  <c r="G139" i="1"/>
  <c r="D139" i="1"/>
  <c r="B139" i="1"/>
  <c r="D138" i="1"/>
  <c r="B138" i="1"/>
  <c r="A133" i="1"/>
  <c r="D132" i="1"/>
  <c r="B132" i="1"/>
  <c r="D131" i="1"/>
  <c r="B131" i="1"/>
  <c r="G130" i="1"/>
  <c r="G131" i="1" s="1"/>
  <c r="G132" i="1" s="1"/>
  <c r="D130" i="1"/>
  <c r="B130" i="1"/>
  <c r="D129" i="1"/>
  <c r="B129" i="1"/>
  <c r="A124" i="1"/>
  <c r="D123" i="1"/>
  <c r="B123" i="1"/>
  <c r="A118" i="1"/>
  <c r="D117" i="1"/>
  <c r="B117" i="1"/>
  <c r="D116" i="1"/>
  <c r="B116" i="1"/>
  <c r="G115" i="1"/>
  <c r="G116" i="1" s="1"/>
  <c r="G117" i="1" s="1"/>
  <c r="D115" i="1"/>
  <c r="B115" i="1"/>
  <c r="D114" i="1"/>
  <c r="B114" i="1"/>
  <c r="D108" i="1"/>
  <c r="B108" i="1"/>
  <c r="D107" i="1"/>
  <c r="B107" i="1"/>
  <c r="D101" i="1"/>
  <c r="B101" i="1"/>
  <c r="D100" i="1"/>
  <c r="B100" i="1"/>
  <c r="D99" i="1"/>
  <c r="B99" i="1"/>
  <c r="D98" i="1"/>
  <c r="B98" i="1"/>
  <c r="D40" i="1"/>
  <c r="B40" i="1"/>
  <c r="D39" i="1"/>
  <c r="B39" i="1"/>
  <c r="D38" i="1"/>
  <c r="B38" i="1"/>
  <c r="D37" i="1"/>
  <c r="B37" i="1"/>
  <c r="D36" i="1"/>
  <c r="B36" i="1"/>
  <c r="D35" i="1"/>
  <c r="B35" i="1"/>
  <c r="D34" i="1"/>
  <c r="B34" i="1"/>
  <c r="D33" i="1"/>
  <c r="B33" i="1"/>
  <c r="D32" i="1"/>
  <c r="B32" i="1"/>
  <c r="G163" i="1" l="1"/>
  <c r="G164" i="1" s="1"/>
  <c r="G165" i="1" s="1"/>
  <c r="G166" i="1" s="1"/>
  <c r="G167" i="1" s="1"/>
  <c r="G168" i="1" s="1"/>
  <c r="G169" i="1" s="1"/>
  <c r="G170" i="1" s="1"/>
  <c r="G171" i="1" s="1"/>
  <c r="G172" i="1" s="1"/>
  <c r="G173" i="1" s="1"/>
  <c r="G174" i="1" s="1"/>
  <c r="G175" i="1" s="1"/>
  <c r="G176" i="1" s="1"/>
  <c r="G177" i="1" s="1"/>
  <c r="G178" i="1" s="1"/>
  <c r="G179" i="1" s="1"/>
  <c r="G180" i="1" s="1"/>
  <c r="G181" i="1" s="1"/>
  <c r="G182" i="1" s="1"/>
  <c r="G183" i="1" s="1"/>
  <c r="G184" i="1" s="1"/>
  <c r="G185" i="1" s="1"/>
  <c r="G160" i="1"/>
  <c r="G161" i="1" s="1"/>
  <c r="G162" i="1" s="1"/>
  <c r="E133" i="1"/>
  <c r="E147" i="1"/>
  <c r="E124" i="1"/>
  <c r="E216" i="1"/>
  <c r="E153" i="1"/>
  <c r="C140" i="1"/>
  <c r="C186" i="1"/>
  <c r="C124" i="1"/>
  <c r="C133" i="1"/>
  <c r="E140" i="1"/>
  <c r="C147" i="1"/>
  <c r="E186" i="1"/>
  <c r="C118" i="1"/>
  <c r="E118" i="1"/>
  <c r="C153" i="1"/>
  <c r="C216" i="1"/>
  <c r="A109" i="1"/>
  <c r="G108" i="1"/>
  <c r="G99" i="1"/>
  <c r="G100" i="1" s="1"/>
  <c r="G101" i="1" s="1"/>
  <c r="C109" i="1" l="1"/>
  <c r="E109" i="1"/>
  <c r="A43" i="1"/>
  <c r="D31" i="1" l="1"/>
  <c r="B31" i="1"/>
  <c r="A25" i="1"/>
  <c r="A24" i="1"/>
  <c r="A23" i="1"/>
  <c r="C43" i="1" l="1"/>
  <c r="E43" i="1"/>
  <c r="G93" i="1"/>
  <c r="F93" i="1"/>
  <c r="A102" i="1" l="1"/>
  <c r="F26" i="1" l="1"/>
  <c r="G26" i="1"/>
  <c r="E102" i="1" l="1"/>
  <c r="C102" i="1"/>
</calcChain>
</file>

<file path=xl/sharedStrings.xml><?xml version="1.0" encoding="utf-8"?>
<sst xmlns="http://schemas.openxmlformats.org/spreadsheetml/2006/main" count="391" uniqueCount="133">
  <si>
    <t>SHIP FROM</t>
  </si>
  <si>
    <t>UpSpring LTD</t>
  </si>
  <si>
    <t xml:space="preserve">Bill of Lading Number: </t>
  </si>
  <si>
    <t>4209 South Industrial Drive</t>
  </si>
  <si>
    <t>Suite 200</t>
  </si>
  <si>
    <t xml:space="preserve">Target Dispatch# </t>
  </si>
  <si>
    <t xml:space="preserve">SECO Routing#  </t>
  </si>
  <si>
    <t>Austin, TX 78744</t>
  </si>
  <si>
    <t>BAR CODE SPACE</t>
  </si>
  <si>
    <t>SID#:</t>
  </si>
  <si>
    <r>
      <t xml:space="preserve">FOB: </t>
    </r>
    <r>
      <rPr>
        <b/>
        <sz val="13.5"/>
        <color theme="1"/>
        <rFont val="Wingdings"/>
        <charset val="2"/>
      </rPr>
      <t>o</t>
    </r>
  </si>
  <si>
    <t>SHIP TO</t>
  </si>
  <si>
    <t>Trailer number:</t>
  </si>
  <si>
    <t>Seal number(s):</t>
  </si>
  <si>
    <t>SCAC: SDQD</t>
  </si>
  <si>
    <t>CID#:</t>
  </si>
  <si>
    <t xml:space="preserve">Pro number:  </t>
  </si>
  <si>
    <t>THIRD PARTY FREIGHT CHARGES BILL TO:</t>
  </si>
  <si>
    <t>Name:</t>
  </si>
  <si>
    <t>Address:</t>
  </si>
  <si>
    <t>City/State/Zip:</t>
  </si>
  <si>
    <r>
      <t xml:space="preserve">Freight Charge Terms: </t>
    </r>
    <r>
      <rPr>
        <b/>
        <i/>
        <sz val="8"/>
        <color theme="1"/>
        <rFont val="Arial"/>
        <family val="2"/>
      </rPr>
      <t>(freight charges are prepaid unless marked otherwise)</t>
    </r>
  </si>
  <si>
    <t>SPECIAL INSTRUCTIONS:</t>
  </si>
  <si>
    <t>Prepaid ______</t>
  </si>
  <si>
    <t>Collect _X__</t>
  </si>
  <si>
    <r>
      <t>3</t>
    </r>
    <r>
      <rPr>
        <b/>
        <vertAlign val="superscript"/>
        <sz val="8.5"/>
        <color theme="1"/>
        <rFont val="Arial"/>
        <family val="2"/>
      </rPr>
      <t>rd</t>
    </r>
    <r>
      <rPr>
        <b/>
        <sz val="8.5"/>
        <color theme="1"/>
        <rFont val="Arial"/>
        <family val="2"/>
      </rPr>
      <t xml:space="preserve"> Party _____</t>
    </r>
  </si>
  <si>
    <t>o</t>
  </si>
  <si>
    <t>(check box)</t>
  </si>
  <si>
    <t>Master Bill of Lading: with attached underlying Bills of Lading</t>
  </si>
  <si>
    <t>CUSTOMER ORDER INFORMATION</t>
  </si>
  <si>
    <t>CUSTOMER ORDER NUMBER</t>
  </si>
  <si>
    <t># PKGS</t>
  </si>
  <si>
    <t>WEIGHT</t>
  </si>
  <si>
    <t>PALLET/SLIP</t>
  </si>
  <si>
    <t>(CIRCLE ONE)</t>
  </si>
  <si>
    <t>ADDITIONAL SHIPPER INFO</t>
  </si>
  <si>
    <t>Y</t>
  </si>
  <si>
    <t>N</t>
  </si>
  <si>
    <t>GRAND TOTAL</t>
  </si>
  <si>
    <t>CARRIER INFORMATION</t>
  </si>
  <si>
    <t>HANDLING UNIT</t>
  </si>
  <si>
    <t>PACKAGE</t>
  </si>
  <si>
    <t>COMMODITY DESCRIPTION</t>
  </si>
  <si>
    <t>LTL ONLY</t>
  </si>
  <si>
    <t>QTY</t>
  </si>
  <si>
    <t>TYPE</t>
  </si>
  <si>
    <t>NMFC #</t>
  </si>
  <si>
    <t>CLASS</t>
  </si>
  <si>
    <t>RECEIVING</t>
  </si>
  <si>
    <t>STAMP SPACE</t>
  </si>
  <si>
    <t>COD Amount:  $ ______________________</t>
  </si>
  <si>
    <r>
      <t xml:space="preserve">Fee Terms:    Collect:  </t>
    </r>
    <r>
      <rPr>
        <b/>
        <sz val="9.5"/>
        <color theme="1"/>
        <rFont val="Wingdings"/>
        <charset val="2"/>
      </rPr>
      <t>¨</t>
    </r>
    <r>
      <rPr>
        <b/>
        <sz val="9.5"/>
        <color theme="1"/>
        <rFont val="Arial"/>
        <family val="2"/>
      </rPr>
      <t xml:space="preserve">    Prepaid: </t>
    </r>
    <r>
      <rPr>
        <b/>
        <sz val="9.5"/>
        <color theme="1"/>
        <rFont val="Wingdings"/>
        <charset val="2"/>
      </rPr>
      <t>o</t>
    </r>
  </si>
  <si>
    <r>
      <t xml:space="preserve">Customer check acceptable: </t>
    </r>
    <r>
      <rPr>
        <b/>
        <sz val="9.5"/>
        <color theme="1"/>
        <rFont val="Wingdings"/>
        <charset val="2"/>
      </rPr>
      <t>o</t>
    </r>
  </si>
  <si>
    <r>
      <t xml:space="preserve">NOTE  Liability Limitation for loss or damage in this shipment may be applicable.  See 49 U.S.C. </t>
    </r>
    <r>
      <rPr>
        <b/>
        <sz val="8.5"/>
        <color theme="1"/>
        <rFont val="Mono821CECP BT"/>
      </rPr>
      <t>§</t>
    </r>
    <r>
      <rPr>
        <b/>
        <sz val="8.5"/>
        <color theme="1"/>
        <rFont val="Arial"/>
        <family val="2"/>
      </rPr>
      <t xml:space="preserve"> 14706(c)(1)(A) and (B).</t>
    </r>
  </si>
  <si>
    <t>RECEIVED, subject to individually determined rates or contracts that have been agreed upon in writing between the carrier and shipper, if applicable, otherwise to the rates, classifications and rules that have been established by the carrier and are available to the shipper, on request, and to all applicable state and federal regulations.</t>
  </si>
  <si>
    <t>The carrier shall not make delivery of this shipment without payment of freight and all other lawful charges.</t>
  </si>
  <si>
    <r>
      <t>_______________________________________</t>
    </r>
    <r>
      <rPr>
        <b/>
        <sz val="8"/>
        <color theme="1"/>
        <rFont val="Arial"/>
        <family val="2"/>
      </rPr>
      <t>Shipper Signature</t>
    </r>
  </si>
  <si>
    <t>SHIPPER SIGNATURE / DATE</t>
  </si>
  <si>
    <t>Trailer Loaded:</t>
  </si>
  <si>
    <t>Freight Counted:</t>
  </si>
  <si>
    <t>CARRIER SIGNATURE / PICKUP DATE</t>
  </si>
  <si>
    <t>This is to certify that the above named materials are properly classified, described, packaged, marked and labeled, and are in proper condition for transportation according to the applicable regulations of the U.S. DOT.</t>
  </si>
  <si>
    <r>
      <t>p</t>
    </r>
    <r>
      <rPr>
        <sz val="11.5"/>
        <color theme="1"/>
        <rFont val="Arial"/>
        <family val="2"/>
      </rPr>
      <t xml:space="preserve">  </t>
    </r>
    <r>
      <rPr>
        <sz val="7"/>
        <color theme="1"/>
        <rFont val="Arial"/>
        <family val="2"/>
      </rPr>
      <t>By Shipper</t>
    </r>
  </si>
  <si>
    <r>
      <t>p</t>
    </r>
    <r>
      <rPr>
        <sz val="8"/>
        <color theme="1"/>
        <rFont val="Arial"/>
        <family val="2"/>
      </rPr>
      <t xml:space="preserve">  </t>
    </r>
    <r>
      <rPr>
        <sz val="7"/>
        <color theme="1"/>
        <rFont val="Arial"/>
        <family val="2"/>
      </rPr>
      <t>By Driver</t>
    </r>
  </si>
  <si>
    <r>
      <t>p</t>
    </r>
    <r>
      <rPr>
        <sz val="8"/>
        <color theme="1"/>
        <rFont val="Arial"/>
        <family val="2"/>
      </rPr>
      <t xml:space="preserve">  </t>
    </r>
    <r>
      <rPr>
        <sz val="7"/>
        <color theme="1"/>
        <rFont val="Arial"/>
        <family val="2"/>
      </rPr>
      <t>By Shipper</t>
    </r>
  </si>
  <si>
    <r>
      <t>p</t>
    </r>
    <r>
      <rPr>
        <sz val="8"/>
        <color theme="1"/>
        <rFont val="Arial"/>
        <family val="2"/>
      </rPr>
      <t xml:space="preserve">  </t>
    </r>
    <r>
      <rPr>
        <sz val="7"/>
        <color theme="1"/>
        <rFont val="Arial"/>
        <family val="2"/>
      </rPr>
      <t>By Driver/pallets said to contain</t>
    </r>
  </si>
  <si>
    <r>
      <t>p</t>
    </r>
    <r>
      <rPr>
        <sz val="8"/>
        <color theme="1"/>
        <rFont val="Arial"/>
        <family val="2"/>
      </rPr>
      <t xml:space="preserve">  </t>
    </r>
    <r>
      <rPr>
        <sz val="7"/>
        <color theme="1"/>
        <rFont val="Arial"/>
        <family val="2"/>
      </rPr>
      <t>By Driver/Pieces</t>
    </r>
  </si>
  <si>
    <t>Commodities requiring special or additional care or attention in handling or stowing must be so marked and packaged as to ensure safe transportation with ordinary care. See Section 2(e) of NMFC Item 360</t>
  </si>
  <si>
    <t>PAGE SUBTOTAL</t>
  </si>
  <si>
    <t xml:space="preserve">SECO Location #: 75042 </t>
  </si>
  <si>
    <t>3345 Miller Park North</t>
  </si>
  <si>
    <t>Garland, TX 75042</t>
  </si>
  <si>
    <t>H.M.          (X)</t>
  </si>
  <si>
    <t xml:space="preserve">     </t>
  </si>
  <si>
    <t>Weight Multiplier</t>
  </si>
  <si>
    <t>Case Pack Qty</t>
  </si>
  <si>
    <t>FG0005-02 Milkscreen Test Strips 8 pk</t>
  </si>
  <si>
    <t>FG0005-03 Milkscreen Test Strips 20 pk</t>
  </si>
  <si>
    <t>H.M.</t>
  </si>
  <si>
    <t>(X)</t>
  </si>
  <si>
    <t>Where the rate is dependent on value, shippers are required to state specifically in writing the agreed or declared value of the property as follows: “The agreed or declared value of the property is specifically stated by the shipper to be not exceeding __________________ per ___________________.”</t>
  </si>
  <si>
    <r>
      <t>Carrier acknowledges receipt of packages and required placards.  Carrier certifies emergency response information was made available and/or carrier has the U.S. DOT emergency response guidebook or equivalent documentation in the vehicle.</t>
    </r>
    <r>
      <rPr>
        <b/>
        <sz val="7"/>
        <color theme="1"/>
        <rFont val="Arial"/>
        <family val="2"/>
      </rPr>
      <t xml:space="preserve"> Property described above is received in good order, except as noted.</t>
    </r>
  </si>
  <si>
    <t>CARRIER NAME:  SECO BROKERED</t>
  </si>
  <si>
    <t>FG0076-03 Milkflow Orange Mango</t>
  </si>
  <si>
    <t>FG0220-01 Shrinkx Belly Bamboo (S/M) Black</t>
  </si>
  <si>
    <t xml:space="preserve">FG0220-04 Shrinkx Belly Bamboo (L/XL) 3-up </t>
  </si>
  <si>
    <t>FG0030-04 C-Panty High Waist (S/M) Black</t>
  </si>
  <si>
    <t>FG0030-05 C-Panty High Waist (L/XL) Black</t>
  </si>
  <si>
    <t>FG0030-06 C-Panty High Waist (1X/2X) Black</t>
  </si>
  <si>
    <t>FG0035-04 Post Baby High Waist (S/M) Black</t>
  </si>
  <si>
    <t>FG0035-05 Post Baby High Waist (L/XL) Black</t>
  </si>
  <si>
    <t>FG0300-12 Stomach Settle Mint 4 Pk</t>
  </si>
  <si>
    <t>FG0008-01 Milkscreen Alcohol 30-Pack</t>
  </si>
  <si>
    <t xml:space="preserve">FG0076-04 Milkflow Chocolate 16 Ct </t>
  </si>
  <si>
    <t xml:space="preserve">FG0076-01 Milkflow Berry 16 Ct </t>
  </si>
  <si>
    <t>FG0300-10 Stomach Settle Lemon Gngr 4 Pk</t>
  </si>
  <si>
    <t>10000916589-0551</t>
  </si>
  <si>
    <t>10000916589-0553</t>
  </si>
  <si>
    <t>10000916589-0554</t>
  </si>
  <si>
    <t>10000916589-0555</t>
  </si>
  <si>
    <t>10000916589-0556</t>
  </si>
  <si>
    <t>10000916589-0557</t>
  </si>
  <si>
    <t>10000916589-0558</t>
  </si>
  <si>
    <t>10000916589-0559</t>
  </si>
  <si>
    <t>10000916589-0560</t>
  </si>
  <si>
    <t>10000916589-0578</t>
  </si>
  <si>
    <t>10000916589-0579</t>
  </si>
  <si>
    <t>10000916589-0580</t>
  </si>
  <si>
    <t>10000916589-0587</t>
  </si>
  <si>
    <t>10000916589-0588</t>
  </si>
  <si>
    <t>10000916589-0589</t>
  </si>
  <si>
    <t>10000916589-0590</t>
  </si>
  <si>
    <t>10000916589-0593</t>
  </si>
  <si>
    <t>10000916589-0594</t>
  </si>
  <si>
    <t>10000916589-3801</t>
  </si>
  <si>
    <t>10000916589-3802</t>
  </si>
  <si>
    <t>10000916589-3803</t>
  </si>
  <si>
    <t>10000916589-3804</t>
  </si>
  <si>
    <t>10000916589-3806</t>
  </si>
  <si>
    <t>10000916589-3808</t>
  </si>
  <si>
    <t>10000916589-3811</t>
  </si>
  <si>
    <t>10000916589-3856</t>
  </si>
  <si>
    <t>10000916589-3857</t>
  </si>
  <si>
    <t>10000916589-3865</t>
  </si>
  <si>
    <t>0030-5529368-3857</t>
  </si>
  <si>
    <t>0030-5529368-3865</t>
  </si>
  <si>
    <t>0030-5529368-0588</t>
  </si>
  <si>
    <t>0030-5529368-0580</t>
  </si>
  <si>
    <t>0030-5529368-3801</t>
  </si>
  <si>
    <t>0030-5529368-0559</t>
  </si>
  <si>
    <t>0030-5529368-0558</t>
  </si>
  <si>
    <t>0030-5529368-0590</t>
  </si>
  <si>
    <t>SDQD296356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</si>
</sst>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9.5"/>
      <color theme="1"/>
      <name val="Arial"/>
      <family val="2"/>
    </font>
    <font>
      <b/>
      <sz val="11.5"/>
      <color theme="1"/>
      <name val="Arial"/>
      <family val="2"/>
    </font>
    <font>
      <b/>
      <sz val="8"/>
      <color rgb="FFFFFFFF"/>
      <name val="Arial"/>
      <family val="2"/>
    </font>
    <font>
      <b/>
      <sz val="8"/>
      <color theme="1"/>
      <name val="Arial"/>
      <family val="2"/>
    </font>
    <font>
      <b/>
      <sz val="10"/>
      <color theme="1"/>
      <name val="Arial"/>
      <family val="2"/>
    </font>
    <font>
      <sz val="10"/>
      <color theme="1"/>
      <name val="Arial"/>
      <family val="2"/>
    </font>
    <font>
      <b/>
      <sz val="11.5"/>
      <color rgb="FFC0C0C0"/>
      <name val="Arial"/>
      <family val="2"/>
    </font>
    <font>
      <b/>
      <sz val="13.5"/>
      <color theme="1"/>
      <name val="Wingdings"/>
      <charset val="2"/>
    </font>
    <font>
      <b/>
      <sz val="8.5"/>
      <color theme="1"/>
      <name val="Arial"/>
      <family val="2"/>
    </font>
    <font>
      <sz val="8.5"/>
      <color theme="1"/>
      <name val="Arial"/>
      <family val="2"/>
    </font>
    <font>
      <b/>
      <sz val="9.5"/>
      <color theme="1"/>
      <name val="Arial"/>
      <family val="2"/>
    </font>
    <font>
      <sz val="8"/>
      <color theme="1"/>
      <name val="Arial"/>
      <family val="2"/>
    </font>
    <font>
      <sz val="11.5"/>
      <color theme="1"/>
      <name val="Arial"/>
      <family val="2"/>
    </font>
    <font>
      <b/>
      <i/>
      <sz val="8"/>
      <color theme="1"/>
      <name val="Arial"/>
      <family val="2"/>
    </font>
    <font>
      <b/>
      <vertAlign val="superscript"/>
      <sz val="8.5"/>
      <color theme="1"/>
      <name val="Arial"/>
      <family val="2"/>
    </font>
    <font>
      <sz val="11.5"/>
      <color theme="1"/>
      <name val="Wingdings"/>
      <charset val="2"/>
    </font>
    <font>
      <sz val="7"/>
      <color theme="1"/>
      <name val="Arial"/>
      <family val="2"/>
    </font>
    <font>
      <sz val="6"/>
      <color theme="1"/>
      <name val="Arial"/>
      <family val="2"/>
    </font>
    <font>
      <sz val="5"/>
      <color theme="1"/>
      <name val="Arial"/>
      <family val="2"/>
    </font>
    <font>
      <b/>
      <sz val="9.5"/>
      <color theme="1"/>
      <name val="Wingdings"/>
      <charset val="2"/>
    </font>
    <font>
      <b/>
      <sz val="8.5"/>
      <color theme="1"/>
      <name val="Mono821CECP BT"/>
    </font>
    <font>
      <u/>
      <sz val="8"/>
      <color theme="1"/>
      <name val="Arial"/>
      <family val="2"/>
    </font>
    <font>
      <sz val="12"/>
      <color theme="1"/>
      <name val="Calibri"/>
      <family val="2"/>
      <scheme val="minor"/>
    </font>
    <font>
      <b/>
      <sz val="7"/>
      <color theme="1"/>
      <name val="Arial"/>
      <family val="2"/>
    </font>
    <font>
      <sz val="9"/>
      <color theme="1"/>
      <name val="Arial"/>
      <family val="2"/>
    </font>
    <font>
      <b/>
      <sz val="9"/>
      <color theme="1"/>
      <name val="Arial"/>
      <family val="2"/>
    </font>
  </fonts>
  <fills count="5">
    <fill>
      <patternFill patternType="none"/>
    </fill>
    <fill>
      <patternFill patternType="gray125"/>
    </fill>
    <fill>
      <patternFill patternType="solid">
        <bgColor indexed="64"/>
      </patternFill>
    </fill>
    <fill>
      <patternFill patternType="lightTrellis">
        <bgColor rgb="FFCACACA"/>
      </patternFill>
    </fill>
    <fill>
      <patternFill patternType="lightTrellis">
        <bgColor theme="1"/>
      </patternFill>
    </fill>
  </fills>
  <borders count="33">
    <border>
      <left/>
      <right/>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thin">
        <color rgb="FF999999"/>
      </left>
      <right/>
      <top style="thin">
        <color rgb="FF999999"/>
      </top>
      <bottom/>
      <diagonal/>
    </border>
    <border>
      <left style="thin">
        <color rgb="FF999999"/>
      </left>
      <right/>
      <top/>
      <bottom/>
      <diagonal/>
    </border>
  </borders>
  <cellStyleXfs count="1">
    <xf numFmtId="0" fontId="0" fillId="0" borderId="0"/>
  </cellStyleXfs>
  <cellXfs count="197">
    <xf numFmtId="0" fontId="0" fillId="0" borderId="0" xfId="0"/>
    <xf numFmtId="0" fontId="13" fillId="0" borderId="9" xfId="0" applyFont="1" applyBorder="1" applyAlignment="1">
      <alignment vertical="center" wrapText="1"/>
    </xf>
    <xf numFmtId="0" fontId="13" fillId="3" borderId="10" xfId="0" applyFont="1" applyFill="1" applyBorder="1" applyAlignment="1">
      <alignment vertical="center" wrapText="1"/>
    </xf>
    <xf numFmtId="0" fontId="4" fillId="0" borderId="9" xfId="0" applyFont="1" applyBorder="1" applyAlignment="1">
      <alignment horizontal="center" vertical="center" wrapText="1"/>
    </xf>
    <xf numFmtId="0" fontId="13" fillId="0" borderId="14" xfId="0" applyFont="1" applyBorder="1" applyAlignment="1">
      <alignment vertical="center" wrapText="1"/>
    </xf>
    <xf numFmtId="0" fontId="13" fillId="0" borderId="11" xfId="0" applyFont="1" applyBorder="1" applyAlignment="1">
      <alignment vertical="center" wrapText="1"/>
    </xf>
    <xf numFmtId="0" fontId="4" fillId="0" borderId="16" xfId="0" applyFont="1" applyBorder="1" applyAlignment="1">
      <alignment horizontal="center" vertical="center" wrapText="1"/>
    </xf>
    <xf numFmtId="0" fontId="1" fillId="0" borderId="21" xfId="0" applyFont="1" applyBorder="1" applyAlignment="1">
      <alignment horizontal="left" vertical="center" wrapText="1"/>
    </xf>
    <xf numFmtId="0" fontId="13" fillId="0" borderId="9" xfId="0" applyFont="1" applyBorder="1" applyAlignment="1">
      <alignment horizontal="center" vertical="center" wrapText="1"/>
    </xf>
    <xf numFmtId="0" fontId="13" fillId="4" borderId="10" xfId="0" applyFont="1" applyFill="1" applyBorder="1" applyAlignment="1">
      <alignment vertical="center" wrapText="1"/>
    </xf>
    <xf numFmtId="0" fontId="23" fillId="0" borderId="14" xfId="0" applyFont="1" applyBorder="1" applyAlignment="1">
      <alignment vertical="center" wrapText="1"/>
    </xf>
    <xf numFmtId="0" fontId="13" fillId="0" borderId="10" xfId="0" applyFont="1" applyBorder="1" applyAlignment="1">
      <alignment horizontal="center" vertical="center" wrapText="1"/>
    </xf>
    <xf numFmtId="0" fontId="0" fillId="0" borderId="0" xfId="0" applyAlignment="1">
      <alignment horizontal="center"/>
    </xf>
    <xf numFmtId="0" fontId="13" fillId="0" borderId="19" xfId="0" applyFont="1" applyBorder="1" applyAlignment="1">
      <alignment vertical="center"/>
    </xf>
    <xf numFmtId="0" fontId="13" fillId="0" borderId="16" xfId="0" applyFont="1" applyBorder="1" applyAlignment="1">
      <alignment horizontal="center" vertical="center"/>
    </xf>
    <xf numFmtId="0" fontId="13" fillId="0" borderId="14" xfId="0" applyFont="1" applyBorder="1" applyAlignment="1">
      <alignment vertical="center"/>
    </xf>
    <xf numFmtId="0" fontId="13" fillId="0" borderId="14" xfId="0" applyFont="1" applyBorder="1" applyAlignment="1">
      <alignment horizontal="center" vertical="center"/>
    </xf>
    <xf numFmtId="0" fontId="13" fillId="0" borderId="17" xfId="0" applyFont="1" applyBorder="1" applyAlignment="1">
      <alignment vertical="center"/>
    </xf>
    <xf numFmtId="0" fontId="13" fillId="0" borderId="17" xfId="0" applyFont="1" applyBorder="1" applyAlignment="1">
      <alignment horizontal="center" vertical="center"/>
    </xf>
    <xf numFmtId="0" fontId="13" fillId="0" borderId="23" xfId="0" applyFont="1" applyBorder="1" applyAlignment="1">
      <alignment vertical="center"/>
    </xf>
    <xf numFmtId="0" fontId="13" fillId="0" borderId="23" xfId="0" applyFont="1" applyBorder="1" applyAlignment="1">
      <alignment horizontal="center" vertical="center"/>
    </xf>
    <xf numFmtId="0" fontId="1" fillId="0" borderId="9" xfId="0" applyFont="1" applyBorder="1" applyAlignment="1">
      <alignment vertical="center" wrapText="1"/>
    </xf>
    <xf numFmtId="1" fontId="13" fillId="0" borderId="9" xfId="0" applyNumberFormat="1" applyFont="1" applyBorder="1" applyAlignment="1">
      <alignment horizontal="center" vertical="center" wrapText="1"/>
    </xf>
    <xf numFmtId="0" fontId="13" fillId="4" borderId="10" xfId="0" applyFont="1" applyFill="1" applyBorder="1" applyAlignment="1">
      <alignment horizontal="center" vertical="center" wrapText="1"/>
    </xf>
    <xf numFmtId="1" fontId="13" fillId="0" borderId="10" xfId="0" applyNumberFormat="1" applyFont="1" applyBorder="1" applyAlignment="1">
      <alignment horizontal="center" vertical="center" wrapText="1"/>
    </xf>
    <xf numFmtId="0" fontId="0" fillId="0" borderId="9" xfId="0" applyBorder="1" applyAlignment="1">
      <alignment horizontal="center" vertical="center"/>
    </xf>
    <xf numFmtId="1" fontId="0" fillId="0" borderId="9" xfId="0" applyNumberFormat="1" applyBorder="1" applyAlignment="1">
      <alignment horizontal="center" vertical="center"/>
    </xf>
    <xf numFmtId="0" fontId="13" fillId="3" borderId="10" xfId="0" applyFont="1" applyFill="1" applyBorder="1" applyAlignment="1">
      <alignment horizontal="center" vertical="center" wrapText="1"/>
    </xf>
    <xf numFmtId="0" fontId="13" fillId="0" borderId="9" xfId="0" applyFont="1" applyBorder="1" applyAlignment="1">
      <alignment horizontal="center" vertical="center"/>
    </xf>
    <xf numFmtId="1" fontId="13" fillId="0" borderId="9" xfId="0" applyNumberFormat="1" applyFont="1" applyBorder="1" applyAlignment="1">
      <alignment horizontal="center" vertical="center"/>
    </xf>
    <xf numFmtId="0" fontId="13" fillId="0" borderId="31" xfId="0" applyFont="1" applyBorder="1" applyAlignment="1">
      <alignment horizontal="center" vertical="center"/>
    </xf>
    <xf numFmtId="0" fontId="13" fillId="0" borderId="32" xfId="0" applyFont="1" applyBorder="1" applyAlignment="1">
      <alignment horizontal="center" vertical="center"/>
    </xf>
    <xf numFmtId="0" fontId="25" fillId="0" borderId="14" xfId="0" applyFont="1" applyBorder="1" applyAlignment="1">
      <alignment horizontal="left" vertical="center" wrapText="1"/>
    </xf>
    <xf numFmtId="0" fontId="25" fillId="0" borderId="23" xfId="0" applyFont="1" applyBorder="1" applyAlignment="1">
      <alignment horizontal="left" vertical="center" wrapText="1"/>
    </xf>
    <xf numFmtId="0" fontId="25" fillId="0" borderId="12" xfId="0" applyFont="1" applyBorder="1" applyAlignment="1">
      <alignment horizontal="left" vertical="center" wrapText="1"/>
    </xf>
    <xf numFmtId="0" fontId="13"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3" fillId="4" borderId="10" xfId="0" applyFont="1" applyFill="1" applyBorder="1" applyAlignment="1">
      <alignment horizontal="center" vertical="center" wrapText="1"/>
    </xf>
    <xf numFmtId="0" fontId="9" fillId="0" borderId="9" xfId="0" applyFont="1" applyBorder="1" applyAlignment="1">
      <alignment horizontal="center" vertical="center" wrapText="1"/>
    </xf>
    <xf numFmtId="0" fontId="19" fillId="0" borderId="9" xfId="0" applyFont="1" applyBorder="1" applyAlignment="1">
      <alignment horizontal="center" vertical="center" wrapText="1"/>
    </xf>
    <xf numFmtId="0" fontId="11" fillId="0" borderId="9" xfId="0" applyFont="1" applyBorder="1" applyAlignment="1">
      <alignment horizontal="center" vertical="center" wrapText="1"/>
    </xf>
    <xf numFmtId="0" fontId="3" fillId="2"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16" xfId="0" applyFont="1" applyBorder="1" applyAlignment="1">
      <alignment horizontal="center" vertical="center" wrapText="1"/>
    </xf>
    <xf numFmtId="0" fontId="0" fillId="0" borderId="9" xfId="0" applyBorder="1" applyAlignment="1">
      <alignment horizontal="center" vertical="center"/>
    </xf>
    <xf numFmtId="0" fontId="1" fillId="0" borderId="15" xfId="0" applyFont="1" applyBorder="1" applyAlignment="1">
      <alignment horizontal="left" vertical="center" wrapText="1"/>
    </xf>
    <xf numFmtId="0" fontId="1" fillId="0" borderId="0" xfId="0" applyFont="1" applyAlignment="1">
      <alignment horizontal="left" vertical="center" wrapText="1"/>
    </xf>
    <xf numFmtId="0" fontId="1" fillId="0" borderId="22"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12"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2"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0" xfId="0" applyFont="1" applyBorder="1" applyAlignment="1">
      <alignment horizontal="center" vertical="center" wrapText="1"/>
    </xf>
    <xf numFmtId="0" fontId="12" fillId="0" borderId="21" xfId="0" applyFont="1" applyBorder="1" applyAlignment="1">
      <alignment horizontal="center" vertical="center" wrapText="1"/>
    </xf>
    <xf numFmtId="0" fontId="16" fillId="0" borderId="0" xfId="0" applyFont="1" applyAlignment="1">
      <alignment horizontal="left" vertical="center" wrapText="1"/>
    </xf>
    <xf numFmtId="0" fontId="16" fillId="0" borderId="22" xfId="0" applyFont="1" applyBorder="1" applyAlignment="1">
      <alignment horizontal="left" vertical="center" wrapText="1"/>
    </xf>
    <xf numFmtId="0" fontId="22" fillId="0" borderId="17" xfId="0" applyFont="1" applyBorder="1" applyAlignment="1">
      <alignment horizontal="left" vertical="center" wrapText="1"/>
    </xf>
    <xf numFmtId="0" fontId="22" fillId="0" borderId="18" xfId="0" applyFont="1" applyBorder="1" applyAlignment="1">
      <alignment horizontal="left" vertical="center" wrapText="1"/>
    </xf>
    <xf numFmtId="0" fontId="22" fillId="0" borderId="13" xfId="0" applyFont="1" applyBorder="1" applyAlignment="1">
      <alignment horizontal="left" vertical="center" wrapText="1"/>
    </xf>
    <xf numFmtId="0" fontId="16" fillId="0" borderId="15" xfId="0" applyFont="1" applyBorder="1" applyAlignment="1">
      <alignment horizontal="left" vertical="center" wrapText="1"/>
    </xf>
    <xf numFmtId="0" fontId="9" fillId="0" borderId="12"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6"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20" xfId="0" applyFont="1" applyBorder="1" applyAlignment="1">
      <alignment horizontal="center" vertical="center" wrapText="1"/>
    </xf>
    <xf numFmtId="0" fontId="19" fillId="0" borderId="21" xfId="0" applyFont="1" applyBorder="1" applyAlignment="1">
      <alignment horizontal="center" vertical="center" wrapText="1"/>
    </xf>
    <xf numFmtId="0" fontId="17" fillId="0" borderId="19" xfId="0" applyFont="1" applyBorder="1" applyAlignment="1">
      <alignment horizontal="center" vertical="center" wrapText="1"/>
    </xf>
    <xf numFmtId="0" fontId="17" fillId="0" borderId="20"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0" fillId="0" borderId="15" xfId="0" applyBorder="1" applyAlignment="1">
      <alignment horizontal="left" vertical="center" wrapText="1"/>
    </xf>
    <xf numFmtId="0" fontId="13" fillId="3" borderId="9"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1" fillId="0" borderId="19" xfId="0"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0" fillId="0" borderId="18" xfId="0" applyFont="1" applyBorder="1" applyAlignment="1">
      <alignment horizontal="left" vertical="top" wrapText="1"/>
    </xf>
    <xf numFmtId="0" fontId="10" fillId="0" borderId="13" xfId="0" applyFont="1" applyBorder="1" applyAlignment="1">
      <alignment horizontal="left" vertical="top" wrapText="1"/>
    </xf>
    <xf numFmtId="0" fontId="10" fillId="0" borderId="20" xfId="0" applyFont="1" applyBorder="1" applyAlignment="1">
      <alignment horizontal="left" vertical="top" wrapText="1"/>
    </xf>
    <xf numFmtId="0" fontId="10" fillId="0" borderId="21" xfId="0" applyFont="1" applyBorder="1" applyAlignment="1">
      <alignment horizontal="left" vertical="top" wrapText="1"/>
    </xf>
    <xf numFmtId="0" fontId="11" fillId="0" borderId="14"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12" xfId="0" applyFont="1" applyBorder="1" applyAlignment="1">
      <alignment horizontal="center" vertical="center" wrapText="1"/>
    </xf>
    <xf numFmtId="0" fontId="0" fillId="0" borderId="11" xfId="0" applyBorder="1" applyAlignment="1">
      <alignment horizontal="center" vertical="center"/>
    </xf>
    <xf numFmtId="0" fontId="5" fillId="0" borderId="18" xfId="0" applyFont="1" applyBorder="1" applyAlignment="1">
      <alignment horizontal="center" vertical="center" wrapText="1"/>
    </xf>
    <xf numFmtId="0" fontId="5"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5" fillId="0" borderId="22" xfId="0" applyFont="1" applyBorder="1" applyAlignment="1">
      <alignment horizontal="center" vertical="center" wrapText="1"/>
    </xf>
    <xf numFmtId="0" fontId="6" fillId="0" borderId="22" xfId="0" applyFont="1" applyBorder="1" applyAlignment="1">
      <alignment horizontal="center" vertical="center" wrapText="1"/>
    </xf>
    <xf numFmtId="49" fontId="0" fillId="0" borderId="17"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0" fontId="0" fillId="0" borderId="15" xfId="0" applyBorder="1" applyAlignment="1">
      <alignment horizontal="left"/>
    </xf>
    <xf numFmtId="0" fontId="0" fillId="0" borderId="0" xfId="0" applyAlignment="1">
      <alignment horizontal="left"/>
    </xf>
    <xf numFmtId="0" fontId="0" fillId="0" borderId="22" xfId="0" applyBorder="1" applyAlignment="1">
      <alignment horizontal="left"/>
    </xf>
    <xf numFmtId="0" fontId="12" fillId="0" borderId="17" xfId="0" applyFont="1" applyBorder="1" applyAlignment="1">
      <alignment horizontal="left" vertical="center" wrapText="1"/>
    </xf>
    <xf numFmtId="0" fontId="12" fillId="0" borderId="18" xfId="0" applyFont="1" applyBorder="1" applyAlignment="1">
      <alignment horizontal="left" vertical="center" wrapText="1"/>
    </xf>
    <xf numFmtId="0" fontId="12" fillId="0" borderId="13" xfId="0" applyFont="1" applyBorder="1" applyAlignment="1">
      <alignment horizontal="left" vertical="center" wrapText="1"/>
    </xf>
    <xf numFmtId="0" fontId="11" fillId="0" borderId="11"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6"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2" xfId="0" applyFont="1" applyBorder="1" applyAlignment="1">
      <alignment horizontal="center" vertical="center" wrapText="1"/>
    </xf>
    <xf numFmtId="0" fontId="3" fillId="2" borderId="17"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Border="1" applyAlignment="1">
      <alignment horizontal="center" vertical="center" wrapText="1"/>
    </xf>
    <xf numFmtId="0" fontId="18" fillId="0" borderId="19" xfId="0" applyFont="1" applyBorder="1" applyAlignment="1">
      <alignment horizontal="center" vertical="center" wrapText="1"/>
    </xf>
    <xf numFmtId="0" fontId="18" fillId="0" borderId="21"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3" xfId="0" applyFont="1" applyBorder="1" applyAlignment="1">
      <alignment horizontal="left" vertical="center" wrapText="1"/>
    </xf>
    <xf numFmtId="0" fontId="11" fillId="0" borderId="17" xfId="0" applyFont="1" applyBorder="1" applyAlignment="1">
      <alignment horizontal="left" vertical="center" wrapText="1"/>
    </xf>
    <xf numFmtId="0" fontId="11" fillId="0" borderId="18" xfId="0" applyFont="1" applyBorder="1" applyAlignment="1">
      <alignment horizontal="left" vertical="center" wrapText="1"/>
    </xf>
    <xf numFmtId="0" fontId="11" fillId="0" borderId="13" xfId="0" applyFont="1" applyBorder="1" applyAlignment="1">
      <alignment horizontal="left" vertical="center" wrapText="1"/>
    </xf>
    <xf numFmtId="0" fontId="11" fillId="0" borderId="15" xfId="0" applyFont="1" applyBorder="1" applyAlignment="1">
      <alignment horizontal="left" vertical="center" wrapText="1"/>
    </xf>
    <xf numFmtId="0" fontId="11" fillId="0" borderId="0" xfId="0" applyFont="1" applyAlignment="1">
      <alignment horizontal="left" vertical="center" wrapText="1"/>
    </xf>
    <xf numFmtId="0" fontId="11" fillId="0" borderId="22" xfId="0" applyFont="1" applyBorder="1" applyAlignment="1">
      <alignment horizontal="left" vertical="center" wrapText="1"/>
    </xf>
    <xf numFmtId="0" fontId="7" fillId="0" borderId="15" xfId="0" applyFont="1" applyBorder="1" applyAlignment="1">
      <alignment horizontal="center" vertical="center" wrapText="1"/>
    </xf>
    <xf numFmtId="0" fontId="7" fillId="0" borderId="0" xfId="0" applyFont="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horizontal="center" vertical="center" wrapText="1"/>
    </xf>
    <xf numFmtId="0" fontId="9" fillId="0" borderId="21" xfId="0" applyFont="1" applyBorder="1" applyAlignment="1">
      <alignment horizontal="center" vertical="center" wrapText="1"/>
    </xf>
    <xf numFmtId="0" fontId="11" fillId="0" borderId="17" xfId="0" applyFont="1" applyBorder="1" applyAlignment="1">
      <alignment horizontal="left" vertical="top" wrapText="1"/>
    </xf>
    <xf numFmtId="0" fontId="11" fillId="0" borderId="18" xfId="0" applyFont="1" applyBorder="1" applyAlignment="1">
      <alignment horizontal="left" vertical="top" wrapText="1"/>
    </xf>
    <xf numFmtId="0" fontId="11" fillId="0" borderId="13" xfId="0" applyFont="1" applyBorder="1" applyAlignment="1">
      <alignment horizontal="left" vertical="top" wrapText="1"/>
    </xf>
    <xf numFmtId="0" fontId="11" fillId="0" borderId="15" xfId="0" applyFont="1" applyBorder="1" applyAlignment="1">
      <alignment horizontal="left" vertical="top" wrapText="1"/>
    </xf>
    <xf numFmtId="0" fontId="11" fillId="0" borderId="0" xfId="0" applyFont="1" applyAlignment="1">
      <alignment horizontal="left" vertical="top" wrapText="1"/>
    </xf>
    <xf numFmtId="0" fontId="11" fillId="0" borderId="22" xfId="0" applyFont="1" applyBorder="1" applyAlignment="1">
      <alignment horizontal="left" vertical="top" wrapText="1"/>
    </xf>
    <xf numFmtId="0" fontId="9" fillId="0" borderId="17" xfId="0" applyFont="1" applyBorder="1" applyAlignment="1">
      <alignment horizontal="left" vertical="center" wrapText="1"/>
    </xf>
    <xf numFmtId="0" fontId="9" fillId="0" borderId="18" xfId="0" applyFont="1" applyBorder="1" applyAlignment="1">
      <alignment horizontal="left" vertical="center" wrapText="1"/>
    </xf>
    <xf numFmtId="0" fontId="9" fillId="0" borderId="13" xfId="0" applyFont="1" applyBorder="1" applyAlignment="1">
      <alignment horizontal="left" vertical="center" wrapText="1"/>
    </xf>
    <xf numFmtId="0" fontId="26" fillId="0" borderId="17" xfId="0" applyFont="1" applyBorder="1" applyAlignment="1">
      <alignment horizontal="center" wrapText="1"/>
    </xf>
    <xf numFmtId="0" fontId="26" fillId="0" borderId="18" xfId="0" applyFont="1" applyBorder="1" applyAlignment="1">
      <alignment horizont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20" xfId="0" applyFont="1" applyBorder="1" applyAlignment="1">
      <alignment horizontal="left" vertical="center" wrapText="1"/>
    </xf>
    <xf numFmtId="0" fontId="16" fillId="0" borderId="21" xfId="0" applyFont="1" applyBorder="1" applyAlignment="1">
      <alignment horizontal="left" vertical="center" wrapText="1"/>
    </xf>
    <xf numFmtId="0" fontId="12" fillId="0" borderId="19" xfId="0" applyFont="1" applyBorder="1" applyAlignment="1">
      <alignment horizontal="left" vertical="center" wrapText="1"/>
    </xf>
    <xf numFmtId="0" fontId="12" fillId="0" borderId="20" xfId="0" applyFont="1" applyBorder="1" applyAlignment="1">
      <alignment horizontal="left" vertical="center" wrapText="1"/>
    </xf>
    <xf numFmtId="0" fontId="12" fillId="0" borderId="21" xfId="0" applyFont="1" applyBorder="1" applyAlignment="1">
      <alignment horizontal="left" vertical="center" wrapText="1"/>
    </xf>
    <xf numFmtId="0" fontId="7" fillId="0" borderId="17" xfId="0" applyFont="1" applyBorder="1" applyAlignment="1">
      <alignment horizontal="right" vertical="center" wrapText="1"/>
    </xf>
    <xf numFmtId="0" fontId="7" fillId="0" borderId="18" xfId="0" applyFont="1" applyBorder="1" applyAlignment="1">
      <alignment horizontal="right" vertical="center" wrapText="1"/>
    </xf>
    <xf numFmtId="0" fontId="7" fillId="0" borderId="13" xfId="0" applyFont="1" applyBorder="1" applyAlignment="1">
      <alignment horizontal="right" vertical="center" wrapText="1"/>
    </xf>
    <xf numFmtId="0" fontId="11" fillId="0" borderId="8"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3" fillId="2" borderId="30" xfId="0" applyFont="1" applyFill="1" applyBorder="1" applyAlignment="1">
      <alignment horizontal="center" vertical="center" wrapText="1"/>
    </xf>
    <xf numFmtId="0" fontId="9" fillId="0" borderId="17" xfId="0" applyFont="1" applyBorder="1" applyAlignment="1">
      <alignment horizontal="center" vertical="center" wrapText="1"/>
    </xf>
    <xf numFmtId="0" fontId="9" fillId="0" borderId="13" xfId="0" applyFont="1" applyBorder="1" applyAlignment="1">
      <alignment horizontal="center" vertical="center" wrapText="1"/>
    </xf>
    <xf numFmtId="0" fontId="7" fillId="0" borderId="19" xfId="0" applyFont="1" applyBorder="1" applyAlignment="1">
      <alignment horizontal="right" vertical="center" wrapText="1"/>
    </xf>
    <xf numFmtId="0" fontId="7" fillId="0" borderId="20" xfId="0" applyFont="1" applyBorder="1" applyAlignment="1">
      <alignment horizontal="right" vertical="center" wrapText="1"/>
    </xf>
    <xf numFmtId="0" fontId="7" fillId="0" borderId="21" xfId="0" applyFont="1" applyBorder="1" applyAlignment="1">
      <alignment horizontal="right"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13" fillId="3" borderId="24" xfId="0" applyFont="1" applyFill="1" applyBorder="1" applyAlignment="1">
      <alignment horizontal="center" vertical="center" wrapText="1"/>
    </xf>
    <xf numFmtId="0" fontId="13" fillId="3" borderId="25" xfId="0" applyFont="1" applyFill="1" applyBorder="1" applyAlignment="1">
      <alignment horizontal="center" vertical="center" wrapText="1"/>
    </xf>
    <xf numFmtId="0" fontId="13" fillId="3" borderId="26" xfId="0" applyFont="1" applyFill="1" applyBorder="1" applyAlignment="1">
      <alignment horizontal="center" vertical="center" wrapText="1"/>
    </xf>
    <xf numFmtId="0" fontId="12" fillId="0" borderId="8" xfId="0" applyFont="1" applyBorder="1" applyAlignment="1">
      <alignment horizontal="left" vertical="center" wrapText="1"/>
    </xf>
    <xf numFmtId="0" fontId="12" fillId="0" borderId="4" xfId="0" applyFont="1" applyBorder="1" applyAlignment="1">
      <alignment horizontal="left" vertical="center" wrapText="1"/>
    </xf>
    <xf numFmtId="0" fontId="12" fillId="0" borderId="3" xfId="0" applyFont="1" applyBorder="1" applyAlignment="1">
      <alignment horizontal="left" vertical="center" wrapText="1"/>
    </xf>
    <xf numFmtId="0" fontId="12" fillId="0" borderId="1" xfId="0" applyFont="1" applyBorder="1" applyAlignment="1">
      <alignment horizontal="left" vertical="center" wrapText="1"/>
    </xf>
    <xf numFmtId="0" fontId="12" fillId="0" borderId="0" xfId="0" applyFont="1" applyAlignment="1">
      <alignment horizontal="left" vertical="center" wrapText="1"/>
    </xf>
    <xf numFmtId="0" fontId="12" fillId="0" borderId="2" xfId="0" applyFont="1" applyBorder="1" applyAlignment="1">
      <alignment horizontal="left" vertical="center" wrapText="1"/>
    </xf>
    <xf numFmtId="0" fontId="12" fillId="0" borderId="28" xfId="0" applyFont="1" applyBorder="1" applyAlignment="1">
      <alignment horizontal="left" vertical="center" wrapText="1"/>
    </xf>
    <xf numFmtId="0" fontId="12" fillId="0" borderId="29" xfId="0" applyFont="1" applyBorder="1" applyAlignment="1">
      <alignment horizontal="left" vertic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9" fillId="0" borderId="18" xfId="0" applyFont="1" applyBorder="1" applyAlignment="1">
      <alignment horizontal="center" vertical="center" wrapText="1"/>
    </xf>
    <xf numFmtId="0" fontId="17" fillId="0" borderId="15" xfId="0" applyFont="1" applyBorder="1" applyAlignment="1">
      <alignment horizontal="left" wrapText="1"/>
    </xf>
    <xf numFmtId="0" fontId="17" fillId="0" borderId="0" xfId="0" applyFont="1" applyAlignment="1">
      <alignment horizontal="left" wrapText="1"/>
    </xf>
    <xf numFmtId="0" fontId="17" fillId="0" borderId="22" xfId="0" applyFont="1" applyBorder="1" applyAlignment="1">
      <alignment horizontal="left" wrapText="1"/>
    </xf>
    <xf numFmtId="0" fontId="17" fillId="0" borderId="19" xfId="0" applyFont="1" applyBorder="1" applyAlignment="1">
      <alignment horizontal="left" wrapText="1"/>
    </xf>
    <xf numFmtId="0" fontId="17" fillId="0" borderId="20" xfId="0" applyFont="1" applyBorder="1" applyAlignment="1">
      <alignment horizontal="left" wrapText="1"/>
    </xf>
    <xf numFmtId="0" fontId="17" fillId="0" borderId="21" xfId="0" applyFont="1" applyBorder="1" applyAlignment="1">
      <alignment horizontal="left" wrapText="1"/>
    </xf>
    <xf numFmtId="0" fontId="13" fillId="4" borderId="9" xfId="0" applyFont="1" applyFill="1" applyBorder="1" applyAlignment="1">
      <alignment horizontal="center" vertical="center" wrapText="1"/>
    </xf>
  </cellXfs>
  <cellStyles count="1">
    <cellStyle name="Normal" xfId="0" builtinId="0"/>
  </cellStyles>
  <dxfs count="7">
    <dxf>
      <alignment horizontal="center" vertical="bottom" textRotation="0" wrapText="0" indent="0" justifyLastLine="0" shrinkToFit="0" readingOrder="0"/>
    </dxf>
    <dxf>
      <font>
        <b val="0"/>
        <i val="0"/>
        <strike val="0"/>
        <condense val="0"/>
        <extend val="0"/>
        <outline val="0"/>
        <shadow val="0"/>
        <u val="none"/>
        <vertAlign val="baseline"/>
        <sz val="11.5"/>
        <color theme="1"/>
        <name val="Arial"/>
        <family val="2"/>
        <scheme val="none"/>
      </font>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5"/>
        <color theme="1"/>
        <name val="Arial"/>
        <family val="2"/>
        <scheme val="none"/>
      </font>
      <alignment horizontal="general" vertical="center" textRotation="0" wrapText="0" indent="0" justifyLastLine="0" shrinkToFit="0" readingOrder="0"/>
      <border diagonalUp="0" diagonalDown="0">
        <left style="thin">
          <color indexed="64"/>
        </left>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5"/>
        <color theme="1"/>
        <name val="Arial"/>
        <scheme val="none"/>
      </font>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32" displayName="Table132" ref="A1:C19" totalsRowShown="0" headerRowDxfId="6" headerRowBorderDxfId="5" tableBorderDxfId="4" totalsRowBorderDxfId="3">
  <autoFilter ref="A1:C19" xr:uid="{00000000-0009-0000-0100-000001000000}"/>
  <sortState xmlns:xlrd2="http://schemas.microsoft.com/office/spreadsheetml/2017/richdata2" ref="A2:C18">
    <sortCondition ref="A1:A18"/>
  </sortState>
  <tableColumns count="3">
    <tableColumn id="3" xr3:uid="{00000000-0010-0000-0000-000003000000}" name="     " dataDxfId="2"/>
    <tableColumn id="6" xr3:uid="{00000000-0010-0000-0000-000006000000}" name="Weight Multiplier" dataDxfId="1"/>
    <tableColumn id="7" xr3:uid="{00000000-0010-0000-0000-000007000000}" name="Case Pack Qty" dataDxfId="0"/>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6"/>
  <sheetViews>
    <sheetView tabSelected="1" view="pageLayout" topLeftCell="A4" zoomScale="130" zoomScaleNormal="100" zoomScaleSheetLayoutView="115" zoomScalePageLayoutView="130" workbookViewId="0">
      <selection activeCell="B24" sqref="B24:E24"/>
    </sheetView>
  </sheetViews>
  <sheetFormatPr defaultRowHeight="15"/>
  <cols>
    <col min="1" max="8" width="8.85546875" customWidth="1"/>
    <col min="9" max="9" width="10" customWidth="1"/>
    <col min="10" max="12" width="8.85546875" customWidth="1"/>
    <col min="13" max="13" width="4.7109375" customWidth="1"/>
  </cols>
  <sheetData>
    <row r="1" spans="1:13" ht="15.75" customHeight="1">
      <c r="A1" s="113" t="s">
        <v>0</v>
      </c>
      <c r="B1" s="114"/>
      <c r="C1" s="114"/>
      <c r="D1" s="114"/>
      <c r="E1" s="114"/>
      <c r="F1" s="114"/>
      <c r="G1" s="115"/>
      <c r="H1" s="148" t="s">
        <v>2</v>
      </c>
      <c r="I1" s="149"/>
      <c r="J1" s="92">
        <v>40395882</v>
      </c>
      <c r="K1" s="92"/>
      <c r="L1" s="92"/>
      <c r="M1" s="93"/>
    </row>
    <row r="2" spans="1:13" ht="15.75" customHeight="1">
      <c r="A2" s="47" t="s">
        <v>1</v>
      </c>
      <c r="B2" s="48"/>
      <c r="C2" s="48"/>
      <c r="D2" s="48"/>
      <c r="E2" s="48"/>
      <c r="F2" s="48"/>
      <c r="G2" s="49"/>
      <c r="H2" s="94" t="s">
        <v>5</v>
      </c>
      <c r="I2" s="95"/>
      <c r="J2" s="96">
        <v>40395882</v>
      </c>
      <c r="K2" s="96"/>
      <c r="L2" s="96"/>
      <c r="M2" s="97"/>
    </row>
    <row r="3" spans="1:13" ht="15.75" customHeight="1">
      <c r="A3" s="47" t="s">
        <v>3</v>
      </c>
      <c r="B3" s="48"/>
      <c r="C3" s="48"/>
      <c r="D3" s="48"/>
      <c r="E3" s="48"/>
      <c r="F3" s="48"/>
      <c r="G3" s="49"/>
      <c r="H3" s="94" t="s">
        <v>6</v>
      </c>
      <c r="I3" s="95"/>
      <c r="J3" s="95" t="s">
        <v>132</v>
      </c>
      <c r="K3" s="95"/>
      <c r="L3" s="95"/>
      <c r="M3" s="98"/>
    </row>
    <row r="4" spans="1:13" ht="15.75" customHeight="1">
      <c r="A4" s="47" t="s">
        <v>4</v>
      </c>
      <c r="B4" s="48"/>
      <c r="C4" s="48"/>
      <c r="D4" s="48"/>
      <c r="E4" s="48"/>
      <c r="F4" s="48"/>
      <c r="G4" s="49"/>
      <c r="H4" s="132" t="s">
        <v>8</v>
      </c>
      <c r="I4" s="133"/>
      <c r="J4" s="133"/>
      <c r="K4" s="133"/>
      <c r="L4" s="133"/>
      <c r="M4" s="134"/>
    </row>
    <row r="5" spans="1:13" ht="15.75" customHeight="1">
      <c r="A5" s="47" t="s">
        <v>7</v>
      </c>
      <c r="B5" s="48"/>
      <c r="C5" s="48"/>
      <c r="D5" s="48"/>
      <c r="E5" s="48"/>
      <c r="F5" s="48"/>
      <c r="G5" s="49"/>
      <c r="H5" s="132"/>
      <c r="I5" s="133"/>
      <c r="J5" s="133"/>
      <c r="K5" s="133"/>
      <c r="L5" s="133"/>
      <c r="M5" s="134"/>
    </row>
    <row r="6" spans="1:13" ht="15.75" customHeight="1">
      <c r="A6" s="81" t="s">
        <v>9</v>
      </c>
      <c r="B6" s="82"/>
      <c r="C6" s="82"/>
      <c r="D6" s="82"/>
      <c r="E6" s="82"/>
      <c r="F6" s="82"/>
      <c r="G6" s="7" t="s">
        <v>10</v>
      </c>
      <c r="H6" s="135"/>
      <c r="I6" s="136"/>
      <c r="J6" s="136"/>
      <c r="K6" s="136"/>
      <c r="L6" s="136"/>
      <c r="M6" s="137"/>
    </row>
    <row r="7" spans="1:13" ht="15.75" customHeight="1">
      <c r="A7" s="113" t="s">
        <v>11</v>
      </c>
      <c r="B7" s="114"/>
      <c r="C7" s="114"/>
      <c r="D7" s="114"/>
      <c r="E7" s="114"/>
      <c r="F7" s="114"/>
      <c r="G7" s="115"/>
      <c r="H7" s="145" t="s">
        <v>82</v>
      </c>
      <c r="I7" s="146"/>
      <c r="J7" s="146"/>
      <c r="K7" s="146"/>
      <c r="L7" s="146"/>
      <c r="M7" s="147"/>
    </row>
    <row r="8" spans="1:13" ht="15.75" customHeight="1">
      <c r="A8" s="99" t="s">
        <v>69</v>
      </c>
      <c r="B8" s="100"/>
      <c r="C8" s="100"/>
      <c r="D8" s="100"/>
      <c r="E8" s="100"/>
      <c r="F8" s="100"/>
      <c r="G8" s="101"/>
      <c r="H8" s="47" t="s">
        <v>12</v>
      </c>
      <c r="I8" s="48"/>
      <c r="J8" s="48"/>
      <c r="K8" s="48"/>
      <c r="L8" s="48"/>
      <c r="M8" s="49"/>
    </row>
    <row r="9" spans="1:13" ht="15.75" customHeight="1">
      <c r="A9" s="76" t="s">
        <v>70</v>
      </c>
      <c r="B9" s="48"/>
      <c r="C9" s="48"/>
      <c r="D9" s="48"/>
      <c r="E9" s="48"/>
      <c r="F9" s="48"/>
      <c r="G9" s="49"/>
      <c r="H9" s="81" t="s">
        <v>13</v>
      </c>
      <c r="I9" s="82"/>
      <c r="J9" s="82"/>
      <c r="K9" s="82"/>
      <c r="L9" s="82"/>
      <c r="M9" s="83"/>
    </row>
    <row r="10" spans="1:13" ht="15.75" customHeight="1">
      <c r="A10" s="102" t="s">
        <v>71</v>
      </c>
      <c r="B10" s="103"/>
      <c r="C10" s="103"/>
      <c r="D10" s="103"/>
      <c r="E10" s="103"/>
      <c r="F10" s="103"/>
      <c r="G10" s="104"/>
      <c r="H10" s="126" t="s">
        <v>14</v>
      </c>
      <c r="I10" s="127"/>
      <c r="J10" s="127"/>
      <c r="K10" s="127"/>
      <c r="L10" s="127"/>
      <c r="M10" s="128"/>
    </row>
    <row r="11" spans="1:13" ht="15.75" customHeight="1">
      <c r="A11" s="81" t="s">
        <v>15</v>
      </c>
      <c r="B11" s="82"/>
      <c r="C11" s="82"/>
      <c r="D11" s="82"/>
      <c r="E11" s="82"/>
      <c r="F11" s="82"/>
      <c r="G11" s="7" t="s">
        <v>10</v>
      </c>
      <c r="H11" s="129" t="s">
        <v>16</v>
      </c>
      <c r="I11" s="130"/>
      <c r="J11" s="130"/>
      <c r="K11" s="130"/>
      <c r="L11" s="130"/>
      <c r="M11" s="131"/>
    </row>
    <row r="12" spans="1:13" ht="15.75" customHeight="1">
      <c r="A12" s="113" t="s">
        <v>17</v>
      </c>
      <c r="B12" s="114"/>
      <c r="C12" s="114"/>
      <c r="D12" s="114"/>
      <c r="E12" s="114"/>
      <c r="F12" s="114"/>
      <c r="G12" s="115"/>
      <c r="H12" s="132" t="s">
        <v>8</v>
      </c>
      <c r="I12" s="133"/>
      <c r="J12" s="133"/>
      <c r="K12" s="133"/>
      <c r="L12" s="133"/>
      <c r="M12" s="134"/>
    </row>
    <row r="13" spans="1:13" ht="15.75" customHeight="1">
      <c r="A13" s="47" t="s">
        <v>18</v>
      </c>
      <c r="B13" s="48"/>
      <c r="C13" s="48"/>
      <c r="D13" s="48"/>
      <c r="E13" s="48"/>
      <c r="F13" s="48"/>
      <c r="G13" s="49"/>
      <c r="H13" s="132"/>
      <c r="I13" s="133"/>
      <c r="J13" s="133"/>
      <c r="K13" s="133"/>
      <c r="L13" s="133"/>
      <c r="M13" s="134"/>
    </row>
    <row r="14" spans="1:13" ht="15.75" customHeight="1">
      <c r="A14" s="47" t="s">
        <v>19</v>
      </c>
      <c r="B14" s="48"/>
      <c r="C14" s="48"/>
      <c r="D14" s="48"/>
      <c r="E14" s="48"/>
      <c r="F14" s="48"/>
      <c r="G14" s="49"/>
      <c r="H14" s="135"/>
      <c r="I14" s="136"/>
      <c r="J14" s="136"/>
      <c r="K14" s="136"/>
      <c r="L14" s="136"/>
      <c r="M14" s="137"/>
    </row>
    <row r="15" spans="1:13" ht="13.5" customHeight="1">
      <c r="A15" s="47"/>
      <c r="B15" s="48"/>
      <c r="C15" s="48"/>
      <c r="D15" s="48"/>
      <c r="E15" s="48"/>
      <c r="F15" s="48"/>
      <c r="G15" s="49"/>
      <c r="H15" s="139" t="s">
        <v>21</v>
      </c>
      <c r="I15" s="140"/>
      <c r="J15" s="140"/>
      <c r="K15" s="140"/>
      <c r="L15" s="140"/>
      <c r="M15" s="141"/>
    </row>
    <row r="16" spans="1:13" ht="12" customHeight="1">
      <c r="A16" s="47" t="s">
        <v>20</v>
      </c>
      <c r="B16" s="48"/>
      <c r="C16" s="48"/>
      <c r="D16" s="48"/>
      <c r="E16" s="48"/>
      <c r="F16" s="48"/>
      <c r="G16" s="49"/>
      <c r="H16" s="142"/>
      <c r="I16" s="143"/>
      <c r="J16" s="143"/>
      <c r="K16" s="143"/>
      <c r="L16" s="143"/>
      <c r="M16" s="144"/>
    </row>
    <row r="17" spans="1:13" ht="13.5" customHeight="1">
      <c r="A17" s="123" t="s">
        <v>22</v>
      </c>
      <c r="B17" s="124"/>
      <c r="C17" s="124"/>
      <c r="D17" s="124"/>
      <c r="E17" s="124"/>
      <c r="F17" s="124"/>
      <c r="G17" s="125"/>
      <c r="H17" s="121" t="s">
        <v>23</v>
      </c>
      <c r="I17" s="122"/>
      <c r="J17" s="122" t="s">
        <v>24</v>
      </c>
      <c r="K17" s="122"/>
      <c r="L17" s="122" t="s">
        <v>25</v>
      </c>
      <c r="M17" s="138"/>
    </row>
    <row r="18" spans="1:13" ht="15.75" customHeight="1">
      <c r="A18" s="47"/>
      <c r="B18" s="48"/>
      <c r="C18" s="48"/>
      <c r="D18" s="48"/>
      <c r="E18" s="48"/>
      <c r="F18" s="48"/>
      <c r="G18" s="49"/>
      <c r="H18" s="150" t="s">
        <v>26</v>
      </c>
      <c r="I18" s="151"/>
      <c r="J18" s="84" t="s">
        <v>28</v>
      </c>
      <c r="K18" s="84"/>
      <c r="L18" s="84"/>
      <c r="M18" s="85"/>
    </row>
    <row r="19" spans="1:13" ht="11.25" customHeight="1">
      <c r="A19" s="81"/>
      <c r="B19" s="82"/>
      <c r="C19" s="82"/>
      <c r="D19" s="82"/>
      <c r="E19" s="82"/>
      <c r="F19" s="82"/>
      <c r="G19" s="83"/>
      <c r="H19" s="72" t="s">
        <v>27</v>
      </c>
      <c r="I19" s="73"/>
      <c r="J19" s="86"/>
      <c r="K19" s="86"/>
      <c r="L19" s="86"/>
      <c r="M19" s="87"/>
    </row>
    <row r="20" spans="1:13" ht="15.75" customHeight="1">
      <c r="A20" s="74" t="s">
        <v>29</v>
      </c>
      <c r="B20" s="75"/>
      <c r="C20" s="75"/>
      <c r="D20" s="75"/>
      <c r="E20" s="75"/>
      <c r="F20" s="75"/>
      <c r="G20" s="75"/>
      <c r="H20" s="75"/>
      <c r="I20" s="75"/>
      <c r="J20" s="75"/>
      <c r="K20" s="75"/>
      <c r="L20" s="75"/>
      <c r="M20" s="75"/>
    </row>
    <row r="21" spans="1:13" ht="15.75" customHeight="1">
      <c r="A21" s="38" t="s">
        <v>30</v>
      </c>
      <c r="B21" s="38"/>
      <c r="C21" s="38"/>
      <c r="D21" s="38"/>
      <c r="E21" s="38"/>
      <c r="F21" s="38" t="s">
        <v>31</v>
      </c>
      <c r="G21" s="120" t="s">
        <v>32</v>
      </c>
      <c r="H21" s="116" t="s">
        <v>33</v>
      </c>
      <c r="I21" s="117"/>
      <c r="J21" s="63" t="s">
        <v>35</v>
      </c>
      <c r="K21" s="38"/>
      <c r="L21" s="38"/>
      <c r="M21" s="38"/>
    </row>
    <row r="22" spans="1:13" ht="15.75" customHeight="1">
      <c r="A22" s="64"/>
      <c r="B22" s="64"/>
      <c r="C22" s="64"/>
      <c r="D22" s="64"/>
      <c r="E22" s="64"/>
      <c r="F22" s="38"/>
      <c r="G22" s="120"/>
      <c r="H22" s="118" t="s">
        <v>34</v>
      </c>
      <c r="I22" s="119"/>
      <c r="J22" s="63"/>
      <c r="K22" s="38"/>
      <c r="L22" s="38"/>
      <c r="M22" s="38"/>
    </row>
    <row r="23" spans="1:13" ht="15.75" customHeight="1">
      <c r="A23" s="10" t="str">
        <f>IF(B23="", "", "PO#")</f>
        <v>PO#</v>
      </c>
      <c r="B23" s="50">
        <v>5529368</v>
      </c>
      <c r="C23" s="50"/>
      <c r="D23" s="50"/>
      <c r="E23" s="51"/>
      <c r="F23" s="8">
        <v>53</v>
      </c>
      <c r="G23" s="22">
        <v>98</v>
      </c>
      <c r="H23" s="6" t="s">
        <v>36</v>
      </c>
      <c r="I23" s="6" t="s">
        <v>37</v>
      </c>
      <c r="J23" s="35"/>
      <c r="K23" s="35"/>
      <c r="L23" s="35"/>
      <c r="M23" s="35"/>
    </row>
    <row r="24" spans="1:13" ht="15.75" customHeight="1">
      <c r="A24" s="10" t="str">
        <f>IF(B24="", "", "PO#")</f>
        <v>PO#</v>
      </c>
      <c r="B24" s="50">
        <v>10000916589</v>
      </c>
      <c r="C24" s="50"/>
      <c r="D24" s="50"/>
      <c r="E24" s="51"/>
      <c r="F24" s="8">
        <v>829</v>
      </c>
      <c r="G24" s="22">
        <v>1202</v>
      </c>
      <c r="H24" s="3" t="s">
        <v>36</v>
      </c>
      <c r="I24" s="3" t="s">
        <v>37</v>
      </c>
      <c r="J24" s="35"/>
      <c r="K24" s="35"/>
      <c r="L24" s="35"/>
      <c r="M24" s="35"/>
    </row>
    <row r="25" spans="1:13" ht="15.75" customHeight="1">
      <c r="A25" s="10" t="str">
        <f>IF(B25="", "", "PO#")</f>
        <v/>
      </c>
      <c r="B25" s="50"/>
      <c r="C25" s="50"/>
      <c r="D25" s="50"/>
      <c r="E25" s="51"/>
      <c r="F25" s="8"/>
      <c r="G25" s="22"/>
      <c r="H25" s="3" t="s">
        <v>36</v>
      </c>
      <c r="I25" s="3" t="s">
        <v>37</v>
      </c>
      <c r="J25" s="35"/>
      <c r="K25" s="35"/>
      <c r="L25" s="35"/>
      <c r="M25" s="35"/>
    </row>
    <row r="26" spans="1:13" ht="15.75" customHeight="1">
      <c r="A26" s="40" t="s">
        <v>38</v>
      </c>
      <c r="B26" s="40"/>
      <c r="C26" s="40"/>
      <c r="D26" s="40"/>
      <c r="E26" s="40"/>
      <c r="F26" s="8">
        <f>SUM(F23:F25)</f>
        <v>882</v>
      </c>
      <c r="G26" s="22">
        <f>SUM(G23:G25)</f>
        <v>1300</v>
      </c>
      <c r="H26" s="77"/>
      <c r="I26" s="77"/>
      <c r="J26" s="77"/>
      <c r="K26" s="77"/>
      <c r="L26" s="77"/>
      <c r="M26" s="77"/>
    </row>
    <row r="27" spans="1:13" ht="15.75" customHeight="1">
      <c r="A27" s="78" t="s">
        <v>39</v>
      </c>
      <c r="B27" s="79"/>
      <c r="C27" s="79"/>
      <c r="D27" s="79"/>
      <c r="E27" s="79"/>
      <c r="F27" s="79"/>
      <c r="G27" s="79"/>
      <c r="H27" s="79"/>
      <c r="I27" s="79"/>
      <c r="J27" s="79"/>
      <c r="K27" s="79"/>
      <c r="L27" s="79"/>
      <c r="M27" s="80"/>
    </row>
    <row r="28" spans="1:13" ht="15.75" customHeight="1">
      <c r="A28" s="111" t="s">
        <v>40</v>
      </c>
      <c r="B28" s="112"/>
      <c r="C28" s="120" t="s">
        <v>41</v>
      </c>
      <c r="D28" s="63"/>
      <c r="E28" s="108" t="s">
        <v>32</v>
      </c>
      <c r="F28" s="21"/>
      <c r="G28" s="88" t="s">
        <v>42</v>
      </c>
      <c r="H28" s="89"/>
      <c r="I28" s="89"/>
      <c r="J28" s="90"/>
      <c r="K28" s="88" t="s">
        <v>43</v>
      </c>
      <c r="L28" s="89"/>
      <c r="M28" s="90"/>
    </row>
    <row r="29" spans="1:13" ht="15.75" customHeight="1">
      <c r="A29" s="64" t="s">
        <v>44</v>
      </c>
      <c r="B29" s="64" t="s">
        <v>45</v>
      </c>
      <c r="C29" s="64" t="s">
        <v>44</v>
      </c>
      <c r="D29" s="64" t="s">
        <v>45</v>
      </c>
      <c r="E29" s="109"/>
      <c r="F29" s="3" t="s">
        <v>78</v>
      </c>
      <c r="G29" s="66" t="s">
        <v>67</v>
      </c>
      <c r="H29" s="67"/>
      <c r="I29" s="67"/>
      <c r="J29" s="68"/>
      <c r="K29" s="64" t="s">
        <v>46</v>
      </c>
      <c r="L29" s="167" t="s">
        <v>47</v>
      </c>
      <c r="M29" s="168"/>
    </row>
    <row r="30" spans="1:13" ht="15.75" customHeight="1">
      <c r="A30" s="65"/>
      <c r="B30" s="65"/>
      <c r="C30" s="65"/>
      <c r="D30" s="65"/>
      <c r="E30" s="110"/>
      <c r="F30" s="3" t="s">
        <v>79</v>
      </c>
      <c r="G30" s="69"/>
      <c r="H30" s="70"/>
      <c r="I30" s="70"/>
      <c r="J30" s="71"/>
      <c r="K30" s="65"/>
      <c r="L30" s="121"/>
      <c r="M30" s="138"/>
    </row>
    <row r="31" spans="1:13" ht="15.75" customHeight="1">
      <c r="A31" s="8">
        <v>48</v>
      </c>
      <c r="B31" s="8" t="str">
        <f>IF(A31="","","Units")</f>
        <v>Units</v>
      </c>
      <c r="C31" s="8">
        <f>IF(A31="", "",A31/VLOOKUP(Sheet1!G31,Table132[#All],3,FALSE))</f>
        <v>8</v>
      </c>
      <c r="D31" s="8" t="str">
        <f>IF(A31="","","Cartons")</f>
        <v>Cartons</v>
      </c>
      <c r="E31" s="22">
        <f>IF(A31="","",C31*VLOOKUP(Sheet1!G31,Table132[#All],2,FALSE))</f>
        <v>8</v>
      </c>
      <c r="F31" s="8"/>
      <c r="G31" s="32" t="s">
        <v>77</v>
      </c>
      <c r="H31" s="33"/>
      <c r="I31" s="33"/>
      <c r="J31" s="34"/>
      <c r="K31" s="1"/>
      <c r="L31" s="52"/>
      <c r="M31" s="53"/>
    </row>
    <row r="32" spans="1:13" ht="15.75" customHeight="1">
      <c r="A32" s="8">
        <v>12</v>
      </c>
      <c r="B32" s="8" t="str">
        <f t="shared" ref="B32:B40" si="0">IF(A32="","","Units")</f>
        <v>Units</v>
      </c>
      <c r="C32" s="8">
        <f>IF(A32="", "",A32/VLOOKUP(Sheet1!G32,Table132[#All],3,FALSE))</f>
        <v>2</v>
      </c>
      <c r="D32" s="8" t="str">
        <f t="shared" ref="D32:D40" si="1">IF(A32="","","Cartons")</f>
        <v>Cartons</v>
      </c>
      <c r="E32" s="22">
        <f>IF(A32="","",C32*VLOOKUP(Sheet1!G32,Table132[#All],2,FALSE))</f>
        <v>2</v>
      </c>
      <c r="F32" s="8"/>
      <c r="G32" s="32" t="s">
        <v>92</v>
      </c>
      <c r="H32" s="33"/>
      <c r="I32" s="33"/>
      <c r="J32" s="34"/>
      <c r="K32" s="1"/>
      <c r="L32" s="52"/>
      <c r="M32" s="53"/>
    </row>
    <row r="33" spans="1:13" ht="15.75" customHeight="1">
      <c r="A33" s="8">
        <v>27</v>
      </c>
      <c r="B33" s="8" t="str">
        <f t="shared" si="0"/>
        <v>Units</v>
      </c>
      <c r="C33" s="8">
        <f>IF(A33="", "",A33/VLOOKUP(Sheet1!G33,Table132[#All],3,FALSE))</f>
        <v>9</v>
      </c>
      <c r="D33" s="8" t="str">
        <f t="shared" si="1"/>
        <v>Cartons</v>
      </c>
      <c r="E33" s="22">
        <f>IF(A33="","",C33*VLOOKUP(Sheet1!G33,Table132[#All],2,FALSE))</f>
        <v>9</v>
      </c>
      <c r="F33" s="8"/>
      <c r="G33" s="32" t="s">
        <v>87</v>
      </c>
      <c r="H33" s="33"/>
      <c r="I33" s="33"/>
      <c r="J33" s="34"/>
      <c r="K33" s="1"/>
      <c r="L33" s="52"/>
      <c r="M33" s="53"/>
    </row>
    <row r="34" spans="1:13" ht="15.75" customHeight="1">
      <c r="A34" s="8">
        <v>3</v>
      </c>
      <c r="B34" s="8" t="str">
        <f t="shared" si="0"/>
        <v>Units</v>
      </c>
      <c r="C34" s="8">
        <f>IF(A34="", "",A34/VLOOKUP(Sheet1!G34,Table132[#All],3,FALSE))</f>
        <v>1</v>
      </c>
      <c r="D34" s="8" t="str">
        <f t="shared" si="1"/>
        <v>Cartons</v>
      </c>
      <c r="E34" s="22">
        <f>IF(A34="","",C34*VLOOKUP(Sheet1!G34,Table132[#All],2,FALSE))</f>
        <v>1</v>
      </c>
      <c r="F34" s="8"/>
      <c r="G34" s="32" t="s">
        <v>89</v>
      </c>
      <c r="H34" s="33"/>
      <c r="I34" s="33"/>
      <c r="J34" s="34"/>
      <c r="K34" s="1"/>
      <c r="L34" s="52"/>
      <c r="M34" s="53"/>
    </row>
    <row r="35" spans="1:13" ht="15.75" customHeight="1">
      <c r="A35" s="8">
        <v>30</v>
      </c>
      <c r="B35" s="8" t="str">
        <f t="shared" si="0"/>
        <v>Units</v>
      </c>
      <c r="C35" s="8">
        <f>IF(A35="", "",A35/VLOOKUP(Sheet1!G35,Table132[#All],3,FALSE))</f>
        <v>10</v>
      </c>
      <c r="D35" s="8" t="str">
        <f t="shared" si="1"/>
        <v>Cartons</v>
      </c>
      <c r="E35" s="22">
        <f>IF(A35="","",C35*VLOOKUP(Sheet1!G35,Table132[#All],2,FALSE))</f>
        <v>10</v>
      </c>
      <c r="F35" s="8"/>
      <c r="G35" s="32" t="s">
        <v>90</v>
      </c>
      <c r="H35" s="33"/>
      <c r="I35" s="33"/>
      <c r="J35" s="34"/>
      <c r="K35" s="5"/>
      <c r="L35" s="52"/>
      <c r="M35" s="53"/>
    </row>
    <row r="36" spans="1:13" ht="15.75" customHeight="1">
      <c r="A36" s="8">
        <v>56</v>
      </c>
      <c r="B36" s="8" t="str">
        <f t="shared" si="0"/>
        <v>Units</v>
      </c>
      <c r="C36" s="8">
        <f>IF(A36="", "",A36/VLOOKUP(Sheet1!G36,Table132[#All],3,FALSE))</f>
        <v>14</v>
      </c>
      <c r="D36" s="8" t="str">
        <f t="shared" si="1"/>
        <v>Cartons</v>
      </c>
      <c r="E36" s="22">
        <v>34</v>
      </c>
      <c r="F36" s="8"/>
      <c r="G36" s="32" t="s">
        <v>94</v>
      </c>
      <c r="H36" s="33"/>
      <c r="I36" s="33"/>
      <c r="J36" s="34"/>
      <c r="K36" s="1"/>
      <c r="L36" s="52"/>
      <c r="M36" s="53"/>
    </row>
    <row r="37" spans="1:13" ht="15.75" customHeight="1">
      <c r="A37" s="8">
        <v>15</v>
      </c>
      <c r="B37" s="8" t="str">
        <f t="shared" si="0"/>
        <v>Units</v>
      </c>
      <c r="C37" s="8">
        <f>IF(A37="", "",A37/VLOOKUP(Sheet1!G37,Table132[#All],3,FALSE))</f>
        <v>3</v>
      </c>
      <c r="D37" s="8" t="str">
        <f t="shared" si="1"/>
        <v>Cartons</v>
      </c>
      <c r="E37" s="22">
        <v>15</v>
      </c>
      <c r="F37" s="8"/>
      <c r="G37" s="32" t="s">
        <v>84</v>
      </c>
      <c r="H37" s="33"/>
      <c r="I37" s="33"/>
      <c r="J37" s="34"/>
      <c r="K37" s="1"/>
      <c r="L37" s="52"/>
      <c r="M37" s="53"/>
    </row>
    <row r="38" spans="1:13" ht="15.75" customHeight="1">
      <c r="A38" s="8">
        <v>18</v>
      </c>
      <c r="B38" s="8" t="str">
        <f t="shared" si="0"/>
        <v>Units</v>
      </c>
      <c r="C38" s="8">
        <f>IF(A38="", "",A38/VLOOKUP(Sheet1!G38,Table132[#All],3,FALSE))</f>
        <v>6</v>
      </c>
      <c r="D38" s="8" t="str">
        <f t="shared" si="1"/>
        <v>Cartons</v>
      </c>
      <c r="E38" s="22">
        <f>IF(A38="","",C38*VLOOKUP(Sheet1!G38,Table132[#All],2,FALSE))</f>
        <v>19.200000000000003</v>
      </c>
      <c r="F38" s="8"/>
      <c r="G38" s="32" t="s">
        <v>85</v>
      </c>
      <c r="H38" s="33"/>
      <c r="I38" s="33"/>
      <c r="J38" s="34"/>
      <c r="K38" s="1"/>
      <c r="L38" s="52"/>
      <c r="M38" s="53"/>
    </row>
    <row r="39" spans="1:13" ht="15.75" customHeight="1">
      <c r="A39" s="8">
        <v>2680</v>
      </c>
      <c r="B39" s="8" t="str">
        <f t="shared" si="0"/>
        <v>Units</v>
      </c>
      <c r="C39" s="8">
        <f>IF(A39="", "",A39/VLOOKUP(Sheet1!G39,Table132[#All],3,FALSE))</f>
        <v>670</v>
      </c>
      <c r="D39" s="8" t="str">
        <f t="shared" si="1"/>
        <v>Cartons</v>
      </c>
      <c r="E39" s="22">
        <f>IF(A39="","",C39*VLOOKUP(Sheet1!G39,Table132[#All],2,FALSE))</f>
        <v>971.5</v>
      </c>
      <c r="F39" s="8"/>
      <c r="G39" s="32" t="s">
        <v>95</v>
      </c>
      <c r="H39" s="33"/>
      <c r="I39" s="33"/>
      <c r="J39" s="34"/>
      <c r="K39" s="1"/>
      <c r="L39" s="52"/>
      <c r="M39" s="53"/>
    </row>
    <row r="40" spans="1:13" ht="15.75" customHeight="1">
      <c r="A40" s="8">
        <v>636</v>
      </c>
      <c r="B40" s="8" t="str">
        <f t="shared" si="0"/>
        <v>Units</v>
      </c>
      <c r="C40" s="8">
        <f>IF(A40="", "",A40/VLOOKUP(Sheet1!G40,Table132[#All],3,FALSE))</f>
        <v>159</v>
      </c>
      <c r="D40" s="8" t="str">
        <f t="shared" si="1"/>
        <v>Cartons</v>
      </c>
      <c r="E40" s="22">
        <f>IF(A40="","",C40*VLOOKUP(Sheet1!G40,Table132[#All],2,FALSE))</f>
        <v>230.54999999999998</v>
      </c>
      <c r="F40" s="8"/>
      <c r="G40" s="32" t="s">
        <v>91</v>
      </c>
      <c r="H40" s="33"/>
      <c r="I40" s="33"/>
      <c r="J40" s="34"/>
      <c r="K40" s="1"/>
      <c r="L40" s="52"/>
      <c r="M40" s="53"/>
    </row>
    <row r="41" spans="1:13" ht="15.75" customHeight="1">
      <c r="A41" s="1"/>
      <c r="B41" s="1"/>
      <c r="C41" s="1"/>
      <c r="D41" s="1"/>
      <c r="E41" s="1"/>
      <c r="F41" s="4"/>
      <c r="G41" s="157" t="s">
        <v>48</v>
      </c>
      <c r="H41" s="158"/>
      <c r="I41" s="158"/>
      <c r="J41" s="158"/>
      <c r="K41" s="158"/>
      <c r="L41" s="158"/>
      <c r="M41" s="159"/>
    </row>
    <row r="42" spans="1:13" ht="15.75" customHeight="1">
      <c r="A42" s="1"/>
      <c r="B42" s="1"/>
      <c r="C42" s="1"/>
      <c r="D42" s="1"/>
      <c r="E42" s="1"/>
      <c r="F42" s="4"/>
      <c r="G42" s="169" t="s">
        <v>49</v>
      </c>
      <c r="H42" s="170"/>
      <c r="I42" s="170"/>
      <c r="J42" s="170"/>
      <c r="K42" s="170"/>
      <c r="L42" s="170"/>
      <c r="M42" s="171"/>
    </row>
    <row r="43" spans="1:13" ht="15.75" customHeight="1" thickBot="1">
      <c r="A43" s="11">
        <f>SUM(A31:A40)</f>
        <v>3525</v>
      </c>
      <c r="B43" s="27"/>
      <c r="C43" s="11">
        <f>SUM(C31:C40)</f>
        <v>882</v>
      </c>
      <c r="D43" s="27"/>
      <c r="E43" s="24">
        <f>SUM(E31:E40)</f>
        <v>1300.25</v>
      </c>
      <c r="F43" s="2"/>
      <c r="G43" s="172" t="s">
        <v>38</v>
      </c>
      <c r="H43" s="173"/>
      <c r="I43" s="173"/>
      <c r="J43" s="174"/>
      <c r="K43" s="175"/>
      <c r="L43" s="176"/>
      <c r="M43" s="177"/>
    </row>
    <row r="44" spans="1:13" ht="13.5" customHeight="1">
      <c r="A44" s="178" t="s">
        <v>80</v>
      </c>
      <c r="B44" s="179"/>
      <c r="C44" s="179"/>
      <c r="D44" s="179"/>
      <c r="E44" s="179"/>
      <c r="F44" s="179"/>
      <c r="G44" s="179"/>
      <c r="H44" s="180"/>
      <c r="I44" s="160" t="s">
        <v>50</v>
      </c>
      <c r="J44" s="161"/>
      <c r="K44" s="161"/>
      <c r="L44" s="161"/>
      <c r="M44" s="162"/>
    </row>
    <row r="45" spans="1:13" ht="13.5" customHeight="1">
      <c r="A45" s="181"/>
      <c r="B45" s="182"/>
      <c r="C45" s="182"/>
      <c r="D45" s="182"/>
      <c r="E45" s="182"/>
      <c r="F45" s="182"/>
      <c r="G45" s="182"/>
      <c r="H45" s="183"/>
      <c r="I45" s="163" t="s">
        <v>51</v>
      </c>
      <c r="J45" s="164"/>
      <c r="K45" s="164"/>
      <c r="L45" s="164"/>
      <c r="M45" s="165"/>
    </row>
    <row r="46" spans="1:13" ht="13.5" customHeight="1" thickBot="1">
      <c r="A46" s="184"/>
      <c r="B46" s="155"/>
      <c r="C46" s="155"/>
      <c r="D46" s="155"/>
      <c r="E46" s="155"/>
      <c r="F46" s="155"/>
      <c r="G46" s="155"/>
      <c r="H46" s="185"/>
      <c r="I46" s="186" t="s">
        <v>52</v>
      </c>
      <c r="J46" s="187"/>
      <c r="K46" s="187"/>
      <c r="L46" s="187"/>
      <c r="M46" s="188"/>
    </row>
    <row r="47" spans="1:13" ht="13.5" customHeight="1">
      <c r="A47" s="121" t="s">
        <v>53</v>
      </c>
      <c r="B47" s="122"/>
      <c r="C47" s="122"/>
      <c r="D47" s="122"/>
      <c r="E47" s="122"/>
      <c r="F47" s="122"/>
      <c r="G47" s="122"/>
      <c r="H47" s="122"/>
      <c r="I47" s="122"/>
      <c r="J47" s="122"/>
      <c r="K47" s="122"/>
      <c r="L47" s="122"/>
      <c r="M47" s="138"/>
    </row>
    <row r="48" spans="1:13" ht="27" customHeight="1">
      <c r="A48" s="105" t="s">
        <v>54</v>
      </c>
      <c r="B48" s="106"/>
      <c r="C48" s="106"/>
      <c r="D48" s="106"/>
      <c r="E48" s="106"/>
      <c r="F48" s="106"/>
      <c r="G48" s="107"/>
      <c r="H48" s="105" t="s">
        <v>55</v>
      </c>
      <c r="I48" s="106"/>
      <c r="J48" s="106"/>
      <c r="K48" s="106"/>
      <c r="L48" s="106"/>
      <c r="M48" s="107"/>
    </row>
    <row r="49" spans="1:15" ht="19.5" customHeight="1">
      <c r="A49" s="154"/>
      <c r="B49" s="155"/>
      <c r="C49" s="155"/>
      <c r="D49" s="155"/>
      <c r="E49" s="155"/>
      <c r="F49" s="155"/>
      <c r="G49" s="156"/>
      <c r="H49" s="54" t="s">
        <v>56</v>
      </c>
      <c r="I49" s="55"/>
      <c r="J49" s="55"/>
      <c r="K49" s="55"/>
      <c r="L49" s="55"/>
      <c r="M49" s="56"/>
    </row>
    <row r="50" spans="1:15" ht="15.75" customHeight="1">
      <c r="A50" s="167" t="s">
        <v>57</v>
      </c>
      <c r="B50" s="189"/>
      <c r="C50" s="189"/>
      <c r="D50" s="168"/>
      <c r="E50" s="59" t="s">
        <v>58</v>
      </c>
      <c r="F50" s="60"/>
      <c r="G50" s="60" t="s">
        <v>59</v>
      </c>
      <c r="H50" s="61"/>
      <c r="I50" s="167" t="s">
        <v>60</v>
      </c>
      <c r="J50" s="189"/>
      <c r="K50" s="189"/>
      <c r="L50" s="189"/>
      <c r="M50" s="168"/>
    </row>
    <row r="51" spans="1:15" ht="13.5" customHeight="1">
      <c r="A51" s="190" t="s">
        <v>61</v>
      </c>
      <c r="B51" s="191"/>
      <c r="C51" s="191"/>
      <c r="D51" s="192"/>
      <c r="E51" s="62" t="s">
        <v>62</v>
      </c>
      <c r="F51" s="57"/>
      <c r="G51" s="57" t="s">
        <v>64</v>
      </c>
      <c r="H51" s="58"/>
      <c r="I51" s="190" t="s">
        <v>81</v>
      </c>
      <c r="J51" s="191"/>
      <c r="K51" s="191"/>
      <c r="L51" s="191"/>
      <c r="M51" s="192"/>
    </row>
    <row r="52" spans="1:15" ht="21.75" customHeight="1">
      <c r="A52" s="190"/>
      <c r="B52" s="191"/>
      <c r="C52" s="191"/>
      <c r="D52" s="192"/>
      <c r="E52" s="62" t="s">
        <v>63</v>
      </c>
      <c r="F52" s="57"/>
      <c r="G52" s="57" t="s">
        <v>65</v>
      </c>
      <c r="H52" s="58"/>
      <c r="I52" s="190"/>
      <c r="J52" s="191"/>
      <c r="K52" s="191"/>
      <c r="L52" s="191"/>
      <c r="M52" s="192"/>
    </row>
    <row r="53" spans="1:15" ht="15" customHeight="1">
      <c r="A53" s="193"/>
      <c r="B53" s="194"/>
      <c r="C53" s="194"/>
      <c r="D53" s="195"/>
      <c r="E53" s="154"/>
      <c r="F53" s="155"/>
      <c r="G53" s="152" t="s">
        <v>66</v>
      </c>
      <c r="H53" s="153"/>
      <c r="I53" s="193"/>
      <c r="J53" s="194"/>
      <c r="K53" s="194"/>
      <c r="L53" s="194"/>
      <c r="M53" s="195"/>
    </row>
    <row r="54" spans="1:15" ht="15" customHeight="1">
      <c r="A54" s="166" t="s">
        <v>29</v>
      </c>
      <c r="B54" s="79"/>
      <c r="C54" s="79"/>
      <c r="D54" s="79"/>
      <c r="E54" s="79"/>
      <c r="F54" s="79"/>
      <c r="G54" s="79"/>
      <c r="H54" s="79"/>
      <c r="I54" s="79"/>
      <c r="J54" s="79"/>
      <c r="K54" s="79"/>
      <c r="L54" s="79"/>
      <c r="M54" s="79"/>
    </row>
    <row r="55" spans="1:15" ht="15" customHeight="1">
      <c r="A55" s="38" t="s">
        <v>30</v>
      </c>
      <c r="B55" s="38"/>
      <c r="C55" s="38"/>
      <c r="D55" s="38"/>
      <c r="E55" s="38"/>
      <c r="F55" s="38" t="s">
        <v>31</v>
      </c>
      <c r="G55" s="120" t="s">
        <v>32</v>
      </c>
      <c r="H55" s="116" t="s">
        <v>33</v>
      </c>
      <c r="I55" s="117"/>
      <c r="J55" s="167" t="s">
        <v>35</v>
      </c>
      <c r="K55" s="189"/>
      <c r="L55" s="189"/>
      <c r="M55" s="168"/>
    </row>
    <row r="56" spans="1:15" ht="15" customHeight="1">
      <c r="A56" s="64"/>
      <c r="B56" s="64"/>
      <c r="C56" s="64"/>
      <c r="D56" s="64"/>
      <c r="E56" s="64"/>
      <c r="F56" s="38"/>
      <c r="G56" s="120"/>
      <c r="H56" s="118" t="s">
        <v>34</v>
      </c>
      <c r="I56" s="119"/>
      <c r="J56" s="121"/>
      <c r="K56" s="122"/>
      <c r="L56" s="122"/>
      <c r="M56" s="138"/>
    </row>
    <row r="57" spans="1:15" ht="15" customHeight="1">
      <c r="A57" s="46" t="s">
        <v>96</v>
      </c>
      <c r="B57" s="46"/>
      <c r="C57" s="46"/>
      <c r="D57" s="46"/>
      <c r="E57" s="46"/>
      <c r="F57" s="25">
        <v>29</v>
      </c>
      <c r="G57" s="26">
        <v>42.05</v>
      </c>
      <c r="H57" s="6" t="s">
        <v>36</v>
      </c>
      <c r="I57" s="6" t="s">
        <v>37</v>
      </c>
      <c r="J57" s="35"/>
      <c r="K57" s="35"/>
      <c r="L57" s="35"/>
      <c r="M57" s="35"/>
      <c r="O57" s="12"/>
    </row>
    <row r="58" spans="1:15" ht="15" customHeight="1">
      <c r="A58" s="46" t="s">
        <v>97</v>
      </c>
      <c r="B58" s="46"/>
      <c r="C58" s="46"/>
      <c r="D58" s="46"/>
      <c r="E58" s="46"/>
      <c r="F58" s="25">
        <v>30</v>
      </c>
      <c r="G58" s="26">
        <v>43.5</v>
      </c>
      <c r="H58" s="3" t="s">
        <v>36</v>
      </c>
      <c r="I58" s="3" t="s">
        <v>37</v>
      </c>
      <c r="J58" s="35"/>
      <c r="K58" s="35"/>
      <c r="L58" s="35"/>
      <c r="M58" s="35"/>
      <c r="O58" s="12"/>
    </row>
    <row r="59" spans="1:15">
      <c r="A59" s="46" t="s">
        <v>98</v>
      </c>
      <c r="B59" s="46"/>
      <c r="C59" s="46"/>
      <c r="D59" s="46"/>
      <c r="E59" s="46"/>
      <c r="F59" s="25">
        <v>39</v>
      </c>
      <c r="G59" s="26">
        <v>56.55</v>
      </c>
      <c r="H59" s="3" t="s">
        <v>36</v>
      </c>
      <c r="I59" s="3" t="s">
        <v>37</v>
      </c>
      <c r="J59" s="35"/>
      <c r="K59" s="35"/>
      <c r="L59" s="35"/>
      <c r="M59" s="35"/>
      <c r="O59" s="12"/>
    </row>
    <row r="60" spans="1:15">
      <c r="A60" s="46" t="s">
        <v>99</v>
      </c>
      <c r="B60" s="46"/>
      <c r="C60" s="46"/>
      <c r="D60" s="46"/>
      <c r="E60" s="46"/>
      <c r="F60" s="25">
        <v>40</v>
      </c>
      <c r="G60" s="26">
        <v>58</v>
      </c>
      <c r="H60" s="6" t="s">
        <v>36</v>
      </c>
      <c r="I60" s="6" t="s">
        <v>37</v>
      </c>
      <c r="J60" s="35"/>
      <c r="K60" s="35"/>
      <c r="L60" s="35"/>
      <c r="M60" s="35"/>
      <c r="O60" s="12"/>
    </row>
    <row r="61" spans="1:15">
      <c r="A61" s="46" t="s">
        <v>100</v>
      </c>
      <c r="B61" s="46"/>
      <c r="C61" s="46"/>
      <c r="D61" s="46"/>
      <c r="E61" s="46"/>
      <c r="F61" s="25">
        <v>34</v>
      </c>
      <c r="G61" s="26">
        <v>49.3</v>
      </c>
      <c r="H61" s="3" t="s">
        <v>36</v>
      </c>
      <c r="I61" s="3" t="s">
        <v>37</v>
      </c>
      <c r="J61" s="35"/>
      <c r="K61" s="35"/>
      <c r="L61" s="35"/>
      <c r="M61" s="35"/>
      <c r="O61" s="12"/>
    </row>
    <row r="62" spans="1:15">
      <c r="A62" s="46" t="s">
        <v>101</v>
      </c>
      <c r="B62" s="46"/>
      <c r="C62" s="46"/>
      <c r="D62" s="46"/>
      <c r="E62" s="46"/>
      <c r="F62" s="25">
        <v>26</v>
      </c>
      <c r="G62" s="26">
        <v>37.700000000000003</v>
      </c>
      <c r="H62" s="3" t="s">
        <v>36</v>
      </c>
      <c r="I62" s="3" t="s">
        <v>37</v>
      </c>
      <c r="J62" s="35"/>
      <c r="K62" s="35"/>
      <c r="L62" s="35"/>
      <c r="M62" s="35"/>
      <c r="O62" s="12"/>
    </row>
    <row r="63" spans="1:15">
      <c r="A63" s="46" t="s">
        <v>102</v>
      </c>
      <c r="B63" s="46"/>
      <c r="C63" s="46"/>
      <c r="D63" s="46"/>
      <c r="E63" s="46"/>
      <c r="F63" s="25">
        <v>34</v>
      </c>
      <c r="G63" s="26">
        <v>49.3</v>
      </c>
      <c r="H63" s="6" t="s">
        <v>36</v>
      </c>
      <c r="I63" s="6" t="s">
        <v>37</v>
      </c>
      <c r="J63" s="35"/>
      <c r="K63" s="35"/>
      <c r="L63" s="35"/>
      <c r="M63" s="35"/>
      <c r="O63" s="12"/>
    </row>
    <row r="64" spans="1:15">
      <c r="A64" s="46" t="s">
        <v>103</v>
      </c>
      <c r="B64" s="46"/>
      <c r="C64" s="46"/>
      <c r="D64" s="46"/>
      <c r="E64" s="46"/>
      <c r="F64" s="25">
        <v>27</v>
      </c>
      <c r="G64" s="26">
        <v>39.15</v>
      </c>
      <c r="H64" s="3" t="s">
        <v>36</v>
      </c>
      <c r="I64" s="3" t="s">
        <v>37</v>
      </c>
      <c r="J64" s="35"/>
      <c r="K64" s="35"/>
      <c r="L64" s="35"/>
      <c r="M64" s="35"/>
      <c r="O64" s="12"/>
    </row>
    <row r="65" spans="1:15">
      <c r="A65" s="46" t="s">
        <v>104</v>
      </c>
      <c r="B65" s="46"/>
      <c r="C65" s="46"/>
      <c r="D65" s="46"/>
      <c r="E65" s="46"/>
      <c r="F65" s="25">
        <v>33</v>
      </c>
      <c r="G65" s="26">
        <v>47.849999999999994</v>
      </c>
      <c r="H65" s="3" t="s">
        <v>36</v>
      </c>
      <c r="I65" s="3" t="s">
        <v>37</v>
      </c>
      <c r="J65" s="35"/>
      <c r="K65" s="35"/>
      <c r="L65" s="35"/>
      <c r="M65" s="35"/>
      <c r="O65" s="12"/>
    </row>
    <row r="66" spans="1:15">
      <c r="A66" s="46" t="s">
        <v>105</v>
      </c>
      <c r="B66" s="46"/>
      <c r="C66" s="46"/>
      <c r="D66" s="46"/>
      <c r="E66" s="46"/>
      <c r="F66" s="25">
        <v>38</v>
      </c>
      <c r="G66" s="26">
        <v>55.099999999999994</v>
      </c>
      <c r="H66" s="6" t="s">
        <v>36</v>
      </c>
      <c r="I66" s="6" t="s">
        <v>37</v>
      </c>
      <c r="J66" s="35"/>
      <c r="K66" s="35"/>
      <c r="L66" s="35"/>
      <c r="M66" s="35"/>
      <c r="O66" s="12"/>
    </row>
    <row r="67" spans="1:15">
      <c r="A67" s="46" t="s">
        <v>106</v>
      </c>
      <c r="B67" s="46"/>
      <c r="C67" s="46"/>
      <c r="D67" s="46"/>
      <c r="E67" s="46"/>
      <c r="F67" s="25">
        <v>35</v>
      </c>
      <c r="G67" s="26">
        <v>50.75</v>
      </c>
      <c r="H67" s="3" t="s">
        <v>36</v>
      </c>
      <c r="I67" s="3" t="s">
        <v>37</v>
      </c>
      <c r="J67" s="35"/>
      <c r="K67" s="35"/>
      <c r="L67" s="35"/>
      <c r="M67" s="35"/>
      <c r="O67" s="12"/>
    </row>
    <row r="68" spans="1:15">
      <c r="A68" s="46" t="s">
        <v>107</v>
      </c>
      <c r="B68" s="46"/>
      <c r="C68" s="46"/>
      <c r="D68" s="46"/>
      <c r="E68" s="46"/>
      <c r="F68" s="25">
        <v>33</v>
      </c>
      <c r="G68" s="26">
        <v>47.849999999999994</v>
      </c>
      <c r="H68" s="3" t="s">
        <v>36</v>
      </c>
      <c r="I68" s="3" t="s">
        <v>37</v>
      </c>
      <c r="J68" s="35"/>
      <c r="K68" s="35"/>
      <c r="L68" s="35"/>
      <c r="M68" s="35"/>
      <c r="O68" s="12"/>
    </row>
    <row r="69" spans="1:15">
      <c r="A69" s="91" t="s">
        <v>108</v>
      </c>
      <c r="B69" s="91"/>
      <c r="C69" s="91"/>
      <c r="D69" s="91"/>
      <c r="E69" s="91"/>
      <c r="F69" s="25">
        <v>28</v>
      </c>
      <c r="G69" s="26">
        <v>40.599999999999994</v>
      </c>
      <c r="H69" s="6" t="s">
        <v>36</v>
      </c>
      <c r="I69" s="6" t="s">
        <v>37</v>
      </c>
      <c r="J69" s="35"/>
      <c r="K69" s="35"/>
      <c r="L69" s="35"/>
      <c r="M69" s="35"/>
      <c r="O69" s="12"/>
    </row>
    <row r="70" spans="1:15">
      <c r="A70" s="46" t="s">
        <v>109</v>
      </c>
      <c r="B70" s="46"/>
      <c r="C70" s="46"/>
      <c r="D70" s="46"/>
      <c r="E70" s="46"/>
      <c r="F70" s="25">
        <v>44</v>
      </c>
      <c r="G70" s="26">
        <v>63.8</v>
      </c>
      <c r="H70" s="3" t="s">
        <v>36</v>
      </c>
      <c r="I70" s="3" t="s">
        <v>37</v>
      </c>
      <c r="J70" s="35"/>
      <c r="K70" s="35"/>
      <c r="L70" s="35"/>
      <c r="M70" s="35"/>
      <c r="O70" s="12"/>
    </row>
    <row r="71" spans="1:15">
      <c r="A71" s="46" t="s">
        <v>110</v>
      </c>
      <c r="B71" s="46"/>
      <c r="C71" s="46"/>
      <c r="D71" s="46"/>
      <c r="E71" s="46"/>
      <c r="F71" s="25">
        <v>30</v>
      </c>
      <c r="G71" s="26">
        <v>43.5</v>
      </c>
      <c r="H71" s="3" t="s">
        <v>36</v>
      </c>
      <c r="I71" s="3" t="s">
        <v>37</v>
      </c>
      <c r="J71" s="35"/>
      <c r="K71" s="35"/>
      <c r="L71" s="35"/>
      <c r="M71" s="35"/>
      <c r="O71" s="12"/>
    </row>
    <row r="72" spans="1:15">
      <c r="A72" s="46" t="s">
        <v>111</v>
      </c>
      <c r="B72" s="46"/>
      <c r="C72" s="46"/>
      <c r="D72" s="46"/>
      <c r="E72" s="46"/>
      <c r="F72" s="25">
        <v>21</v>
      </c>
      <c r="G72" s="26">
        <v>30.45</v>
      </c>
      <c r="H72" s="6" t="s">
        <v>36</v>
      </c>
      <c r="I72" s="6" t="s">
        <v>37</v>
      </c>
      <c r="J72" s="35"/>
      <c r="K72" s="35"/>
      <c r="L72" s="35"/>
      <c r="M72" s="35"/>
      <c r="O72" s="12"/>
    </row>
    <row r="73" spans="1:15">
      <c r="A73" s="46" t="s">
        <v>112</v>
      </c>
      <c r="B73" s="46"/>
      <c r="C73" s="46"/>
      <c r="D73" s="46"/>
      <c r="E73" s="46"/>
      <c r="F73" s="25">
        <v>38</v>
      </c>
      <c r="G73" s="26">
        <v>55.099999999999994</v>
      </c>
      <c r="H73" s="3" t="s">
        <v>36</v>
      </c>
      <c r="I73" s="3" t="s">
        <v>37</v>
      </c>
      <c r="J73" s="35"/>
      <c r="K73" s="35"/>
      <c r="L73" s="35"/>
      <c r="M73" s="35"/>
      <c r="O73" s="12"/>
    </row>
    <row r="74" spans="1:15">
      <c r="A74" s="46" t="s">
        <v>113</v>
      </c>
      <c r="B74" s="46"/>
      <c r="C74" s="46"/>
      <c r="D74" s="46"/>
      <c r="E74" s="46"/>
      <c r="F74" s="25">
        <v>23</v>
      </c>
      <c r="G74" s="26">
        <v>33.35</v>
      </c>
      <c r="H74" s="3" t="s">
        <v>36</v>
      </c>
      <c r="I74" s="3" t="s">
        <v>37</v>
      </c>
      <c r="J74" s="35"/>
      <c r="K74" s="35"/>
      <c r="L74" s="35"/>
      <c r="M74" s="35"/>
      <c r="O74" s="12"/>
    </row>
    <row r="75" spans="1:15">
      <c r="A75" s="91" t="s">
        <v>114</v>
      </c>
      <c r="B75" s="91"/>
      <c r="C75" s="91"/>
      <c r="D75" s="91"/>
      <c r="E75" s="91"/>
      <c r="F75" s="25">
        <v>27</v>
      </c>
      <c r="G75" s="26">
        <v>39.15</v>
      </c>
      <c r="H75" s="6" t="s">
        <v>36</v>
      </c>
      <c r="I75" s="6" t="s">
        <v>37</v>
      </c>
      <c r="J75" s="35"/>
      <c r="K75" s="35"/>
      <c r="L75" s="35"/>
      <c r="M75" s="35"/>
      <c r="O75" s="12"/>
    </row>
    <row r="76" spans="1:15">
      <c r="A76" s="46" t="s">
        <v>115</v>
      </c>
      <c r="B76" s="46"/>
      <c r="C76" s="46"/>
      <c r="D76" s="46"/>
      <c r="E76" s="46"/>
      <c r="F76" s="25">
        <v>32</v>
      </c>
      <c r="G76" s="26">
        <v>46.4</v>
      </c>
      <c r="H76" s="3" t="s">
        <v>36</v>
      </c>
      <c r="I76" s="3" t="s">
        <v>37</v>
      </c>
      <c r="J76" s="35"/>
      <c r="K76" s="35"/>
      <c r="L76" s="35"/>
      <c r="M76" s="35"/>
      <c r="O76" s="12"/>
    </row>
    <row r="77" spans="1:15">
      <c r="A77" s="46" t="s">
        <v>116</v>
      </c>
      <c r="B77" s="46"/>
      <c r="C77" s="46"/>
      <c r="D77" s="46"/>
      <c r="E77" s="46"/>
      <c r="F77" s="25">
        <v>30</v>
      </c>
      <c r="G77" s="26">
        <v>43.499999999999993</v>
      </c>
      <c r="H77" s="3" t="s">
        <v>36</v>
      </c>
      <c r="I77" s="3" t="s">
        <v>37</v>
      </c>
      <c r="J77" s="35"/>
      <c r="K77" s="35"/>
      <c r="L77" s="35"/>
      <c r="M77" s="35"/>
      <c r="O77" s="12"/>
    </row>
    <row r="78" spans="1:15">
      <c r="A78" s="46" t="s">
        <v>117</v>
      </c>
      <c r="B78" s="46"/>
      <c r="C78" s="46"/>
      <c r="D78" s="46"/>
      <c r="E78" s="46"/>
      <c r="F78" s="25">
        <v>35</v>
      </c>
      <c r="G78" s="26">
        <v>50.75</v>
      </c>
      <c r="H78" s="6" t="s">
        <v>36</v>
      </c>
      <c r="I78" s="6" t="s">
        <v>37</v>
      </c>
      <c r="J78" s="35"/>
      <c r="K78" s="35"/>
      <c r="L78" s="35"/>
      <c r="M78" s="35"/>
      <c r="O78" s="12"/>
    </row>
    <row r="79" spans="1:15">
      <c r="A79" s="46" t="s">
        <v>118</v>
      </c>
      <c r="B79" s="46"/>
      <c r="C79" s="46"/>
      <c r="D79" s="46"/>
      <c r="E79" s="46"/>
      <c r="F79" s="25">
        <v>29</v>
      </c>
      <c r="G79" s="26">
        <v>42.05</v>
      </c>
      <c r="H79" s="3" t="s">
        <v>36</v>
      </c>
      <c r="I79" s="3" t="s">
        <v>37</v>
      </c>
      <c r="J79" s="35"/>
      <c r="K79" s="35"/>
      <c r="L79" s="35"/>
      <c r="M79" s="35"/>
      <c r="O79" s="12"/>
    </row>
    <row r="80" spans="1:15">
      <c r="A80" s="46" t="s">
        <v>119</v>
      </c>
      <c r="B80" s="46"/>
      <c r="C80" s="46"/>
      <c r="D80" s="46"/>
      <c r="E80" s="46"/>
      <c r="F80" s="25">
        <v>31</v>
      </c>
      <c r="G80" s="26">
        <v>44.95</v>
      </c>
      <c r="H80" s="3" t="s">
        <v>36</v>
      </c>
      <c r="I80" s="3" t="s">
        <v>37</v>
      </c>
      <c r="J80" s="35"/>
      <c r="K80" s="35"/>
      <c r="L80" s="35"/>
      <c r="M80" s="35"/>
      <c r="O80" s="12"/>
    </row>
    <row r="81" spans="1:15" ht="15" customHeight="1">
      <c r="A81" s="46" t="s">
        <v>120</v>
      </c>
      <c r="B81" s="46"/>
      <c r="C81" s="46"/>
      <c r="D81" s="46"/>
      <c r="E81" s="46"/>
      <c r="F81" s="25">
        <v>37</v>
      </c>
      <c r="G81" s="26">
        <v>53.65</v>
      </c>
      <c r="H81" s="6" t="s">
        <v>36</v>
      </c>
      <c r="I81" s="6" t="s">
        <v>37</v>
      </c>
      <c r="J81" s="35"/>
      <c r="K81" s="35"/>
      <c r="L81" s="35"/>
      <c r="M81" s="35"/>
      <c r="O81" s="12"/>
    </row>
    <row r="82" spans="1:15">
      <c r="A82" s="46" t="s">
        <v>121</v>
      </c>
      <c r="B82" s="46"/>
      <c r="C82" s="46"/>
      <c r="D82" s="46"/>
      <c r="E82" s="46"/>
      <c r="F82" s="25">
        <v>14</v>
      </c>
      <c r="G82" s="26">
        <v>20.3</v>
      </c>
      <c r="H82" s="3" t="s">
        <v>36</v>
      </c>
      <c r="I82" s="3" t="s">
        <v>37</v>
      </c>
      <c r="J82" s="35"/>
      <c r="K82" s="35"/>
      <c r="L82" s="35"/>
      <c r="M82" s="35"/>
    </row>
    <row r="83" spans="1:15">
      <c r="A83" s="46" t="s">
        <v>122</v>
      </c>
      <c r="B83" s="46"/>
      <c r="C83" s="46"/>
      <c r="D83" s="46"/>
      <c r="E83" s="46"/>
      <c r="F83" s="25">
        <v>7</v>
      </c>
      <c r="G83" s="26">
        <v>10.15</v>
      </c>
      <c r="H83" s="3" t="s">
        <v>36</v>
      </c>
      <c r="I83" s="3" t="s">
        <v>37</v>
      </c>
      <c r="J83" s="35"/>
      <c r="K83" s="35"/>
      <c r="L83" s="35"/>
      <c r="M83" s="35"/>
    </row>
    <row r="84" spans="1:15">
      <c r="A84" s="91" t="s">
        <v>123</v>
      </c>
      <c r="B84" s="91"/>
      <c r="C84" s="91"/>
      <c r="D84" s="91"/>
      <c r="E84" s="91"/>
      <c r="F84" s="25">
        <v>5</v>
      </c>
      <c r="G84" s="26">
        <v>7.25</v>
      </c>
      <c r="H84" s="6" t="s">
        <v>36</v>
      </c>
      <c r="I84" s="6" t="s">
        <v>37</v>
      </c>
      <c r="J84" s="35"/>
      <c r="K84" s="35"/>
      <c r="L84" s="35"/>
      <c r="M84" s="35"/>
    </row>
    <row r="85" spans="1:15">
      <c r="A85" s="46" t="s">
        <v>124</v>
      </c>
      <c r="B85" s="46"/>
      <c r="C85" s="46"/>
      <c r="D85" s="46"/>
      <c r="E85" s="46"/>
      <c r="F85" s="25">
        <v>11</v>
      </c>
      <c r="G85" s="26">
        <v>30</v>
      </c>
      <c r="H85" s="3" t="s">
        <v>36</v>
      </c>
      <c r="I85" s="3" t="s">
        <v>37</v>
      </c>
      <c r="J85" s="35"/>
      <c r="K85" s="35"/>
      <c r="L85" s="35"/>
      <c r="M85" s="35"/>
    </row>
    <row r="86" spans="1:15">
      <c r="A86" s="46" t="s">
        <v>125</v>
      </c>
      <c r="B86" s="46"/>
      <c r="C86" s="46"/>
      <c r="D86" s="46"/>
      <c r="E86" s="46"/>
      <c r="F86" s="25">
        <v>16</v>
      </c>
      <c r="G86" s="26">
        <v>22</v>
      </c>
      <c r="H86" s="3" t="s">
        <v>36</v>
      </c>
      <c r="I86" s="3" t="s">
        <v>37</v>
      </c>
      <c r="J86" s="35"/>
      <c r="K86" s="35"/>
      <c r="L86" s="35"/>
      <c r="M86" s="35"/>
    </row>
    <row r="87" spans="1:15">
      <c r="A87" s="46" t="s">
        <v>126</v>
      </c>
      <c r="B87" s="46"/>
      <c r="C87" s="46"/>
      <c r="D87" s="46"/>
      <c r="E87" s="46"/>
      <c r="F87" s="25">
        <v>16</v>
      </c>
      <c r="G87" s="26">
        <v>36</v>
      </c>
      <c r="H87" s="6" t="s">
        <v>36</v>
      </c>
      <c r="I87" s="6" t="s">
        <v>37</v>
      </c>
      <c r="J87" s="35"/>
      <c r="K87" s="35"/>
      <c r="L87" s="35"/>
      <c r="M87" s="35"/>
    </row>
    <row r="88" spans="1:15">
      <c r="A88" s="46" t="s">
        <v>127</v>
      </c>
      <c r="B88" s="46"/>
      <c r="C88" s="46"/>
      <c r="D88" s="46"/>
      <c r="E88" s="46"/>
      <c r="F88" s="25">
        <v>3</v>
      </c>
      <c r="G88" s="26">
        <v>3</v>
      </c>
      <c r="H88" s="3" t="s">
        <v>36</v>
      </c>
      <c r="I88" s="3" t="s">
        <v>37</v>
      </c>
      <c r="J88" s="35"/>
      <c r="K88" s="35"/>
      <c r="L88" s="35"/>
      <c r="M88" s="35"/>
    </row>
    <row r="89" spans="1:15">
      <c r="A89" s="46" t="s">
        <v>128</v>
      </c>
      <c r="B89" s="46"/>
      <c r="C89" s="46"/>
      <c r="D89" s="46"/>
      <c r="E89" s="46"/>
      <c r="F89" s="25">
        <v>4</v>
      </c>
      <c r="G89" s="26">
        <v>4</v>
      </c>
      <c r="H89" s="3" t="s">
        <v>36</v>
      </c>
      <c r="I89" s="3" t="s">
        <v>37</v>
      </c>
      <c r="J89" s="35"/>
      <c r="K89" s="35"/>
      <c r="L89" s="35"/>
      <c r="M89" s="35"/>
    </row>
    <row r="90" spans="1:15">
      <c r="A90" s="46" t="s">
        <v>129</v>
      </c>
      <c r="B90" s="46"/>
      <c r="C90" s="46"/>
      <c r="D90" s="46"/>
      <c r="E90" s="46"/>
      <c r="F90" s="25">
        <v>1</v>
      </c>
      <c r="G90" s="26">
        <v>1</v>
      </c>
      <c r="H90" s="6" t="s">
        <v>36</v>
      </c>
      <c r="I90" s="6" t="s">
        <v>37</v>
      </c>
      <c r="J90" s="35"/>
      <c r="K90" s="35"/>
      <c r="L90" s="35"/>
      <c r="M90" s="35"/>
    </row>
    <row r="91" spans="1:15">
      <c r="A91" s="46" t="s">
        <v>130</v>
      </c>
      <c r="B91" s="46"/>
      <c r="C91" s="46"/>
      <c r="D91" s="46"/>
      <c r="E91" s="46"/>
      <c r="F91" s="25">
        <v>1</v>
      </c>
      <c r="G91" s="26">
        <v>1</v>
      </c>
      <c r="H91" s="3" t="s">
        <v>36</v>
      </c>
      <c r="I91" s="3" t="s">
        <v>37</v>
      </c>
      <c r="J91" s="35"/>
      <c r="K91" s="35"/>
      <c r="L91" s="35"/>
      <c r="M91" s="35"/>
    </row>
    <row r="92" spans="1:15">
      <c r="A92" s="46" t="s">
        <v>131</v>
      </c>
      <c r="B92" s="46"/>
      <c r="C92" s="46"/>
      <c r="D92" s="46"/>
      <c r="E92" s="46"/>
      <c r="F92" s="25">
        <v>1</v>
      </c>
      <c r="G92" s="26">
        <v>1</v>
      </c>
      <c r="H92" s="3" t="s">
        <v>36</v>
      </c>
      <c r="I92" s="3" t="s">
        <v>37</v>
      </c>
      <c r="J92" s="35"/>
      <c r="K92" s="35"/>
      <c r="L92" s="35"/>
      <c r="M92" s="35"/>
    </row>
    <row r="93" spans="1:15">
      <c r="A93" s="40" t="s">
        <v>68</v>
      </c>
      <c r="B93" s="40"/>
      <c r="C93" s="40"/>
      <c r="D93" s="40"/>
      <c r="E93" s="40"/>
      <c r="F93" s="8">
        <f>SUM(F57:F92)</f>
        <v>882</v>
      </c>
      <c r="G93" s="22">
        <f>SUM(G57:G92)</f>
        <v>1300.0500000000002</v>
      </c>
      <c r="H93" s="196"/>
      <c r="I93" s="196"/>
      <c r="J93" s="196"/>
      <c r="K93" s="196"/>
      <c r="L93" s="196"/>
      <c r="M93" s="196"/>
    </row>
    <row r="94" spans="1:15" ht="15" customHeight="1">
      <c r="A94" s="41" t="s">
        <v>39</v>
      </c>
      <c r="B94" s="41"/>
      <c r="C94" s="41"/>
      <c r="D94" s="41"/>
      <c r="E94" s="41"/>
      <c r="F94" s="41"/>
      <c r="G94" s="41"/>
      <c r="H94" s="41"/>
      <c r="I94" s="41"/>
      <c r="J94" s="41"/>
      <c r="K94" s="41"/>
      <c r="L94" s="41"/>
      <c r="M94" s="41"/>
    </row>
    <row r="95" spans="1:15" ht="15" customHeight="1">
      <c r="A95" s="42" t="s">
        <v>40</v>
      </c>
      <c r="B95" s="42"/>
      <c r="C95" s="38" t="s">
        <v>41</v>
      </c>
      <c r="D95" s="38"/>
      <c r="E95" s="40" t="s">
        <v>32</v>
      </c>
      <c r="F95" s="43" t="s">
        <v>72</v>
      </c>
      <c r="G95" s="40" t="s">
        <v>42</v>
      </c>
      <c r="H95" s="40"/>
      <c r="I95" s="40"/>
      <c r="J95" s="40"/>
      <c r="K95" s="40" t="s">
        <v>43</v>
      </c>
      <c r="L95" s="40"/>
      <c r="M95" s="40"/>
    </row>
    <row r="96" spans="1:15">
      <c r="A96" s="38" t="s">
        <v>44</v>
      </c>
      <c r="B96" s="38" t="s">
        <v>45</v>
      </c>
      <c r="C96" s="38" t="s">
        <v>44</v>
      </c>
      <c r="D96" s="38" t="s">
        <v>45</v>
      </c>
      <c r="E96" s="40"/>
      <c r="F96" s="44"/>
      <c r="G96" s="39" t="s">
        <v>67</v>
      </c>
      <c r="H96" s="39"/>
      <c r="I96" s="39"/>
      <c r="J96" s="39"/>
      <c r="K96" s="38" t="s">
        <v>46</v>
      </c>
      <c r="L96" s="38" t="s">
        <v>47</v>
      </c>
      <c r="M96" s="38"/>
    </row>
    <row r="97" spans="1:13" ht="15" customHeight="1">
      <c r="A97" s="38"/>
      <c r="B97" s="38"/>
      <c r="C97" s="38"/>
      <c r="D97" s="38"/>
      <c r="E97" s="40"/>
      <c r="F97" s="45"/>
      <c r="G97" s="39"/>
      <c r="H97" s="39"/>
      <c r="I97" s="39"/>
      <c r="J97" s="39"/>
      <c r="K97" s="38"/>
      <c r="L97" s="38"/>
      <c r="M97" s="38"/>
    </row>
    <row r="98" spans="1:13" ht="15" customHeight="1">
      <c r="A98" s="28">
        <v>18</v>
      </c>
      <c r="B98" s="8" t="str">
        <f t="shared" ref="B98:B101" si="2">IF(A98="","","Units")</f>
        <v>Units</v>
      </c>
      <c r="C98" s="28">
        <v>3</v>
      </c>
      <c r="D98" s="8" t="str">
        <f t="shared" ref="D98:D101" si="3">IF(A98="","","Cartons")</f>
        <v>Cartons</v>
      </c>
      <c r="E98" s="29">
        <v>3</v>
      </c>
      <c r="F98" s="8"/>
      <c r="G98" s="32" t="s">
        <v>77</v>
      </c>
      <c r="H98" s="33"/>
      <c r="I98" s="33"/>
      <c r="J98" s="34"/>
      <c r="K98" s="1"/>
      <c r="L98" s="35"/>
      <c r="M98" s="35"/>
    </row>
    <row r="99" spans="1:13" ht="15" customHeight="1">
      <c r="A99" s="28">
        <v>18</v>
      </c>
      <c r="B99" s="8" t="str">
        <f t="shared" si="2"/>
        <v>Units</v>
      </c>
      <c r="C99" s="28">
        <v>3</v>
      </c>
      <c r="D99" s="8" t="str">
        <f t="shared" si="3"/>
        <v>Cartons</v>
      </c>
      <c r="E99" s="29">
        <v>3</v>
      </c>
      <c r="F99" s="8"/>
      <c r="G99" s="32" t="str">
        <f>G98</f>
        <v>FG0005-03 Milkscreen Test Strips 20 pk</v>
      </c>
      <c r="H99" s="33"/>
      <c r="I99" s="33"/>
      <c r="J99" s="34"/>
      <c r="K99" s="1"/>
      <c r="L99" s="35"/>
      <c r="M99" s="35"/>
    </row>
    <row r="100" spans="1:13" ht="15" customHeight="1">
      <c r="A100" s="28">
        <v>6</v>
      </c>
      <c r="B100" s="8" t="str">
        <f t="shared" si="2"/>
        <v>Units</v>
      </c>
      <c r="C100" s="28">
        <v>1</v>
      </c>
      <c r="D100" s="8" t="str">
        <f t="shared" si="3"/>
        <v>Cartons</v>
      </c>
      <c r="E100" s="29">
        <v>0.82499999999999996</v>
      </c>
      <c r="F100" s="8"/>
      <c r="G100" s="32" t="str">
        <f t="shared" ref="G100:G101" si="4">G99</f>
        <v>FG0005-03 Milkscreen Test Strips 20 pk</v>
      </c>
      <c r="H100" s="33"/>
      <c r="I100" s="33"/>
      <c r="J100" s="34"/>
      <c r="K100" s="1"/>
      <c r="L100" s="35"/>
      <c r="M100" s="35"/>
    </row>
    <row r="101" spans="1:13" ht="15" customHeight="1">
      <c r="A101" s="28">
        <v>6</v>
      </c>
      <c r="B101" s="8" t="str">
        <f t="shared" si="2"/>
        <v>Units</v>
      </c>
      <c r="C101" s="28">
        <v>1</v>
      </c>
      <c r="D101" s="8" t="str">
        <f t="shared" si="3"/>
        <v>Cartons</v>
      </c>
      <c r="E101" s="29">
        <v>0.82499999999999996</v>
      </c>
      <c r="F101" s="8"/>
      <c r="G101" s="32" t="str">
        <f t="shared" si="4"/>
        <v>FG0005-03 Milkscreen Test Strips 20 pk</v>
      </c>
      <c r="H101" s="33"/>
      <c r="I101" s="33"/>
      <c r="J101" s="34"/>
      <c r="K101" s="1"/>
      <c r="L101" s="35"/>
      <c r="M101" s="35"/>
    </row>
    <row r="102" spans="1:13" ht="15.75" thickBot="1">
      <c r="A102" s="11">
        <f>SUM(A98:A101)</f>
        <v>48</v>
      </c>
      <c r="B102" s="23"/>
      <c r="C102" s="11">
        <f>SUM(C98:C101)</f>
        <v>8</v>
      </c>
      <c r="D102" s="23"/>
      <c r="E102" s="24">
        <f>SUM(E98:E101)</f>
        <v>7.65</v>
      </c>
      <c r="F102" s="9"/>
      <c r="G102" s="36" t="s">
        <v>68</v>
      </c>
      <c r="H102" s="36"/>
      <c r="I102" s="36"/>
      <c r="J102" s="36"/>
      <c r="K102" s="37"/>
      <c r="L102" s="37"/>
      <c r="M102" s="37"/>
    </row>
    <row r="103" spans="1:13" ht="15" customHeight="1">
      <c r="A103" s="41" t="s">
        <v>39</v>
      </c>
      <c r="B103" s="41"/>
      <c r="C103" s="41"/>
      <c r="D103" s="41"/>
      <c r="E103" s="41"/>
      <c r="F103" s="41"/>
      <c r="G103" s="41"/>
      <c r="H103" s="41"/>
      <c r="I103" s="41"/>
      <c r="J103" s="41"/>
      <c r="K103" s="41"/>
      <c r="L103" s="41"/>
      <c r="M103" s="41"/>
    </row>
    <row r="104" spans="1:13" ht="15" customHeight="1">
      <c r="A104" s="42" t="s">
        <v>40</v>
      </c>
      <c r="B104" s="42"/>
      <c r="C104" s="38" t="s">
        <v>41</v>
      </c>
      <c r="D104" s="38"/>
      <c r="E104" s="40" t="s">
        <v>32</v>
      </c>
      <c r="F104" s="43" t="s">
        <v>72</v>
      </c>
      <c r="G104" s="40" t="s">
        <v>42</v>
      </c>
      <c r="H104" s="40"/>
      <c r="I104" s="40"/>
      <c r="J104" s="40"/>
      <c r="K104" s="40" t="s">
        <v>43</v>
      </c>
      <c r="L104" s="40"/>
      <c r="M104" s="40"/>
    </row>
    <row r="105" spans="1:13" ht="15" customHeight="1">
      <c r="A105" s="38" t="s">
        <v>44</v>
      </c>
      <c r="B105" s="38" t="s">
        <v>45</v>
      </c>
      <c r="C105" s="38" t="s">
        <v>44</v>
      </c>
      <c r="D105" s="38" t="s">
        <v>45</v>
      </c>
      <c r="E105" s="40"/>
      <c r="F105" s="44"/>
      <c r="G105" s="39" t="s">
        <v>67</v>
      </c>
      <c r="H105" s="39"/>
      <c r="I105" s="39"/>
      <c r="J105" s="39"/>
      <c r="K105" s="38" t="s">
        <v>46</v>
      </c>
      <c r="L105" s="38" t="s">
        <v>47</v>
      </c>
      <c r="M105" s="38"/>
    </row>
    <row r="106" spans="1:13" ht="15" customHeight="1">
      <c r="A106" s="38"/>
      <c r="B106" s="38"/>
      <c r="C106" s="38"/>
      <c r="D106" s="38"/>
      <c r="E106" s="40"/>
      <c r="F106" s="45"/>
      <c r="G106" s="39"/>
      <c r="H106" s="39"/>
      <c r="I106" s="39"/>
      <c r="J106" s="39"/>
      <c r="K106" s="38"/>
      <c r="L106" s="38"/>
      <c r="M106" s="38"/>
    </row>
    <row r="107" spans="1:13" ht="15" customHeight="1">
      <c r="A107" s="28">
        <v>6</v>
      </c>
      <c r="B107" s="8" t="str">
        <f t="shared" ref="B107:B108" si="5">IF(A107="","","Units")</f>
        <v>Units</v>
      </c>
      <c r="C107" s="8">
        <v>1</v>
      </c>
      <c r="D107" s="8" t="str">
        <f t="shared" ref="D107:D108" si="6">IF(A107="","","Cartons")</f>
        <v>Cartons</v>
      </c>
      <c r="E107" s="22">
        <v>1</v>
      </c>
      <c r="F107" s="8"/>
      <c r="G107" s="32" t="s">
        <v>92</v>
      </c>
      <c r="H107" s="33"/>
      <c r="I107" s="33"/>
      <c r="J107" s="34"/>
      <c r="K107" s="1"/>
      <c r="L107" s="35"/>
      <c r="M107" s="35"/>
    </row>
    <row r="108" spans="1:13" ht="15" customHeight="1">
      <c r="A108" s="28">
        <v>6</v>
      </c>
      <c r="B108" s="8" t="str">
        <f t="shared" si="5"/>
        <v>Units</v>
      </c>
      <c r="C108" s="8">
        <v>1</v>
      </c>
      <c r="D108" s="8" t="str">
        <f t="shared" si="6"/>
        <v>Cartons</v>
      </c>
      <c r="E108" s="22">
        <v>1</v>
      </c>
      <c r="F108" s="8"/>
      <c r="G108" s="32" t="str">
        <f>G107</f>
        <v>FG0008-01 Milkscreen Alcohol 30-Pack</v>
      </c>
      <c r="H108" s="33"/>
      <c r="I108" s="33"/>
      <c r="J108" s="34"/>
      <c r="K108" s="1"/>
      <c r="L108" s="35"/>
      <c r="M108" s="35"/>
    </row>
    <row r="109" spans="1:13" ht="15" customHeight="1" thickBot="1">
      <c r="A109" s="11">
        <f>SUM(A107:A108)</f>
        <v>12</v>
      </c>
      <c r="B109" s="23"/>
      <c r="C109" s="11">
        <f>SUM(C107:C108)</f>
        <v>2</v>
      </c>
      <c r="D109" s="23"/>
      <c r="E109" s="24">
        <f>SUM(E107:E108)</f>
        <v>2</v>
      </c>
      <c r="F109" s="9"/>
      <c r="G109" s="36" t="s">
        <v>68</v>
      </c>
      <c r="H109" s="36"/>
      <c r="I109" s="36"/>
      <c r="J109" s="36"/>
      <c r="K109" s="37"/>
      <c r="L109" s="37"/>
      <c r="M109" s="37"/>
    </row>
    <row r="110" spans="1:13" ht="15" customHeight="1">
      <c r="A110" s="41" t="s">
        <v>39</v>
      </c>
      <c r="B110" s="41"/>
      <c r="C110" s="41"/>
      <c r="D110" s="41"/>
      <c r="E110" s="41"/>
      <c r="F110" s="41"/>
      <c r="G110" s="41"/>
      <c r="H110" s="41"/>
      <c r="I110" s="41"/>
      <c r="J110" s="41"/>
      <c r="K110" s="41"/>
      <c r="L110" s="41"/>
      <c r="M110" s="41"/>
    </row>
    <row r="111" spans="1:13" ht="15" customHeight="1">
      <c r="A111" s="42" t="s">
        <v>40</v>
      </c>
      <c r="B111" s="42"/>
      <c r="C111" s="38" t="s">
        <v>41</v>
      </c>
      <c r="D111" s="38"/>
      <c r="E111" s="40" t="s">
        <v>32</v>
      </c>
      <c r="F111" s="43" t="s">
        <v>72</v>
      </c>
      <c r="G111" s="40" t="s">
        <v>42</v>
      </c>
      <c r="H111" s="40"/>
      <c r="I111" s="40"/>
      <c r="J111" s="40"/>
      <c r="K111" s="40" t="s">
        <v>43</v>
      </c>
      <c r="L111" s="40"/>
      <c r="M111" s="40"/>
    </row>
    <row r="112" spans="1:13" ht="17.25" customHeight="1">
      <c r="A112" s="38" t="s">
        <v>44</v>
      </c>
      <c r="B112" s="38" t="s">
        <v>45</v>
      </c>
      <c r="C112" s="38" t="s">
        <v>44</v>
      </c>
      <c r="D112" s="38" t="s">
        <v>45</v>
      </c>
      <c r="E112" s="40"/>
      <c r="F112" s="44"/>
      <c r="G112" s="39" t="s">
        <v>67</v>
      </c>
      <c r="H112" s="39"/>
      <c r="I112" s="39"/>
      <c r="J112" s="39"/>
      <c r="K112" s="38" t="s">
        <v>46</v>
      </c>
      <c r="L112" s="38" t="s">
        <v>47</v>
      </c>
      <c r="M112" s="38"/>
    </row>
    <row r="113" spans="1:13">
      <c r="A113" s="38"/>
      <c r="B113" s="38"/>
      <c r="C113" s="38"/>
      <c r="D113" s="38"/>
      <c r="E113" s="40"/>
      <c r="F113" s="45"/>
      <c r="G113" s="39"/>
      <c r="H113" s="39"/>
      <c r="I113" s="39"/>
      <c r="J113" s="39"/>
      <c r="K113" s="38"/>
      <c r="L113" s="38"/>
      <c r="M113" s="38"/>
    </row>
    <row r="114" spans="1:13" ht="15" customHeight="1">
      <c r="A114" s="28">
        <v>6</v>
      </c>
      <c r="B114" s="8" t="str">
        <f t="shared" ref="B114:B117" si="7">IF(A114="","","Units")</f>
        <v>Units</v>
      </c>
      <c r="C114" s="28">
        <v>2</v>
      </c>
      <c r="D114" s="8" t="str">
        <f t="shared" ref="D114:D117" si="8">IF(A114="","","Cartons")</f>
        <v>Cartons</v>
      </c>
      <c r="E114" s="28">
        <v>2</v>
      </c>
      <c r="F114" s="8"/>
      <c r="G114" s="32" t="s">
        <v>87</v>
      </c>
      <c r="H114" s="33"/>
      <c r="I114" s="33"/>
      <c r="J114" s="34"/>
      <c r="K114" s="1"/>
      <c r="L114" s="35"/>
      <c r="M114" s="35"/>
    </row>
    <row r="115" spans="1:13" ht="15" customHeight="1">
      <c r="A115" s="28">
        <v>9</v>
      </c>
      <c r="B115" s="8" t="str">
        <f t="shared" si="7"/>
        <v>Units</v>
      </c>
      <c r="C115" s="28">
        <v>3</v>
      </c>
      <c r="D115" s="8" t="str">
        <f t="shared" si="8"/>
        <v>Cartons</v>
      </c>
      <c r="E115" s="28">
        <v>3</v>
      </c>
      <c r="F115" s="8"/>
      <c r="G115" s="32" t="str">
        <f>G114</f>
        <v>FG0030-05 C-Panty High Waist (L/XL) Black</v>
      </c>
      <c r="H115" s="33"/>
      <c r="I115" s="33"/>
      <c r="J115" s="34"/>
      <c r="K115" s="1"/>
      <c r="L115" s="35"/>
      <c r="M115" s="35"/>
    </row>
    <row r="116" spans="1:13" ht="15" customHeight="1">
      <c r="A116" s="28">
        <v>9</v>
      </c>
      <c r="B116" s="8" t="str">
        <f t="shared" si="7"/>
        <v>Units</v>
      </c>
      <c r="C116" s="28">
        <v>3</v>
      </c>
      <c r="D116" s="8" t="str">
        <f t="shared" si="8"/>
        <v>Cartons</v>
      </c>
      <c r="E116" s="28">
        <v>3</v>
      </c>
      <c r="F116" s="8"/>
      <c r="G116" s="32" t="str">
        <f t="shared" ref="G116:G117" si="9">G115</f>
        <v>FG0030-05 C-Panty High Waist (L/XL) Black</v>
      </c>
      <c r="H116" s="33"/>
      <c r="I116" s="33"/>
      <c r="J116" s="34"/>
      <c r="K116" s="1"/>
      <c r="L116" s="35"/>
      <c r="M116" s="35"/>
    </row>
    <row r="117" spans="1:13" ht="15" customHeight="1">
      <c r="A117" s="28">
        <v>3</v>
      </c>
      <c r="B117" s="8" t="str">
        <f t="shared" si="7"/>
        <v>Units</v>
      </c>
      <c r="C117" s="28">
        <v>1</v>
      </c>
      <c r="D117" s="8" t="str">
        <f t="shared" si="8"/>
        <v>Cartons</v>
      </c>
      <c r="E117" s="28">
        <v>1</v>
      </c>
      <c r="F117" s="8"/>
      <c r="G117" s="32" t="str">
        <f t="shared" si="9"/>
        <v>FG0030-05 C-Panty High Waist (L/XL) Black</v>
      </c>
      <c r="H117" s="33"/>
      <c r="I117" s="33"/>
      <c r="J117" s="34"/>
      <c r="K117" s="1"/>
      <c r="L117" s="35"/>
      <c r="M117" s="35"/>
    </row>
    <row r="118" spans="1:13" ht="15" customHeight="1" thickBot="1">
      <c r="A118" s="11">
        <f>SUM(A114:A117)</f>
        <v>27</v>
      </c>
      <c r="B118" s="23"/>
      <c r="C118" s="11">
        <f>SUM(C114:C117)</f>
        <v>9</v>
      </c>
      <c r="D118" s="23"/>
      <c r="E118" s="24">
        <f>SUM(E114:E117)</f>
        <v>9</v>
      </c>
      <c r="F118" s="9"/>
      <c r="G118" s="36" t="s">
        <v>68</v>
      </c>
      <c r="H118" s="36"/>
      <c r="I118" s="36"/>
      <c r="J118" s="36"/>
      <c r="K118" s="37"/>
      <c r="L118" s="37"/>
      <c r="M118" s="37"/>
    </row>
    <row r="119" spans="1:13" ht="15" customHeight="1">
      <c r="A119" s="41" t="s">
        <v>39</v>
      </c>
      <c r="B119" s="41"/>
      <c r="C119" s="41"/>
      <c r="D119" s="41"/>
      <c r="E119" s="41"/>
      <c r="F119" s="41"/>
      <c r="G119" s="41"/>
      <c r="H119" s="41"/>
      <c r="I119" s="41"/>
      <c r="J119" s="41"/>
      <c r="K119" s="41"/>
      <c r="L119" s="41"/>
      <c r="M119" s="41"/>
    </row>
    <row r="120" spans="1:13" ht="15" customHeight="1">
      <c r="A120" s="42" t="s">
        <v>40</v>
      </c>
      <c r="B120" s="42"/>
      <c r="C120" s="38" t="s">
        <v>41</v>
      </c>
      <c r="D120" s="38"/>
      <c r="E120" s="40" t="s">
        <v>32</v>
      </c>
      <c r="F120" s="43" t="s">
        <v>72</v>
      </c>
      <c r="G120" s="40" t="s">
        <v>42</v>
      </c>
      <c r="H120" s="40"/>
      <c r="I120" s="40"/>
      <c r="J120" s="40"/>
      <c r="K120" s="40" t="s">
        <v>43</v>
      </c>
      <c r="L120" s="40"/>
      <c r="M120" s="40"/>
    </row>
    <row r="121" spans="1:13" ht="15" customHeight="1">
      <c r="A121" s="38" t="s">
        <v>44</v>
      </c>
      <c r="B121" s="38" t="s">
        <v>45</v>
      </c>
      <c r="C121" s="38" t="s">
        <v>44</v>
      </c>
      <c r="D121" s="38" t="s">
        <v>45</v>
      </c>
      <c r="E121" s="40"/>
      <c r="F121" s="44"/>
      <c r="G121" s="39" t="s">
        <v>67</v>
      </c>
      <c r="H121" s="39"/>
      <c r="I121" s="39"/>
      <c r="J121" s="39"/>
      <c r="K121" s="38" t="s">
        <v>46</v>
      </c>
      <c r="L121" s="38" t="s">
        <v>47</v>
      </c>
      <c r="M121" s="38"/>
    </row>
    <row r="122" spans="1:13" ht="15" customHeight="1">
      <c r="A122" s="38"/>
      <c r="B122" s="38"/>
      <c r="C122" s="38"/>
      <c r="D122" s="38"/>
      <c r="E122" s="40"/>
      <c r="F122" s="45"/>
      <c r="G122" s="39"/>
      <c r="H122" s="39"/>
      <c r="I122" s="39"/>
      <c r="J122" s="39"/>
      <c r="K122" s="38"/>
      <c r="L122" s="38"/>
      <c r="M122" s="38"/>
    </row>
    <row r="123" spans="1:13" ht="15" customHeight="1">
      <c r="A123" s="8">
        <v>3</v>
      </c>
      <c r="B123" s="8" t="str">
        <f t="shared" ref="B123" si="10">IF(A123="","","Units")</f>
        <v>Units</v>
      </c>
      <c r="C123" s="8">
        <v>1</v>
      </c>
      <c r="D123" s="8" t="str">
        <f t="shared" ref="D123" si="11">IF(A123="","","Cartons")</f>
        <v>Cartons</v>
      </c>
      <c r="E123" s="22">
        <v>1</v>
      </c>
      <c r="F123" s="8"/>
      <c r="G123" s="32" t="s">
        <v>89</v>
      </c>
      <c r="H123" s="33"/>
      <c r="I123" s="33"/>
      <c r="J123" s="34"/>
      <c r="K123" s="1"/>
      <c r="L123" s="35"/>
      <c r="M123" s="35"/>
    </row>
    <row r="124" spans="1:13" ht="15" customHeight="1" thickBot="1">
      <c r="A124" s="11">
        <f>SUM(A123:A123)</f>
        <v>3</v>
      </c>
      <c r="B124" s="23"/>
      <c r="C124" s="11">
        <f>SUM(C123:C123)</f>
        <v>1</v>
      </c>
      <c r="D124" s="23"/>
      <c r="E124" s="24">
        <f>SUM(E123:E123)</f>
        <v>1</v>
      </c>
      <c r="F124" s="9"/>
      <c r="G124" s="36" t="s">
        <v>68</v>
      </c>
      <c r="H124" s="36"/>
      <c r="I124" s="36"/>
      <c r="J124" s="36"/>
      <c r="K124" s="37"/>
      <c r="L124" s="37"/>
      <c r="M124" s="37"/>
    </row>
    <row r="125" spans="1:13" ht="15" customHeight="1">
      <c r="A125" s="41" t="s">
        <v>39</v>
      </c>
      <c r="B125" s="41"/>
      <c r="C125" s="41"/>
      <c r="D125" s="41"/>
      <c r="E125" s="41"/>
      <c r="F125" s="41"/>
      <c r="G125" s="41"/>
      <c r="H125" s="41"/>
      <c r="I125" s="41"/>
      <c r="J125" s="41"/>
      <c r="K125" s="41"/>
      <c r="L125" s="41"/>
      <c r="M125" s="41"/>
    </row>
    <row r="126" spans="1:13" ht="15" customHeight="1">
      <c r="A126" s="42" t="s">
        <v>40</v>
      </c>
      <c r="B126" s="42"/>
      <c r="C126" s="38" t="s">
        <v>41</v>
      </c>
      <c r="D126" s="38"/>
      <c r="E126" s="40" t="s">
        <v>32</v>
      </c>
      <c r="F126" s="43" t="s">
        <v>72</v>
      </c>
      <c r="G126" s="40" t="s">
        <v>42</v>
      </c>
      <c r="H126" s="40"/>
      <c r="I126" s="40"/>
      <c r="J126" s="40"/>
      <c r="K126" s="40" t="s">
        <v>43</v>
      </c>
      <c r="L126" s="40"/>
      <c r="M126" s="40"/>
    </row>
    <row r="127" spans="1:13" ht="15" customHeight="1">
      <c r="A127" s="38" t="s">
        <v>44</v>
      </c>
      <c r="B127" s="38" t="s">
        <v>45</v>
      </c>
      <c r="C127" s="38" t="s">
        <v>44</v>
      </c>
      <c r="D127" s="38" t="s">
        <v>45</v>
      </c>
      <c r="E127" s="40"/>
      <c r="F127" s="44"/>
      <c r="G127" s="39" t="s">
        <v>67</v>
      </c>
      <c r="H127" s="39"/>
      <c r="I127" s="39"/>
      <c r="J127" s="39"/>
      <c r="K127" s="38" t="s">
        <v>46</v>
      </c>
      <c r="L127" s="38" t="s">
        <v>47</v>
      </c>
      <c r="M127" s="38"/>
    </row>
    <row r="128" spans="1:13" ht="15" customHeight="1">
      <c r="A128" s="38"/>
      <c r="B128" s="38"/>
      <c r="C128" s="38"/>
      <c r="D128" s="38"/>
      <c r="E128" s="40"/>
      <c r="F128" s="45"/>
      <c r="G128" s="39"/>
      <c r="H128" s="39"/>
      <c r="I128" s="39"/>
      <c r="J128" s="39"/>
      <c r="K128" s="38"/>
      <c r="L128" s="38"/>
      <c r="M128" s="38"/>
    </row>
    <row r="129" spans="1:13" ht="15" customHeight="1">
      <c r="A129" s="28">
        <v>18</v>
      </c>
      <c r="B129" s="8" t="str">
        <f t="shared" ref="B129:B132" si="12">IF(A129="","","Units")</f>
        <v>Units</v>
      </c>
      <c r="C129" s="28">
        <v>6</v>
      </c>
      <c r="D129" s="8" t="str">
        <f t="shared" ref="D129:D132" si="13">IF(A129="","","Cartons")</f>
        <v>Cartons</v>
      </c>
      <c r="E129" s="28">
        <v>6</v>
      </c>
      <c r="F129" s="8"/>
      <c r="G129" s="32" t="s">
        <v>90</v>
      </c>
      <c r="H129" s="33"/>
      <c r="I129" s="33"/>
      <c r="J129" s="34"/>
      <c r="K129" s="1"/>
      <c r="L129" s="35"/>
      <c r="M129" s="35"/>
    </row>
    <row r="130" spans="1:13" ht="15" customHeight="1">
      <c r="A130" s="28">
        <v>6</v>
      </c>
      <c r="B130" s="8" t="str">
        <f t="shared" si="12"/>
        <v>Units</v>
      </c>
      <c r="C130" s="28">
        <v>2</v>
      </c>
      <c r="D130" s="8" t="str">
        <f t="shared" si="13"/>
        <v>Cartons</v>
      </c>
      <c r="E130" s="28">
        <v>2</v>
      </c>
      <c r="F130" s="8"/>
      <c r="G130" s="32" t="str">
        <f>G129</f>
        <v>FG0035-05 Post Baby High Waist (L/XL) Black</v>
      </c>
      <c r="H130" s="33"/>
      <c r="I130" s="33"/>
      <c r="J130" s="34"/>
      <c r="K130" s="1"/>
      <c r="L130" s="35"/>
      <c r="M130" s="35"/>
    </row>
    <row r="131" spans="1:13" ht="15" customHeight="1">
      <c r="A131" s="28">
        <v>3</v>
      </c>
      <c r="B131" s="8" t="str">
        <f t="shared" si="12"/>
        <v>Units</v>
      </c>
      <c r="C131" s="28">
        <v>1</v>
      </c>
      <c r="D131" s="8" t="str">
        <f t="shared" si="13"/>
        <v>Cartons</v>
      </c>
      <c r="E131" s="28">
        <v>1</v>
      </c>
      <c r="F131" s="8"/>
      <c r="G131" s="32" t="str">
        <f t="shared" ref="G131:G132" si="14">G130</f>
        <v>FG0035-05 Post Baby High Waist (L/XL) Black</v>
      </c>
      <c r="H131" s="33"/>
      <c r="I131" s="33"/>
      <c r="J131" s="34"/>
      <c r="K131" s="1"/>
      <c r="L131" s="35"/>
      <c r="M131" s="35"/>
    </row>
    <row r="132" spans="1:13" ht="15.75" customHeight="1">
      <c r="A132" s="28">
        <v>3</v>
      </c>
      <c r="B132" s="8" t="str">
        <f t="shared" si="12"/>
        <v>Units</v>
      </c>
      <c r="C132" s="28">
        <v>1</v>
      </c>
      <c r="D132" s="8" t="str">
        <f t="shared" si="13"/>
        <v>Cartons</v>
      </c>
      <c r="E132" s="28">
        <v>1</v>
      </c>
      <c r="F132" s="8"/>
      <c r="G132" s="32" t="str">
        <f t="shared" si="14"/>
        <v>FG0035-05 Post Baby High Waist (L/XL) Black</v>
      </c>
      <c r="H132" s="33"/>
      <c r="I132" s="33"/>
      <c r="J132" s="34"/>
      <c r="K132" s="1"/>
      <c r="L132" s="35"/>
      <c r="M132" s="35"/>
    </row>
    <row r="133" spans="1:13" ht="15" customHeight="1" thickBot="1">
      <c r="A133" s="11">
        <f>SUM(A129:A132)</f>
        <v>30</v>
      </c>
      <c r="B133" s="23"/>
      <c r="C133" s="11">
        <f>SUM(C129:C132)</f>
        <v>10</v>
      </c>
      <c r="D133" s="23"/>
      <c r="E133" s="24">
        <f>SUM(E129:E132)</f>
        <v>10</v>
      </c>
      <c r="F133" s="9"/>
      <c r="G133" s="36" t="s">
        <v>68</v>
      </c>
      <c r="H133" s="36"/>
      <c r="I133" s="36"/>
      <c r="J133" s="36"/>
      <c r="K133" s="37"/>
      <c r="L133" s="37"/>
      <c r="M133" s="37"/>
    </row>
    <row r="134" spans="1:13" ht="15" customHeight="1">
      <c r="A134" s="41" t="s">
        <v>39</v>
      </c>
      <c r="B134" s="41"/>
      <c r="C134" s="41"/>
      <c r="D134" s="41"/>
      <c r="E134" s="41"/>
      <c r="F134" s="41"/>
      <c r="G134" s="41"/>
      <c r="H134" s="41"/>
      <c r="I134" s="41"/>
      <c r="J134" s="41"/>
      <c r="K134" s="41"/>
      <c r="L134" s="41"/>
      <c r="M134" s="41"/>
    </row>
    <row r="135" spans="1:13" ht="15" customHeight="1">
      <c r="A135" s="42" t="s">
        <v>40</v>
      </c>
      <c r="B135" s="42"/>
      <c r="C135" s="38" t="s">
        <v>41</v>
      </c>
      <c r="D135" s="38"/>
      <c r="E135" s="40" t="s">
        <v>32</v>
      </c>
      <c r="F135" s="43" t="s">
        <v>72</v>
      </c>
      <c r="G135" s="40" t="s">
        <v>42</v>
      </c>
      <c r="H135" s="40"/>
      <c r="I135" s="40"/>
      <c r="J135" s="40"/>
      <c r="K135" s="40" t="s">
        <v>43</v>
      </c>
      <c r="L135" s="40"/>
      <c r="M135" s="40"/>
    </row>
    <row r="136" spans="1:13" ht="15" customHeight="1">
      <c r="A136" s="38" t="s">
        <v>44</v>
      </c>
      <c r="B136" s="38" t="s">
        <v>45</v>
      </c>
      <c r="C136" s="38" t="s">
        <v>44</v>
      </c>
      <c r="D136" s="38" t="s">
        <v>45</v>
      </c>
      <c r="E136" s="40"/>
      <c r="F136" s="44"/>
      <c r="G136" s="39" t="s">
        <v>67</v>
      </c>
      <c r="H136" s="39"/>
      <c r="I136" s="39"/>
      <c r="J136" s="39"/>
      <c r="K136" s="38" t="s">
        <v>46</v>
      </c>
      <c r="L136" s="38" t="s">
        <v>47</v>
      </c>
      <c r="M136" s="38"/>
    </row>
    <row r="137" spans="1:13" ht="15" customHeight="1">
      <c r="A137" s="38"/>
      <c r="B137" s="38"/>
      <c r="C137" s="38"/>
      <c r="D137" s="38"/>
      <c r="E137" s="40"/>
      <c r="F137" s="45"/>
      <c r="G137" s="39"/>
      <c r="H137" s="39"/>
      <c r="I137" s="39"/>
      <c r="J137" s="39"/>
      <c r="K137" s="38"/>
      <c r="L137" s="38"/>
      <c r="M137" s="38"/>
    </row>
    <row r="138" spans="1:13" ht="15" customHeight="1">
      <c r="A138" s="8">
        <v>40</v>
      </c>
      <c r="B138" s="8" t="str">
        <f t="shared" ref="B138:B139" si="15">IF(A138="","","Units")</f>
        <v>Units</v>
      </c>
      <c r="C138" s="8">
        <v>10</v>
      </c>
      <c r="D138" s="8" t="str">
        <f t="shared" ref="D138:D139" si="16">IF(A138="","","Cartons")</f>
        <v>Cartons</v>
      </c>
      <c r="E138" s="22">
        <v>25</v>
      </c>
      <c r="F138" s="8"/>
      <c r="G138" s="32" t="s">
        <v>94</v>
      </c>
      <c r="H138" s="33"/>
      <c r="I138" s="33"/>
      <c r="J138" s="34"/>
      <c r="K138" s="1"/>
      <c r="L138" s="35"/>
      <c r="M138" s="35"/>
    </row>
    <row r="139" spans="1:13" ht="15.75" customHeight="1">
      <c r="A139" s="8">
        <v>16</v>
      </c>
      <c r="B139" s="8" t="str">
        <f t="shared" si="15"/>
        <v>Units</v>
      </c>
      <c r="C139" s="8">
        <v>4</v>
      </c>
      <c r="D139" s="8" t="str">
        <f t="shared" si="16"/>
        <v>Cartons</v>
      </c>
      <c r="E139" s="22">
        <v>10</v>
      </c>
      <c r="F139" s="8"/>
      <c r="G139" s="32" t="str">
        <f>G138</f>
        <v xml:space="preserve">FG0076-01 Milkflow Berry 16 Ct </v>
      </c>
      <c r="H139" s="33"/>
      <c r="I139" s="33"/>
      <c r="J139" s="34"/>
      <c r="K139" s="1"/>
      <c r="L139" s="35"/>
      <c r="M139" s="35"/>
    </row>
    <row r="140" spans="1:13" ht="15" customHeight="1" thickBot="1">
      <c r="A140" s="11">
        <f>SUM(A138:A139)</f>
        <v>56</v>
      </c>
      <c r="B140" s="23"/>
      <c r="C140" s="11">
        <f>SUM(C138:C139)</f>
        <v>14</v>
      </c>
      <c r="D140" s="23"/>
      <c r="E140" s="24">
        <f>SUM(E138:E139)</f>
        <v>35</v>
      </c>
      <c r="F140" s="9"/>
      <c r="G140" s="36" t="s">
        <v>68</v>
      </c>
      <c r="H140" s="36"/>
      <c r="I140" s="36"/>
      <c r="J140" s="36"/>
      <c r="K140" s="37"/>
      <c r="L140" s="37"/>
      <c r="M140" s="37"/>
    </row>
    <row r="141" spans="1:13" ht="15" customHeight="1">
      <c r="A141" s="41" t="s">
        <v>39</v>
      </c>
      <c r="B141" s="41"/>
      <c r="C141" s="41"/>
      <c r="D141" s="41"/>
      <c r="E141" s="41"/>
      <c r="F141" s="41"/>
      <c r="G141" s="41"/>
      <c r="H141" s="41"/>
      <c r="I141" s="41"/>
      <c r="J141" s="41"/>
      <c r="K141" s="41"/>
      <c r="L141" s="41"/>
      <c r="M141" s="41"/>
    </row>
    <row r="142" spans="1:13" ht="15" customHeight="1">
      <c r="A142" s="42" t="s">
        <v>40</v>
      </c>
      <c r="B142" s="42"/>
      <c r="C142" s="38" t="s">
        <v>41</v>
      </c>
      <c r="D142" s="38"/>
      <c r="E142" s="40" t="s">
        <v>32</v>
      </c>
      <c r="F142" s="43" t="s">
        <v>72</v>
      </c>
      <c r="G142" s="40" t="s">
        <v>42</v>
      </c>
      <c r="H142" s="40"/>
      <c r="I142" s="40"/>
      <c r="J142" s="40"/>
      <c r="K142" s="40" t="s">
        <v>43</v>
      </c>
      <c r="L142" s="40"/>
      <c r="M142" s="40"/>
    </row>
    <row r="143" spans="1:13" ht="15" customHeight="1">
      <c r="A143" s="38" t="s">
        <v>44</v>
      </c>
      <c r="B143" s="38" t="s">
        <v>45</v>
      </c>
      <c r="C143" s="38" t="s">
        <v>44</v>
      </c>
      <c r="D143" s="38" t="s">
        <v>45</v>
      </c>
      <c r="E143" s="40"/>
      <c r="F143" s="44"/>
      <c r="G143" s="39" t="s">
        <v>67</v>
      </c>
      <c r="H143" s="39"/>
      <c r="I143" s="39"/>
      <c r="J143" s="39"/>
      <c r="K143" s="38" t="s">
        <v>46</v>
      </c>
      <c r="L143" s="38" t="s">
        <v>47</v>
      </c>
      <c r="M143" s="38"/>
    </row>
    <row r="144" spans="1:13" ht="15.75" customHeight="1">
      <c r="A144" s="38"/>
      <c r="B144" s="38"/>
      <c r="C144" s="38"/>
      <c r="D144" s="38"/>
      <c r="E144" s="40"/>
      <c r="F144" s="45"/>
      <c r="G144" s="39"/>
      <c r="H144" s="39"/>
      <c r="I144" s="39"/>
      <c r="J144" s="39"/>
      <c r="K144" s="38"/>
      <c r="L144" s="38"/>
      <c r="M144" s="38"/>
    </row>
    <row r="145" spans="1:13" ht="15" customHeight="1">
      <c r="A145" s="8">
        <v>5</v>
      </c>
      <c r="B145" s="8" t="str">
        <f t="shared" ref="B145:B146" si="17">IF(A145="","","Units")</f>
        <v>Units</v>
      </c>
      <c r="C145" s="8">
        <v>1</v>
      </c>
      <c r="D145" s="8" t="str">
        <f t="shared" ref="D145:D146" si="18">IF(A145="","","Cartons")</f>
        <v>Cartons</v>
      </c>
      <c r="E145" s="22">
        <v>5</v>
      </c>
      <c r="F145" s="8"/>
      <c r="G145" s="32" t="s">
        <v>84</v>
      </c>
      <c r="H145" s="33"/>
      <c r="I145" s="33"/>
      <c r="J145" s="34"/>
      <c r="K145" s="1"/>
      <c r="L145" s="35"/>
      <c r="M145" s="35"/>
    </row>
    <row r="146" spans="1:13" ht="15" customHeight="1">
      <c r="A146" s="8">
        <v>10</v>
      </c>
      <c r="B146" s="8" t="str">
        <f t="shared" si="17"/>
        <v>Units</v>
      </c>
      <c r="C146" s="8">
        <v>2</v>
      </c>
      <c r="D146" s="8" t="str">
        <f t="shared" si="18"/>
        <v>Cartons</v>
      </c>
      <c r="E146" s="22">
        <v>10</v>
      </c>
      <c r="F146" s="8"/>
      <c r="G146" s="32" t="str">
        <f>G145</f>
        <v>FG0220-01 Shrinkx Belly Bamboo (S/M) Black</v>
      </c>
      <c r="H146" s="33"/>
      <c r="I146" s="33"/>
      <c r="J146" s="34"/>
      <c r="K146" s="1"/>
      <c r="L146" s="35"/>
      <c r="M146" s="35"/>
    </row>
    <row r="147" spans="1:13" ht="15" customHeight="1" thickBot="1">
      <c r="A147" s="11">
        <f>SUM(A145:A146)</f>
        <v>15</v>
      </c>
      <c r="B147" s="23"/>
      <c r="C147" s="11">
        <f>SUM(C145:C146)</f>
        <v>3</v>
      </c>
      <c r="D147" s="23"/>
      <c r="E147" s="24">
        <f>SUM(E145:E146)</f>
        <v>15</v>
      </c>
      <c r="F147" s="9"/>
      <c r="G147" s="36" t="s">
        <v>68</v>
      </c>
      <c r="H147" s="36"/>
      <c r="I147" s="36"/>
      <c r="J147" s="36"/>
      <c r="K147" s="37"/>
      <c r="L147" s="37"/>
      <c r="M147" s="37"/>
    </row>
    <row r="148" spans="1:13" ht="15" customHeight="1">
      <c r="A148" s="41" t="s">
        <v>39</v>
      </c>
      <c r="B148" s="41"/>
      <c r="C148" s="41"/>
      <c r="D148" s="41"/>
      <c r="E148" s="41"/>
      <c r="F148" s="41"/>
      <c r="G148" s="41"/>
      <c r="H148" s="41"/>
      <c r="I148" s="41"/>
      <c r="J148" s="41"/>
      <c r="K148" s="41"/>
      <c r="L148" s="41"/>
      <c r="M148" s="41"/>
    </row>
    <row r="149" spans="1:13" ht="15.75" customHeight="1">
      <c r="A149" s="42" t="s">
        <v>40</v>
      </c>
      <c r="B149" s="42"/>
      <c r="C149" s="38" t="s">
        <v>41</v>
      </c>
      <c r="D149" s="38"/>
      <c r="E149" s="40" t="s">
        <v>32</v>
      </c>
      <c r="F149" s="43" t="s">
        <v>72</v>
      </c>
      <c r="G149" s="40" t="s">
        <v>42</v>
      </c>
      <c r="H149" s="40"/>
      <c r="I149" s="40"/>
      <c r="J149" s="40"/>
      <c r="K149" s="40" t="s">
        <v>43</v>
      </c>
      <c r="L149" s="40"/>
      <c r="M149" s="40"/>
    </row>
    <row r="150" spans="1:13" ht="15" customHeight="1">
      <c r="A150" s="38" t="s">
        <v>44</v>
      </c>
      <c r="B150" s="38" t="s">
        <v>45</v>
      </c>
      <c r="C150" s="38" t="s">
        <v>44</v>
      </c>
      <c r="D150" s="38" t="s">
        <v>45</v>
      </c>
      <c r="E150" s="40"/>
      <c r="F150" s="44"/>
      <c r="G150" s="39" t="s">
        <v>67</v>
      </c>
      <c r="H150" s="39"/>
      <c r="I150" s="39"/>
      <c r="J150" s="39"/>
      <c r="K150" s="38" t="s">
        <v>46</v>
      </c>
      <c r="L150" s="38" t="s">
        <v>47</v>
      </c>
      <c r="M150" s="38"/>
    </row>
    <row r="151" spans="1:13" ht="15" customHeight="1">
      <c r="A151" s="38"/>
      <c r="B151" s="38"/>
      <c r="C151" s="38"/>
      <c r="D151" s="38"/>
      <c r="E151" s="40"/>
      <c r="F151" s="45"/>
      <c r="G151" s="39"/>
      <c r="H151" s="39"/>
      <c r="I151" s="39"/>
      <c r="J151" s="39"/>
      <c r="K151" s="38"/>
      <c r="L151" s="38"/>
      <c r="M151" s="38"/>
    </row>
    <row r="152" spans="1:13" ht="15" customHeight="1">
      <c r="A152" s="8">
        <v>18</v>
      </c>
      <c r="B152" s="8" t="str">
        <f t="shared" ref="B152" si="19">IF(A152="","","Units")</f>
        <v>Units</v>
      </c>
      <c r="C152" s="8">
        <v>6</v>
      </c>
      <c r="D152" s="8" t="str">
        <f t="shared" ref="D152" si="20">IF(A152="","","Cartons")</f>
        <v>Cartons</v>
      </c>
      <c r="E152" s="22">
        <v>19</v>
      </c>
      <c r="F152" s="8"/>
      <c r="G152" s="32" t="s">
        <v>85</v>
      </c>
      <c r="H152" s="33"/>
      <c r="I152" s="33"/>
      <c r="J152" s="34"/>
      <c r="K152" s="1"/>
      <c r="L152" s="35"/>
      <c r="M152" s="35"/>
    </row>
    <row r="153" spans="1:13" ht="15" customHeight="1" thickBot="1">
      <c r="A153" s="11">
        <f>SUM(A152:A152)</f>
        <v>18</v>
      </c>
      <c r="B153" s="23"/>
      <c r="C153" s="11">
        <f>SUM(C152:C152)</f>
        <v>6</v>
      </c>
      <c r="D153" s="23"/>
      <c r="E153" s="24">
        <f>SUM(E152:E152)</f>
        <v>19</v>
      </c>
      <c r="F153" s="9"/>
      <c r="G153" s="36" t="s">
        <v>68</v>
      </c>
      <c r="H153" s="36"/>
      <c r="I153" s="36"/>
      <c r="J153" s="36"/>
      <c r="K153" s="37"/>
      <c r="L153" s="37"/>
      <c r="M153" s="37"/>
    </row>
    <row r="154" spans="1:13" ht="15" customHeight="1">
      <c r="A154" s="41" t="s">
        <v>39</v>
      </c>
      <c r="B154" s="41"/>
      <c r="C154" s="41"/>
      <c r="D154" s="41"/>
      <c r="E154" s="41"/>
      <c r="F154" s="41"/>
      <c r="G154" s="41"/>
      <c r="H154" s="41"/>
      <c r="I154" s="41"/>
      <c r="J154" s="41"/>
      <c r="K154" s="41"/>
      <c r="L154" s="41"/>
      <c r="M154" s="41"/>
    </row>
    <row r="155" spans="1:13" ht="15" customHeight="1">
      <c r="A155" s="42" t="s">
        <v>40</v>
      </c>
      <c r="B155" s="42"/>
      <c r="C155" s="38" t="s">
        <v>41</v>
      </c>
      <c r="D155" s="38"/>
      <c r="E155" s="40" t="s">
        <v>32</v>
      </c>
      <c r="F155" s="43" t="s">
        <v>72</v>
      </c>
      <c r="G155" s="40" t="s">
        <v>42</v>
      </c>
      <c r="H155" s="40"/>
      <c r="I155" s="40"/>
      <c r="J155" s="40"/>
      <c r="K155" s="40" t="s">
        <v>43</v>
      </c>
      <c r="L155" s="40"/>
      <c r="M155" s="40"/>
    </row>
    <row r="156" spans="1:13" ht="15" customHeight="1">
      <c r="A156" s="38" t="s">
        <v>44</v>
      </c>
      <c r="B156" s="38" t="s">
        <v>45</v>
      </c>
      <c r="C156" s="38" t="s">
        <v>44</v>
      </c>
      <c r="D156" s="38" t="s">
        <v>45</v>
      </c>
      <c r="E156" s="40"/>
      <c r="F156" s="44"/>
      <c r="G156" s="39" t="s">
        <v>67</v>
      </c>
      <c r="H156" s="39"/>
      <c r="I156" s="39"/>
      <c r="J156" s="39"/>
      <c r="K156" s="38" t="s">
        <v>46</v>
      </c>
      <c r="L156" s="38" t="s">
        <v>47</v>
      </c>
      <c r="M156" s="38"/>
    </row>
    <row r="157" spans="1:13" ht="15" customHeight="1">
      <c r="A157" s="38"/>
      <c r="B157" s="38"/>
      <c r="C157" s="38"/>
      <c r="D157" s="38"/>
      <c r="E157" s="40"/>
      <c r="F157" s="45"/>
      <c r="G157" s="39"/>
      <c r="H157" s="39"/>
      <c r="I157" s="39"/>
      <c r="J157" s="39"/>
      <c r="K157" s="38"/>
      <c r="L157" s="38"/>
      <c r="M157" s="38"/>
    </row>
    <row r="158" spans="1:13" ht="15" customHeight="1">
      <c r="A158" s="30">
        <v>108</v>
      </c>
      <c r="B158" s="8" t="str">
        <f t="shared" ref="B158:B185" si="21">IF(A158="","","Units")</f>
        <v>Units</v>
      </c>
      <c r="C158" s="28">
        <v>27</v>
      </c>
      <c r="D158" s="8" t="str">
        <f t="shared" ref="D158:D185" si="22">IF(A158="","","Cartons")</f>
        <v>Cartons</v>
      </c>
      <c r="E158" s="29">
        <v>39.15</v>
      </c>
      <c r="F158" s="8"/>
      <c r="G158" s="32" t="s">
        <v>95</v>
      </c>
      <c r="H158" s="33"/>
      <c r="I158" s="33"/>
      <c r="J158" s="34"/>
      <c r="K158" s="1"/>
      <c r="L158" s="35"/>
      <c r="M158" s="35"/>
    </row>
    <row r="159" spans="1:13" ht="15" customHeight="1">
      <c r="A159" s="31">
        <v>100</v>
      </c>
      <c r="B159" s="8" t="str">
        <f t="shared" si="21"/>
        <v>Units</v>
      </c>
      <c r="C159" s="28">
        <v>25</v>
      </c>
      <c r="D159" s="8" t="str">
        <f t="shared" si="22"/>
        <v>Cartons</v>
      </c>
      <c r="E159" s="29">
        <v>36.25</v>
      </c>
      <c r="F159" s="8"/>
      <c r="G159" s="32" t="str">
        <f>G158</f>
        <v>FG0300-10 Stomach Settle Lemon Gngr 4 Pk</v>
      </c>
      <c r="H159" s="33"/>
      <c r="I159" s="33"/>
      <c r="J159" s="34"/>
      <c r="K159" s="1"/>
      <c r="L159" s="35"/>
      <c r="M159" s="35"/>
    </row>
    <row r="160" spans="1:13" ht="15" customHeight="1">
      <c r="A160" s="30">
        <v>124</v>
      </c>
      <c r="B160" s="8" t="str">
        <f t="shared" ref="B160:B162" si="23">IF(A160="","","Units")</f>
        <v>Units</v>
      </c>
      <c r="C160" s="28">
        <v>31</v>
      </c>
      <c r="D160" s="8" t="str">
        <f t="shared" ref="D160:D162" si="24">IF(A160="","","Cartons")</f>
        <v>Cartons</v>
      </c>
      <c r="E160" s="29">
        <v>44.949999999999996</v>
      </c>
      <c r="F160" s="8"/>
      <c r="G160" s="32" t="str">
        <f t="shared" ref="G160:G162" si="25">G159</f>
        <v>FG0300-10 Stomach Settle Lemon Gngr 4 Pk</v>
      </c>
      <c r="H160" s="33"/>
      <c r="I160" s="33"/>
      <c r="J160" s="34"/>
      <c r="K160" s="1"/>
      <c r="L160" s="35"/>
      <c r="M160" s="35"/>
    </row>
    <row r="161" spans="1:13" ht="15.75" customHeight="1">
      <c r="A161" s="31">
        <v>108</v>
      </c>
      <c r="B161" s="8" t="str">
        <f t="shared" si="23"/>
        <v>Units</v>
      </c>
      <c r="C161" s="28">
        <v>27</v>
      </c>
      <c r="D161" s="8" t="str">
        <f t="shared" si="24"/>
        <v>Cartons</v>
      </c>
      <c r="E161" s="29">
        <v>39.15</v>
      </c>
      <c r="F161" s="8"/>
      <c r="G161" s="32" t="str">
        <f t="shared" si="25"/>
        <v>FG0300-10 Stomach Settle Lemon Gngr 4 Pk</v>
      </c>
      <c r="H161" s="33"/>
      <c r="I161" s="33"/>
      <c r="J161" s="34"/>
      <c r="K161" s="1"/>
      <c r="L161" s="35"/>
      <c r="M161" s="35"/>
    </row>
    <row r="162" spans="1:13" ht="15" customHeight="1">
      <c r="A162" s="30">
        <v>104</v>
      </c>
      <c r="B162" s="8" t="str">
        <f t="shared" si="23"/>
        <v>Units</v>
      </c>
      <c r="C162" s="28">
        <v>26</v>
      </c>
      <c r="D162" s="8" t="str">
        <f t="shared" si="24"/>
        <v>Cartons</v>
      </c>
      <c r="E162" s="29">
        <v>37.699999999999996</v>
      </c>
      <c r="F162" s="8"/>
      <c r="G162" s="32" t="str">
        <f t="shared" si="25"/>
        <v>FG0300-10 Stomach Settle Lemon Gngr 4 Pk</v>
      </c>
      <c r="H162" s="33"/>
      <c r="I162" s="33"/>
      <c r="J162" s="34"/>
      <c r="K162" s="1"/>
      <c r="L162" s="35"/>
      <c r="M162" s="35"/>
    </row>
    <row r="163" spans="1:13" ht="15" customHeight="1">
      <c r="A163" s="31">
        <v>92</v>
      </c>
      <c r="B163" s="8" t="str">
        <f t="shared" si="21"/>
        <v>Units</v>
      </c>
      <c r="C163" s="28">
        <v>23</v>
      </c>
      <c r="D163" s="8" t="str">
        <f t="shared" si="22"/>
        <v>Cartons</v>
      </c>
      <c r="E163" s="29">
        <v>33.35</v>
      </c>
      <c r="F163" s="8"/>
      <c r="G163" s="32" t="str">
        <f>G159</f>
        <v>FG0300-10 Stomach Settle Lemon Gngr 4 Pk</v>
      </c>
      <c r="H163" s="33"/>
      <c r="I163" s="33"/>
      <c r="J163" s="34"/>
      <c r="K163" s="1"/>
      <c r="L163" s="35"/>
      <c r="M163" s="35"/>
    </row>
    <row r="164" spans="1:13" ht="15.75" customHeight="1">
      <c r="A164" s="30">
        <v>108</v>
      </c>
      <c r="B164" s="8" t="str">
        <f t="shared" si="21"/>
        <v>Units</v>
      </c>
      <c r="C164" s="28">
        <v>27</v>
      </c>
      <c r="D164" s="8" t="str">
        <f t="shared" si="22"/>
        <v>Cartons</v>
      </c>
      <c r="E164" s="29">
        <v>39.15</v>
      </c>
      <c r="F164" s="8"/>
      <c r="G164" s="32" t="str">
        <f t="shared" ref="G164:G185" si="26">G163</f>
        <v>FG0300-10 Stomach Settle Lemon Gngr 4 Pk</v>
      </c>
      <c r="H164" s="33"/>
      <c r="I164" s="33"/>
      <c r="J164" s="34"/>
      <c r="K164" s="1"/>
      <c r="L164" s="35"/>
      <c r="M164" s="35"/>
    </row>
    <row r="165" spans="1:13" ht="15" customHeight="1">
      <c r="A165" s="31">
        <v>104</v>
      </c>
      <c r="B165" s="8" t="str">
        <f t="shared" si="21"/>
        <v>Units</v>
      </c>
      <c r="C165" s="28">
        <v>26</v>
      </c>
      <c r="D165" s="8" t="str">
        <f t="shared" si="22"/>
        <v>Cartons</v>
      </c>
      <c r="E165" s="29">
        <v>37.699999999999996</v>
      </c>
      <c r="F165" s="8"/>
      <c r="G165" s="32" t="str">
        <f t="shared" si="26"/>
        <v>FG0300-10 Stomach Settle Lemon Gngr 4 Pk</v>
      </c>
      <c r="H165" s="33"/>
      <c r="I165" s="33"/>
      <c r="J165" s="34"/>
      <c r="K165" s="1"/>
      <c r="L165" s="35"/>
      <c r="M165" s="35"/>
    </row>
    <row r="166" spans="1:13" ht="15" customHeight="1">
      <c r="A166" s="30">
        <v>96</v>
      </c>
      <c r="B166" s="8" t="str">
        <f t="shared" si="21"/>
        <v>Units</v>
      </c>
      <c r="C166" s="28">
        <v>24</v>
      </c>
      <c r="D166" s="8" t="str">
        <f t="shared" si="22"/>
        <v>Cartons</v>
      </c>
      <c r="E166" s="29">
        <v>34.799999999999997</v>
      </c>
      <c r="F166" s="8"/>
      <c r="G166" s="32" t="str">
        <f t="shared" si="26"/>
        <v>FG0300-10 Stomach Settle Lemon Gngr 4 Pk</v>
      </c>
      <c r="H166" s="33"/>
      <c r="I166" s="33"/>
      <c r="J166" s="34"/>
      <c r="K166" s="1"/>
      <c r="L166" s="35"/>
      <c r="M166" s="35"/>
    </row>
    <row r="167" spans="1:13" ht="15" customHeight="1">
      <c r="A167" s="31">
        <v>128</v>
      </c>
      <c r="B167" s="8" t="str">
        <f t="shared" si="21"/>
        <v>Units</v>
      </c>
      <c r="C167" s="28">
        <v>32</v>
      </c>
      <c r="D167" s="8" t="str">
        <f t="shared" si="22"/>
        <v>Cartons</v>
      </c>
      <c r="E167" s="29">
        <v>46.4</v>
      </c>
      <c r="F167" s="8"/>
      <c r="G167" s="32" t="str">
        <f t="shared" si="26"/>
        <v>FG0300-10 Stomach Settle Lemon Gngr 4 Pk</v>
      </c>
      <c r="H167" s="33"/>
      <c r="I167" s="33"/>
      <c r="J167" s="34"/>
      <c r="K167" s="1"/>
      <c r="L167" s="35"/>
      <c r="M167" s="35"/>
    </row>
    <row r="168" spans="1:13">
      <c r="A168" s="30">
        <v>96</v>
      </c>
      <c r="B168" s="8" t="str">
        <f t="shared" si="21"/>
        <v>Units</v>
      </c>
      <c r="C168" s="28">
        <v>24</v>
      </c>
      <c r="D168" s="8" t="str">
        <f t="shared" si="22"/>
        <v>Cartons</v>
      </c>
      <c r="E168" s="29">
        <v>34.799999999999997</v>
      </c>
      <c r="F168" s="8"/>
      <c r="G168" s="32" t="str">
        <f t="shared" si="26"/>
        <v>FG0300-10 Stomach Settle Lemon Gngr 4 Pk</v>
      </c>
      <c r="H168" s="33"/>
      <c r="I168" s="33"/>
      <c r="J168" s="34"/>
      <c r="K168" s="1"/>
      <c r="L168" s="35"/>
      <c r="M168" s="35"/>
    </row>
    <row r="169" spans="1:13" ht="15" customHeight="1">
      <c r="A169" s="31">
        <v>108</v>
      </c>
      <c r="B169" s="8" t="str">
        <f t="shared" si="21"/>
        <v>Units</v>
      </c>
      <c r="C169" s="28">
        <v>27</v>
      </c>
      <c r="D169" s="8" t="str">
        <f t="shared" si="22"/>
        <v>Cartons</v>
      </c>
      <c r="E169" s="29">
        <v>39.15</v>
      </c>
      <c r="F169" s="8"/>
      <c r="G169" s="32" t="str">
        <f t="shared" si="26"/>
        <v>FG0300-10 Stomach Settle Lemon Gngr 4 Pk</v>
      </c>
      <c r="H169" s="33"/>
      <c r="I169" s="33"/>
      <c r="J169" s="34"/>
      <c r="K169" s="1"/>
      <c r="L169" s="35"/>
      <c r="M169" s="35"/>
    </row>
    <row r="170" spans="1:13" ht="15.75" customHeight="1">
      <c r="A170" s="30">
        <v>96</v>
      </c>
      <c r="B170" s="8" t="str">
        <f t="shared" si="21"/>
        <v>Units</v>
      </c>
      <c r="C170" s="28">
        <v>24</v>
      </c>
      <c r="D170" s="8" t="str">
        <f t="shared" si="22"/>
        <v>Cartons</v>
      </c>
      <c r="E170" s="29">
        <v>34.799999999999997</v>
      </c>
      <c r="F170" s="8"/>
      <c r="G170" s="32" t="str">
        <f t="shared" si="26"/>
        <v>FG0300-10 Stomach Settle Lemon Gngr 4 Pk</v>
      </c>
      <c r="H170" s="33"/>
      <c r="I170" s="33"/>
      <c r="J170" s="34"/>
      <c r="K170" s="1"/>
      <c r="L170" s="35"/>
      <c r="M170" s="35"/>
    </row>
    <row r="171" spans="1:13" ht="15" customHeight="1">
      <c r="A171" s="31">
        <v>148</v>
      </c>
      <c r="B171" s="8" t="str">
        <f t="shared" si="21"/>
        <v>Units</v>
      </c>
      <c r="C171" s="28">
        <v>37</v>
      </c>
      <c r="D171" s="8" t="str">
        <f t="shared" si="22"/>
        <v>Cartons</v>
      </c>
      <c r="E171" s="29">
        <v>53.65</v>
      </c>
      <c r="F171" s="8"/>
      <c r="G171" s="32" t="str">
        <f t="shared" si="26"/>
        <v>FG0300-10 Stomach Settle Lemon Gngr 4 Pk</v>
      </c>
      <c r="H171" s="33"/>
      <c r="I171" s="33"/>
      <c r="J171" s="34"/>
      <c r="K171" s="1"/>
      <c r="L171" s="35"/>
      <c r="M171" s="35"/>
    </row>
    <row r="172" spans="1:13" ht="15" customHeight="1">
      <c r="A172" s="30">
        <v>88</v>
      </c>
      <c r="B172" s="8" t="str">
        <f t="shared" si="21"/>
        <v>Units</v>
      </c>
      <c r="C172" s="28">
        <v>22</v>
      </c>
      <c r="D172" s="8" t="str">
        <f t="shared" si="22"/>
        <v>Cartons</v>
      </c>
      <c r="E172" s="29">
        <v>31.9</v>
      </c>
      <c r="F172" s="8"/>
      <c r="G172" s="32" t="str">
        <f t="shared" si="26"/>
        <v>FG0300-10 Stomach Settle Lemon Gngr 4 Pk</v>
      </c>
      <c r="H172" s="33"/>
      <c r="I172" s="33"/>
      <c r="J172" s="34"/>
      <c r="K172" s="1"/>
      <c r="L172" s="35"/>
      <c r="M172" s="35"/>
    </row>
    <row r="173" spans="1:13" ht="15" customHeight="1">
      <c r="A173" s="31">
        <v>84</v>
      </c>
      <c r="B173" s="8" t="str">
        <f t="shared" si="21"/>
        <v>Units</v>
      </c>
      <c r="C173" s="28">
        <v>21</v>
      </c>
      <c r="D173" s="8" t="str">
        <f t="shared" si="22"/>
        <v>Cartons</v>
      </c>
      <c r="E173" s="29">
        <v>30.45</v>
      </c>
      <c r="F173" s="8"/>
      <c r="G173" s="32" t="str">
        <f t="shared" si="26"/>
        <v>FG0300-10 Stomach Settle Lemon Gngr 4 Pk</v>
      </c>
      <c r="H173" s="33"/>
      <c r="I173" s="33"/>
      <c r="J173" s="34"/>
      <c r="K173" s="1"/>
      <c r="L173" s="35"/>
      <c r="M173" s="35"/>
    </row>
    <row r="174" spans="1:13">
      <c r="A174" s="30">
        <v>124</v>
      </c>
      <c r="B174" s="8" t="str">
        <f t="shared" si="21"/>
        <v>Units</v>
      </c>
      <c r="C174" s="28">
        <v>31</v>
      </c>
      <c r="D174" s="8" t="str">
        <f t="shared" si="22"/>
        <v>Cartons</v>
      </c>
      <c r="E174" s="29">
        <v>44.949999999999996</v>
      </c>
      <c r="F174" s="8"/>
      <c r="G174" s="32" t="str">
        <f t="shared" si="26"/>
        <v>FG0300-10 Stomach Settle Lemon Gngr 4 Pk</v>
      </c>
      <c r="H174" s="33"/>
      <c r="I174" s="33"/>
      <c r="J174" s="34"/>
      <c r="K174" s="1"/>
      <c r="L174" s="35"/>
      <c r="M174" s="35"/>
    </row>
    <row r="175" spans="1:13" ht="15" customHeight="1">
      <c r="A175" s="31">
        <v>92</v>
      </c>
      <c r="B175" s="8" t="str">
        <f t="shared" si="21"/>
        <v>Units</v>
      </c>
      <c r="C175" s="28">
        <v>23</v>
      </c>
      <c r="D175" s="8" t="str">
        <f t="shared" si="22"/>
        <v>Cartons</v>
      </c>
      <c r="E175" s="29">
        <v>33.35</v>
      </c>
      <c r="F175" s="8"/>
      <c r="G175" s="32" t="str">
        <f t="shared" si="26"/>
        <v>FG0300-10 Stomach Settle Lemon Gngr 4 Pk</v>
      </c>
      <c r="H175" s="33"/>
      <c r="I175" s="33"/>
      <c r="J175" s="34"/>
      <c r="K175" s="1"/>
      <c r="L175" s="35"/>
      <c r="M175" s="35"/>
    </row>
    <row r="176" spans="1:13" ht="15" customHeight="1">
      <c r="A176" s="30">
        <v>92</v>
      </c>
      <c r="B176" s="8" t="str">
        <f t="shared" si="21"/>
        <v>Units</v>
      </c>
      <c r="C176" s="28">
        <v>23</v>
      </c>
      <c r="D176" s="8" t="str">
        <f t="shared" si="22"/>
        <v>Cartons</v>
      </c>
      <c r="E176" s="29">
        <v>33.35</v>
      </c>
      <c r="F176" s="8"/>
      <c r="G176" s="32" t="str">
        <f t="shared" si="26"/>
        <v>FG0300-10 Stomach Settle Lemon Gngr 4 Pk</v>
      </c>
      <c r="H176" s="33"/>
      <c r="I176" s="33"/>
      <c r="J176" s="34"/>
      <c r="K176" s="1"/>
      <c r="L176" s="35"/>
      <c r="M176" s="35"/>
    </row>
    <row r="177" spans="1:13" ht="15" customHeight="1">
      <c r="A177" s="31">
        <v>112</v>
      </c>
      <c r="B177" s="8" t="str">
        <f t="shared" si="21"/>
        <v>Units</v>
      </c>
      <c r="C177" s="28">
        <v>28</v>
      </c>
      <c r="D177" s="8" t="str">
        <f t="shared" si="22"/>
        <v>Cartons</v>
      </c>
      <c r="E177" s="29">
        <v>40.6</v>
      </c>
      <c r="F177" s="8"/>
      <c r="G177" s="32" t="str">
        <f t="shared" si="26"/>
        <v>FG0300-10 Stomach Settle Lemon Gngr 4 Pk</v>
      </c>
      <c r="H177" s="33"/>
      <c r="I177" s="33"/>
      <c r="J177" s="34"/>
      <c r="K177" s="1"/>
      <c r="L177" s="35"/>
      <c r="M177" s="35"/>
    </row>
    <row r="178" spans="1:13" ht="15" customHeight="1">
      <c r="A178" s="30">
        <v>104</v>
      </c>
      <c r="B178" s="8" t="str">
        <f t="shared" si="21"/>
        <v>Units</v>
      </c>
      <c r="C178" s="28">
        <v>26</v>
      </c>
      <c r="D178" s="8" t="str">
        <f t="shared" si="22"/>
        <v>Cartons</v>
      </c>
      <c r="E178" s="29">
        <v>37.699999999999996</v>
      </c>
      <c r="F178" s="8"/>
      <c r="G178" s="32" t="str">
        <f t="shared" si="26"/>
        <v>FG0300-10 Stomach Settle Lemon Gngr 4 Pk</v>
      </c>
      <c r="H178" s="33"/>
      <c r="I178" s="33"/>
      <c r="J178" s="34"/>
      <c r="K178" s="1"/>
      <c r="L178" s="35"/>
      <c r="M178" s="35"/>
    </row>
    <row r="179" spans="1:13" ht="15" customHeight="1">
      <c r="A179" s="31">
        <v>112</v>
      </c>
      <c r="B179" s="8" t="str">
        <f t="shared" si="21"/>
        <v>Units</v>
      </c>
      <c r="C179" s="28">
        <v>28</v>
      </c>
      <c r="D179" s="8" t="str">
        <f t="shared" si="22"/>
        <v>Cartons</v>
      </c>
      <c r="E179" s="29">
        <v>40.6</v>
      </c>
      <c r="F179" s="8"/>
      <c r="G179" s="32" t="str">
        <f t="shared" si="26"/>
        <v>FG0300-10 Stomach Settle Lemon Gngr 4 Pk</v>
      </c>
      <c r="H179" s="33"/>
      <c r="I179" s="33"/>
      <c r="J179" s="34"/>
      <c r="K179" s="1"/>
      <c r="L179" s="35"/>
      <c r="M179" s="35"/>
    </row>
    <row r="180" spans="1:13" ht="15" customHeight="1">
      <c r="A180" s="30">
        <v>68</v>
      </c>
      <c r="B180" s="8" t="str">
        <f t="shared" si="21"/>
        <v>Units</v>
      </c>
      <c r="C180" s="28">
        <v>17</v>
      </c>
      <c r="D180" s="8" t="str">
        <f t="shared" si="22"/>
        <v>Cartons</v>
      </c>
      <c r="E180" s="29">
        <v>24.65</v>
      </c>
      <c r="F180" s="8"/>
      <c r="G180" s="32" t="str">
        <f t="shared" si="26"/>
        <v>FG0300-10 Stomach Settle Lemon Gngr 4 Pk</v>
      </c>
      <c r="H180" s="33"/>
      <c r="I180" s="33"/>
      <c r="J180" s="34"/>
      <c r="K180" s="1"/>
      <c r="L180" s="35"/>
      <c r="M180" s="35"/>
    </row>
    <row r="181" spans="1:13" ht="15" customHeight="1">
      <c r="A181" s="31">
        <v>92</v>
      </c>
      <c r="B181" s="8" t="str">
        <f t="shared" si="21"/>
        <v>Units</v>
      </c>
      <c r="C181" s="28">
        <v>23</v>
      </c>
      <c r="D181" s="8" t="str">
        <f t="shared" si="22"/>
        <v>Cartons</v>
      </c>
      <c r="E181" s="29">
        <v>33.35</v>
      </c>
      <c r="F181" s="8"/>
      <c r="G181" s="32" t="str">
        <f t="shared" si="26"/>
        <v>FG0300-10 Stomach Settle Lemon Gngr 4 Pk</v>
      </c>
      <c r="H181" s="33"/>
      <c r="I181" s="33"/>
      <c r="J181" s="34"/>
      <c r="K181" s="1"/>
      <c r="L181" s="35"/>
      <c r="M181" s="35"/>
    </row>
    <row r="182" spans="1:13" ht="15" customHeight="1">
      <c r="A182" s="30">
        <v>112</v>
      </c>
      <c r="B182" s="8" t="str">
        <f t="shared" si="21"/>
        <v>Units</v>
      </c>
      <c r="C182" s="28">
        <v>28</v>
      </c>
      <c r="D182" s="8" t="str">
        <f t="shared" si="22"/>
        <v>Cartons</v>
      </c>
      <c r="E182" s="29">
        <v>40.6</v>
      </c>
      <c r="F182" s="8"/>
      <c r="G182" s="32" t="str">
        <f t="shared" si="26"/>
        <v>FG0300-10 Stomach Settle Lemon Gngr 4 Pk</v>
      </c>
      <c r="H182" s="33"/>
      <c r="I182" s="33"/>
      <c r="J182" s="34"/>
      <c r="K182" s="1"/>
      <c r="L182" s="35"/>
      <c r="M182" s="35"/>
    </row>
    <row r="183" spans="1:13" ht="15" customHeight="1">
      <c r="A183" s="31">
        <v>40</v>
      </c>
      <c r="B183" s="8" t="str">
        <f t="shared" si="21"/>
        <v>Units</v>
      </c>
      <c r="C183" s="28">
        <v>10</v>
      </c>
      <c r="D183" s="8" t="str">
        <f t="shared" si="22"/>
        <v>Cartons</v>
      </c>
      <c r="E183" s="29">
        <v>14.5</v>
      </c>
      <c r="F183" s="8"/>
      <c r="G183" s="32" t="str">
        <f t="shared" si="26"/>
        <v>FG0300-10 Stomach Settle Lemon Gngr 4 Pk</v>
      </c>
      <c r="H183" s="33"/>
      <c r="I183" s="33"/>
      <c r="J183" s="34"/>
      <c r="K183" s="1"/>
      <c r="L183" s="35"/>
      <c r="M183" s="35"/>
    </row>
    <row r="184" spans="1:13" ht="15" customHeight="1">
      <c r="A184" s="30">
        <v>20</v>
      </c>
      <c r="B184" s="8" t="str">
        <f t="shared" si="21"/>
        <v>Units</v>
      </c>
      <c r="C184" s="28">
        <v>5</v>
      </c>
      <c r="D184" s="8" t="str">
        <f t="shared" si="22"/>
        <v>Cartons</v>
      </c>
      <c r="E184" s="29">
        <v>7.25</v>
      </c>
      <c r="F184" s="8"/>
      <c r="G184" s="32" t="str">
        <f t="shared" si="26"/>
        <v>FG0300-10 Stomach Settle Lemon Gngr 4 Pk</v>
      </c>
      <c r="H184" s="33"/>
      <c r="I184" s="33"/>
      <c r="J184" s="34"/>
      <c r="K184" s="1"/>
      <c r="L184" s="35"/>
      <c r="M184" s="35"/>
    </row>
    <row r="185" spans="1:13" ht="15" customHeight="1">
      <c r="A185" s="31">
        <v>20</v>
      </c>
      <c r="B185" s="8" t="str">
        <f t="shared" si="21"/>
        <v>Units</v>
      </c>
      <c r="C185" s="28">
        <v>5</v>
      </c>
      <c r="D185" s="8" t="str">
        <f t="shared" si="22"/>
        <v>Cartons</v>
      </c>
      <c r="E185" s="29">
        <v>7.25</v>
      </c>
      <c r="F185" s="8"/>
      <c r="G185" s="32" t="str">
        <f t="shared" si="26"/>
        <v>FG0300-10 Stomach Settle Lemon Gngr 4 Pk</v>
      </c>
      <c r="H185" s="33"/>
      <c r="I185" s="33"/>
      <c r="J185" s="34"/>
      <c r="K185" s="1"/>
      <c r="L185" s="35"/>
      <c r="M185" s="35"/>
    </row>
    <row r="186" spans="1:13" ht="15" customHeight="1" thickBot="1">
      <c r="A186" s="11">
        <f>SUM(A158:A185)</f>
        <v>2680</v>
      </c>
      <c r="B186" s="23"/>
      <c r="C186" s="11">
        <f>SUM(C158:C185)</f>
        <v>670</v>
      </c>
      <c r="D186" s="23"/>
      <c r="E186" s="24">
        <f>SUM(E158:E185)</f>
        <v>971.50000000000023</v>
      </c>
      <c r="F186" s="9"/>
      <c r="G186" s="36" t="s">
        <v>68</v>
      </c>
      <c r="H186" s="36"/>
      <c r="I186" s="36"/>
      <c r="J186" s="36"/>
      <c r="K186" s="37"/>
      <c r="L186" s="37"/>
      <c r="M186" s="37"/>
    </row>
    <row r="187" spans="1:13" ht="15" customHeight="1">
      <c r="A187" s="41" t="s">
        <v>39</v>
      </c>
      <c r="B187" s="41"/>
      <c r="C187" s="41"/>
      <c r="D187" s="41"/>
      <c r="E187" s="41"/>
      <c r="F187" s="41"/>
      <c r="G187" s="41"/>
      <c r="H187" s="41"/>
      <c r="I187" s="41"/>
      <c r="J187" s="41"/>
      <c r="K187" s="41"/>
      <c r="L187" s="41"/>
      <c r="M187" s="41"/>
    </row>
    <row r="188" spans="1:13" ht="15" customHeight="1">
      <c r="A188" s="42" t="s">
        <v>40</v>
      </c>
      <c r="B188" s="42"/>
      <c r="C188" s="38" t="s">
        <v>41</v>
      </c>
      <c r="D188" s="38"/>
      <c r="E188" s="40" t="s">
        <v>32</v>
      </c>
      <c r="F188" s="43" t="s">
        <v>72</v>
      </c>
      <c r="G188" s="40" t="s">
        <v>42</v>
      </c>
      <c r="H188" s="40"/>
      <c r="I188" s="40"/>
      <c r="J188" s="40"/>
      <c r="K188" s="40" t="s">
        <v>43</v>
      </c>
      <c r="L188" s="40"/>
      <c r="M188" s="40"/>
    </row>
    <row r="189" spans="1:13" ht="15" customHeight="1">
      <c r="A189" s="38" t="s">
        <v>44</v>
      </c>
      <c r="B189" s="38" t="s">
        <v>45</v>
      </c>
      <c r="C189" s="38" t="s">
        <v>44</v>
      </c>
      <c r="D189" s="38" t="s">
        <v>45</v>
      </c>
      <c r="E189" s="40"/>
      <c r="F189" s="44"/>
      <c r="G189" s="39" t="s">
        <v>67</v>
      </c>
      <c r="H189" s="39"/>
      <c r="I189" s="39"/>
      <c r="J189" s="39"/>
      <c r="K189" s="38" t="s">
        <v>46</v>
      </c>
      <c r="L189" s="38" t="s">
        <v>47</v>
      </c>
      <c r="M189" s="38"/>
    </row>
    <row r="190" spans="1:13" ht="15" customHeight="1">
      <c r="A190" s="38"/>
      <c r="B190" s="38"/>
      <c r="C190" s="38"/>
      <c r="D190" s="38"/>
      <c r="E190" s="40"/>
      <c r="F190" s="45"/>
      <c r="G190" s="39"/>
      <c r="H190" s="39"/>
      <c r="I190" s="39"/>
      <c r="J190" s="39"/>
      <c r="K190" s="38"/>
      <c r="L190" s="38"/>
      <c r="M190" s="38"/>
    </row>
    <row r="191" spans="1:13" ht="15" customHeight="1">
      <c r="A191" s="28">
        <v>8</v>
      </c>
      <c r="B191" s="8" t="str">
        <f t="shared" ref="B191:B215" si="27">IF(A191="","","Units")</f>
        <v>Units</v>
      </c>
      <c r="C191" s="28">
        <v>2</v>
      </c>
      <c r="D191" s="8" t="str">
        <f t="shared" ref="D191:D215" si="28">IF(A191="","","Cartons")</f>
        <v>Cartons</v>
      </c>
      <c r="E191" s="29">
        <v>2.9</v>
      </c>
      <c r="F191" s="8"/>
      <c r="G191" s="32" t="s">
        <v>91</v>
      </c>
      <c r="H191" s="33"/>
      <c r="I191" s="33"/>
      <c r="J191" s="34"/>
      <c r="K191" s="1"/>
      <c r="L191" s="35"/>
      <c r="M191" s="35"/>
    </row>
    <row r="192" spans="1:13" ht="15" customHeight="1">
      <c r="A192" s="28">
        <v>20</v>
      </c>
      <c r="B192" s="8" t="str">
        <f t="shared" si="27"/>
        <v>Units</v>
      </c>
      <c r="C192" s="28">
        <v>5</v>
      </c>
      <c r="D192" s="8" t="str">
        <f t="shared" si="28"/>
        <v>Cartons</v>
      </c>
      <c r="E192" s="29">
        <v>7.25</v>
      </c>
      <c r="F192" s="8"/>
      <c r="G192" s="32" t="str">
        <f>G191</f>
        <v>FG0300-12 Stomach Settle Mint 4 Pk</v>
      </c>
      <c r="H192" s="33"/>
      <c r="I192" s="33"/>
      <c r="J192" s="34"/>
      <c r="K192" s="1"/>
      <c r="L192" s="35"/>
      <c r="M192" s="35"/>
    </row>
    <row r="193" spans="1:13" ht="15" customHeight="1">
      <c r="A193" s="28">
        <v>32</v>
      </c>
      <c r="B193" s="8" t="str">
        <f t="shared" si="27"/>
        <v>Units</v>
      </c>
      <c r="C193" s="28">
        <v>8</v>
      </c>
      <c r="D193" s="8" t="str">
        <f t="shared" si="28"/>
        <v>Cartons</v>
      </c>
      <c r="E193" s="29">
        <v>11.6</v>
      </c>
      <c r="F193" s="8"/>
      <c r="G193" s="32" t="str">
        <f t="shared" ref="G193:G215" si="29">G192</f>
        <v>FG0300-12 Stomach Settle Mint 4 Pk</v>
      </c>
      <c r="H193" s="33"/>
      <c r="I193" s="33"/>
      <c r="J193" s="34"/>
      <c r="K193" s="1"/>
      <c r="L193" s="35"/>
      <c r="M193" s="35"/>
    </row>
    <row r="194" spans="1:13" ht="15" customHeight="1">
      <c r="A194" s="28">
        <v>52</v>
      </c>
      <c r="B194" s="8" t="str">
        <f t="shared" si="27"/>
        <v>Units</v>
      </c>
      <c r="C194" s="28">
        <v>13</v>
      </c>
      <c r="D194" s="8" t="str">
        <f t="shared" si="28"/>
        <v>Cartons</v>
      </c>
      <c r="E194" s="29">
        <v>18.849999999999998</v>
      </c>
      <c r="F194" s="8"/>
      <c r="G194" s="32" t="str">
        <f t="shared" si="29"/>
        <v>FG0300-12 Stomach Settle Mint 4 Pk</v>
      </c>
      <c r="H194" s="33"/>
      <c r="I194" s="33"/>
      <c r="J194" s="34"/>
      <c r="K194" s="1"/>
      <c r="L194" s="35"/>
      <c r="M194" s="35"/>
    </row>
    <row r="195" spans="1:13" ht="15" customHeight="1">
      <c r="A195" s="28">
        <v>32</v>
      </c>
      <c r="B195" s="8" t="str">
        <f t="shared" si="27"/>
        <v>Units</v>
      </c>
      <c r="C195" s="28">
        <v>8</v>
      </c>
      <c r="D195" s="8" t="str">
        <f t="shared" si="28"/>
        <v>Cartons</v>
      </c>
      <c r="E195" s="29">
        <v>11.6</v>
      </c>
      <c r="F195" s="8"/>
      <c r="G195" s="32" t="str">
        <f t="shared" si="29"/>
        <v>FG0300-12 Stomach Settle Mint 4 Pk</v>
      </c>
      <c r="H195" s="33"/>
      <c r="I195" s="33"/>
      <c r="J195" s="34"/>
      <c r="K195" s="1"/>
      <c r="L195" s="35"/>
      <c r="M195" s="35"/>
    </row>
    <row r="196" spans="1:13" ht="15" customHeight="1">
      <c r="A196" s="28">
        <v>12</v>
      </c>
      <c r="B196" s="8" t="str">
        <f t="shared" si="27"/>
        <v>Units</v>
      </c>
      <c r="C196" s="28">
        <v>3</v>
      </c>
      <c r="D196" s="8" t="str">
        <f t="shared" si="28"/>
        <v>Cartons</v>
      </c>
      <c r="E196" s="29">
        <v>4.3499999999999996</v>
      </c>
      <c r="F196" s="8"/>
      <c r="G196" s="32" t="str">
        <f t="shared" si="29"/>
        <v>FG0300-12 Stomach Settle Mint 4 Pk</v>
      </c>
      <c r="H196" s="33"/>
      <c r="I196" s="33"/>
      <c r="J196" s="34"/>
      <c r="K196" s="1"/>
      <c r="L196" s="35"/>
      <c r="M196" s="35"/>
    </row>
    <row r="197" spans="1:13" ht="15" customHeight="1">
      <c r="A197" s="28">
        <v>28</v>
      </c>
      <c r="B197" s="8" t="str">
        <f t="shared" si="27"/>
        <v>Units</v>
      </c>
      <c r="C197" s="28">
        <v>7</v>
      </c>
      <c r="D197" s="8" t="str">
        <f t="shared" si="28"/>
        <v>Cartons</v>
      </c>
      <c r="E197" s="29">
        <v>10.15</v>
      </c>
      <c r="F197" s="8"/>
      <c r="G197" s="32" t="str">
        <f t="shared" si="29"/>
        <v>FG0300-12 Stomach Settle Mint 4 Pk</v>
      </c>
      <c r="H197" s="33"/>
      <c r="I197" s="33"/>
      <c r="J197" s="34"/>
      <c r="K197" s="1"/>
      <c r="L197" s="35"/>
      <c r="M197" s="35"/>
    </row>
    <row r="198" spans="1:13" ht="15.75" customHeight="1">
      <c r="A198" s="28">
        <v>4</v>
      </c>
      <c r="B198" s="8" t="str">
        <f t="shared" si="27"/>
        <v>Units</v>
      </c>
      <c r="C198" s="28">
        <v>1</v>
      </c>
      <c r="D198" s="8" t="str">
        <f t="shared" si="28"/>
        <v>Cartons</v>
      </c>
      <c r="E198" s="29">
        <v>1.45</v>
      </c>
      <c r="F198" s="8"/>
      <c r="G198" s="32" t="str">
        <f t="shared" si="29"/>
        <v>FG0300-12 Stomach Settle Mint 4 Pk</v>
      </c>
      <c r="H198" s="33"/>
      <c r="I198" s="33"/>
      <c r="J198" s="34"/>
      <c r="K198" s="1"/>
      <c r="L198" s="35"/>
      <c r="M198" s="35"/>
    </row>
    <row r="199" spans="1:13" ht="15" customHeight="1">
      <c r="A199" s="28">
        <v>36</v>
      </c>
      <c r="B199" s="8" t="str">
        <f t="shared" si="27"/>
        <v>Units</v>
      </c>
      <c r="C199" s="28">
        <v>9</v>
      </c>
      <c r="D199" s="8" t="str">
        <f t="shared" si="28"/>
        <v>Cartons</v>
      </c>
      <c r="E199" s="29">
        <v>13.049999999999999</v>
      </c>
      <c r="F199" s="8"/>
      <c r="G199" s="32" t="str">
        <f t="shared" si="29"/>
        <v>FG0300-12 Stomach Settle Mint 4 Pk</v>
      </c>
      <c r="H199" s="33"/>
      <c r="I199" s="33"/>
      <c r="J199" s="34"/>
      <c r="K199" s="1"/>
      <c r="L199" s="35"/>
      <c r="M199" s="35"/>
    </row>
    <row r="200" spans="1:13" ht="15" customHeight="1">
      <c r="A200" s="28">
        <v>24</v>
      </c>
      <c r="B200" s="8" t="str">
        <f t="shared" si="27"/>
        <v>Units</v>
      </c>
      <c r="C200" s="28">
        <v>6</v>
      </c>
      <c r="D200" s="8" t="str">
        <f t="shared" si="28"/>
        <v>Cartons</v>
      </c>
      <c r="E200" s="29">
        <v>8.6999999999999993</v>
      </c>
      <c r="F200" s="8"/>
      <c r="G200" s="32" t="str">
        <f t="shared" si="29"/>
        <v>FG0300-12 Stomach Settle Mint 4 Pk</v>
      </c>
      <c r="H200" s="33"/>
      <c r="I200" s="33"/>
      <c r="J200" s="34"/>
      <c r="K200" s="1"/>
      <c r="L200" s="35"/>
      <c r="M200" s="35"/>
    </row>
    <row r="201" spans="1:13" ht="15" customHeight="1">
      <c r="A201" s="28">
        <v>44</v>
      </c>
      <c r="B201" s="8" t="str">
        <f t="shared" si="27"/>
        <v>Units</v>
      </c>
      <c r="C201" s="28">
        <v>11</v>
      </c>
      <c r="D201" s="8" t="str">
        <f t="shared" si="28"/>
        <v>Cartons</v>
      </c>
      <c r="E201" s="29">
        <v>15.95</v>
      </c>
      <c r="F201" s="8"/>
      <c r="G201" s="32" t="str">
        <f t="shared" si="29"/>
        <v>FG0300-12 Stomach Settle Mint 4 Pk</v>
      </c>
      <c r="H201" s="33"/>
      <c r="I201" s="33"/>
      <c r="J201" s="34"/>
      <c r="K201" s="1"/>
      <c r="L201" s="35"/>
      <c r="M201" s="35"/>
    </row>
    <row r="202" spans="1:13">
      <c r="A202" s="28">
        <v>24</v>
      </c>
      <c r="B202" s="8" t="str">
        <f t="shared" si="27"/>
        <v>Units</v>
      </c>
      <c r="C202" s="28">
        <v>6</v>
      </c>
      <c r="D202" s="8" t="str">
        <f t="shared" si="28"/>
        <v>Cartons</v>
      </c>
      <c r="E202" s="29">
        <v>8.6999999999999993</v>
      </c>
      <c r="F202" s="8"/>
      <c r="G202" s="32" t="str">
        <f t="shared" si="29"/>
        <v>FG0300-12 Stomach Settle Mint 4 Pk</v>
      </c>
      <c r="H202" s="33"/>
      <c r="I202" s="33"/>
      <c r="J202" s="34"/>
      <c r="K202" s="1"/>
      <c r="L202" s="35"/>
      <c r="M202" s="35"/>
    </row>
    <row r="203" spans="1:13" ht="15" customHeight="1">
      <c r="A203" s="28">
        <v>16</v>
      </c>
      <c r="B203" s="8" t="str">
        <f t="shared" si="27"/>
        <v>Units</v>
      </c>
      <c r="C203" s="28">
        <v>4</v>
      </c>
      <c r="D203" s="8" t="str">
        <f t="shared" si="28"/>
        <v>Cartons</v>
      </c>
      <c r="E203" s="29">
        <v>5.8</v>
      </c>
      <c r="F203" s="8"/>
      <c r="G203" s="32" t="str">
        <f t="shared" si="29"/>
        <v>FG0300-12 Stomach Settle Mint 4 Pk</v>
      </c>
      <c r="H203" s="33"/>
      <c r="I203" s="33"/>
      <c r="J203" s="34"/>
      <c r="K203" s="1"/>
      <c r="L203" s="35"/>
      <c r="M203" s="35"/>
    </row>
    <row r="204" spans="1:13" ht="15" customHeight="1">
      <c r="A204" s="28">
        <v>28</v>
      </c>
      <c r="B204" s="8" t="str">
        <f t="shared" si="27"/>
        <v>Units</v>
      </c>
      <c r="C204" s="28">
        <v>7</v>
      </c>
      <c r="D204" s="8" t="str">
        <f t="shared" si="28"/>
        <v>Cartons</v>
      </c>
      <c r="E204" s="29">
        <v>10.15</v>
      </c>
      <c r="F204" s="8"/>
      <c r="G204" s="32" t="str">
        <f t="shared" si="29"/>
        <v>FG0300-12 Stomach Settle Mint 4 Pk</v>
      </c>
      <c r="H204" s="33"/>
      <c r="I204" s="33"/>
      <c r="J204" s="34"/>
      <c r="K204" s="1"/>
      <c r="L204" s="35"/>
      <c r="M204" s="35"/>
    </row>
    <row r="205" spans="1:13" ht="15" customHeight="1">
      <c r="A205" s="28">
        <v>32</v>
      </c>
      <c r="B205" s="8" t="str">
        <f t="shared" si="27"/>
        <v>Units</v>
      </c>
      <c r="C205" s="28">
        <v>8</v>
      </c>
      <c r="D205" s="8" t="str">
        <f t="shared" si="28"/>
        <v>Cartons</v>
      </c>
      <c r="E205" s="29">
        <v>11.6</v>
      </c>
      <c r="F205" s="8"/>
      <c r="G205" s="32" t="str">
        <f t="shared" si="29"/>
        <v>FG0300-12 Stomach Settle Mint 4 Pk</v>
      </c>
      <c r="H205" s="33"/>
      <c r="I205" s="33"/>
      <c r="J205" s="34"/>
      <c r="K205" s="1"/>
      <c r="L205" s="35"/>
      <c r="M205" s="35"/>
    </row>
    <row r="206" spans="1:13" ht="15" customHeight="1">
      <c r="A206" s="28">
        <v>28</v>
      </c>
      <c r="B206" s="8" t="str">
        <f t="shared" si="27"/>
        <v>Units</v>
      </c>
      <c r="C206" s="28">
        <v>7</v>
      </c>
      <c r="D206" s="8" t="str">
        <f t="shared" si="28"/>
        <v>Cartons</v>
      </c>
      <c r="E206" s="29">
        <v>10.15</v>
      </c>
      <c r="F206" s="8"/>
      <c r="G206" s="32" t="str">
        <f t="shared" si="29"/>
        <v>FG0300-12 Stomach Settle Mint 4 Pk</v>
      </c>
      <c r="H206" s="33"/>
      <c r="I206" s="33"/>
      <c r="J206" s="34"/>
      <c r="K206" s="1"/>
      <c r="L206" s="35"/>
      <c r="M206" s="35"/>
    </row>
    <row r="207" spans="1:13" ht="15" customHeight="1">
      <c r="A207" s="28">
        <v>16</v>
      </c>
      <c r="B207" s="8" t="str">
        <f t="shared" si="27"/>
        <v>Units</v>
      </c>
      <c r="C207" s="28">
        <v>4</v>
      </c>
      <c r="D207" s="8" t="str">
        <f t="shared" si="28"/>
        <v>Cartons</v>
      </c>
      <c r="E207" s="29">
        <v>5.8</v>
      </c>
      <c r="F207" s="8"/>
      <c r="G207" s="32" t="str">
        <f t="shared" si="29"/>
        <v>FG0300-12 Stomach Settle Mint 4 Pk</v>
      </c>
      <c r="H207" s="33"/>
      <c r="I207" s="33"/>
      <c r="J207" s="34"/>
      <c r="K207" s="1"/>
      <c r="L207" s="35"/>
      <c r="M207" s="35"/>
    </row>
    <row r="208" spans="1:13" ht="15" customHeight="1">
      <c r="A208" s="28">
        <v>16</v>
      </c>
      <c r="B208" s="8" t="str">
        <f t="shared" si="27"/>
        <v>Units</v>
      </c>
      <c r="C208" s="28">
        <v>4</v>
      </c>
      <c r="D208" s="8" t="str">
        <f t="shared" si="28"/>
        <v>Cartons</v>
      </c>
      <c r="E208" s="29">
        <v>5.8</v>
      </c>
      <c r="F208" s="8"/>
      <c r="G208" s="32" t="str">
        <f t="shared" si="29"/>
        <v>FG0300-12 Stomach Settle Mint 4 Pk</v>
      </c>
      <c r="H208" s="33"/>
      <c r="I208" s="33"/>
      <c r="J208" s="34"/>
      <c r="K208" s="1"/>
      <c r="L208" s="35"/>
      <c r="M208" s="35"/>
    </row>
    <row r="209" spans="1:13" ht="15" customHeight="1">
      <c r="A209" s="28">
        <v>16</v>
      </c>
      <c r="B209" s="8" t="str">
        <f t="shared" si="27"/>
        <v>Units</v>
      </c>
      <c r="C209" s="28">
        <v>4</v>
      </c>
      <c r="D209" s="8" t="str">
        <f t="shared" si="28"/>
        <v>Cartons</v>
      </c>
      <c r="E209" s="29">
        <v>5.8</v>
      </c>
      <c r="F209" s="8"/>
      <c r="G209" s="32" t="str">
        <f t="shared" si="29"/>
        <v>FG0300-12 Stomach Settle Mint 4 Pk</v>
      </c>
      <c r="H209" s="33"/>
      <c r="I209" s="33"/>
      <c r="J209" s="34"/>
      <c r="K209" s="1"/>
      <c r="L209" s="35"/>
      <c r="M209" s="35"/>
    </row>
    <row r="210" spans="1:13" ht="15" customHeight="1">
      <c r="A210" s="28">
        <v>28</v>
      </c>
      <c r="B210" s="8" t="str">
        <f t="shared" si="27"/>
        <v>Units</v>
      </c>
      <c r="C210" s="28">
        <v>7</v>
      </c>
      <c r="D210" s="8" t="str">
        <f t="shared" si="28"/>
        <v>Cartons</v>
      </c>
      <c r="E210" s="29">
        <v>10.15</v>
      </c>
      <c r="F210" s="8"/>
      <c r="G210" s="32" t="str">
        <f t="shared" si="29"/>
        <v>FG0300-12 Stomach Settle Mint 4 Pk</v>
      </c>
      <c r="H210" s="33"/>
      <c r="I210" s="33"/>
      <c r="J210" s="34"/>
      <c r="K210" s="1"/>
      <c r="L210" s="35"/>
      <c r="M210" s="35"/>
    </row>
    <row r="211" spans="1:13" ht="15" customHeight="1">
      <c r="A211" s="28">
        <v>48</v>
      </c>
      <c r="B211" s="8" t="str">
        <f t="shared" si="27"/>
        <v>Units</v>
      </c>
      <c r="C211" s="28">
        <v>12</v>
      </c>
      <c r="D211" s="8" t="str">
        <f t="shared" si="28"/>
        <v>Cartons</v>
      </c>
      <c r="E211" s="29">
        <v>17.399999999999999</v>
      </c>
      <c r="F211" s="8"/>
      <c r="G211" s="32" t="str">
        <f t="shared" si="29"/>
        <v>FG0300-12 Stomach Settle Mint 4 Pk</v>
      </c>
      <c r="H211" s="33"/>
      <c r="I211" s="33"/>
      <c r="J211" s="34"/>
      <c r="K211" s="1"/>
      <c r="L211" s="35"/>
      <c r="M211" s="35"/>
    </row>
    <row r="212" spans="1:13" ht="15" customHeight="1">
      <c r="A212" s="28">
        <v>32</v>
      </c>
      <c r="B212" s="8" t="str">
        <f t="shared" si="27"/>
        <v>Units</v>
      </c>
      <c r="C212" s="28">
        <v>8</v>
      </c>
      <c r="D212" s="8" t="str">
        <f t="shared" si="28"/>
        <v>Cartons</v>
      </c>
      <c r="E212" s="29">
        <v>11.6</v>
      </c>
      <c r="F212" s="8"/>
      <c r="G212" s="32" t="str">
        <f t="shared" si="29"/>
        <v>FG0300-12 Stomach Settle Mint 4 Pk</v>
      </c>
      <c r="H212" s="33"/>
      <c r="I212" s="33"/>
      <c r="J212" s="34"/>
      <c r="K212" s="1"/>
      <c r="L212" s="35"/>
      <c r="M212" s="35"/>
    </row>
    <row r="213" spans="1:13" ht="15" customHeight="1">
      <c r="A213" s="28">
        <v>36</v>
      </c>
      <c r="B213" s="8" t="str">
        <f t="shared" si="27"/>
        <v>Units</v>
      </c>
      <c r="C213" s="28">
        <v>9</v>
      </c>
      <c r="D213" s="8" t="str">
        <f t="shared" si="28"/>
        <v>Cartons</v>
      </c>
      <c r="E213" s="29">
        <v>13.049999999999999</v>
      </c>
      <c r="F213" s="8"/>
      <c r="G213" s="32" t="str">
        <f t="shared" si="29"/>
        <v>FG0300-12 Stomach Settle Mint 4 Pk</v>
      </c>
      <c r="H213" s="33"/>
      <c r="I213" s="33"/>
      <c r="J213" s="34"/>
      <c r="K213" s="1"/>
      <c r="L213" s="35"/>
      <c r="M213" s="35"/>
    </row>
    <row r="214" spans="1:13" ht="15" customHeight="1">
      <c r="A214" s="28">
        <v>16</v>
      </c>
      <c r="B214" s="8" t="str">
        <f t="shared" si="27"/>
        <v>Units</v>
      </c>
      <c r="C214" s="28">
        <v>4</v>
      </c>
      <c r="D214" s="8" t="str">
        <f t="shared" si="28"/>
        <v>Cartons</v>
      </c>
      <c r="E214" s="29">
        <v>5.8</v>
      </c>
      <c r="F214" s="8"/>
      <c r="G214" s="32" t="str">
        <f t="shared" si="29"/>
        <v>FG0300-12 Stomach Settle Mint 4 Pk</v>
      </c>
      <c r="H214" s="33"/>
      <c r="I214" s="33"/>
      <c r="J214" s="34"/>
      <c r="K214" s="1"/>
      <c r="L214" s="35"/>
      <c r="M214" s="35"/>
    </row>
    <row r="215" spans="1:13" ht="15" customHeight="1">
      <c r="A215" s="28">
        <v>8</v>
      </c>
      <c r="B215" s="8" t="str">
        <f t="shared" si="27"/>
        <v>Units</v>
      </c>
      <c r="C215" s="28">
        <v>2</v>
      </c>
      <c r="D215" s="8" t="str">
        <f t="shared" si="28"/>
        <v>Cartons</v>
      </c>
      <c r="E215" s="29">
        <v>2.9</v>
      </c>
      <c r="F215" s="8"/>
      <c r="G215" s="32" t="str">
        <f t="shared" si="29"/>
        <v>FG0300-12 Stomach Settle Mint 4 Pk</v>
      </c>
      <c r="H215" s="33"/>
      <c r="I215" s="33"/>
      <c r="J215" s="34"/>
      <c r="K215" s="1"/>
      <c r="L215" s="35"/>
      <c r="M215" s="35"/>
    </row>
    <row r="216" spans="1:13" ht="15" customHeight="1" thickBot="1">
      <c r="A216" s="11">
        <f>SUM(A191:A215)</f>
        <v>636</v>
      </c>
      <c r="B216" s="23"/>
      <c r="C216" s="11">
        <f>SUM(C191:C215)</f>
        <v>159</v>
      </c>
      <c r="D216" s="23"/>
      <c r="E216" s="24">
        <f>SUM(E191:E215)</f>
        <v>230.55000000000007</v>
      </c>
      <c r="F216" s="9"/>
      <c r="G216" s="36" t="s">
        <v>68</v>
      </c>
      <c r="H216" s="36"/>
      <c r="I216" s="36"/>
      <c r="J216" s="36"/>
      <c r="K216" s="37"/>
      <c r="L216" s="37"/>
      <c r="M216" s="37"/>
    </row>
  </sheetData>
  <mergeCells count="499">
    <mergeCell ref="G139:J139"/>
    <mergeCell ref="G194:J194"/>
    <mergeCell ref="L194:M194"/>
    <mergeCell ref="G200:J200"/>
    <mergeCell ref="G208:J208"/>
    <mergeCell ref="L208:M208"/>
    <mergeCell ref="G209:J209"/>
    <mergeCell ref="L209:M209"/>
    <mergeCell ref="G210:J210"/>
    <mergeCell ref="L210:M210"/>
    <mergeCell ref="K153:M153"/>
    <mergeCell ref="A154:M154"/>
    <mergeCell ref="L139:M139"/>
    <mergeCell ref="G140:J140"/>
    <mergeCell ref="G142:J142"/>
    <mergeCell ref="G146:J146"/>
    <mergeCell ref="G145:J145"/>
    <mergeCell ref="L145:M145"/>
    <mergeCell ref="L146:M146"/>
    <mergeCell ref="G149:J149"/>
    <mergeCell ref="K149:M149"/>
    <mergeCell ref="G147:J147"/>
    <mergeCell ref="K147:M147"/>
    <mergeCell ref="A148:M148"/>
    <mergeCell ref="A155:B155"/>
    <mergeCell ref="C155:D155"/>
    <mergeCell ref="E155:E157"/>
    <mergeCell ref="F155:F157"/>
    <mergeCell ref="K155:M155"/>
    <mergeCell ref="A156:A157"/>
    <mergeCell ref="B156:B157"/>
    <mergeCell ref="C156:C157"/>
    <mergeCell ref="D156:D157"/>
    <mergeCell ref="G156:J157"/>
    <mergeCell ref="K156:K157"/>
    <mergeCell ref="L156:M157"/>
    <mergeCell ref="G155:J155"/>
    <mergeCell ref="G138:J138"/>
    <mergeCell ref="L138:M138"/>
    <mergeCell ref="G133:J133"/>
    <mergeCell ref="G135:J135"/>
    <mergeCell ref="K140:M140"/>
    <mergeCell ref="A141:M141"/>
    <mergeCell ref="A142:B142"/>
    <mergeCell ref="C142:D142"/>
    <mergeCell ref="E142:E144"/>
    <mergeCell ref="F142:F144"/>
    <mergeCell ref="K142:M142"/>
    <mergeCell ref="A143:A144"/>
    <mergeCell ref="B143:B144"/>
    <mergeCell ref="C143:C144"/>
    <mergeCell ref="D143:D144"/>
    <mergeCell ref="G143:J144"/>
    <mergeCell ref="K143:K144"/>
    <mergeCell ref="L143:M144"/>
    <mergeCell ref="K133:M133"/>
    <mergeCell ref="A134:M134"/>
    <mergeCell ref="A135:B135"/>
    <mergeCell ref="C135:D135"/>
    <mergeCell ref="E135:E137"/>
    <mergeCell ref="F135:F137"/>
    <mergeCell ref="K135:M135"/>
    <mergeCell ref="A136:A137"/>
    <mergeCell ref="B136:B137"/>
    <mergeCell ref="C136:C137"/>
    <mergeCell ref="D136:D137"/>
    <mergeCell ref="G136:J137"/>
    <mergeCell ref="K136:K137"/>
    <mergeCell ref="L136:M137"/>
    <mergeCell ref="K124:M124"/>
    <mergeCell ref="A125:M125"/>
    <mergeCell ref="A126:B126"/>
    <mergeCell ref="C126:D126"/>
    <mergeCell ref="E126:E128"/>
    <mergeCell ref="F126:F128"/>
    <mergeCell ref="K126:M126"/>
    <mergeCell ref="A127:A128"/>
    <mergeCell ref="B127:B128"/>
    <mergeCell ref="C127:C128"/>
    <mergeCell ref="D127:D128"/>
    <mergeCell ref="G127:J128"/>
    <mergeCell ref="K127:K128"/>
    <mergeCell ref="L127:M128"/>
    <mergeCell ref="L132:M132"/>
    <mergeCell ref="G131:J131"/>
    <mergeCell ref="G129:J129"/>
    <mergeCell ref="L129:M129"/>
    <mergeCell ref="G130:J130"/>
    <mergeCell ref="L130:M130"/>
    <mergeCell ref="L131:M131"/>
    <mergeCell ref="G132:J132"/>
    <mergeCell ref="A120:B120"/>
    <mergeCell ref="C120:D120"/>
    <mergeCell ref="E120:E122"/>
    <mergeCell ref="F120:F122"/>
    <mergeCell ref="K120:M120"/>
    <mergeCell ref="A121:A122"/>
    <mergeCell ref="B121:B122"/>
    <mergeCell ref="C121:C122"/>
    <mergeCell ref="D121:D122"/>
    <mergeCell ref="G121:J122"/>
    <mergeCell ref="K121:K122"/>
    <mergeCell ref="L121:M122"/>
    <mergeCell ref="G120:J120"/>
    <mergeCell ref="G123:J123"/>
    <mergeCell ref="L123:M123"/>
    <mergeCell ref="G105:J106"/>
    <mergeCell ref="K105:K106"/>
    <mergeCell ref="L105:M106"/>
    <mergeCell ref="K118:M118"/>
    <mergeCell ref="L117:M117"/>
    <mergeCell ref="J55:M56"/>
    <mergeCell ref="G102:J102"/>
    <mergeCell ref="K102:M102"/>
    <mergeCell ref="G98:J98"/>
    <mergeCell ref="L98:M98"/>
    <mergeCell ref="G99:J99"/>
    <mergeCell ref="L99:M99"/>
    <mergeCell ref="J91:M91"/>
    <mergeCell ref="J78:M78"/>
    <mergeCell ref="J89:M89"/>
    <mergeCell ref="A119:M119"/>
    <mergeCell ref="G118:J118"/>
    <mergeCell ref="G124:J124"/>
    <mergeCell ref="G126:J126"/>
    <mergeCell ref="G109:J109"/>
    <mergeCell ref="K109:M109"/>
    <mergeCell ref="A110:M110"/>
    <mergeCell ref="A111:B111"/>
    <mergeCell ref="C111:D111"/>
    <mergeCell ref="E111:E113"/>
    <mergeCell ref="G111:J111"/>
    <mergeCell ref="K111:M111"/>
    <mergeCell ref="A112:A113"/>
    <mergeCell ref="B112:B113"/>
    <mergeCell ref="C112:C113"/>
    <mergeCell ref="D112:D113"/>
    <mergeCell ref="G112:J113"/>
    <mergeCell ref="K112:K113"/>
    <mergeCell ref="F111:F113"/>
    <mergeCell ref="L112:M113"/>
    <mergeCell ref="G114:J114"/>
    <mergeCell ref="L114:M114"/>
    <mergeCell ref="G115:J115"/>
    <mergeCell ref="L115:M115"/>
    <mergeCell ref="A103:M103"/>
    <mergeCell ref="G107:J107"/>
    <mergeCell ref="L107:M107"/>
    <mergeCell ref="G108:J108"/>
    <mergeCell ref="L108:M108"/>
    <mergeCell ref="A94:M94"/>
    <mergeCell ref="A95:B95"/>
    <mergeCell ref="E104:E106"/>
    <mergeCell ref="F104:F106"/>
    <mergeCell ref="A105:A106"/>
    <mergeCell ref="B105:B106"/>
    <mergeCell ref="C105:C106"/>
    <mergeCell ref="D105:D106"/>
    <mergeCell ref="A104:B104"/>
    <mergeCell ref="L100:M100"/>
    <mergeCell ref="G101:J101"/>
    <mergeCell ref="L101:M101"/>
    <mergeCell ref="C95:D95"/>
    <mergeCell ref="E95:E97"/>
    <mergeCell ref="G95:J95"/>
    <mergeCell ref="K95:M95"/>
    <mergeCell ref="A96:A97"/>
    <mergeCell ref="B96:B97"/>
    <mergeCell ref="C96:C97"/>
    <mergeCell ref="L39:M39"/>
    <mergeCell ref="A75:E75"/>
    <mergeCell ref="J75:M75"/>
    <mergeCell ref="A76:E76"/>
    <mergeCell ref="J76:M76"/>
    <mergeCell ref="J63:M63"/>
    <mergeCell ref="A64:E64"/>
    <mergeCell ref="J64:M64"/>
    <mergeCell ref="A65:E65"/>
    <mergeCell ref="J65:M65"/>
    <mergeCell ref="A66:E66"/>
    <mergeCell ref="J66:M66"/>
    <mergeCell ref="J60:M60"/>
    <mergeCell ref="A63:E63"/>
    <mergeCell ref="A92:E92"/>
    <mergeCell ref="J92:M92"/>
    <mergeCell ref="K96:K97"/>
    <mergeCell ref="L96:M97"/>
    <mergeCell ref="F95:F97"/>
    <mergeCell ref="G100:J100"/>
    <mergeCell ref="G40:J40"/>
    <mergeCell ref="L40:M40"/>
    <mergeCell ref="A77:E77"/>
    <mergeCell ref="J77:M77"/>
    <mergeCell ref="A78:E78"/>
    <mergeCell ref="A93:E93"/>
    <mergeCell ref="H93:M93"/>
    <mergeCell ref="D96:D97"/>
    <mergeCell ref="G96:J97"/>
    <mergeCell ref="A60:E60"/>
    <mergeCell ref="L38:M38"/>
    <mergeCell ref="C28:D28"/>
    <mergeCell ref="K28:M28"/>
    <mergeCell ref="L29:M30"/>
    <mergeCell ref="J72:M72"/>
    <mergeCell ref="A73:E73"/>
    <mergeCell ref="J73:M73"/>
    <mergeCell ref="A74:E74"/>
    <mergeCell ref="J74:M74"/>
    <mergeCell ref="A68:E68"/>
    <mergeCell ref="J68:M68"/>
    <mergeCell ref="G42:M42"/>
    <mergeCell ref="G43:J43"/>
    <mergeCell ref="K43:M43"/>
    <mergeCell ref="A44:H46"/>
    <mergeCell ref="I46:M46"/>
    <mergeCell ref="A50:D50"/>
    <mergeCell ref="I50:M50"/>
    <mergeCell ref="A51:D53"/>
    <mergeCell ref="I51:M53"/>
    <mergeCell ref="E53:F53"/>
    <mergeCell ref="A62:E62"/>
    <mergeCell ref="J62:M62"/>
    <mergeCell ref="H1:I1"/>
    <mergeCell ref="H4:M6"/>
    <mergeCell ref="H18:I18"/>
    <mergeCell ref="J17:K17"/>
    <mergeCell ref="A13:G13"/>
    <mergeCell ref="A14:G14"/>
    <mergeCell ref="A15:G15"/>
    <mergeCell ref="A16:G16"/>
    <mergeCell ref="A61:E61"/>
    <mergeCell ref="J61:M61"/>
    <mergeCell ref="G53:H53"/>
    <mergeCell ref="A47:M47"/>
    <mergeCell ref="A48:G49"/>
    <mergeCell ref="A59:E59"/>
    <mergeCell ref="J59:M59"/>
    <mergeCell ref="G41:M41"/>
    <mergeCell ref="I44:M44"/>
    <mergeCell ref="I45:M45"/>
    <mergeCell ref="A54:M54"/>
    <mergeCell ref="A55:E56"/>
    <mergeCell ref="F55:F56"/>
    <mergeCell ref="G55:G56"/>
    <mergeCell ref="H55:I55"/>
    <mergeCell ref="H56:I56"/>
    <mergeCell ref="F21:F22"/>
    <mergeCell ref="G21:G22"/>
    <mergeCell ref="A4:G4"/>
    <mergeCell ref="A5:G5"/>
    <mergeCell ref="A6:F6"/>
    <mergeCell ref="A7:G7"/>
    <mergeCell ref="A11:F11"/>
    <mergeCell ref="H17:I17"/>
    <mergeCell ref="A17:G17"/>
    <mergeCell ref="H8:M8"/>
    <mergeCell ref="H9:M9"/>
    <mergeCell ref="H10:M10"/>
    <mergeCell ref="H11:M11"/>
    <mergeCell ref="H12:M14"/>
    <mergeCell ref="L17:M17"/>
    <mergeCell ref="H15:M16"/>
    <mergeCell ref="A12:G12"/>
    <mergeCell ref="H7:M7"/>
    <mergeCell ref="J1:M1"/>
    <mergeCell ref="H2:I2"/>
    <mergeCell ref="J2:M2"/>
    <mergeCell ref="H3:I3"/>
    <mergeCell ref="J3:M3"/>
    <mergeCell ref="A8:G8"/>
    <mergeCell ref="A10:G10"/>
    <mergeCell ref="J21:M21"/>
    <mergeCell ref="A58:E58"/>
    <mergeCell ref="J58:M58"/>
    <mergeCell ref="H48:M48"/>
    <mergeCell ref="C29:C30"/>
    <mergeCell ref="D29:D30"/>
    <mergeCell ref="A29:A30"/>
    <mergeCell ref="B29:B30"/>
    <mergeCell ref="E28:E30"/>
    <mergeCell ref="A28:B28"/>
    <mergeCell ref="G38:J38"/>
    <mergeCell ref="G39:J39"/>
    <mergeCell ref="A1:G1"/>
    <mergeCell ref="A2:G2"/>
    <mergeCell ref="A3:G3"/>
    <mergeCell ref="H21:I21"/>
    <mergeCell ref="H22:I22"/>
    <mergeCell ref="A79:E79"/>
    <mergeCell ref="J79:M79"/>
    <mergeCell ref="A80:E80"/>
    <mergeCell ref="A69:E69"/>
    <mergeCell ref="J69:M69"/>
    <mergeCell ref="A70:E70"/>
    <mergeCell ref="J70:M70"/>
    <mergeCell ref="A71:E71"/>
    <mergeCell ref="J71:M71"/>
    <mergeCell ref="A72:E72"/>
    <mergeCell ref="A87:E87"/>
    <mergeCell ref="J87:M87"/>
    <mergeCell ref="G116:J116"/>
    <mergeCell ref="G117:J117"/>
    <mergeCell ref="L116:M116"/>
    <mergeCell ref="J80:M80"/>
    <mergeCell ref="A81:E81"/>
    <mergeCell ref="J81:M81"/>
    <mergeCell ref="A82:E82"/>
    <mergeCell ref="J82:M82"/>
    <mergeCell ref="A83:E83"/>
    <mergeCell ref="J83:M83"/>
    <mergeCell ref="A84:E84"/>
    <mergeCell ref="J84:M84"/>
    <mergeCell ref="A85:E85"/>
    <mergeCell ref="J85:M85"/>
    <mergeCell ref="A86:E86"/>
    <mergeCell ref="J86:M86"/>
    <mergeCell ref="C104:D104"/>
    <mergeCell ref="G104:J104"/>
    <mergeCell ref="K104:M104"/>
    <mergeCell ref="A88:E88"/>
    <mergeCell ref="J88:M88"/>
    <mergeCell ref="A89:E89"/>
    <mergeCell ref="A90:E90"/>
    <mergeCell ref="J90:M90"/>
    <mergeCell ref="A91:E91"/>
    <mergeCell ref="H19:I19"/>
    <mergeCell ref="A20:M20"/>
    <mergeCell ref="A9:G9"/>
    <mergeCell ref="B23:E23"/>
    <mergeCell ref="B24:E24"/>
    <mergeCell ref="G34:J34"/>
    <mergeCell ref="L35:M35"/>
    <mergeCell ref="L37:M37"/>
    <mergeCell ref="L36:M36"/>
    <mergeCell ref="A26:E26"/>
    <mergeCell ref="H26:M26"/>
    <mergeCell ref="A27:M27"/>
    <mergeCell ref="L31:M31"/>
    <mergeCell ref="L32:M32"/>
    <mergeCell ref="G31:J31"/>
    <mergeCell ref="G32:J32"/>
    <mergeCell ref="G36:J36"/>
    <mergeCell ref="G37:J37"/>
    <mergeCell ref="A19:G19"/>
    <mergeCell ref="J18:M19"/>
    <mergeCell ref="G28:J28"/>
    <mergeCell ref="A67:E67"/>
    <mergeCell ref="J67:M67"/>
    <mergeCell ref="J23:M23"/>
    <mergeCell ref="J24:M24"/>
    <mergeCell ref="J25:M25"/>
    <mergeCell ref="A18:G18"/>
    <mergeCell ref="B25:E25"/>
    <mergeCell ref="G33:J33"/>
    <mergeCell ref="G35:J35"/>
    <mergeCell ref="L33:M33"/>
    <mergeCell ref="L34:M34"/>
    <mergeCell ref="H49:M49"/>
    <mergeCell ref="A57:E57"/>
    <mergeCell ref="J57:M57"/>
    <mergeCell ref="G51:H51"/>
    <mergeCell ref="G52:H52"/>
    <mergeCell ref="E50:F50"/>
    <mergeCell ref="G50:H50"/>
    <mergeCell ref="E51:F51"/>
    <mergeCell ref="E52:F52"/>
    <mergeCell ref="J22:M22"/>
    <mergeCell ref="A21:E22"/>
    <mergeCell ref="K29:K30"/>
    <mergeCell ref="G29:J30"/>
    <mergeCell ref="A149:B149"/>
    <mergeCell ref="C149:D149"/>
    <mergeCell ref="E149:E151"/>
    <mergeCell ref="F149:F151"/>
    <mergeCell ref="A150:A151"/>
    <mergeCell ref="B150:B151"/>
    <mergeCell ref="C150:C151"/>
    <mergeCell ref="D150:D151"/>
    <mergeCell ref="G150:J151"/>
    <mergeCell ref="K150:K151"/>
    <mergeCell ref="L150:M151"/>
    <mergeCell ref="G152:J152"/>
    <mergeCell ref="L152:M152"/>
    <mergeCell ref="G153:J153"/>
    <mergeCell ref="G164:J164"/>
    <mergeCell ref="G166:J166"/>
    <mergeCell ref="G159:J159"/>
    <mergeCell ref="L159:M159"/>
    <mergeCell ref="G163:J163"/>
    <mergeCell ref="L163:M163"/>
    <mergeCell ref="G158:J158"/>
    <mergeCell ref="L158:M158"/>
    <mergeCell ref="G160:J160"/>
    <mergeCell ref="L160:M160"/>
    <mergeCell ref="G161:J161"/>
    <mergeCell ref="L161:M161"/>
    <mergeCell ref="G162:J162"/>
    <mergeCell ref="L162:M162"/>
    <mergeCell ref="G170:J170"/>
    <mergeCell ref="G172:J172"/>
    <mergeCell ref="G169:J169"/>
    <mergeCell ref="L169:M169"/>
    <mergeCell ref="L170:M170"/>
    <mergeCell ref="G171:J171"/>
    <mergeCell ref="L171:M171"/>
    <mergeCell ref="L172:M172"/>
    <mergeCell ref="L164:M164"/>
    <mergeCell ref="G165:J165"/>
    <mergeCell ref="L165:M165"/>
    <mergeCell ref="L166:M166"/>
    <mergeCell ref="G167:J167"/>
    <mergeCell ref="L167:M167"/>
    <mergeCell ref="G168:J168"/>
    <mergeCell ref="L168:M168"/>
    <mergeCell ref="G173:J173"/>
    <mergeCell ref="L173:M173"/>
    <mergeCell ref="G174:J174"/>
    <mergeCell ref="L174:M174"/>
    <mergeCell ref="G180:J180"/>
    <mergeCell ref="L180:M180"/>
    <mergeCell ref="G181:J181"/>
    <mergeCell ref="L181:M181"/>
    <mergeCell ref="G182:J182"/>
    <mergeCell ref="L182:M182"/>
    <mergeCell ref="G183:J183"/>
    <mergeCell ref="L183:M183"/>
    <mergeCell ref="G184:J184"/>
    <mergeCell ref="L184:M184"/>
    <mergeCell ref="G175:J175"/>
    <mergeCell ref="L175:M175"/>
    <mergeCell ref="G176:J176"/>
    <mergeCell ref="L176:M176"/>
    <mergeCell ref="G177:J177"/>
    <mergeCell ref="L177:M177"/>
    <mergeCell ref="G178:J178"/>
    <mergeCell ref="L178:M178"/>
    <mergeCell ref="G179:J179"/>
    <mergeCell ref="L179:M179"/>
    <mergeCell ref="G185:J185"/>
    <mergeCell ref="L185:M185"/>
    <mergeCell ref="G186:J186"/>
    <mergeCell ref="G188:J188"/>
    <mergeCell ref="K186:M186"/>
    <mergeCell ref="A187:M187"/>
    <mergeCell ref="A188:B188"/>
    <mergeCell ref="C188:D188"/>
    <mergeCell ref="E188:E190"/>
    <mergeCell ref="F188:F190"/>
    <mergeCell ref="K188:M188"/>
    <mergeCell ref="A189:A190"/>
    <mergeCell ref="B189:B190"/>
    <mergeCell ref="C189:C190"/>
    <mergeCell ref="G198:J198"/>
    <mergeCell ref="K189:K190"/>
    <mergeCell ref="L189:M190"/>
    <mergeCell ref="L198:M198"/>
    <mergeCell ref="D189:D190"/>
    <mergeCell ref="G189:J190"/>
    <mergeCell ref="G195:J195"/>
    <mergeCell ref="L195:M195"/>
    <mergeCell ref="G196:J196"/>
    <mergeCell ref="L196:M196"/>
    <mergeCell ref="G197:J197"/>
    <mergeCell ref="L197:M197"/>
    <mergeCell ref="G192:J192"/>
    <mergeCell ref="L192:M192"/>
    <mergeCell ref="G193:J193"/>
    <mergeCell ref="L193:M193"/>
    <mergeCell ref="G191:J191"/>
    <mergeCell ref="L191:M191"/>
    <mergeCell ref="G199:J199"/>
    <mergeCell ref="L199:M199"/>
    <mergeCell ref="L200:M200"/>
    <mergeCell ref="G201:J201"/>
    <mergeCell ref="L201:M201"/>
    <mergeCell ref="G213:J213"/>
    <mergeCell ref="L213:M213"/>
    <mergeCell ref="G214:J214"/>
    <mergeCell ref="L214:M214"/>
    <mergeCell ref="G211:J211"/>
    <mergeCell ref="L211:M211"/>
    <mergeCell ref="G212:J212"/>
    <mergeCell ref="G215:J215"/>
    <mergeCell ref="L215:M215"/>
    <mergeCell ref="G216:J216"/>
    <mergeCell ref="G202:J202"/>
    <mergeCell ref="L202:M202"/>
    <mergeCell ref="K216:M216"/>
    <mergeCell ref="L212:M212"/>
    <mergeCell ref="G203:J203"/>
    <mergeCell ref="L203:M203"/>
    <mergeCell ref="G204:J204"/>
    <mergeCell ref="L204:M204"/>
    <mergeCell ref="G205:J205"/>
    <mergeCell ref="L205:M205"/>
    <mergeCell ref="G206:J206"/>
    <mergeCell ref="L206:M206"/>
    <mergeCell ref="G207:J207"/>
    <mergeCell ref="L207:M207"/>
  </mergeCells>
  <pageMargins left="0.5" right="0.49214743589743598" top="0.41546474358974361" bottom="0.12940705128205129" header="0" footer="0"/>
  <pageSetup scale="85" fitToWidth="0" fitToHeight="0" orientation="portrait" r:id="rId1"/>
  <headerFooter differentFirst="1">
    <oddHeader xml:space="preserve">&amp;L&amp;12   Date: 5/21/24&amp;C&amp;"-,Bold"&amp;14SUPPLEMENT TO THE BILL OF Lading Number: 40395882&amp;R&amp;12 Page: &amp;P     &amp;K00+000a&amp;K01+000  </oddHeader>
    <firstHeader xml:space="preserve">&amp;L&amp;12   Date: 5/21/24&amp;C&amp;"-,Bold"&amp;18BILL OF LADING   &amp;20   &amp;R&amp;12Page: &amp;P    &amp;K00+000 a&amp;K01+000  </firstHead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Sheet2!$A$1:$A$18</xm:f>
          </x14:formula1>
          <xm:sqref>G31:J40 G191:J191 G158:J158 G152:J152 G145:J145 G138:J138 G129:J129 G123:J123 G114:J114 G107:J107 G98:J98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workbookViewId="0">
      <selection activeCell="A25" sqref="A25"/>
    </sheetView>
  </sheetViews>
  <sheetFormatPr defaultRowHeight="15"/>
  <cols>
    <col min="1" max="1" width="48" customWidth="1"/>
    <col min="2" max="2" width="25.140625" customWidth="1"/>
    <col min="3" max="3" width="27" customWidth="1"/>
  </cols>
  <sheetData>
    <row r="1" spans="1:3">
      <c r="A1" s="13" t="s">
        <v>73</v>
      </c>
      <c r="B1" s="14" t="s">
        <v>74</v>
      </c>
      <c r="C1" s="14" t="s">
        <v>75</v>
      </c>
    </row>
    <row r="2" spans="1:3">
      <c r="A2" s="15" t="s">
        <v>76</v>
      </c>
      <c r="B2" s="16">
        <v>1</v>
      </c>
      <c r="C2" s="12">
        <v>6</v>
      </c>
    </row>
    <row r="3" spans="1:3">
      <c r="A3" s="15" t="s">
        <v>77</v>
      </c>
      <c r="B3" s="16">
        <v>1</v>
      </c>
      <c r="C3" s="12">
        <v>6</v>
      </c>
    </row>
    <row r="4" spans="1:3">
      <c r="A4" s="15" t="s">
        <v>92</v>
      </c>
      <c r="B4" s="16">
        <v>1</v>
      </c>
      <c r="C4" s="12">
        <v>6</v>
      </c>
    </row>
    <row r="5" spans="1:3">
      <c r="A5" s="19" t="s">
        <v>94</v>
      </c>
      <c r="B5" s="20">
        <v>2.35</v>
      </c>
      <c r="C5" s="12">
        <v>4</v>
      </c>
    </row>
    <row r="6" spans="1:3">
      <c r="A6" s="19" t="s">
        <v>83</v>
      </c>
      <c r="B6" s="20">
        <v>2.5</v>
      </c>
      <c r="C6" s="12">
        <v>4</v>
      </c>
    </row>
    <row r="7" spans="1:3">
      <c r="A7" s="19" t="s">
        <v>93</v>
      </c>
      <c r="B7" s="20">
        <v>3.5</v>
      </c>
      <c r="C7" s="12">
        <v>4</v>
      </c>
    </row>
    <row r="8" spans="1:3">
      <c r="A8" s="17" t="s">
        <v>95</v>
      </c>
      <c r="B8" s="18">
        <v>1.45</v>
      </c>
      <c r="C8" s="12">
        <v>4</v>
      </c>
    </row>
    <row r="9" spans="1:3">
      <c r="A9" s="17" t="s">
        <v>91</v>
      </c>
      <c r="B9" s="18">
        <v>1.45</v>
      </c>
      <c r="C9" s="12">
        <v>4</v>
      </c>
    </row>
    <row r="10" spans="1:3">
      <c r="A10" s="15" t="s">
        <v>84</v>
      </c>
      <c r="B10" s="16">
        <v>4.8</v>
      </c>
      <c r="C10" s="12">
        <v>5</v>
      </c>
    </row>
    <row r="11" spans="1:3">
      <c r="A11" s="15" t="s">
        <v>85</v>
      </c>
      <c r="B11" s="16">
        <v>3.2</v>
      </c>
      <c r="C11" s="12">
        <v>3</v>
      </c>
    </row>
    <row r="12" spans="1:3">
      <c r="A12" s="15" t="s">
        <v>86</v>
      </c>
      <c r="B12" s="16">
        <v>1</v>
      </c>
      <c r="C12" s="12">
        <v>3</v>
      </c>
    </row>
    <row r="13" spans="1:3">
      <c r="A13" s="15" t="s">
        <v>87</v>
      </c>
      <c r="B13" s="16">
        <v>1</v>
      </c>
      <c r="C13" s="12">
        <v>3</v>
      </c>
    </row>
    <row r="14" spans="1:3">
      <c r="A14" s="17" t="s">
        <v>88</v>
      </c>
      <c r="B14" s="18">
        <v>1</v>
      </c>
      <c r="C14" s="12">
        <v>3</v>
      </c>
    </row>
    <row r="15" spans="1:3">
      <c r="A15" s="19" t="s">
        <v>89</v>
      </c>
      <c r="B15" s="20">
        <v>1</v>
      </c>
      <c r="C15" s="12">
        <v>3</v>
      </c>
    </row>
    <row r="16" spans="1:3">
      <c r="A16" s="19" t="s">
        <v>90</v>
      </c>
      <c r="B16" s="20">
        <v>1</v>
      </c>
      <c r="C16" s="12">
        <v>3</v>
      </c>
    </row>
    <row r="17" spans="1:3">
      <c r="A17" s="15"/>
      <c r="B17" s="16"/>
      <c r="C17" s="12"/>
    </row>
    <row r="18" spans="1:3">
      <c r="A18" s="17"/>
      <c r="B18" s="18"/>
      <c r="C18" s="12"/>
    </row>
    <row r="19" spans="1:3">
      <c r="A19" s="17"/>
      <c r="B19" s="18"/>
      <c r="C19" s="1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B2BA11543C6E46B0BDC5084A8D08CB" ma:contentTypeVersion="11" ma:contentTypeDescription="Create a new document." ma:contentTypeScope="" ma:versionID="3e3bff6c71c2ca8687ce528b193b37fe">
  <xsd:schema xmlns:xsd="http://www.w3.org/2001/XMLSchema" xmlns:xs="http://www.w3.org/2001/XMLSchema" xmlns:p="http://schemas.microsoft.com/office/2006/metadata/properties" xmlns:ns2="e3877037-40d8-412e-928a-808df435ab6d" xmlns:ns3="27ba59cb-2538-41de-a2cb-c2b94feb3dc4" targetNamespace="http://schemas.microsoft.com/office/2006/metadata/properties" ma:root="true" ma:fieldsID="4018a9a73848a86d3c221df8d3b1cecd" ns2:_="" ns3:_="">
    <xsd:import namespace="e3877037-40d8-412e-928a-808df435ab6d"/>
    <xsd:import namespace="27ba59cb-2538-41de-a2cb-c2b94feb3dc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877037-40d8-412e-928a-808df435ab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35622f4-8c58-4eef-85f1-9ceb49aa3761"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description="" ma:hidden="true" ma:indexed="true" ma:internalName="MediaServiceDateTaken" ma:readOnly="true">
      <xsd:simpleType>
        <xsd:restriction base="dms:Text"/>
      </xsd:simpleType>
    </xsd:element>
    <xsd:element name="MediaServiceLocation" ma:index="14" nillable="true" ma:displayName="Location" ma:descrip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7ba59cb-2538-41de-a2cb-c2b94feb3dc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56a0222-7fce-4e14-b743-2bc6e2e184d1}" ma:internalName="TaxCatchAll" ma:showField="CatchAllData" ma:web="27ba59cb-2538-41de-a2cb-c2b94feb3dc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7ba59cb-2538-41de-a2cb-c2b94feb3dc4" xsi:nil="true"/>
    <lcf76f155ced4ddcb4097134ff3c332f xmlns="e3877037-40d8-412e-928a-808df435ab6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18601DE-90DA-40D1-B53E-92C8E68D75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877037-40d8-412e-928a-808df435ab6d"/>
    <ds:schemaRef ds:uri="27ba59cb-2538-41de-a2cb-c2b94feb3d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89AFB4-FDBA-4540-AFF2-9A84A5A38D15}">
  <ds:schemaRefs>
    <ds:schemaRef ds:uri="http://schemas.microsoft.com/sharepoint/v3/contenttype/forms"/>
  </ds:schemaRefs>
</ds:datastoreItem>
</file>

<file path=customXml/itemProps3.xml><?xml version="1.0" encoding="utf-8"?>
<ds:datastoreItem xmlns:ds="http://schemas.openxmlformats.org/officeDocument/2006/customXml" ds:itemID="{B87C0FC3-833C-403C-808C-EF658CCFA5AA}">
  <ds:schemaRefs>
    <ds:schemaRef ds:uri="http://schemas.microsoft.com/office/2006/metadata/properties"/>
    <ds:schemaRef ds:uri="http://schemas.microsoft.com/office/infopath/2007/PartnerControls"/>
    <ds:schemaRef ds:uri="27ba59cb-2538-41de-a2cb-c2b94feb3dc4"/>
    <ds:schemaRef ds:uri="e3877037-40d8-412e-928a-808df435ab6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WKuhn</dc:creator>
  <cp:lastModifiedBy>Sarah Baumann</cp:lastModifiedBy>
  <cp:lastPrinted>2024-05-17T12:45:45Z</cp:lastPrinted>
  <dcterms:created xsi:type="dcterms:W3CDTF">2017-02-02T20:22:29Z</dcterms:created>
  <dcterms:modified xsi:type="dcterms:W3CDTF">2024-05-20T18:01:04Z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0x01010021B2BA11543C6E46B0BDC5084A8D08CB</vt:lpwstr>
  </property>
  <property fmtid="{D5CDD505-2E9C-101B-9397-08002B2CF9AE}" pid="3" name="Order">
    <vt:r8>31969800</vt:r8>
  </property>
</Properties>
</file>