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Graph Calcula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<sst xmlns="http://schemas.openxmlformats.org/spreadsheetml/2006/main" count="53" uniqueCount="35">
  <si>
    <t xml:space="preserve">Name:  </t>
  </si>
  <si>
    <t xml:space="preserve">Delano Leslie</t>
  </si>
  <si>
    <t xml:space="preserve">Lab Partner(s):  </t>
  </si>
  <si>
    <t xml:space="preserve">Jafette, Sierra</t>
  </si>
  <si>
    <t xml:space="preserve">Date:  </t>
  </si>
  <si>
    <t xml:space="preserve">10/15/2025</t>
  </si>
  <si>
    <t xml:space="preserve">Table #:</t>
  </si>
  <si>
    <t xml:space="preserve">4</t>
  </si>
  <si>
    <t xml:space="preserve">Calculations</t>
  </si>
  <si>
    <t xml:space="preserve">Calculate the latent heat of fusion for water</t>
  </si>
  <si>
    <t xml:space="preserve">L</t>
  </si>
  <si>
    <t xml:space="preserve">=</t>
  </si>
  <si>
    <r>
      <rPr>
        <sz val="11"/>
        <color theme="1"/>
        <rFont val="Calibri"/>
        <family val="2"/>
        <charset val="1"/>
      </rPr>
      <t xml:space="preserve">c</t>
    </r>
    <r>
      <rPr>
        <vertAlign val="subscript"/>
        <sz val="11"/>
        <color theme="1"/>
        <rFont val="Calibri"/>
        <family val="2"/>
        <charset val="1"/>
      </rPr>
      <t xml:space="preserve">w</t>
    </r>
  </si>
  <si>
    <t xml:space="preserve">α</t>
  </si>
  <si>
    <r>
      <rPr>
        <sz val="7"/>
        <color theme="1"/>
        <rFont val="DejaVu Sans"/>
        <family val="2"/>
      </rPr>
      <t xml:space="preserve">(g </t>
    </r>
    <r>
      <rPr>
        <i val="true"/>
        <sz val="7"/>
        <color theme="1"/>
        <rFont val="DejaVu Sans"/>
        <family val="2"/>
      </rPr>
      <t xml:space="preserve">x </t>
    </r>
    <r>
      <rPr>
        <sz val="7"/>
        <color theme="1"/>
        <rFont val="DejaVu Sans"/>
        <family val="2"/>
      </rPr>
      <t xml:space="preserve">10</t>
    </r>
    <r>
      <rPr>
        <vertAlign val="superscript"/>
        <sz val="7"/>
        <color theme="1"/>
        <rFont val="DejaVu Sans"/>
        <family val="2"/>
      </rPr>
      <t xml:space="preserve">3 </t>
    </r>
    <r>
      <rPr>
        <sz val="7"/>
        <color theme="1"/>
        <rFont val="DejaVu Sans"/>
        <family val="2"/>
      </rPr>
      <t xml:space="preserve">*</t>
    </r>
    <r>
      <rPr>
        <vertAlign val="subscript"/>
        <sz val="7"/>
        <color theme="1"/>
        <rFont val="DejaVu Sans"/>
        <family val="2"/>
      </rPr>
      <t xml:space="preserve"> </t>
    </r>
    <r>
      <rPr>
        <sz val="7"/>
        <color theme="1"/>
        <rFont val="DejaVu Sans"/>
        <family val="2"/>
      </rPr>
      <t xml:space="preserve">C°)</t>
    </r>
  </si>
  <si>
    <r>
      <rPr>
        <sz val="11"/>
        <color theme="1"/>
        <rFont val="Calibri"/>
        <family val="2"/>
        <charset val="1"/>
      </rPr>
      <t xml:space="preserve">- T</t>
    </r>
    <r>
      <rPr>
        <vertAlign val="subscript"/>
        <sz val="11"/>
        <color theme="1"/>
        <rFont val="Calibri"/>
        <family val="2"/>
        <charset val="1"/>
      </rPr>
      <t xml:space="preserve">w</t>
    </r>
  </si>
  <si>
    <r>
      <rPr>
        <sz val="11"/>
        <color theme="1"/>
        <rFont val="Calibri"/>
        <family val="2"/>
        <charset val="1"/>
      </rPr>
      <t xml:space="preserve">+c</t>
    </r>
    <r>
      <rPr>
        <vertAlign val="subscript"/>
        <sz val="11"/>
        <color theme="1"/>
        <rFont val="Calibri"/>
        <family val="2"/>
        <charset val="1"/>
      </rPr>
      <t xml:space="preserve">i</t>
    </r>
    <r>
      <rPr>
        <sz val="11"/>
        <color theme="1"/>
        <rFont val="Calibri"/>
        <family val="2"/>
        <charset val="1"/>
      </rPr>
      <t xml:space="preserve">T</t>
    </r>
    <r>
      <rPr>
        <vertAlign val="subscript"/>
        <sz val="11"/>
        <color theme="1"/>
        <rFont val="Calibri"/>
        <family val="2"/>
        <charset val="1"/>
      </rPr>
      <t xml:space="preserve">i</t>
    </r>
  </si>
  <si>
    <t xml:space="preserve">cal/g</t>
  </si>
  <si>
    <r>
      <rPr>
        <sz val="11"/>
        <color theme="1"/>
        <rFont val="Calibri"/>
        <family val="2"/>
        <charset val="1"/>
      </rPr>
      <t xml:space="preserve">m</t>
    </r>
    <r>
      <rPr>
        <vertAlign val="subscript"/>
        <sz val="11"/>
        <color theme="1"/>
        <rFont val="Calibri"/>
        <family val="2"/>
        <charset val="1"/>
      </rPr>
      <t xml:space="preserve">w</t>
    </r>
  </si>
  <si>
    <t xml:space="preserve">g</t>
  </si>
  <si>
    <t xml:space="preserve">Initial Conditions</t>
  </si>
  <si>
    <t xml:space="preserve">Mass of cup:  </t>
  </si>
  <si>
    <t xml:space="preserve">  grams</t>
  </si>
  <si>
    <t xml:space="preserve">Mass of cup &amp; water</t>
  </si>
  <si>
    <r>
      <rPr>
        <sz val="11"/>
        <color theme="1"/>
        <rFont val="Calibri"/>
        <family val="2"/>
        <charset val="1"/>
      </rPr>
      <t xml:space="preserve">M</t>
    </r>
    <r>
      <rPr>
        <vertAlign val="subscript"/>
        <sz val="11"/>
        <color theme="1"/>
        <rFont val="Calibri"/>
        <family val="2"/>
        <charset val="1"/>
      </rPr>
      <t xml:space="preserve">w</t>
    </r>
  </si>
  <si>
    <r>
      <rPr>
        <sz val="11"/>
        <color theme="1"/>
        <rFont val="Calibri"/>
        <family val="2"/>
        <charset val="1"/>
      </rPr>
      <t xml:space="preserve">T</t>
    </r>
    <r>
      <rPr>
        <vertAlign val="subscript"/>
        <sz val="11"/>
        <color theme="1"/>
        <rFont val="Calibri"/>
        <family val="2"/>
        <charset val="1"/>
      </rPr>
      <t xml:space="preserve">w</t>
    </r>
  </si>
  <si>
    <r>
      <rPr>
        <sz val="11"/>
        <color theme="1"/>
        <rFont val="Calibri"/>
        <family val="2"/>
        <charset val="1"/>
      </rPr>
      <t xml:space="preserve">C</t>
    </r>
    <r>
      <rPr>
        <vertAlign val="superscript"/>
        <sz val="11"/>
        <color theme="1"/>
        <rFont val="Calibri"/>
        <family val="2"/>
        <charset val="1"/>
      </rPr>
      <t xml:space="preserve">O</t>
    </r>
  </si>
  <si>
    <r>
      <rPr>
        <sz val="11"/>
        <color theme="1"/>
        <rFont val="Calibri"/>
        <family val="2"/>
        <charset val="1"/>
      </rPr>
      <t xml:space="preserve">cal/g C</t>
    </r>
    <r>
      <rPr>
        <vertAlign val="superscript"/>
        <sz val="11"/>
        <color theme="1"/>
        <rFont val="Calibri"/>
        <family val="2"/>
        <charset val="1"/>
      </rPr>
      <t xml:space="preserve">0</t>
    </r>
  </si>
  <si>
    <r>
      <rPr>
        <sz val="11"/>
        <color theme="1"/>
        <rFont val="Calibri"/>
        <family val="2"/>
        <charset val="1"/>
      </rPr>
      <t xml:space="preserve">T</t>
    </r>
    <r>
      <rPr>
        <vertAlign val="subscript"/>
        <sz val="11"/>
        <color theme="1"/>
        <rFont val="Calibri"/>
        <family val="2"/>
        <charset val="1"/>
      </rPr>
      <t xml:space="preserve">i</t>
    </r>
  </si>
  <si>
    <r>
      <rPr>
        <sz val="11"/>
        <color theme="1"/>
        <rFont val="Calibri"/>
        <family val="2"/>
        <charset val="1"/>
      </rPr>
      <t xml:space="preserve">c</t>
    </r>
    <r>
      <rPr>
        <vertAlign val="subscript"/>
        <sz val="11"/>
        <color theme="1"/>
        <rFont val="Calibri"/>
        <family val="2"/>
        <charset val="1"/>
      </rPr>
      <t xml:space="preserve">i</t>
    </r>
  </si>
  <si>
    <t xml:space="preserve">Mass of cup &amp; water at Varying Temperatures</t>
  </si>
  <si>
    <t xml:space="preserve">Cup + Water + Ice</t>
  </si>
  <si>
    <t xml:space="preserve">M(g)</t>
  </si>
  <si>
    <r>
      <rPr>
        <sz val="11"/>
        <color theme="1"/>
        <rFont val="Calibri"/>
        <family val="2"/>
        <charset val="1"/>
      </rPr>
      <t xml:space="preserve">M</t>
    </r>
    <r>
      <rPr>
        <vertAlign val="superscript"/>
        <sz val="11"/>
        <color theme="1"/>
        <rFont val="Calibri"/>
        <family val="2"/>
        <charset val="1"/>
      </rPr>
      <t xml:space="preserve">-1</t>
    </r>
    <r>
      <rPr>
        <sz val="11"/>
        <color theme="1"/>
        <rFont val="Calibri"/>
        <family val="2"/>
        <charset val="1"/>
      </rPr>
      <t xml:space="preserve">(x 10</t>
    </r>
    <r>
      <rPr>
        <vertAlign val="superscript"/>
        <sz val="11"/>
        <color theme="1"/>
        <rFont val="Calibri"/>
        <family val="2"/>
        <charset val="1"/>
      </rPr>
      <t xml:space="preserve">-3</t>
    </r>
    <r>
      <rPr>
        <sz val="11"/>
        <color theme="1"/>
        <rFont val="Calibri"/>
        <family val="2"/>
        <charset val="1"/>
      </rPr>
      <t xml:space="preserve">g</t>
    </r>
    <r>
      <rPr>
        <vertAlign val="superscript"/>
        <sz val="11"/>
        <color theme="1"/>
        <rFont val="Calibri"/>
        <family val="2"/>
        <charset val="1"/>
      </rPr>
      <t xml:space="preserve">-1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</si>
  <si>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T(C</t>
    </r>
    <r>
      <rPr>
        <vertAlign val="superscript"/>
        <sz val="11"/>
        <color theme="1"/>
        <rFont val="Calibri"/>
        <family val="2"/>
        <charset val="1"/>
      </rPr>
      <t xml:space="preserve">0</t>
    </r>
    <r>
      <rPr>
        <sz val="11"/>
        <color theme="1"/>
        <rFont val="Calibri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</si>
</sst>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.0"/>
    <numFmt numFmtId="168" formatCode="0.000"/>
  </numFmts>
  <fonts count="2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72"/>
      <color rgb="FF000000"/>
      <name val="Al Nile"/>
      <family val="0"/>
      <charset val="178"/>
    </font>
    <font>
      <sz val="72"/>
      <color rgb="FF000000"/>
      <name val="French Script MT"/>
      <family val="4"/>
      <charset val="1"/>
    </font>
    <font>
      <vertAlign val="subscript"/>
      <sz val="11"/>
      <color theme="1"/>
      <name val="Calibri"/>
      <family val="2"/>
      <charset val="1"/>
    </font>
    <font>
      <sz val="11"/>
      <color theme="1"/>
      <name val="DejaVu Sans"/>
      <family val="2"/>
      <charset val="1"/>
    </font>
    <font>
      <sz val="7"/>
      <color theme="1"/>
      <name val="DejaVu Sans"/>
      <family val="2"/>
    </font>
    <font>
      <i val="true"/>
      <sz val="7"/>
      <color theme="1"/>
      <name val="DejaVu Sans"/>
      <family val="2"/>
    </font>
    <font>
      <vertAlign val="superscript"/>
      <sz val="7"/>
      <color theme="1"/>
      <name val="DejaVu Sans"/>
      <family val="2"/>
    </font>
    <font>
      <vertAlign val="subscript"/>
      <sz val="7"/>
      <color theme="1"/>
      <name val="DejaVu Sans"/>
      <family val="2"/>
    </font>
    <font>
      <vertAlign val="superscript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theme="1"/>
      <name val="Calibri"/>
      <family val="2"/>
      <charset val="1"/>
    </font>
    <font>
      <sz val="11"/>
      <color theme="1"/>
      <name val="Calibri"/>
      <family val="2"/>
    </font>
    <font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Temperature v.s. Inverse Mass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'Data Graph Calculation'!$I$33</c:f>
              <c:strCache>
                <c:ptCount val="1"/>
                <c:pt idx="0">
                  <c:v>T(C0)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noFill/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'Data Graph Calculation'!$G$34:$G$43</c:f>
              <c:numCache>
                <c:formatCode>0.000</c:formatCode>
                <c:ptCount val="10"/>
                <c:pt idx="0">
                  <c:v>3.87897595034911</c:v>
                </c:pt>
                <c:pt idx="1">
                  <c:v>3.82262996941896</c:v>
                </c:pt>
                <c:pt idx="2">
                  <c:v>3.76789751318764</c:v>
                </c:pt>
                <c:pt idx="3">
                  <c:v>3.71195248700817</c:v>
                </c:pt>
                <c:pt idx="4">
                  <c:v>3.65898280278083</c:v>
                </c:pt>
                <c:pt idx="5">
                  <c:v>3.60490266762797</c:v>
                </c:pt>
                <c:pt idx="6">
                  <c:v>3.5498757543486</c:v>
                </c:pt>
                <c:pt idx="7">
                  <c:v>3.50140056022409</c:v>
                </c:pt>
                <c:pt idx="8">
                  <c:v>3.45303867403315</c:v>
                </c:pt>
                <c:pt idx="9">
                  <c:v>3.40367597004765</c:v>
                </c:pt>
              </c:numCache>
            </c:numRef>
          </c:xVal>
          <c:yVal>
            <c:numRef>
              <c:f>'Data Graph Calculation'!$I$34:$I$43</c:f>
              <c:numCache>
                <c:formatCode>0.0</c:formatCode>
                <c:ptCount val="10"/>
                <c:pt idx="0">
                  <c:v>31.4</c:v>
                </c:pt>
                <c:pt idx="1">
                  <c:v>29</c:v>
                </c:pt>
                <c:pt idx="2">
                  <c:v>27.6</c:v>
                </c:pt>
                <c:pt idx="3">
                  <c:v>26</c:v>
                </c:pt>
                <c:pt idx="4">
                  <c:v>25.5</c:v>
                </c:pt>
                <c:pt idx="5">
                  <c:v>24</c:v>
                </c:pt>
                <c:pt idx="6">
                  <c:v>22.4</c:v>
                </c:pt>
                <c:pt idx="7">
                  <c:v>21.1</c:v>
                </c:pt>
                <c:pt idx="8">
                  <c:v>19.4</c:v>
                </c:pt>
                <c:pt idx="9">
                  <c:v>18.5</c:v>
                </c:pt>
              </c:numCache>
            </c:numRef>
          </c:yVal>
          <c:smooth val="0"/>
        </c:ser>
        <c:axId val="89278415"/>
        <c:axId val="39797431"/>
      </c:scatterChart>
      <c:valAx>
        <c:axId val="89278415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39797431"/>
        <c:crosses val="autoZero"/>
        <c:crossBetween val="between"/>
      </c:valAx>
      <c:valAx>
        <c:axId val="39797431"/>
        <c:scaling>
          <c:orientation val="minMax"/>
          <c:min val="1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89278415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162360</xdr:colOff>
      <xdr:row>28</xdr:row>
      <xdr:rowOff>289080</xdr:rowOff>
    </xdr:from>
    <xdr:to>
      <xdr:col>25</xdr:col>
      <xdr:colOff>467280</xdr:colOff>
      <xdr:row>38</xdr:row>
      <xdr:rowOff>137880</xdr:rowOff>
    </xdr:to>
    <xdr:graphicFrame>
      <xdr:nvGraphicFramePr>
        <xdr:cNvPr id="0" name=""/>
        <xdr:cNvGraphicFramePr/>
      </xdr:nvGraphicFramePr>
      <xdr:xfrm>
        <a:off x="5429520" y="8013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H44"/>
  <sheetViews>
    <sheetView showFormulas="false" showGridLines="true" showRowColHeaders="true" showZeros="true" rightToLeft="false" tabSelected="true" showOutlineSymbols="true" defaultGridColor="true" view="normal" topLeftCell="L1" colorId="64" zoomScale="140" zoomScaleNormal="140" zoomScalePageLayoutView="100" workbookViewId="0">
      <selection pane="topLeft" activeCell="Z11" activeCellId="0" sqref="Z11"/>
    </sheetView>
  </sheetViews>
  <sheetFormatPr defaultColWidth="8.859375" defaultRowHeight="15" customHeight="true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3.15"/>
    <col collapsed="false" customWidth="true" hidden="false" outlineLevel="0" max="3" min="3" style="0" width="13.29"/>
    <col collapsed="false" customWidth="true" hidden="false" outlineLevel="0" max="4" min="4" style="0" width="3.15"/>
    <col collapsed="false" customWidth="true" hidden="false" outlineLevel="0" max="5" min="5" style="0" width="13.29"/>
    <col collapsed="false" customWidth="true" hidden="false" outlineLevel="0" max="6" min="6" style="0" width="3.15"/>
    <col collapsed="false" customWidth="true" hidden="false" outlineLevel="0" max="7" min="7" style="0" width="13.29"/>
    <col collapsed="false" customWidth="true" hidden="false" outlineLevel="0" max="8" min="8" style="0" width="3.29"/>
    <col collapsed="false" customWidth="true" hidden="false" outlineLevel="0" max="9" min="9" style="0" width="13.71"/>
    <col collapsed="false" customWidth="true" hidden="false" outlineLevel="0" max="10" min="10" style="0" width="3.29"/>
    <col collapsed="false" customWidth="true" hidden="false" outlineLevel="0" max="11" min="11" style="0" width="5.14"/>
    <col collapsed="false" customWidth="true" hidden="false" outlineLevel="0" max="12" min="12" style="0" width="3.15"/>
    <col collapsed="false" customWidth="true" hidden="false" outlineLevel="0" max="13" min="13" style="0" width="2.42"/>
    <col collapsed="false" customWidth="true" hidden="false" outlineLevel="0" max="14" min="14" style="0" width="6.29"/>
    <col collapsed="false" customWidth="true" hidden="false" outlineLevel="0" max="15" min="15" style="0" width="3.29"/>
    <col collapsed="false" customWidth="true" hidden="false" outlineLevel="0" max="16" min="16" style="0" width="6.43"/>
    <col collapsed="false" customWidth="true" hidden="false" outlineLevel="0" max="17" min="17" style="0" width="1.29"/>
    <col collapsed="false" customWidth="true" hidden="false" outlineLevel="0" max="18" min="18" style="0" width="7.18"/>
    <col collapsed="false" customWidth="true" hidden="false" outlineLevel="0" max="19" min="19" style="0" width="10.92"/>
    <col collapsed="false" customWidth="true" hidden="false" outlineLevel="0" max="20" min="20" style="0" width="6.43"/>
    <col collapsed="false" customWidth="true" hidden="false" outlineLevel="0" max="21" min="21" style="0" width="1.29"/>
    <col collapsed="false" customWidth="true" hidden="false" outlineLevel="0" max="22" min="22" style="0" width="7.15"/>
    <col collapsed="false" customWidth="true" hidden="false" outlineLevel="0" max="23" min="23" style="0" width="3.29"/>
    <col collapsed="false" customWidth="true" hidden="false" outlineLevel="0" max="24" min="24" style="0" width="11.85"/>
    <col collapsed="false" customWidth="true" hidden="false" outlineLevel="0" max="25" min="25" style="0" width="1.29"/>
    <col collapsed="false" customWidth="true" hidden="false" outlineLevel="0" max="26" min="26" style="0" width="12.29"/>
    <col collapsed="false" customWidth="true" hidden="false" outlineLevel="0" max="27" min="27" style="0" width="13.91"/>
    <col collapsed="false" customWidth="true" hidden="false" outlineLevel="0" max="28" min="28" style="0" width="9.42"/>
    <col collapsed="false" customWidth="true" hidden="false" outlineLevel="0" max="29" min="29" style="0" width="1.29"/>
    <col collapsed="false" customWidth="true" hidden="false" outlineLevel="0" max="30" min="30" style="0" width="22.59"/>
    <col collapsed="false" customWidth="true" hidden="false" outlineLevel="0" max="31" min="31" style="0" width="3.29"/>
    <col collapsed="false" customWidth="true" hidden="false" outlineLevel="0" max="34" min="34" style="0" width="2.42"/>
  </cols>
  <sheetData>
    <row r="2" customFormat="false" ht="30.75" hidden="false" customHeight="true" outlineLevel="0" collapsed="false">
      <c r="B2" s="1" t="s">
        <v>0</v>
      </c>
      <c r="C2" s="1"/>
      <c r="D2" s="1"/>
      <c r="E2" s="2" t="s">
        <v>1</v>
      </c>
      <c r="F2" s="2"/>
      <c r="G2" s="2"/>
      <c r="H2" s="2"/>
      <c r="I2" s="2"/>
      <c r="J2" s="2"/>
      <c r="K2" s="2"/>
      <c r="L2" s="3"/>
      <c r="M2" s="3"/>
      <c r="AC2" s="4"/>
    </row>
    <row r="3" customFormat="false" ht="30.75" hidden="false" customHeight="true" outlineLevel="0" collapsed="false">
      <c r="B3" s="5" t="s">
        <v>2</v>
      </c>
      <c r="C3" s="5"/>
      <c r="D3" s="5"/>
      <c r="E3" s="6" t="s">
        <v>3</v>
      </c>
      <c r="F3" s="6"/>
      <c r="G3" s="6"/>
      <c r="H3" s="6"/>
      <c r="I3" s="6"/>
      <c r="J3" s="6"/>
      <c r="K3" s="6"/>
      <c r="L3" s="3"/>
      <c r="M3" s="3"/>
      <c r="AC3" s="4"/>
    </row>
    <row r="4" customFormat="false" ht="30.75" hidden="false" customHeight="true" outlineLevel="0" collapsed="false">
      <c r="B4" s="7" t="s">
        <v>4</v>
      </c>
      <c r="C4" s="7"/>
      <c r="D4" s="7"/>
      <c r="E4" s="8" t="s">
        <v>5</v>
      </c>
      <c r="F4" s="8"/>
      <c r="G4" s="8"/>
      <c r="H4" s="8"/>
      <c r="I4" s="9" t="s">
        <v>6</v>
      </c>
      <c r="J4" s="10" t="s">
        <v>7</v>
      </c>
      <c r="K4" s="10"/>
      <c r="L4" s="11"/>
      <c r="M4" s="11"/>
      <c r="AC4" s="4"/>
    </row>
    <row r="5" customFormat="false" ht="12.75" hidden="false" customHeight="true" outlineLevel="0" collapsed="false">
      <c r="B5" s="12"/>
      <c r="C5" s="12"/>
      <c r="D5" s="12"/>
      <c r="E5" s="13"/>
      <c r="F5" s="13"/>
      <c r="G5" s="13"/>
      <c r="H5" s="13"/>
      <c r="I5" s="14"/>
      <c r="J5" s="14"/>
      <c r="K5" s="14"/>
      <c r="L5" s="11"/>
      <c r="M5" s="11"/>
      <c r="AC5" s="4"/>
    </row>
    <row r="6" customFormat="false" ht="9" hidden="false" customHeight="true" outlineLevel="0" collapsed="false"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7"/>
      <c r="AG6" s="17"/>
      <c r="AH6" s="18"/>
    </row>
    <row r="7" customFormat="false" ht="24.75" hidden="false" customHeight="true" outlineLevel="0" collapsed="false">
      <c r="C7" s="19"/>
      <c r="D7" s="20"/>
      <c r="E7" s="20"/>
      <c r="F7" s="20"/>
      <c r="G7" s="20"/>
      <c r="H7" s="21"/>
      <c r="I7" s="21"/>
      <c r="J7" s="21"/>
      <c r="M7" s="22"/>
      <c r="N7" s="23" t="s">
        <v>8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1"/>
      <c r="AH7" s="24"/>
    </row>
    <row r="8" customFormat="false" ht="24.75" hidden="false" customHeight="true" outlineLevel="0" collapsed="false">
      <c r="C8" s="19"/>
      <c r="D8" s="20"/>
      <c r="E8" s="20"/>
      <c r="F8" s="20"/>
      <c r="G8" s="20"/>
      <c r="H8" s="21"/>
      <c r="I8" s="21"/>
      <c r="J8" s="21"/>
      <c r="M8" s="22"/>
      <c r="N8" s="25" t="s">
        <v>9</v>
      </c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1"/>
      <c r="AH8" s="24"/>
    </row>
    <row r="9" customFormat="false" ht="15" hidden="false" customHeight="false" outlineLevel="0" collapsed="false">
      <c r="M9" s="22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H9" s="24"/>
    </row>
    <row r="10" customFormat="false" ht="13.5" hidden="false" customHeight="true" outlineLevel="0" collapsed="false">
      <c r="M10" s="22"/>
      <c r="N10" s="21"/>
      <c r="O10" s="21"/>
      <c r="P10" s="21"/>
      <c r="Q10" s="26"/>
      <c r="R10" s="21"/>
      <c r="S10" s="21"/>
      <c r="T10" s="21"/>
      <c r="U10" s="27"/>
      <c r="V10" s="21"/>
      <c r="W10" s="21"/>
      <c r="X10" s="21"/>
      <c r="Y10" s="26"/>
      <c r="Z10" s="21"/>
      <c r="AA10" s="21"/>
      <c r="AB10" s="21"/>
      <c r="AC10" s="27"/>
      <c r="AD10" s="21"/>
      <c r="AE10" s="21"/>
      <c r="AH10" s="24"/>
    </row>
    <row r="11" customFormat="false" ht="26.25" hidden="false" customHeight="true" outlineLevel="0" collapsed="false">
      <c r="M11" s="22"/>
      <c r="N11" s="28" t="s">
        <v>10</v>
      </c>
      <c r="O11" s="28" t="s">
        <v>11</v>
      </c>
      <c r="P11" s="28" t="s">
        <v>12</v>
      </c>
      <c r="Q11" s="29"/>
      <c r="R11" s="30" t="s">
        <v>13</v>
      </c>
      <c r="S11" s="31" t="s">
        <v>14</v>
      </c>
      <c r="T11" s="28" t="s">
        <v>15</v>
      </c>
      <c r="U11" s="32"/>
      <c r="V11" s="28" t="s">
        <v>16</v>
      </c>
      <c r="W11" s="28" t="s">
        <v>11</v>
      </c>
      <c r="X11" s="33" t="str">
        <f aca="false">_xlfn.CONCAT(E23, " cal/gC°")</f>
        <v>1 cal/gC°</v>
      </c>
      <c r="Y11" s="29"/>
      <c r="Z11" s="34" t="n">
        <f aca="false">SLOPE(I34:I43,G34:G43)</f>
        <v>26.1035599285159</v>
      </c>
      <c r="AA11" s="31" t="s">
        <v>14</v>
      </c>
      <c r="AB11" s="28" t="str">
        <f aca="false">_xlfn.CONCAT("- ",E22, " C°")</f>
        <v>- 34.4 C°</v>
      </c>
      <c r="AC11" s="32"/>
      <c r="AD11" s="28" t="str">
        <f aca="false">_xlfn.CONCAT("+ ",TEXT(E25,"0.00"),"cal/gC°  * ",TEXT(E24,"0.0")," C°")</f>
        <v>+ 0.49cal/gC°  * -3.0 C°</v>
      </c>
      <c r="AE11" s="28" t="s">
        <v>11</v>
      </c>
      <c r="AF11" s="33" t="n">
        <f aca="false">((Z11*1000)/Z12-E22)*E23 + E25*E24</f>
        <v>66.9403975128629</v>
      </c>
      <c r="AG11" s="28" t="s">
        <v>17</v>
      </c>
      <c r="AH11" s="24"/>
    </row>
    <row r="12" customFormat="false" ht="26.25" hidden="false" customHeight="true" outlineLevel="0" collapsed="false">
      <c r="M12" s="22"/>
      <c r="N12" s="28"/>
      <c r="O12" s="28"/>
      <c r="P12" s="28"/>
      <c r="Q12" s="29"/>
      <c r="R12" s="21" t="s">
        <v>18</v>
      </c>
      <c r="S12" s="21" t="s">
        <v>19</v>
      </c>
      <c r="T12" s="28"/>
      <c r="U12" s="32"/>
      <c r="V12" s="28"/>
      <c r="W12" s="28"/>
      <c r="X12" s="28"/>
      <c r="Y12" s="29"/>
      <c r="Z12" s="35" t="n">
        <f aca="false">E21</f>
        <v>253.9</v>
      </c>
      <c r="AA12" s="21" t="s">
        <v>19</v>
      </c>
      <c r="AB12" s="28"/>
      <c r="AC12" s="32"/>
      <c r="AD12" s="28"/>
      <c r="AE12" s="28"/>
      <c r="AF12" s="33"/>
      <c r="AG12" s="28"/>
      <c r="AH12" s="24"/>
    </row>
    <row r="13" customFormat="false" ht="18.75" hidden="false" customHeight="true" outlineLevel="0" collapsed="false">
      <c r="M13" s="22"/>
      <c r="N13" s="21"/>
      <c r="O13" s="21"/>
      <c r="P13" s="21"/>
      <c r="Q13" s="36"/>
      <c r="R13" s="21"/>
      <c r="S13" s="21"/>
      <c r="T13" s="21"/>
      <c r="U13" s="37"/>
      <c r="V13" s="21"/>
      <c r="W13" s="21"/>
      <c r="X13" s="21"/>
      <c r="Y13" s="36"/>
      <c r="Z13" s="21"/>
      <c r="AA13" s="21"/>
      <c r="AB13" s="21"/>
      <c r="AC13" s="37"/>
      <c r="AD13" s="21"/>
      <c r="AE13" s="21"/>
      <c r="AF13" s="38"/>
      <c r="AG13" s="21"/>
      <c r="AH13" s="24"/>
    </row>
    <row r="14" customFormat="false" ht="9" hidden="false" customHeight="true" outlineLevel="0" collapsed="false">
      <c r="M14" s="39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/>
      <c r="AG14" s="41"/>
      <c r="AH14" s="42"/>
    </row>
    <row r="15" customFormat="false" ht="11.25" hidden="false" customHeight="true" outlineLevel="0" collapsed="false"/>
    <row r="16" customFormat="false" ht="15" hidden="false" customHeight="false" outlineLevel="0" collapsed="false">
      <c r="B16" s="43"/>
      <c r="C16" s="17"/>
      <c r="D16" s="17"/>
      <c r="E16" s="17"/>
      <c r="F16" s="17"/>
      <c r="G16" s="17"/>
      <c r="H16" s="18"/>
    </row>
    <row r="17" customFormat="false" ht="29.25" hidden="false" customHeight="true" outlineLevel="0" collapsed="false">
      <c r="B17" s="44"/>
      <c r="C17" s="45" t="s">
        <v>20</v>
      </c>
      <c r="D17" s="45"/>
      <c r="E17" s="45"/>
      <c r="F17" s="45"/>
      <c r="G17" s="45"/>
      <c r="H17" s="24"/>
    </row>
    <row r="18" customFormat="false" ht="15" hidden="false" customHeight="false" outlineLevel="0" collapsed="false">
      <c r="B18" s="44"/>
      <c r="H18" s="24"/>
    </row>
    <row r="19" customFormat="false" ht="29.25" hidden="false" customHeight="true" outlineLevel="0" collapsed="false">
      <c r="B19" s="44"/>
      <c r="C19" s="21" t="s">
        <v>21</v>
      </c>
      <c r="D19" s="21" t="s">
        <v>11</v>
      </c>
      <c r="E19" s="21" t="n">
        <v>7.5</v>
      </c>
      <c r="F19" s="28" t="s">
        <v>22</v>
      </c>
      <c r="G19" s="28"/>
      <c r="H19" s="24"/>
    </row>
    <row r="20" customFormat="false" ht="29.25" hidden="false" customHeight="true" outlineLevel="0" collapsed="false">
      <c r="B20" s="44"/>
      <c r="C20" s="46" t="s">
        <v>23</v>
      </c>
      <c r="D20" s="21" t="s">
        <v>11</v>
      </c>
      <c r="E20" s="21" t="n">
        <v>261.4</v>
      </c>
      <c r="F20" s="28" t="s">
        <v>22</v>
      </c>
      <c r="G20" s="28"/>
      <c r="H20" s="24"/>
    </row>
    <row r="21" customFormat="false" ht="29.25" hidden="false" customHeight="true" outlineLevel="0" collapsed="false">
      <c r="B21" s="44"/>
      <c r="C21" s="21" t="s">
        <v>24</v>
      </c>
      <c r="D21" s="21" t="s">
        <v>11</v>
      </c>
      <c r="E21" s="21" t="n">
        <f aca="false">E20-E19</f>
        <v>253.9</v>
      </c>
      <c r="F21" s="28" t="s">
        <v>19</v>
      </c>
      <c r="G21" s="28"/>
      <c r="H21" s="24"/>
    </row>
    <row r="22" customFormat="false" ht="29.25" hidden="false" customHeight="true" outlineLevel="0" collapsed="false">
      <c r="B22" s="44"/>
      <c r="C22" s="21" t="s">
        <v>25</v>
      </c>
      <c r="D22" s="21" t="s">
        <v>11</v>
      </c>
      <c r="E22" s="21" t="n">
        <v>34.4</v>
      </c>
      <c r="F22" s="28" t="s">
        <v>26</v>
      </c>
      <c r="G22" s="28"/>
      <c r="H22" s="24"/>
    </row>
    <row r="23" customFormat="false" ht="29.25" hidden="false" customHeight="true" outlineLevel="0" collapsed="false">
      <c r="B23" s="44"/>
      <c r="C23" s="21" t="s">
        <v>12</v>
      </c>
      <c r="D23" s="21" t="s">
        <v>11</v>
      </c>
      <c r="E23" s="47" t="n">
        <v>1</v>
      </c>
      <c r="F23" s="28" t="s">
        <v>27</v>
      </c>
      <c r="G23" s="28"/>
      <c r="H23" s="24"/>
    </row>
    <row r="24" customFormat="false" ht="29.25" hidden="false" customHeight="true" outlineLevel="0" collapsed="false">
      <c r="B24" s="44"/>
      <c r="C24" s="21" t="s">
        <v>28</v>
      </c>
      <c r="D24" s="21" t="s">
        <v>11</v>
      </c>
      <c r="E24" s="21" t="n">
        <v>-3</v>
      </c>
      <c r="F24" s="28" t="s">
        <v>26</v>
      </c>
      <c r="G24" s="28"/>
      <c r="H24" s="24"/>
    </row>
    <row r="25" customFormat="false" ht="29.25" hidden="false" customHeight="true" outlineLevel="0" collapsed="false">
      <c r="B25" s="44"/>
      <c r="C25" s="21" t="s">
        <v>29</v>
      </c>
      <c r="D25" s="21" t="s">
        <v>11</v>
      </c>
      <c r="E25" s="21" t="n">
        <v>0.49</v>
      </c>
      <c r="F25" s="28" t="s">
        <v>27</v>
      </c>
      <c r="G25" s="28"/>
      <c r="H25" s="24"/>
    </row>
    <row r="26" s="21" customFormat="true" ht="14.25" hidden="false" customHeight="true" outlineLevel="0" collapsed="false">
      <c r="A26" s="0"/>
      <c r="B26" s="48"/>
      <c r="C26" s="41"/>
      <c r="D26" s="41"/>
      <c r="E26" s="41"/>
      <c r="F26" s="41"/>
      <c r="G26" s="41"/>
      <c r="H26" s="42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s="21" customFormat="true" ht="1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s="21" customFormat="true" ht="16.5" hidden="false" customHeight="true" outlineLevel="0" collapsed="false">
      <c r="A28" s="0"/>
      <c r="B28" s="43"/>
      <c r="C28" s="17"/>
      <c r="D28" s="17"/>
      <c r="E28" s="17"/>
      <c r="F28" s="17"/>
      <c r="G28" s="17"/>
      <c r="H28" s="17"/>
      <c r="I28" s="17"/>
      <c r="J28" s="18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="21" customFormat="true" ht="29.25" hidden="false" customHeight="true" outlineLevel="0" collapsed="false">
      <c r="B29" s="22"/>
      <c r="C29" s="49" t="s">
        <v>30</v>
      </c>
      <c r="D29" s="49"/>
      <c r="E29" s="49"/>
      <c r="F29" s="49"/>
      <c r="G29" s="49"/>
      <c r="J29" s="50"/>
    </row>
    <row r="30" s="21" customFormat="true" ht="16.5" hidden="false" customHeight="true" outlineLevel="0" collapsed="false">
      <c r="B30" s="22"/>
      <c r="C30" s="51"/>
      <c r="J30" s="50"/>
    </row>
    <row r="31" s="21" customFormat="true" ht="29.25" hidden="false" customHeight="true" outlineLevel="0" collapsed="false">
      <c r="B31" s="22"/>
      <c r="C31" s="52" t="s">
        <v>21</v>
      </c>
      <c r="D31" s="52"/>
      <c r="E31" s="52"/>
      <c r="F31" s="28" t="n">
        <f aca="false">E19</f>
        <v>7.5</v>
      </c>
      <c r="G31" s="28"/>
      <c r="H31" s="25" t="s">
        <v>22</v>
      </c>
      <c r="I31" s="25"/>
      <c r="J31" s="50"/>
    </row>
    <row r="32" s="21" customFormat="true" ht="16.5" hidden="false" customHeight="true" outlineLevel="0" collapsed="false">
      <c r="B32" s="22"/>
      <c r="J32" s="50"/>
    </row>
    <row r="33" s="21" customFormat="true" ht="29.25" hidden="false" customHeight="true" outlineLevel="0" collapsed="false">
      <c r="B33" s="22"/>
      <c r="C33" s="53" t="s">
        <v>31</v>
      </c>
      <c r="E33" s="40" t="s">
        <v>32</v>
      </c>
      <c r="G33" s="40" t="s">
        <v>33</v>
      </c>
      <c r="I33" s="40" t="s">
        <v>34</v>
      </c>
      <c r="J33" s="50"/>
    </row>
    <row r="34" s="21" customFormat="true" ht="29.25" hidden="false" customHeight="true" outlineLevel="0" collapsed="false">
      <c r="B34" s="22"/>
      <c r="C34" s="21" t="n">
        <v>265.3</v>
      </c>
      <c r="E34" s="38" t="n">
        <f aca="false">$C34-$E$19</f>
        <v>257.8</v>
      </c>
      <c r="G34" s="54" t="n">
        <f aca="false">1000/(E34)</f>
        <v>3.87897595034911</v>
      </c>
      <c r="I34" s="38" t="n">
        <v>31.4</v>
      </c>
      <c r="J34" s="50"/>
    </row>
    <row r="35" s="21" customFormat="true" ht="29.25" hidden="false" customHeight="true" outlineLevel="0" collapsed="false">
      <c r="B35" s="22"/>
      <c r="C35" s="21" t="n">
        <v>269.1</v>
      </c>
      <c r="E35" s="38" t="n">
        <f aca="false">$C35-$E$19</f>
        <v>261.6</v>
      </c>
      <c r="G35" s="54" t="n">
        <f aca="false">1000/(E35)</f>
        <v>3.82262996941896</v>
      </c>
      <c r="I35" s="38" t="n">
        <v>29</v>
      </c>
      <c r="J35" s="50"/>
    </row>
    <row r="36" s="21" customFormat="true" ht="29.25" hidden="false" customHeight="true" outlineLevel="0" collapsed="false">
      <c r="B36" s="22"/>
      <c r="C36" s="21" t="n">
        <v>272.9</v>
      </c>
      <c r="E36" s="38" t="n">
        <f aca="false">$C36-$E$19</f>
        <v>265.4</v>
      </c>
      <c r="G36" s="54" t="n">
        <f aca="false">1000/(E36)</f>
        <v>3.76789751318764</v>
      </c>
      <c r="I36" s="38" t="n">
        <v>27.6</v>
      </c>
      <c r="J36" s="50"/>
    </row>
    <row r="37" s="21" customFormat="true" ht="29.25" hidden="false" customHeight="true" outlineLevel="0" collapsed="false">
      <c r="B37" s="22"/>
      <c r="C37" s="21" t="n">
        <v>276.9</v>
      </c>
      <c r="E37" s="38" t="n">
        <f aca="false">$C37-$E$19</f>
        <v>269.4</v>
      </c>
      <c r="G37" s="54" t="n">
        <f aca="false">1000/(E37)</f>
        <v>3.71195248700817</v>
      </c>
      <c r="I37" s="38" t="n">
        <v>26</v>
      </c>
      <c r="J37" s="50"/>
    </row>
    <row r="38" s="21" customFormat="true" ht="29.25" hidden="false" customHeight="true" outlineLevel="0" collapsed="false">
      <c r="B38" s="22"/>
      <c r="C38" s="21" t="n">
        <v>280.8</v>
      </c>
      <c r="E38" s="38" t="n">
        <f aca="false">$C38-$E$19</f>
        <v>273.3</v>
      </c>
      <c r="G38" s="54" t="n">
        <f aca="false">1000/(E38)</f>
        <v>3.65898280278083</v>
      </c>
      <c r="I38" s="38" t="n">
        <v>25.5</v>
      </c>
      <c r="J38" s="50"/>
    </row>
    <row r="39" s="21" customFormat="true" ht="29.25" hidden="false" customHeight="true" outlineLevel="0" collapsed="false">
      <c r="B39" s="22"/>
      <c r="C39" s="55" t="n">
        <v>284.9</v>
      </c>
      <c r="E39" s="38" t="n">
        <f aca="false">$C39-$E$19</f>
        <v>277.4</v>
      </c>
      <c r="G39" s="54" t="n">
        <f aca="false">1000/(E39)</f>
        <v>3.60490266762797</v>
      </c>
      <c r="I39" s="56" t="n">
        <v>24</v>
      </c>
      <c r="J39" s="50"/>
    </row>
    <row r="40" customFormat="false" ht="29.25" hidden="false" customHeight="true" outlineLevel="0" collapsed="false">
      <c r="A40" s="21"/>
      <c r="B40" s="22"/>
      <c r="C40" s="21" t="n">
        <v>289.2</v>
      </c>
      <c r="D40" s="21"/>
      <c r="E40" s="38" t="n">
        <f aca="false">$C40-$E$19</f>
        <v>281.7</v>
      </c>
      <c r="F40" s="21"/>
      <c r="G40" s="54" t="n">
        <f aca="false">1000/(E40)</f>
        <v>3.5498757543486</v>
      </c>
      <c r="H40" s="21"/>
      <c r="I40" s="38" t="n">
        <v>22.4</v>
      </c>
      <c r="J40" s="5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</row>
    <row r="41" customFormat="false" ht="29.25" hidden="false" customHeight="true" outlineLevel="0" collapsed="false">
      <c r="A41" s="21"/>
      <c r="B41" s="22"/>
      <c r="C41" s="21" t="n">
        <v>293.1</v>
      </c>
      <c r="D41" s="21"/>
      <c r="E41" s="38" t="n">
        <f aca="false">$C41-$E$19</f>
        <v>285.6</v>
      </c>
      <c r="F41" s="21"/>
      <c r="G41" s="54" t="n">
        <f aca="false">1000/(E41)</f>
        <v>3.50140056022409</v>
      </c>
      <c r="H41" s="38"/>
      <c r="I41" s="38" t="n">
        <v>21.1</v>
      </c>
      <c r="J41" s="57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</row>
    <row r="42" customFormat="false" ht="29.25" hidden="false" customHeight="true" outlineLevel="0" collapsed="false">
      <c r="A42" s="21"/>
      <c r="B42" s="22"/>
      <c r="C42" s="21" t="n">
        <v>297.1</v>
      </c>
      <c r="D42" s="21"/>
      <c r="E42" s="38" t="n">
        <f aca="false">$C42-$E$19</f>
        <v>289.6</v>
      </c>
      <c r="F42" s="21"/>
      <c r="G42" s="54" t="n">
        <f aca="false">1000/(E42)</f>
        <v>3.45303867403315</v>
      </c>
      <c r="H42" s="21"/>
      <c r="I42" s="38" t="n">
        <v>19.4</v>
      </c>
      <c r="J42" s="50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</row>
    <row r="43" customFormat="false" ht="29.25" hidden="false" customHeight="true" outlineLevel="0" collapsed="false">
      <c r="A43" s="21"/>
      <c r="B43" s="22"/>
      <c r="C43" s="21" t="n">
        <v>301.3</v>
      </c>
      <c r="D43" s="21"/>
      <c r="E43" s="38" t="n">
        <f aca="false">$C43-$E$19</f>
        <v>293.8</v>
      </c>
      <c r="F43" s="21"/>
      <c r="G43" s="54" t="n">
        <f aca="false">1000/(E43)</f>
        <v>3.40367597004765</v>
      </c>
      <c r="H43" s="21"/>
      <c r="I43" s="38" t="n">
        <v>18.5</v>
      </c>
      <c r="J43" s="50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</row>
    <row r="44" customFormat="false" ht="15" hidden="false" customHeight="false" outlineLevel="0" collapsed="false">
      <c r="B44" s="48"/>
      <c r="C44" s="41"/>
      <c r="D44" s="41"/>
      <c r="E44" s="41"/>
      <c r="F44" s="41"/>
      <c r="G44" s="41"/>
      <c r="H44" s="41"/>
      <c r="I44" s="41"/>
      <c r="J44" s="42"/>
    </row>
  </sheetData>
  <mergeCells count="35">
    <mergeCell ref="B2:D2"/>
    <mergeCell ref="E2:K2"/>
    <mergeCell ref="B3:D3"/>
    <mergeCell ref="E3:K3"/>
    <mergeCell ref="B4:D4"/>
    <mergeCell ref="E4:H4"/>
    <mergeCell ref="J4:K4"/>
    <mergeCell ref="D7:G7"/>
    <mergeCell ref="N7:AD7"/>
    <mergeCell ref="D8:G8"/>
    <mergeCell ref="N8:AD8"/>
    <mergeCell ref="N11:N12"/>
    <mergeCell ref="O11:O12"/>
    <mergeCell ref="P11:P12"/>
    <mergeCell ref="T11:T12"/>
    <mergeCell ref="V11:V12"/>
    <mergeCell ref="W11:W12"/>
    <mergeCell ref="X11:X12"/>
    <mergeCell ref="AB11:AB12"/>
    <mergeCell ref="AD11:AD12"/>
    <mergeCell ref="AE11:AE12"/>
    <mergeCell ref="AF11:AF12"/>
    <mergeCell ref="AG11:AG12"/>
    <mergeCell ref="C17:G17"/>
    <mergeCell ref="F19:G19"/>
    <mergeCell ref="F20:G20"/>
    <mergeCell ref="F21:G21"/>
    <mergeCell ref="F22:G22"/>
    <mergeCell ref="F23:G23"/>
    <mergeCell ref="F24:G24"/>
    <mergeCell ref="F25:G25"/>
    <mergeCell ref="C29:G29"/>
    <mergeCell ref="C31:E31"/>
    <mergeCell ref="F31:G31"/>
    <mergeCell ref="H31:I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LibreOffice/25.2.5.2$Linux_AARCH64 LibreOffice_project/520$Build-2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2016-03-02T01:02:48Z</dcterms:created>
  <dc:creator>Ngoc Tran</dc:creator>
  <dc:description/>
  <dc:language>en-US</dc:language>
  <cp:lastModifiedBy/>
  <dcterms:modified xsi:type="dcterms:W3CDTF">2025-10-15T16:06:17Z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