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-Graph-Calculation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<sst xmlns="http://schemas.openxmlformats.org/spreadsheetml/2006/main" count="37" uniqueCount="31">
  <si>
    <t xml:space="preserve">Name:</t>
  </si>
  <si>
    <t xml:space="preserve">Delano Leslie</t>
  </si>
  <si>
    <t xml:space="preserve">Partner(s):</t>
  </si>
  <si>
    <t xml:space="preserve">Sean Robertson, Yandel Molina</t>
  </si>
  <si>
    <t xml:space="preserve">Date:</t>
  </si>
  <si>
    <t xml:space="preserve">09/10/2025</t>
  </si>
  <si>
    <t xml:space="preserve">Table #:</t>
  </si>
  <si>
    <t xml:space="preserve">Period Time Swinging Pendulum Squares v.s. Square’s Width</t>
  </si>
  <si>
    <r>
      <rPr>
        <i val="true"/>
        <sz val="12"/>
        <color rgb="FF000000"/>
        <rFont val="Arial"/>
        <family val="2"/>
        <charset val="1"/>
      </rPr>
      <t xml:space="preserve">All in </t>
    </r>
    <r>
      <rPr>
        <b val="true"/>
        <i val="true"/>
        <sz val="12"/>
        <color rgb="FF000000"/>
        <rFont val="Arial"/>
        <family val="2"/>
        <charset val="1"/>
      </rPr>
      <t xml:space="preserve">cm</t>
    </r>
  </si>
  <si>
    <t xml:space="preserve">Square</t>
  </si>
  <si>
    <r>
      <rPr>
        <sz val="11"/>
        <color rgb="FF000000"/>
        <rFont val="Arial"/>
        <family val="2"/>
        <charset val="1"/>
      </rPr>
      <t xml:space="preserve">a</t>
    </r>
    <r>
      <rPr>
        <vertAlign val="subscript"/>
        <sz val="11"/>
        <color rgb="FF000000"/>
        <rFont val="Arial"/>
        <family val="2"/>
        <charset val="1"/>
      </rPr>
      <t xml:space="preserve">1</t>
    </r>
  </si>
  <si>
    <r>
      <rPr>
        <sz val="11"/>
        <color rgb="FF000000"/>
        <rFont val="Arial"/>
        <family val="2"/>
        <charset val="1"/>
      </rPr>
      <t xml:space="preserve">a</t>
    </r>
    <r>
      <rPr>
        <vertAlign val="subscript"/>
        <sz val="11"/>
        <color rgb="FF000000"/>
        <rFont val="Arial"/>
        <family val="2"/>
        <charset val="1"/>
      </rPr>
      <t xml:space="preserve">2</t>
    </r>
  </si>
  <si>
    <r>
      <rPr>
        <sz val="11"/>
        <color rgb="FF000000"/>
        <rFont val="Arial"/>
        <family val="2"/>
        <charset val="1"/>
      </rPr>
      <t xml:space="preserve">a</t>
    </r>
    <r>
      <rPr>
        <vertAlign val="subscript"/>
        <sz val="11"/>
        <color rgb="FF000000"/>
        <rFont val="Arial"/>
        <family val="2"/>
        <charset val="1"/>
      </rPr>
      <t xml:space="preserve">3</t>
    </r>
  </si>
  <si>
    <r>
      <rPr>
        <sz val="11"/>
        <color rgb="FF000000"/>
        <rFont val="Arial"/>
        <family val="2"/>
        <charset val="1"/>
      </rPr>
      <t xml:space="preserve">a</t>
    </r>
    <r>
      <rPr>
        <vertAlign val="subscript"/>
        <sz val="11"/>
        <color rgb="FF000000"/>
        <rFont val="Arial"/>
        <family val="2"/>
        <charset val="1"/>
      </rPr>
      <t xml:space="preserve">4</t>
    </r>
  </si>
  <si>
    <r>
      <rPr>
        <sz val="11"/>
        <color theme="1"/>
        <rFont val="Calibri"/>
        <family val="2"/>
        <charset val="1"/>
      </rPr>
      <t xml:space="preserve">a</t>
    </r>
    <r>
      <rPr>
        <vertAlign val="subscript"/>
        <sz val="11"/>
        <color theme="1"/>
        <rFont val="Calibri"/>
        <family val="2"/>
        <charset val="1"/>
      </rPr>
      <t xml:space="preserve">avg</t>
    </r>
  </si>
  <si>
    <r>
      <rPr>
        <sz val="11"/>
        <color rgb="FF000000"/>
        <rFont val="Arial"/>
        <family val="2"/>
        <charset val="1"/>
      </rPr>
      <t xml:space="preserve">T (</t>
    </r>
    <r>
      <rPr>
        <i val="true"/>
        <sz val="11"/>
        <color rgb="FF000000"/>
        <rFont val="Arial"/>
        <family val="2"/>
        <charset val="1"/>
      </rPr>
      <t xml:space="preserve">s</t>
    </r>
    <r>
      <rPr>
        <sz val="11"/>
        <color rgb="FF000000"/>
        <rFont val="Arial"/>
        <family val="2"/>
        <charset val="1"/>
      </rPr>
      <t xml:space="preserve">)</t>
    </r>
  </si>
  <si>
    <r>
      <rPr>
        <sz val="11"/>
        <color rgb="FF000000"/>
        <rFont val="Arial"/>
        <family val="2"/>
        <charset val="1"/>
      </rPr>
      <t xml:space="preserve">T</t>
    </r>
    <r>
      <rPr>
        <vertAlign val="superscript"/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Arial"/>
        <family val="2"/>
        <charset val="1"/>
      </rPr>
      <t xml:space="preserve"> (</t>
    </r>
    <r>
      <rPr>
        <i val="true"/>
        <sz val="11"/>
        <color rgb="FF000000"/>
        <rFont val="Arial"/>
        <family val="2"/>
        <charset val="1"/>
      </rPr>
      <t xml:space="preserve">s</t>
    </r>
    <r>
      <rPr>
        <i val="true"/>
        <vertAlign val="superscript"/>
        <sz val="11"/>
        <color rgb="FF000000"/>
        <rFont val="Arial"/>
        <family val="2"/>
        <charset val="1"/>
      </rPr>
      <t xml:space="preserve">2</t>
    </r>
    <r>
      <rPr>
        <i val="true"/>
        <sz val="11"/>
        <color rgb="FF000000"/>
        <rFont val="Arial"/>
        <family val="2"/>
        <charset val="1"/>
      </rPr>
      <t xml:space="preserve">)</t>
    </r>
  </si>
  <si>
    <t xml:space="preserve">D2</t>
  </si>
  <si>
    <t xml:space="preserve">A5</t>
  </si>
  <si>
    <t xml:space="preserve">C2</t>
  </si>
  <si>
    <t xml:space="preserve">B4</t>
  </si>
  <si>
    <t xml:space="preserve">E2</t>
  </si>
  <si>
    <t xml:space="preserve">CALCULATIONS</t>
  </si>
  <si>
    <t xml:space="preserve">Measured slope:  </t>
  </si>
  <si>
    <r>
      <rPr>
        <sz val="10"/>
        <color rgb="FF000000"/>
        <rFont val="Arial"/>
        <family val="2"/>
        <charset val="1"/>
      </rPr>
      <t xml:space="preserve">s</t>
    </r>
    <r>
      <rPr>
        <vertAlign val="superscript"/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Arial"/>
        <family val="2"/>
        <charset val="1"/>
      </rPr>
      <t xml:space="preserve">/m</t>
    </r>
  </si>
  <si>
    <t xml:space="preserve">slope</t>
  </si>
  <si>
    <t xml:space="preserve">=</t>
  </si>
  <si>
    <r>
      <rPr>
        <sz val="10"/>
        <color rgb="FF000000"/>
        <rFont val="Times New Roman"/>
        <family val="0"/>
        <charset val="1"/>
      </rPr>
      <t xml:space="preserve">10π</t>
    </r>
    <r>
      <rPr>
        <vertAlign val="superscript"/>
        <sz val="10"/>
        <color rgb="FF000000"/>
        <rFont val="Times New Roman"/>
        <family val="0"/>
        <charset val="1"/>
      </rPr>
      <t xml:space="preserve">2</t>
    </r>
  </si>
  <si>
    <r>
      <rPr>
        <sz val="10"/>
        <color rgb="FF000000"/>
        <rFont val="Arial"/>
        <family val="2"/>
        <charset val="1"/>
      </rPr>
      <t xml:space="preserve">3</t>
    </r>
    <r>
      <rPr>
        <i val="true"/>
        <sz val="10"/>
        <color rgb="FF000000"/>
        <rFont val="Arial"/>
        <family val="2"/>
        <charset val="1"/>
      </rPr>
      <t xml:space="preserve">g</t>
    </r>
  </si>
  <si>
    <t xml:space="preserve">% Difference</t>
  </si>
  <si>
    <t xml:space="preserve">3.49 – 3.36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</si>
</sst>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"/>
    <numFmt numFmtId="167" formatCode="0.000"/>
    <numFmt numFmtId="168" formatCode="0.0000"/>
    <numFmt numFmtId="169" formatCode="0.00"/>
    <numFmt numFmtId="170" formatCode="0%"/>
    <numFmt numFmtId="171" formatCode="0.0%"/>
  </numFmts>
  <fonts count="2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1"/>
      <color theme="1"/>
      <name val="Calibri"/>
      <family val="2"/>
      <charset val="1"/>
    </font>
    <font>
      <i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vertAlign val="subscript"/>
      <sz val="11"/>
      <color rgb="FF000000"/>
      <name val="Arial"/>
      <family val="2"/>
      <charset val="1"/>
    </font>
    <font>
      <vertAlign val="subscript"/>
      <sz val="11"/>
      <color theme="1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i val="true"/>
      <vertAlign val="superscript"/>
      <sz val="11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Times New Roman"/>
      <family val="0"/>
      <charset val="1"/>
    </font>
    <font>
      <vertAlign val="superscript"/>
      <sz val="10"/>
      <color rgb="FF000000"/>
      <name val="Times New Roman"/>
      <family val="0"/>
      <charset val="1"/>
    </font>
    <font>
      <sz val="13"/>
      <name val="Arial"/>
      <family val="2"/>
    </font>
    <font>
      <vertAlign val="subscript"/>
      <sz val="13"/>
      <name val="Arial"/>
      <family val="2"/>
    </font>
    <font>
      <vertAlign val="superscript"/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a</a:t>
            </a:r>
            <a:r>
              <a:rPr b="0" sz="1300" strike="noStrike" u="none" baseline="-8000">
                <a:uFillTx/>
                <a:latin typeface="Arial"/>
              </a:rPr>
              <a:t>avg</a:t>
            </a:r>
            <a:r>
              <a:rPr b="0" sz="1300" strike="noStrike" u="none">
                <a:uFillTx/>
                <a:latin typeface="Arial"/>
              </a:rPr>
              <a:t> v.s. T</a:t>
            </a:r>
            <a:r>
              <a:rPr b="0" sz="1300" strike="noStrike" u="none" baseline="33000">
                <a:uFillTx/>
                <a:latin typeface="Arial"/>
              </a:rPr>
              <a:t>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43558411461"/>
          <c:y val="0.142142540947322"/>
          <c:w val="0.798535763193932"/>
          <c:h val="0.69685701637892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  <a:prstDash val="sysDash"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'Data-Graph-Calculations'!$N$11:$N$15</c:f>
              <c:numCache>
                <c:formatCode>0.000</c:formatCode>
                <c:ptCount val="5"/>
                <c:pt idx="0">
                  <c:v>0.501</c:v>
                </c:pt>
                <c:pt idx="1">
                  <c:v>0.2</c:v>
                </c:pt>
                <c:pt idx="2">
                  <c:v>0.40025</c:v>
                </c:pt>
                <c:pt idx="3">
                  <c:v>0.30075</c:v>
                </c:pt>
                <c:pt idx="4">
                  <c:v>0.613</c:v>
                </c:pt>
              </c:numCache>
            </c:numRef>
          </c:xVal>
          <c:yVal>
            <c:numRef>
              <c:f>'Data-Graph-Calculations'!$R$11:$R$15</c:f>
              <c:numCache>
                <c:formatCode>0.0000</c:formatCode>
                <c:ptCount val="5"/>
                <c:pt idx="0">
                  <c:v>1.73080336</c:v>
                </c:pt>
                <c:pt idx="1">
                  <c:v>0.66961489</c:v>
                </c:pt>
                <c:pt idx="2">
                  <c:v>1.35885649</c:v>
                </c:pt>
                <c:pt idx="3">
                  <c:v>1.00340289</c:v>
                </c:pt>
                <c:pt idx="4">
                  <c:v>2.09699361</c:v>
                </c:pt>
              </c:numCache>
            </c:numRef>
          </c:yVal>
          <c:smooth val="0"/>
        </c:ser>
        <c:axId val="68641683"/>
        <c:axId val="44270400"/>
      </c:scatterChart>
      <c:valAx>
        <c:axId val="6864168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a</a:t>
                </a:r>
                <a:r>
                  <a:rPr b="0" sz="900" strike="noStrike" u="none" baseline="-8000">
                    <a:uFillTx/>
                    <a:latin typeface="Arial"/>
                  </a:rPr>
                  <a:t>avg</a:t>
                </a:r>
                <a:r>
                  <a:rPr b="0" sz="900" strike="noStrike" u="none">
                    <a:uFillTx/>
                    <a:latin typeface="Arial"/>
                  </a:rPr>
                  <a:t>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in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4270400"/>
        <c:crossesAt val="0"/>
        <c:crossBetween val="between"/>
      </c:valAx>
      <c:valAx>
        <c:axId val="44270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</a:t>
                </a:r>
                <a:r>
                  <a:rPr b="0" sz="900" strike="noStrike" u="none" baseline="33000">
                    <a:uFillTx/>
                    <a:latin typeface="Arial"/>
                  </a:rPr>
                  <a:t>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864168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3240</xdr:colOff>
      <xdr:row>0</xdr:row>
      <xdr:rowOff>112680</xdr:rowOff>
    </xdr:from>
    <xdr:to>
      <xdr:col>37</xdr:col>
      <xdr:colOff>375120</xdr:colOff>
      <xdr:row>16</xdr:row>
      <xdr:rowOff>35640</xdr:rowOff>
    </xdr:to>
    <xdr:graphicFrame>
      <xdr:nvGraphicFramePr>
        <xdr:cNvPr id="0" name=""/>
        <xdr:cNvGraphicFramePr/>
      </xdr:nvGraphicFramePr>
      <xdr:xfrm>
        <a:off x="7373160" y="112680"/>
        <a:ext cx="6834960" cy="406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2"/>
  <sheetViews>
    <sheetView showFormulas="false" showGridLines="true" showRowColHeaders="true" showZeros="true" rightToLeft="false" tabSelected="true" showOutlineSymbols="true" defaultGridColor="true" view="normal" topLeftCell="A20" colorId="64" zoomScale="98" zoomScaleNormal="98" zoomScalePageLayoutView="100" workbookViewId="0">
      <selection pane="topLeft" activeCell="AH30" activeCellId="0" sqref="AH30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2.73"/>
    <col collapsed="false" customWidth="true" hidden="false" outlineLevel="0" max="3" min="3" style="1" width="2"/>
    <col collapsed="false" customWidth="true" hidden="false" outlineLevel="0" max="4" min="4" style="1" width="9.82"/>
    <col collapsed="false" customWidth="true" hidden="false" outlineLevel="0" max="5" min="5" style="1" width="2"/>
    <col collapsed="false" customWidth="true" hidden="false" outlineLevel="0" max="6" min="6" style="1" width="9.82"/>
    <col collapsed="false" customWidth="true" hidden="false" outlineLevel="0" max="7" min="7" style="1" width="2"/>
    <col collapsed="false" customWidth="true" hidden="false" outlineLevel="0" max="8" min="8" style="1" width="9.82"/>
    <col collapsed="false" customWidth="true" hidden="false" outlineLevel="0" max="9" min="9" style="1" width="2"/>
    <col collapsed="false" customWidth="true" hidden="false" outlineLevel="0" max="10" min="10" style="1" width="9.82"/>
    <col collapsed="false" customWidth="true" hidden="false" outlineLevel="0" max="11" min="11" style="1" width="2"/>
    <col collapsed="false" customWidth="true" hidden="false" outlineLevel="0" max="12" min="12" style="1" width="9.82"/>
    <col collapsed="false" customWidth="true" hidden="false" outlineLevel="0" max="13" min="13" style="1" width="2"/>
    <col collapsed="false" customWidth="true" hidden="false" outlineLevel="0" max="14" min="14" style="1" width="9.82"/>
    <col collapsed="false" customWidth="true" hidden="false" outlineLevel="0" max="15" min="15" style="1" width="2"/>
    <col collapsed="false" customWidth="true" hidden="false" outlineLevel="0" max="16" min="16" style="1" width="9.82"/>
    <col collapsed="false" customWidth="true" hidden="false" outlineLevel="0" max="17" min="17" style="1" width="2"/>
    <col collapsed="false" customWidth="true" hidden="false" outlineLevel="0" max="18" min="18" style="1" width="9.82"/>
    <col collapsed="false" customWidth="true" hidden="false" outlineLevel="0" max="19" min="19" style="1" width="2"/>
    <col collapsed="false" customWidth="true" hidden="false" outlineLevel="0" max="20" min="20" style="1" width="2.73"/>
    <col collapsed="false" customWidth="true" hidden="false" outlineLevel="0" max="21" min="21" style="1" width="2"/>
    <col collapsed="false" customWidth="true" hidden="false" outlineLevel="0" max="22" min="22" style="1" width="12.82"/>
    <col collapsed="false" customWidth="true" hidden="false" outlineLevel="0" max="23" min="23" style="1" width="3.54"/>
    <col collapsed="false" customWidth="false" hidden="false" outlineLevel="0" max="24" min="24" style="1" width="8.73"/>
    <col collapsed="false" customWidth="true" hidden="false" outlineLevel="0" max="25" min="25" style="1" width="3.54"/>
    <col collapsed="false" customWidth="true" hidden="false" outlineLevel="0" max="26" min="26" style="1" width="4.54"/>
    <col collapsed="false" customWidth="true" hidden="false" outlineLevel="0" max="30" min="27" style="1" width="3.54"/>
    <col collapsed="false" customWidth="true" hidden="false" outlineLevel="0" max="31" min="31" style="1" width="8"/>
    <col collapsed="false" customWidth="true" hidden="false" outlineLevel="0" max="32" min="32" style="1" width="7"/>
    <col collapsed="false" customWidth="true" hidden="false" outlineLevel="0" max="33" min="33" style="1" width="5.82"/>
    <col collapsed="false" customWidth="true" hidden="false" outlineLevel="0" max="34" min="34" style="1" width="8.18"/>
    <col collapsed="false" customWidth="true" hidden="false" outlineLevel="0" max="35" min="35" style="1" width="2.18"/>
    <col collapsed="false" customWidth="true" hidden="false" outlineLevel="0" max="36" min="36" style="1" width="9.18"/>
    <col collapsed="false" customWidth="true" hidden="false" outlineLevel="0" max="37" min="37" style="2" width="2"/>
    <col collapsed="false" customWidth="true" hidden="false" outlineLevel="0" max="38" min="38" style="2" width="9.18"/>
    <col collapsed="false" customWidth="true" hidden="false" outlineLevel="0" max="39" min="39" style="2" width="2"/>
    <col collapsed="false" customWidth="true" hidden="false" outlineLevel="0" max="40" min="40" style="2" width="9.18"/>
    <col collapsed="false" customWidth="true" hidden="false" outlineLevel="0" max="41" min="41" style="2" width="2"/>
    <col collapsed="false" customWidth="true" hidden="false" outlineLevel="0" max="42" min="42" style="2" width="9.18"/>
    <col collapsed="false" customWidth="true" hidden="false" outlineLevel="0" max="43" min="43" style="2" width="2"/>
    <col collapsed="false" customWidth="true" hidden="false" outlineLevel="0" max="44" min="44" style="2" width="9.18"/>
    <col collapsed="false" customWidth="true" hidden="false" outlineLevel="0" max="45" min="45" style="2" width="2"/>
    <col collapsed="false" customWidth="true" hidden="false" outlineLevel="0" max="71" min="46" style="2" width="9.18"/>
  </cols>
  <sheetData>
    <row r="1" customFormat="false" ht="12" hidden="false" customHeight="true" outlineLevel="0" collapsed="false">
      <c r="A1" s="3"/>
    </row>
    <row r="2" customFormat="false" ht="30.75" hidden="false" customHeight="true" outlineLevel="0" collapsed="false">
      <c r="C2" s="4" t="s">
        <v>0</v>
      </c>
      <c r="D2" s="4"/>
      <c r="E2" s="4"/>
      <c r="F2" s="5" t="s">
        <v>1</v>
      </c>
      <c r="G2" s="5"/>
      <c r="H2" s="5"/>
      <c r="I2" s="5"/>
      <c r="J2" s="5"/>
      <c r="K2" s="5"/>
      <c r="L2" s="5"/>
      <c r="M2" s="5"/>
      <c r="N2" s="5"/>
    </row>
    <row r="3" customFormat="false" ht="30.75" hidden="false" customHeight="true" outlineLevel="0" collapsed="false">
      <c r="C3" s="6" t="s">
        <v>2</v>
      </c>
      <c r="D3" s="6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S3" s="8"/>
    </row>
    <row r="4" customFormat="false" ht="30.75" hidden="false" customHeight="true" outlineLevel="0" collapsed="false">
      <c r="C4" s="9" t="s">
        <v>4</v>
      </c>
      <c r="D4" s="9"/>
      <c r="E4" s="9"/>
      <c r="F4" s="10" t="s">
        <v>5</v>
      </c>
      <c r="G4" s="10"/>
      <c r="H4" s="10"/>
      <c r="I4" s="10"/>
      <c r="J4" s="10"/>
      <c r="K4" s="10"/>
      <c r="L4" s="11" t="s">
        <v>6</v>
      </c>
      <c r="M4" s="12" t="n">
        <v>1</v>
      </c>
      <c r="N4" s="12"/>
    </row>
    <row r="5" customFormat="false" ht="12" hidden="false" customHeight="true" outlineLevel="0" collapsed="false">
      <c r="A5" s="3"/>
    </row>
    <row r="6" customFormat="false" ht="11.25" hidden="false" customHeight="true" outlineLevel="0" collapsed="false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16"/>
      <c r="AL6" s="16"/>
      <c r="AM6" s="16"/>
    </row>
    <row r="7" customFormat="false" ht="19.5" hidden="false" customHeight="true" outlineLevel="0" collapsed="false">
      <c r="C7" s="17"/>
      <c r="D7" s="18" t="s">
        <v>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16"/>
      <c r="AL7" s="16"/>
      <c r="AM7" s="16"/>
    </row>
    <row r="8" customFormat="false" ht="9.75" hidden="false" customHeight="true" outlineLevel="0" collapsed="false"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16"/>
      <c r="AL8" s="16"/>
      <c r="AM8" s="16"/>
    </row>
    <row r="9" customFormat="false" ht="18.75" hidden="false" customHeight="true" outlineLevel="0" collapsed="false">
      <c r="C9" s="17"/>
      <c r="D9" s="20"/>
      <c r="E9" s="21"/>
      <c r="F9" s="22" t="s">
        <v>8</v>
      </c>
      <c r="G9" s="22"/>
      <c r="H9" s="22"/>
      <c r="I9" s="22"/>
      <c r="J9" s="22"/>
      <c r="K9" s="22"/>
      <c r="L9" s="22"/>
      <c r="M9" s="23"/>
      <c r="N9" s="23"/>
      <c r="O9" s="20"/>
      <c r="P9" s="20"/>
      <c r="Q9" s="20"/>
      <c r="R9" s="20"/>
      <c r="S9" s="19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16"/>
      <c r="AL9" s="16"/>
      <c r="AM9" s="16"/>
    </row>
    <row r="10" customFormat="false" ht="23.25" hidden="false" customHeight="true" outlineLevel="0" collapsed="false">
      <c r="C10" s="17"/>
      <c r="D10" s="24" t="s">
        <v>9</v>
      </c>
      <c r="E10" s="25"/>
      <c r="F10" s="24" t="s">
        <v>10</v>
      </c>
      <c r="G10" s="25"/>
      <c r="H10" s="24" t="s">
        <v>11</v>
      </c>
      <c r="I10" s="25"/>
      <c r="J10" s="24" t="s">
        <v>12</v>
      </c>
      <c r="K10" s="25"/>
      <c r="L10" s="24" t="s">
        <v>13</v>
      </c>
      <c r="M10" s="25"/>
      <c r="N10" s="26" t="s">
        <v>14</v>
      </c>
      <c r="O10" s="0"/>
      <c r="P10" s="24" t="s">
        <v>15</v>
      </c>
      <c r="Q10" s="25"/>
      <c r="R10" s="24" t="s">
        <v>16</v>
      </c>
      <c r="S10" s="19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16"/>
      <c r="AL10" s="16"/>
      <c r="AM10" s="16"/>
    </row>
    <row r="11" customFormat="false" ht="23.25" hidden="false" customHeight="true" outlineLevel="0" collapsed="false">
      <c r="C11" s="17"/>
      <c r="D11" s="27" t="s">
        <v>17</v>
      </c>
      <c r="E11" s="27"/>
      <c r="F11" s="28" t="n">
        <v>50.1</v>
      </c>
      <c r="G11" s="28"/>
      <c r="H11" s="28" t="n">
        <v>50.3</v>
      </c>
      <c r="I11" s="28"/>
      <c r="J11" s="28" t="n">
        <v>50</v>
      </c>
      <c r="K11" s="28"/>
      <c r="L11" s="28" t="n">
        <v>50</v>
      </c>
      <c r="M11" s="28"/>
      <c r="N11" s="29" t="n">
        <f aca="false">AVERAGE(F11, H11, J11, L11)/100</f>
        <v>0.501</v>
      </c>
      <c r="O11" s="27"/>
      <c r="P11" s="30" t="n">
        <v>1.3156</v>
      </c>
      <c r="Q11" s="30"/>
      <c r="R11" s="30" t="n">
        <f aca="false">P11*P11</f>
        <v>1.73080336</v>
      </c>
      <c r="S11" s="19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16"/>
      <c r="AL11" s="16"/>
      <c r="AM11" s="16"/>
    </row>
    <row r="12" customFormat="false" ht="23.25" hidden="false" customHeight="true" outlineLevel="0" collapsed="false">
      <c r="C12" s="17"/>
      <c r="D12" s="27" t="s">
        <v>18</v>
      </c>
      <c r="E12" s="27"/>
      <c r="F12" s="28" t="n">
        <v>20</v>
      </c>
      <c r="G12" s="28"/>
      <c r="H12" s="28" t="n">
        <v>19.9</v>
      </c>
      <c r="I12" s="28"/>
      <c r="J12" s="28" t="n">
        <v>20.1</v>
      </c>
      <c r="K12" s="28"/>
      <c r="L12" s="28" t="n">
        <v>20</v>
      </c>
      <c r="M12" s="28"/>
      <c r="N12" s="29" t="n">
        <f aca="false">AVERAGE(F12, H12, J12, L12)/100</f>
        <v>0.2</v>
      </c>
      <c r="O12" s="27"/>
      <c r="P12" s="30" t="n">
        <v>0.8183</v>
      </c>
      <c r="Q12" s="30"/>
      <c r="R12" s="30" t="n">
        <f aca="false">P12*P12</f>
        <v>0.66961489</v>
      </c>
      <c r="S12" s="1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16"/>
      <c r="AL12" s="16"/>
      <c r="AM12" s="16"/>
    </row>
    <row r="13" customFormat="false" ht="23.25" hidden="false" customHeight="true" outlineLevel="0" collapsed="false">
      <c r="C13" s="17"/>
      <c r="D13" s="27" t="s">
        <v>19</v>
      </c>
      <c r="E13" s="27"/>
      <c r="F13" s="28" t="n">
        <v>39.9</v>
      </c>
      <c r="G13" s="28"/>
      <c r="H13" s="28" t="n">
        <v>40.1</v>
      </c>
      <c r="I13" s="28"/>
      <c r="J13" s="28" t="n">
        <v>40</v>
      </c>
      <c r="K13" s="28"/>
      <c r="L13" s="28" t="n">
        <v>40.1</v>
      </c>
      <c r="M13" s="28"/>
      <c r="N13" s="29" t="n">
        <f aca="false">AVERAGE(F13, H13, J13, L13)/100</f>
        <v>0.40025</v>
      </c>
      <c r="O13" s="27"/>
      <c r="P13" s="30" t="n">
        <v>1.1657</v>
      </c>
      <c r="Q13" s="30"/>
      <c r="R13" s="30" t="n">
        <f aca="false">P13*P13</f>
        <v>1.35885649</v>
      </c>
      <c r="S13" s="1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16"/>
      <c r="AL13" s="16"/>
      <c r="AM13" s="16"/>
    </row>
    <row r="14" customFormat="false" ht="23.25" hidden="false" customHeight="true" outlineLevel="0" collapsed="false">
      <c r="C14" s="17"/>
      <c r="D14" s="27" t="s">
        <v>20</v>
      </c>
      <c r="E14" s="27"/>
      <c r="F14" s="28" t="n">
        <v>29.9</v>
      </c>
      <c r="G14" s="28"/>
      <c r="H14" s="28" t="n">
        <v>30.3</v>
      </c>
      <c r="I14" s="28"/>
      <c r="J14" s="28" t="n">
        <v>29.9</v>
      </c>
      <c r="K14" s="28"/>
      <c r="L14" s="28" t="n">
        <v>30.2</v>
      </c>
      <c r="M14" s="28"/>
      <c r="N14" s="29" t="n">
        <f aca="false">AVERAGE(F14, H14, J14, L14)/100</f>
        <v>0.30075</v>
      </c>
      <c r="O14" s="27"/>
      <c r="P14" s="30" t="n">
        <v>1.0017</v>
      </c>
      <c r="Q14" s="30"/>
      <c r="R14" s="30" t="n">
        <f aca="false">P14*P14</f>
        <v>1.00340289</v>
      </c>
      <c r="S14" s="19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6"/>
      <c r="AL14" s="16"/>
      <c r="AM14" s="16"/>
    </row>
    <row r="15" customFormat="false" ht="23.25" hidden="false" customHeight="true" outlineLevel="0" collapsed="false">
      <c r="C15" s="17"/>
      <c r="D15" s="27" t="s">
        <v>21</v>
      </c>
      <c r="E15" s="27"/>
      <c r="F15" s="28" t="n">
        <v>61.3</v>
      </c>
      <c r="G15" s="28"/>
      <c r="H15" s="28" t="n">
        <v>61.3</v>
      </c>
      <c r="I15" s="28"/>
      <c r="J15" s="28" t="n">
        <v>61.3</v>
      </c>
      <c r="K15" s="28"/>
      <c r="L15" s="28" t="n">
        <v>61.3</v>
      </c>
      <c r="M15" s="28"/>
      <c r="N15" s="29" t="n">
        <f aca="false">AVERAGE(F15, H15, J15, L15)/100</f>
        <v>0.613</v>
      </c>
      <c r="O15" s="27"/>
      <c r="P15" s="30" t="n">
        <v>1.4481</v>
      </c>
      <c r="Q15" s="30"/>
      <c r="R15" s="30" t="n">
        <f aca="false">P15*P15</f>
        <v>2.09699361</v>
      </c>
      <c r="S15" s="1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16"/>
      <c r="AL15" s="16"/>
      <c r="AM15" s="16"/>
    </row>
    <row r="16" customFormat="false" ht="11.25" hidden="false" customHeight="true" outlineLevel="0" collapsed="false"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16"/>
      <c r="AL16" s="16"/>
      <c r="AM16" s="16"/>
    </row>
    <row r="18" customFormat="false" ht="9.75" hidden="false" customHeight="true" outlineLevel="0" collapsed="false">
      <c r="U18" s="34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</row>
    <row r="19" customFormat="false" ht="15" hidden="false" customHeight="true" outlineLevel="0" collapsed="false">
      <c r="U19" s="37"/>
      <c r="V19" s="38" t="s">
        <v>22</v>
      </c>
      <c r="W19" s="38"/>
      <c r="X19" s="38"/>
      <c r="Y19" s="38"/>
      <c r="Z19" s="38"/>
      <c r="AA19" s="38"/>
      <c r="AB19" s="38"/>
      <c r="AC19" s="38"/>
      <c r="AD19" s="38"/>
      <c r="AE19" s="38"/>
      <c r="AF19" s="3"/>
      <c r="AG19" s="3"/>
      <c r="AH19" s="3"/>
      <c r="AI19" s="39"/>
    </row>
    <row r="20" customFormat="false" ht="9.75" hidden="false" customHeight="true" outlineLevel="0" collapsed="false">
      <c r="U20" s="37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9"/>
    </row>
    <row r="21" customFormat="false" ht="18.75" hidden="false" customHeight="true" outlineLevel="0" collapsed="false">
      <c r="U21" s="37"/>
      <c r="V21" s="3"/>
      <c r="W21" s="3"/>
      <c r="X21" s="3"/>
      <c r="Y21" s="3"/>
      <c r="Z21" s="40"/>
      <c r="AA21" s="40"/>
      <c r="AB21" s="40"/>
      <c r="AC21" s="40"/>
      <c r="AD21" s="41" t="s">
        <v>23</v>
      </c>
      <c r="AE21" s="41"/>
      <c r="AF21" s="41"/>
      <c r="AG21" s="20" t="n">
        <f aca="false">3.49</f>
        <v>3.49</v>
      </c>
      <c r="AH21" s="21" t="s">
        <v>24</v>
      </c>
      <c r="AI21" s="39"/>
    </row>
    <row r="22" customFormat="false" ht="9.75" hidden="false" customHeight="true" outlineLevel="0" collapsed="false">
      <c r="U22" s="37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9"/>
    </row>
    <row r="23" customFormat="false" ht="18" hidden="false" customHeight="true" outlineLevel="0" collapsed="false">
      <c r="U23" s="37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39"/>
    </row>
    <row r="24" customFormat="false" ht="9.75" hidden="false" customHeight="true" outlineLevel="0" collapsed="false">
      <c r="U24" s="37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9"/>
    </row>
    <row r="25" customFormat="false" ht="18.75" hidden="false" customHeight="true" outlineLevel="0" collapsed="false">
      <c r="U25" s="17"/>
      <c r="V25" s="43" t="s">
        <v>25</v>
      </c>
      <c r="W25" s="20" t="s">
        <v>26</v>
      </c>
      <c r="X25" s="44" t="s">
        <v>27</v>
      </c>
      <c r="Y25" s="20" t="s">
        <v>26</v>
      </c>
      <c r="Z25" s="32" t="n">
        <f aca="false">10*PI()*PI()</f>
        <v>98.6960440108936</v>
      </c>
      <c r="AA25" s="32"/>
      <c r="AB25" s="32"/>
      <c r="AC25" s="32"/>
      <c r="AD25" s="20" t="s">
        <v>26</v>
      </c>
      <c r="AE25" s="45" t="n">
        <f aca="false">10*PI()*PI()/29.4</f>
        <v>3.35700829969026</v>
      </c>
      <c r="AF25" s="20" t="s">
        <v>24</v>
      </c>
      <c r="AG25" s="3"/>
      <c r="AH25" s="46"/>
      <c r="AI25" s="19"/>
    </row>
    <row r="26" customFormat="false" ht="18.75" hidden="false" customHeight="true" outlineLevel="0" collapsed="false">
      <c r="U26" s="17"/>
      <c r="V26" s="43"/>
      <c r="W26" s="20"/>
      <c r="X26" s="20" t="s">
        <v>28</v>
      </c>
      <c r="Y26" s="20"/>
      <c r="Z26" s="20" t="n">
        <f aca="false">3*9.8</f>
        <v>29.4</v>
      </c>
      <c r="AA26" s="20"/>
      <c r="AB26" s="20"/>
      <c r="AC26" s="20"/>
      <c r="AD26" s="20"/>
      <c r="AE26" s="45"/>
      <c r="AF26" s="20"/>
      <c r="AG26" s="3"/>
      <c r="AH26" s="46"/>
      <c r="AI26" s="19"/>
    </row>
    <row r="27" customFormat="false" ht="21" hidden="false" customHeight="true" outlineLevel="0" collapsed="false">
      <c r="U27" s="17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19"/>
    </row>
    <row r="28" customFormat="false" ht="18" hidden="false" customHeight="true" outlineLevel="0" collapsed="false">
      <c r="U28" s="37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39"/>
    </row>
    <row r="29" customFormat="false" ht="9.75" hidden="false" customHeight="true" outlineLevel="0" collapsed="false">
      <c r="U29" s="37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9"/>
    </row>
    <row r="30" customFormat="false" ht="18.75" hidden="false" customHeight="true" outlineLevel="0" collapsed="false">
      <c r="U30" s="37"/>
      <c r="V30" s="43" t="s">
        <v>29</v>
      </c>
      <c r="W30" s="20" t="s">
        <v>26</v>
      </c>
      <c r="X30" s="47" t="s">
        <v>30</v>
      </c>
      <c r="Y30" s="47"/>
      <c r="Z30" s="47"/>
      <c r="AA30" s="47"/>
      <c r="AB30" s="20" t="s">
        <v>26</v>
      </c>
      <c r="AC30" s="32" t="n">
        <f aca="false">3.49-3.36</f>
        <v>0.13</v>
      </c>
      <c r="AD30" s="32"/>
      <c r="AE30" s="32"/>
      <c r="AF30" s="32"/>
      <c r="AG30" s="20" t="s">
        <v>26</v>
      </c>
      <c r="AH30" s="48" t="n">
        <f aca="false">0.13/3.36</f>
        <v>0.0386904761904762</v>
      </c>
      <c r="AI30" s="39"/>
    </row>
    <row r="31" customFormat="false" ht="18.75" hidden="false" customHeight="true" outlineLevel="0" collapsed="false">
      <c r="U31" s="37"/>
      <c r="V31" s="43"/>
      <c r="W31" s="20"/>
      <c r="X31" s="43" t="n">
        <v>3.36</v>
      </c>
      <c r="Y31" s="43"/>
      <c r="Z31" s="43"/>
      <c r="AA31" s="43"/>
      <c r="AB31" s="20"/>
      <c r="AC31" s="20" t="n">
        <v>3.36</v>
      </c>
      <c r="AD31" s="20"/>
      <c r="AE31" s="20"/>
      <c r="AF31" s="20"/>
      <c r="AG31" s="20"/>
      <c r="AH31" s="48"/>
      <c r="AI31" s="39"/>
    </row>
    <row r="32" customFormat="false" ht="9.75" hidden="false" customHeight="true" outlineLevel="0" collapsed="false">
      <c r="U32" s="49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1"/>
    </row>
  </sheetData>
  <mergeCells count="30">
    <mergeCell ref="C2:E2"/>
    <mergeCell ref="F2:N2"/>
    <mergeCell ref="C3:E3"/>
    <mergeCell ref="F3:N3"/>
    <mergeCell ref="C4:E4"/>
    <mergeCell ref="F4:K4"/>
    <mergeCell ref="M4:N4"/>
    <mergeCell ref="D7:R7"/>
    <mergeCell ref="F9:L9"/>
    <mergeCell ref="V19:Y19"/>
    <mergeCell ref="AD21:AF21"/>
    <mergeCell ref="V23:AH23"/>
    <mergeCell ref="V25:V26"/>
    <mergeCell ref="W25:W26"/>
    <mergeCell ref="Y25:Y26"/>
    <mergeCell ref="Z25:AC25"/>
    <mergeCell ref="AD25:AD26"/>
    <mergeCell ref="AE25:AE26"/>
    <mergeCell ref="AF25:AF26"/>
    <mergeCell ref="Z26:AC26"/>
    <mergeCell ref="V28:AH28"/>
    <mergeCell ref="V30:V31"/>
    <mergeCell ref="W30:W31"/>
    <mergeCell ref="X30:AA30"/>
    <mergeCell ref="AB30:AB31"/>
    <mergeCell ref="AC30:AF30"/>
    <mergeCell ref="AG30:AG31"/>
    <mergeCell ref="AH30:AH31"/>
    <mergeCell ref="X31:AA31"/>
    <mergeCell ref="AC31:AF3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LibreOffice/25.2.5.2$Linux_AARCH64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2016-08-29T15:47:47Z</dcterms:created>
  <dc:creator>rccd</dc:creator>
  <dc:description/>
  <dc:language>en-US</dc:language>
  <cp:lastModifiedBy/>
  <dcterms:modified xsi:type="dcterms:W3CDTF">2025-09-10T16:53:28Z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