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Tributario\"/>
    </mc:Choice>
  </mc:AlternateContent>
  <xr:revisionPtr revIDLastSave="0" documentId="8_{73C00F8F-D93A-4D0E-A231-0988D6655BC5}" xr6:coauthVersionLast="47" xr6:coauthVersionMax="47" xr10:uidLastSave="{00000000-0000-0000-0000-000000000000}"/>
  <bookViews>
    <workbookView xWindow="-120" yWindow="-120" windowWidth="29040" windowHeight="15840" tabRatio="894" activeTab="6" xr2:uid="{00000000-000D-0000-FFFF-FFFF00000000}"/>
  </bookViews>
  <sheets>
    <sheet name="Balance 2022" sheetId="2" r:id="rId1"/>
    <sheet name="EERR 2022" sheetId="3" r:id="rId2"/>
    <sheet name="Hoja1" sheetId="10" r:id="rId3"/>
    <sheet name="J.Perez 2021" sheetId="4" r:id="rId4"/>
    <sheet name="J.Perez 2022" sheetId="5" r:id="rId5"/>
    <sheet name="Balan 2021 J.Perez" sheetId="6" r:id="rId6"/>
    <sheet name="Balan 2022 J.Perez" sheetId="7" r:id="rId7"/>
    <sheet name="eerr2 J.P.2021" sheetId="8" r:id="rId8"/>
    <sheet name="EErr2 J.P.202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0" l="1"/>
  <c r="C47" i="10"/>
  <c r="F50" i="10"/>
  <c r="C26" i="7"/>
  <c r="B54" i="7"/>
  <c r="C24" i="9"/>
  <c r="C26" i="9" s="1"/>
  <c r="B57" i="8"/>
  <c r="B54" i="8"/>
  <c r="B142" i="7"/>
  <c r="F136" i="7"/>
  <c r="B136" i="7"/>
  <c r="B129" i="7"/>
  <c r="B119" i="7"/>
  <c r="C113" i="7"/>
  <c r="B108" i="7"/>
  <c r="B98" i="7"/>
  <c r="B92" i="7"/>
  <c r="B86" i="7"/>
  <c r="B80" i="7"/>
  <c r="B75" i="7"/>
  <c r="B64" i="7"/>
  <c r="B43" i="7"/>
  <c r="B139" i="6"/>
  <c r="B132" i="6"/>
  <c r="B104" i="6"/>
  <c r="B92" i="6"/>
  <c r="B64" i="6"/>
  <c r="C110" i="5"/>
  <c r="C103" i="5"/>
  <c r="C97" i="5"/>
  <c r="C89" i="5"/>
  <c r="C79" i="5"/>
  <c r="C66" i="5"/>
  <c r="C57" i="5"/>
  <c r="C50" i="5"/>
  <c r="C38" i="5"/>
  <c r="C28" i="5"/>
  <c r="B137" i="4"/>
  <c r="B130" i="4"/>
  <c r="B124" i="4"/>
  <c r="B106" i="4"/>
  <c r="B116" i="4"/>
  <c r="B93" i="4"/>
  <c r="B84" i="4"/>
  <c r="B77" i="4"/>
  <c r="B65" i="4"/>
  <c r="B55" i="4"/>
  <c r="B54" i="6"/>
  <c r="B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D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D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D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  <comment ref="A33" authorId="0" shapeId="0" xr:uid="{D2F8DB75-F81C-40C7-A1CA-A78F2B6A132F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Ex -Renta Atribuida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A17" authorId="0" shapeId="0" xr:uid="{39C0AA82-E0E7-4AE8-96A2-78D1362E2E49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Ex -Renta Atribuida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B10" authorId="0" shapeId="0" xr:uid="{9C32504A-51CA-4E64-9EF2-D129CB607872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B11" authorId="0" shapeId="0" xr:uid="{ED56483E-69E9-42E6-9E0F-BA97260A798C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B12" authorId="0" shapeId="0" xr:uid="{A497470A-DE77-461E-94E4-F25986AD05A9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  <comment ref="A32" authorId="0" shapeId="0" xr:uid="{DCB6370E-105F-49A1-9A7E-59A2B8EDF737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Ex -Renta Atribuida</t>
        </r>
      </text>
    </comment>
    <comment ref="A86" authorId="0" shapeId="0" xr:uid="{04726AA0-EA50-4C4C-92EC-7EF382FA03F4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A87" authorId="0" shapeId="0" xr:uid="{70FF8C42-BA4B-4E59-A136-665E00042FA2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A90" authorId="0" shapeId="0" xr:uid="{5B8EE401-0AA0-41AA-847F-53E9E090AFD0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B10" authorId="0" shapeId="0" xr:uid="{EADA5B34-D59B-4179-8041-1E953C55DA07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B11" authorId="0" shapeId="0" xr:uid="{1B2EF0FA-9425-42EE-BF8D-92B1A285953B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B12" authorId="0" shapeId="0" xr:uid="{1A120701-42A4-4291-9410-A74A3CC02BA4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  <comment ref="A59" authorId="0" shapeId="0" xr:uid="{28212FFD-A338-4DBE-9E64-2A209DF2890C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B59" authorId="0" shapeId="0" xr:uid="{FBE458CF-E0CA-48DB-B0D1-481ECFE34632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Percibidos o Devengados</t>
        </r>
      </text>
    </comment>
    <comment ref="B60" authorId="0" shapeId="0" xr:uid="{310B1883-9280-4741-A837-C118F26AE198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A61" authorId="0" shapeId="0" xr:uid="{F0B5221B-49CB-402E-9332-7AF5BD5EF66E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Otros Ingresos Percibidos o devengados</t>
        </r>
      </text>
    </comment>
    <comment ref="A63" authorId="0" shapeId="0" xr:uid="{52F96232-D7CC-4D81-8F17-386AC03260AC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  <comment ref="B63" authorId="0" shapeId="0" xr:uid="{E2633377-3606-4B9C-96D1-D966FE640004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Intereses Pagados o Adeudados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A10" authorId="0" shapeId="0" xr:uid="{790BA2E0-D80D-4D8D-B9EC-EEA532C1A9C5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Ex -Renta Atribuida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Vasquez Torres</author>
  </authors>
  <commentList>
    <comment ref="A10" authorId="0" shapeId="0" xr:uid="{3714B88F-A9FC-4BB9-BCEC-38CF45D15C71}">
      <text>
        <r>
          <rPr>
            <b/>
            <sz val="9"/>
            <color indexed="81"/>
            <rFont val="Tahoma"/>
            <family val="2"/>
          </rPr>
          <t>Enrique Vasquez Torres:</t>
        </r>
        <r>
          <rPr>
            <sz val="9"/>
            <color indexed="81"/>
            <rFont val="Tahoma"/>
            <family val="2"/>
          </rPr>
          <t xml:space="preserve">
Ex -Renta Atribuida</t>
        </r>
      </text>
    </comment>
  </commentList>
</comments>
</file>

<file path=xl/sharedStrings.xml><?xml version="1.0" encoding="utf-8"?>
<sst xmlns="http://schemas.openxmlformats.org/spreadsheetml/2006/main" count="1099" uniqueCount="365">
  <si>
    <t>Análisis F22 - Estado de Resultado Primera Categoría (Financiero)</t>
  </si>
  <si>
    <t>ITEM</t>
  </si>
  <si>
    <t>FÓRMULA 2017</t>
  </si>
  <si>
    <t>FÓRMULA 2018</t>
  </si>
  <si>
    <t>Ventas (1)</t>
  </si>
  <si>
    <t>= + Cod628 + Cod851</t>
  </si>
  <si>
    <t>Costos Directos (2)</t>
  </si>
  <si>
    <t>= + Cod630 + Cod853</t>
  </si>
  <si>
    <t>Depreciación (3)</t>
  </si>
  <si>
    <t>= + Cod927</t>
  </si>
  <si>
    <t>Margen Bruto (4)</t>
  </si>
  <si>
    <t>= (1) - (2) - (3)</t>
  </si>
  <si>
    <t>Remuneraciones (5)</t>
  </si>
  <si>
    <t>=  + Cod631</t>
  </si>
  <si>
    <t>Otros Gastos (6)</t>
  </si>
  <si>
    <t>=  + Cod635 + Cod 941 + Cod968 + Cod969</t>
  </si>
  <si>
    <t>Margen Operacional (7)</t>
  </si>
  <si>
    <t>= (4) - (5) - (6)</t>
  </si>
  <si>
    <t>Intereses Percibidos (8)</t>
  </si>
  <si>
    <t>= + Cod629</t>
  </si>
  <si>
    <t>Otros Ingresos (9)</t>
  </si>
  <si>
    <t>= + Cod651</t>
  </si>
  <si>
    <t>Intereses Pagados (10)</t>
  </si>
  <si>
    <t>Gastos de Inversión en I+D (11)</t>
  </si>
  <si>
    <t>= + Cod852 + Cod897</t>
  </si>
  <si>
    <t>Donaciones (12)</t>
  </si>
  <si>
    <t>= + Cod966</t>
  </si>
  <si>
    <t>Corrección Monetaria (13)</t>
  </si>
  <si>
    <t>= + Cod637 - Cod638</t>
  </si>
  <si>
    <t>Utilidad Antes de Impuesto (14)</t>
  </si>
  <si>
    <t>= (7) + (8) + (9) - (10) - (11) - (12) - (13)</t>
  </si>
  <si>
    <t>si (Cod_0963 + Cod_1037 + Cod_0187) &gt; 0
==&gt; (Cod_0963 + Cod_1037 + Cod_0187)
sino ==&gt; (Cod_0122 - Cod_0123)</t>
  </si>
  <si>
    <t>Impuesto a la Renta (15)</t>
  </si>
  <si>
    <t>= +  Cod_0020 + Cod_0965 + Cod_1039 + Cod_0189</t>
  </si>
  <si>
    <t>Utilidad Neta (16)</t>
  </si>
  <si>
    <t>= (14) - (15)</t>
  </si>
  <si>
    <t>Generación Operativa de Caja (17)</t>
  </si>
  <si>
    <t>= (16) + (3) + (13)</t>
  </si>
  <si>
    <t>Fecha de Presentación</t>
  </si>
  <si>
    <t>= Cod315</t>
  </si>
  <si>
    <t>Renta Promedio Mensual</t>
  </si>
  <si>
    <t>= (14) / 12</t>
  </si>
  <si>
    <t>Análisis F22 - Renta Global Complementario</t>
  </si>
  <si>
    <t>Sueldos, pensiones, etc. (1)</t>
  </si>
  <si>
    <t>= + Cod161</t>
  </si>
  <si>
    <t>= + Cod_0161</t>
  </si>
  <si>
    <t>Retiro único y extraordinario de Fondos Previsionales (2)</t>
  </si>
  <si>
    <t>Crédito segunda categoría (3)</t>
  </si>
  <si>
    <t>= + Cod162</t>
  </si>
  <si>
    <t>= + Cod_0162</t>
  </si>
  <si>
    <t>Total Rentas Fijas (3)</t>
  </si>
  <si>
    <t>= (1) + (2)</t>
  </si>
  <si>
    <t>Honorarios y rem. directores (4)</t>
  </si>
  <si>
    <t>= + Cod110</t>
  </si>
  <si>
    <t>= + Cod_0110</t>
  </si>
  <si>
    <t>Retiros (5)</t>
  </si>
  <si>
    <t>= + Cod104</t>
  </si>
  <si>
    <t>= + Cod_0104</t>
  </si>
  <si>
    <t>Dividendos distribuidos (6)</t>
  </si>
  <si>
    <t>= + Cod105</t>
  </si>
  <si>
    <t>= + Cod_0105</t>
  </si>
  <si>
    <t>Rentas Asignada propias y/o de terceros prov. 14 D-8 (17)</t>
  </si>
  <si>
    <t>= + Cod_1632</t>
  </si>
  <si>
    <t>Rentas Presuntas Atribuídas Propias o de Terceros (20)</t>
  </si>
  <si>
    <t>= + Cod_0108</t>
  </si>
  <si>
    <t>Gastos rechazados (7)</t>
  </si>
  <si>
    <t>= + Cod106</t>
  </si>
  <si>
    <t>= + Cod_0106</t>
  </si>
  <si>
    <t>= + Cod165 + Cod166</t>
  </si>
  <si>
    <t>= + Cod_0166</t>
  </si>
  <si>
    <t>Total Rentas Variables (9)</t>
  </si>
  <si>
    <t>= (4) + (5) + (6) + (7) + (8)</t>
  </si>
  <si>
    <t>Rentas y ganancias de capitales (10)</t>
  </si>
  <si>
    <t>= + Cod155 - Cod169</t>
  </si>
  <si>
    <t>= + Cod_0155 - Cod_0169</t>
  </si>
  <si>
    <t>Rentas contabilidad simplificada (11)</t>
  </si>
  <si>
    <t>= + Cod109</t>
  </si>
  <si>
    <t>= + Cod_0955</t>
  </si>
  <si>
    <t>Rentas exentas de impuesto (12)</t>
  </si>
  <si>
    <t>= + Cod152</t>
  </si>
  <si>
    <t>= + Cod_0152</t>
  </si>
  <si>
    <t>Otras rentas de fuente chilena (18)</t>
  </si>
  <si>
    <t>= + Cod_1032</t>
  </si>
  <si>
    <t>Otras rentas de fuente extranjera (19)</t>
  </si>
  <si>
    <t>= + Cod_1104</t>
  </si>
  <si>
    <t>Cotizaciones empresario (13)</t>
  </si>
  <si>
    <t>= + Cod111</t>
  </si>
  <si>
    <t>= + Cod_0111</t>
  </si>
  <si>
    <t>Devolución solicitada (14)</t>
  </si>
  <si>
    <t>= + Cod_0087</t>
  </si>
  <si>
    <t>Impuesto global complementario (15)</t>
  </si>
  <si>
    <t>= + Cod031</t>
  </si>
  <si>
    <t>= + Cod_0031</t>
  </si>
  <si>
    <t>Total Otras Rentas (16)</t>
  </si>
  <si>
    <t>= (10) + (11) + (12) + (13) + (14) + (15)</t>
  </si>
  <si>
    <t>TOTAL RENTA LÍQUIDA (17)</t>
  </si>
  <si>
    <t>= (3) + (9) + (16)</t>
  </si>
  <si>
    <t>= (17) / 12</t>
  </si>
  <si>
    <t>Análisis F22 - Balance Estándar</t>
  </si>
  <si>
    <t>CUENTA</t>
  </si>
  <si>
    <t>FÓRMULA AT2020</t>
  </si>
  <si>
    <t>Caja (1)</t>
  </si>
  <si>
    <t>= + Cod101</t>
  </si>
  <si>
    <t>Banco (2)</t>
  </si>
  <si>
    <t>= + Cod784</t>
  </si>
  <si>
    <t>Existencia (3)</t>
  </si>
  <si>
    <t>= + Cod129</t>
  </si>
  <si>
    <t>Cuentas x cobrar (4)</t>
  </si>
  <si>
    <t>= + Cod977</t>
  </si>
  <si>
    <t>Préstamos socios (5)</t>
  </si>
  <si>
    <t>= + Cod783</t>
  </si>
  <si>
    <t>Provisiones (6)</t>
  </si>
  <si>
    <t>= + Cod036 + Cod167</t>
  </si>
  <si>
    <t>Otros Circulantes (7)</t>
  </si>
  <si>
    <t>Total Activo Circulante (8)</t>
  </si>
  <si>
    <t>Activos Inmovilizados (9)</t>
  </si>
  <si>
    <t>= + Cod647</t>
  </si>
  <si>
    <t>Total Activo Fijo (10)</t>
  </si>
  <si>
    <t>= (9)   ---&gt;   + Cod647</t>
  </si>
  <si>
    <t>Otros Activos Intangibles (11)</t>
  </si>
  <si>
    <t>=  + Cod122 - Cod102</t>
  </si>
  <si>
    <t>Total Otros Activos Int.(12)</t>
  </si>
  <si>
    <t>TOTAL ACTIVOS (13)</t>
  </si>
  <si>
    <t>= (8) + (10) + (12)   ---&gt;   Cod122</t>
  </si>
  <si>
    <t>Pasivos Circulantes (14)</t>
  </si>
  <si>
    <t>= + Cod102 - Cod645 + Cod646 - PLP*</t>
  </si>
  <si>
    <t>Total Pasivo Circulante (15)</t>
  </si>
  <si>
    <t>Pasivos de Largo Plazo (16)</t>
  </si>
  <si>
    <t>= PLP*</t>
  </si>
  <si>
    <t>Total Pasivo Largo Plazo (17)</t>
  </si>
  <si>
    <t>= (16)   ---&gt;   PLP</t>
  </si>
  <si>
    <t>TOTAL PASIVO EXIGIBLE (18)</t>
  </si>
  <si>
    <t>Capital Enterado (19)</t>
  </si>
  <si>
    <t>= + Cod844</t>
  </si>
  <si>
    <t>Otros Pasivos No Exigibles (20)</t>
  </si>
  <si>
    <t>= + Cod123 - Cod102 + Cod645 - Cod646 - Cod844</t>
  </si>
  <si>
    <t>Impuesto (21)</t>
  </si>
  <si>
    <t>Utilidad Neta (22)</t>
  </si>
  <si>
    <t>TOTAL PATRIMONIO (23)</t>
  </si>
  <si>
    <t>TOTAL PASIVO</t>
  </si>
  <si>
    <t>= (18) + (23)   ---&gt;   Cod122</t>
  </si>
  <si>
    <t>* PLP = Pasivo de Largo Plazo por defecto cero.</t>
  </si>
  <si>
    <t>= + Cod1113</t>
  </si>
  <si>
    <t>Impuesto territorial pagado año anterior (8)</t>
  </si>
  <si>
    <t>= (14)   ---&gt;   + Cod102 - Cod645 + Cod646 - PLP*</t>
  </si>
  <si>
    <t>= (15) + (17)   ---&gt;   + Cod102 - Cod645 + Cod646</t>
  </si>
  <si>
    <t>= (15) + (17)   ---&gt;   + Cod102 - Cod645 + Cod645</t>
  </si>
  <si>
    <t>=  (19) + (20) + (21) + (22)  ---&gt;   + Cod122 - Cod102 + Cod645 - Cod645</t>
  </si>
  <si>
    <t>=+Cod1113</t>
  </si>
  <si>
    <t>= + Cod122 - Cod123 - Cod1113</t>
  </si>
  <si>
    <t xml:space="preserve">= (7) + (8) + (9) - (10) - (11) - (12) </t>
  </si>
  <si>
    <t>FÓRMULA 2021 14 D8</t>
  </si>
  <si>
    <t>= + Cod87</t>
  </si>
  <si>
    <t>+ Cod_1663</t>
  </si>
  <si>
    <t>+ Cod_1661</t>
  </si>
  <si>
    <t>+ Cod_1657 + Cod_1658</t>
  </si>
  <si>
    <t>+ Cod_1662</t>
  </si>
  <si>
    <t>+ Cod_1140 + Cod_1141 + Cod_1142 + Cod_1669 + Cod_1670 + Cod_1671</t>
  </si>
  <si>
    <t xml:space="preserve">= (4) - (5) - (6)   </t>
  </si>
  <si>
    <t>+ Cod_1659</t>
  </si>
  <si>
    <t>+ Cod_1660</t>
  </si>
  <si>
    <t>+ Cod_1664 + Cod_1666</t>
  </si>
  <si>
    <t>+ Cod_1667 + Cod_1668</t>
  </si>
  <si>
    <t>+ Cod_1665</t>
  </si>
  <si>
    <t>+ Cod_1673 - Cod_1674</t>
  </si>
  <si>
    <t>= + Cod633 + Cod967</t>
  </si>
  <si>
    <t>= Cod_315</t>
  </si>
  <si>
    <t>+ Cod_1113</t>
  </si>
  <si>
    <t>+ Cod_1400 + Cod_1817</t>
  </si>
  <si>
    <t>+ Cod_1406 + Cod_1408 + Cod_1409 + Cod_1818 + Cod_1429 + Cod_1416</t>
  </si>
  <si>
    <t>+ Cod_1413 + Cod_1407</t>
  </si>
  <si>
    <t>+ Cod_1411 + Cod_1412</t>
  </si>
  <si>
    <t>+ Cod_1415 + Cod_1420 + Cod_1421 + Cod_1422 + Cod_1423 + Cod_1424 + Cod_1425 + Cod_1426 + Cod_1427</t>
  </si>
  <si>
    <t>+ Cod_1402</t>
  </si>
  <si>
    <t>+ Cod_1401 + Cod_1403 + Cod_1587 + Cod_1588 + Cod_1404 + Cod_1405</t>
  </si>
  <si>
    <t>+ Cod_1417 + Cod_1418</t>
  </si>
  <si>
    <t>+ Cod_1428</t>
  </si>
  <si>
    <t>+ Cod_020</t>
  </si>
  <si>
    <t>+ Cod_1419</t>
  </si>
  <si>
    <r>
      <t xml:space="preserve">= (10) + (11) + (12) + (13) + (14) + (15) </t>
    </r>
    <r>
      <rPr>
        <b/>
        <sz val="10"/>
        <color rgb="FFFF0000"/>
        <rFont val="Arial"/>
        <family val="2"/>
      </rPr>
      <t>+ (18) + (19)</t>
    </r>
  </si>
  <si>
    <t>= (1) + (2) + (3)</t>
  </si>
  <si>
    <t>+ Cod_1600 + Cod_1819</t>
  </si>
  <si>
    <t>+ Cod_1611 + Cod_1614 + Cod_1621 + Cod_1623 + Cod_1820</t>
  </si>
  <si>
    <t>+ Cod_1612 + Cod_1618</t>
  </si>
  <si>
    <t>+ Cod_1616 + Cod_1617</t>
  </si>
  <si>
    <t>+ Cod_1613 + Cod_1615 + Cod_1620 + Cod_1624 + Cod_1625 + Cod_1626 + Cod_1627 + Cod_1628</t>
  </si>
  <si>
    <t>+ Cod_1602</t>
  </si>
  <si>
    <t>+ Cod_1603 + Cod_1604 + Cod_1605 + Cod_1606 + Cod_1607 + Cod_1608 + Cod_1609</t>
  </si>
  <si>
    <t>+ Cod_1622</t>
  </si>
  <si>
    <t>+ Cod_161</t>
  </si>
  <si>
    <t>+ Cod_1774</t>
  </si>
  <si>
    <t>+ Cod_162</t>
  </si>
  <si>
    <t>+ Cod_1632</t>
  </si>
  <si>
    <t>= (4) + (5) + (6) + (7) + (8) + (17) + (20)</t>
  </si>
  <si>
    <t>= (10) + (11) + (12) + (13) + (14) + (15) + (18) + (19)</t>
  </si>
  <si>
    <t>+ Cod_1032</t>
  </si>
  <si>
    <t>+ Cod_1104</t>
  </si>
  <si>
    <t>+ Cod_110</t>
  </si>
  <si>
    <t>+ Cod_104</t>
  </si>
  <si>
    <t>+ Cod_105</t>
  </si>
  <si>
    <t>+ Cod_108</t>
  </si>
  <si>
    <t>+ Cod_106</t>
  </si>
  <si>
    <r>
      <t xml:space="preserve">+ Cod_166 </t>
    </r>
    <r>
      <rPr>
        <sz val="10"/>
        <color rgb="FFFF0000"/>
        <rFont val="Arial"/>
        <family val="2"/>
      </rPr>
      <t>+ Cod_907</t>
    </r>
  </si>
  <si>
    <t>+ Cod_155 - Cod_169</t>
  </si>
  <si>
    <t>+ Cod_955</t>
  </si>
  <si>
    <t>+ Cod_152</t>
  </si>
  <si>
    <t>+ Cod_111</t>
  </si>
  <si>
    <t>+ Cod_087</t>
  </si>
  <si>
    <t>+ Cod_031</t>
  </si>
  <si>
    <t>FÓRMULA 2021 14A</t>
  </si>
  <si>
    <t xml:space="preserve">FÓRMULA 2021 14 D3 </t>
  </si>
  <si>
    <t>FÓRMULA 2021</t>
  </si>
  <si>
    <t>FÓRMULA AT2021</t>
  </si>
  <si>
    <t>= + Cod122 - (Cod123 + Cod1673) - Cod1113</t>
  </si>
  <si>
    <t>= + (Cod123 + Cod1673) - Cod102 + Cod645 - Cod646 - Cod844</t>
  </si>
  <si>
    <t>Para 2018-2019-2020</t>
  </si>
  <si>
    <t>Resultado Fórmula</t>
  </si>
  <si>
    <t>Resultado SOAP</t>
  </si>
  <si>
    <t xml:space="preserve">            &lt;GInversion&gt;0&lt;/GInversion&gt;</t>
  </si>
  <si>
    <t xml:space="preserve">            &lt;Donaciones&gt;0&lt;/Donaciones&gt;</t>
  </si>
  <si>
    <t xml:space="preserve">            &lt;IPercibidos&gt;0&lt;/IPercibidos&gt;</t>
  </si>
  <si>
    <t xml:space="preserve">            &lt;PLPlazo&gt;0&lt;/PLPlazo&gt;</t>
  </si>
  <si>
    <t xml:space="preserve">            &lt;TPLPlazo&gt;0&lt;/TPLPlazo&gt;</t>
  </si>
  <si>
    <t>Cuentas por cobrar(4)</t>
  </si>
  <si>
    <t xml:space="preserve">            &lt;Banco&gt;0&lt;/Banco&gt;</t>
  </si>
  <si>
    <t xml:space="preserve">            &lt;Existencia&gt;0&lt;/Existencia&gt;</t>
  </si>
  <si>
    <t xml:space="preserve">            &lt;TACirculante&gt;0&lt;/TACirculante&gt;</t>
  </si>
  <si>
    <t xml:space="preserve">            &lt;AInmovilizado&gt;0&lt;/AInmovilizado&gt;</t>
  </si>
  <si>
    <t xml:space="preserve">            &lt;TAFijo&gt;0&lt;/TAFijo&gt;</t>
  </si>
  <si>
    <t xml:space="preserve">            &lt;OActivos&gt;0&lt;/OActivos&gt;</t>
  </si>
  <si>
    <t xml:space="preserve">            &lt;TOActivos&gt;0&lt;/TOActivos&gt;</t>
  </si>
  <si>
    <t xml:space="preserve">            &lt;TotalActivos&gt;0&lt;/TotalActivos&gt;</t>
  </si>
  <si>
    <t xml:space="preserve">            &lt;CEnterado&gt;0&lt;/CEnterado&gt;</t>
  </si>
  <si>
    <t xml:space="preserve">            &lt;UEjercicio&gt;0&lt;/UEjercicio&gt;</t>
  </si>
  <si>
    <t xml:space="preserve">            &lt;TPasivo&gt;0&lt;/TPasivo&gt;</t>
  </si>
  <si>
    <r>
      <t xml:space="preserve">+ Cod_166 </t>
    </r>
    <r>
      <rPr>
        <sz val="8"/>
        <color rgb="FFFF0000"/>
        <rFont val="Arial"/>
        <family val="2"/>
      </rPr>
      <t>+ Cod_907</t>
    </r>
  </si>
  <si>
    <t xml:space="preserve">            &lt;Creditos&gt;0&lt;/Creditos&gt;</t>
  </si>
  <si>
    <t xml:space="preserve">            &lt;TRFijas&gt;0&lt;/TRFijas&gt;</t>
  </si>
  <si>
    <t xml:space="preserve">            &lt;Honorarios&gt;0&lt;/Honorarios&gt;</t>
  </si>
  <si>
    <t xml:space="preserve">            &lt;Retiros&gt;0&lt;/Retiros&gt;</t>
  </si>
  <si>
    <t xml:space="preserve">            &lt;RAtribuidas&gt;0&lt;/RAtribuidas&gt;</t>
  </si>
  <si>
    <t xml:space="preserve">            &lt;RPresuntas&gt;0&lt;/RPresuntas&gt;</t>
  </si>
  <si>
    <t xml:space="preserve">            &lt;GRechazados&gt;0&lt;/GRechazados&gt;</t>
  </si>
  <si>
    <t xml:space="preserve">            &lt;Impuestos&gt;0&lt;/Impuestos&gt;</t>
  </si>
  <si>
    <t xml:space="preserve">            &lt;RGCapitales&gt;0&lt;/RGCapitales&gt;</t>
  </si>
  <si>
    <t xml:space="preserve">            &lt;RCSimple&gt;0&lt;/RCSimple&gt;</t>
  </si>
  <si>
    <t xml:space="preserve">            &lt;REImpuesto&gt;0&lt;/REImpuesto&gt;</t>
  </si>
  <si>
    <t xml:space="preserve">            &lt;ORFChilena&gt;0&lt;/ORFChilena&gt;</t>
  </si>
  <si>
    <t xml:space="preserve">            &lt;ORFExtra&gt;0&lt;/ORFExtra&gt;</t>
  </si>
  <si>
    <t xml:space="preserve">            &lt;CEmpresario&gt;0&lt;/CEmpresario&gt;</t>
  </si>
  <si>
    <t xml:space="preserve">            &lt;IGComple&gt;0&lt;/IGComple&gt;</t>
  </si>
  <si>
    <t xml:space="preserve"> &lt;Sueldos&gt;0&lt;/Sueldos&gt;</t>
  </si>
  <si>
    <r>
      <t xml:space="preserve">= + </t>
    </r>
    <r>
      <rPr>
        <sz val="8"/>
        <color rgb="FFFF0000"/>
        <rFont val="Arial"/>
        <family val="2"/>
      </rPr>
      <t>Cod102</t>
    </r>
    <r>
      <rPr>
        <sz val="8"/>
        <rFont val="Arial"/>
        <family val="2"/>
      </rPr>
      <t xml:space="preserve"> -</t>
    </r>
    <r>
      <rPr>
        <sz val="8"/>
        <color rgb="FFFF0000"/>
        <rFont val="Arial"/>
        <family val="2"/>
      </rPr>
      <t xml:space="preserve"> Cod647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Cod101 - Cod784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Cod129</t>
    </r>
    <r>
      <rPr>
        <sz val="8"/>
        <rFont val="Arial"/>
        <family val="2"/>
      </rPr>
      <t xml:space="preserve"> -</t>
    </r>
    <r>
      <rPr>
        <sz val="8"/>
        <color rgb="FFFF0000"/>
        <rFont val="Arial"/>
        <family val="2"/>
      </rPr>
      <t xml:space="preserve"> Cod036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Cod167</t>
    </r>
    <r>
      <rPr>
        <sz val="8"/>
        <rFont val="Arial"/>
        <family val="2"/>
      </rPr>
      <t xml:space="preserve"> -  </t>
    </r>
    <r>
      <rPr>
        <sz val="8"/>
        <color rgb="FFFF0000"/>
        <rFont val="Arial"/>
        <family val="2"/>
      </rPr>
      <t>Cod783</t>
    </r>
  </si>
  <si>
    <r>
      <t>= (1) + (2) + (3) + (4) + (5) + (6) + (7)   ---&gt;   +</t>
    </r>
    <r>
      <rPr>
        <b/>
        <sz val="8"/>
        <color rgb="FFFF0000"/>
        <rFont val="Arial"/>
        <family val="2"/>
      </rPr>
      <t xml:space="preserve"> Cod102 -  Cod647</t>
    </r>
  </si>
  <si>
    <r>
      <t xml:space="preserve">= (11)   ---&gt;   </t>
    </r>
    <r>
      <rPr>
        <b/>
        <sz val="8"/>
        <color rgb="FFFF0000"/>
        <rFont val="Arial"/>
        <family val="2"/>
      </rPr>
      <t>+ Cod122 - Cod102</t>
    </r>
  </si>
  <si>
    <t>cod.102</t>
  </si>
  <si>
    <t>cod.645</t>
  </si>
  <si>
    <t xml:space="preserve">TOTAL </t>
  </si>
  <si>
    <r>
      <t xml:space="preserve">= + </t>
    </r>
    <r>
      <rPr>
        <sz val="8"/>
        <color rgb="FFFF0000"/>
        <rFont val="Arial"/>
        <family val="2"/>
      </rPr>
      <t>Cod102</t>
    </r>
    <r>
      <rPr>
        <sz val="8"/>
        <rFont val="Arial"/>
        <family val="2"/>
      </rPr>
      <t xml:space="preserve"> -</t>
    </r>
    <r>
      <rPr>
        <sz val="8"/>
        <color rgb="FFFF0000"/>
        <rFont val="Arial"/>
        <family val="2"/>
      </rPr>
      <t xml:space="preserve"> Cod647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Cod101 - Cod784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Cod129</t>
    </r>
    <r>
      <rPr>
        <sz val="8"/>
        <rFont val="Arial"/>
        <family val="2"/>
      </rPr>
      <t xml:space="preserve"> -</t>
    </r>
    <r>
      <rPr>
        <sz val="8"/>
        <color rgb="FFFF0000"/>
        <rFont val="Arial"/>
        <family val="2"/>
      </rPr>
      <t xml:space="preserve"> Cod036</t>
    </r>
    <r>
      <rPr>
        <sz val="8"/>
        <rFont val="Arial"/>
        <family val="2"/>
      </rPr>
      <t xml:space="preserve"> - </t>
    </r>
    <r>
      <rPr>
        <sz val="8"/>
        <color rgb="FFFF0000"/>
        <rFont val="Arial"/>
        <family val="2"/>
      </rPr>
      <t>Cod167</t>
    </r>
    <r>
      <rPr>
        <sz val="8"/>
        <rFont val="Arial"/>
        <family val="2"/>
      </rPr>
      <t xml:space="preserve"> - Cod977 - </t>
    </r>
    <r>
      <rPr>
        <sz val="8"/>
        <color rgb="FFFF0000"/>
        <rFont val="Arial"/>
        <family val="2"/>
      </rPr>
      <t>Cod783</t>
    </r>
  </si>
  <si>
    <t>(19)</t>
  </si>
  <si>
    <t>(20)</t>
  </si>
  <si>
    <t>(21)</t>
  </si>
  <si>
    <t>(22)</t>
  </si>
  <si>
    <t xml:space="preserve">Total </t>
  </si>
  <si>
    <t>Cod.18</t>
  </si>
  <si>
    <t>Cod.23</t>
  </si>
  <si>
    <t xml:space="preserve">            &lt;RUExtraordinario&gt;0&lt;/RUExtraordinario&gt;</t>
  </si>
  <si>
    <t xml:space="preserve">            &lt;Costos&gt;1083846835&lt;/Costos&gt;</t>
  </si>
  <si>
    <t xml:space="preserve">            &lt;Depreciacion&gt;157249526&lt;/Depreciacion&gt;</t>
  </si>
  <si>
    <t xml:space="preserve">            &lt;Margen&gt;213089423&lt;/Margen&gt;</t>
  </si>
  <si>
    <t xml:space="preserve">            &lt;Remuneraciones&gt;15533568&lt;/Remuneraciones&gt;</t>
  </si>
  <si>
    <t xml:space="preserve">            &lt;OGastos&gt;2226187&lt;/OGastos&gt;</t>
  </si>
  <si>
    <t xml:space="preserve">            &lt;MOperacional&gt;195329668&lt;/MOperacional&gt;</t>
  </si>
  <si>
    <t xml:space="preserve">            &lt;OIngresos&gt;4667336&lt;/OIngresos&gt;</t>
  </si>
  <si>
    <t xml:space="preserve">            &lt;IPagados&gt;133298330&lt;/IPagados&gt;</t>
  </si>
  <si>
    <t xml:space="preserve">            &lt;CMonetaria&gt;45041774&lt;/CMonetaria&gt;</t>
  </si>
  <si>
    <t xml:space="preserve">            &lt;UAImpuesto&gt;21656900&lt;/UAImpuesto&gt;</t>
  </si>
  <si>
    <t xml:space="preserve">            &lt;IRenta&gt;5847363&lt;/IRenta&gt;</t>
  </si>
  <si>
    <t xml:space="preserve">            &lt;UNeta&gt;15809537&lt;/UNeta&gt;</t>
  </si>
  <si>
    <t xml:space="preserve">            &lt;GOCaja&gt;218100837&lt;/GOCaja&gt;</t>
  </si>
  <si>
    <t xml:space="preserve">            &lt;RPMensual&gt;1804741.66666667&lt;/RPMensual&gt;</t>
  </si>
  <si>
    <t xml:space="preserve">            &lt;FecPresentacion&gt;2022-05-16&lt;/FecPresentacion&gt;</t>
  </si>
  <si>
    <t xml:space="preserve">            &lt;Costos&gt;354503188&lt;/Costos&gt;</t>
  </si>
  <si>
    <t xml:space="preserve">            &lt;Depreciacion&gt;61078481&lt;/Depreciacion&gt;</t>
  </si>
  <si>
    <t xml:space="preserve">            &lt;Margen&gt;138827296&lt;/Margen&gt;</t>
  </si>
  <si>
    <t xml:space="preserve">            &lt;Remuneraciones&gt;15367882&lt;/Remuneraciones&gt;</t>
  </si>
  <si>
    <t xml:space="preserve">            &lt;OGastos&gt;36833825&lt;/OGastos&gt;</t>
  </si>
  <si>
    <t xml:space="preserve">            &lt;MOperacional&gt;86625589&lt;/MOperacional&gt;</t>
  </si>
  <si>
    <t xml:space="preserve">            &lt;IPercibidos&gt;1386643&lt;/IPercibidos&gt;</t>
  </si>
  <si>
    <t xml:space="preserve">            &lt;OIngresos&gt;563480636&lt;/OIngresos&gt;</t>
  </si>
  <si>
    <t xml:space="preserve">            &lt;IPagados&gt;694557326&lt;/IPagados&gt;</t>
  </si>
  <si>
    <t xml:space="preserve">            &lt;CMonetaria&gt;-539982310&lt;/CMonetaria&gt;</t>
  </si>
  <si>
    <t xml:space="preserve">            &lt;UAImpuesto&gt;496917852&lt;/UAImpuesto&gt;</t>
  </si>
  <si>
    <t xml:space="preserve">            &lt;IRenta&gt;0&lt;/IRenta&gt;</t>
  </si>
  <si>
    <t xml:space="preserve">            &lt;UNeta&gt;496917852&lt;/UNeta&gt;</t>
  </si>
  <si>
    <t xml:space="preserve">            &lt;GOCaja&gt;18014023&lt;/GOCaja&gt;</t>
  </si>
  <si>
    <t xml:space="preserve">            &lt;RPMensual&gt;41409821&lt;/RPMensual&gt;</t>
  </si>
  <si>
    <t xml:space="preserve">            &lt;FecPresentacion&gt;2021-05-20&lt;/FecPresentacion&gt;</t>
  </si>
  <si>
    <t xml:space="preserve">            &lt;Provisiones&gt;827137&lt;/Provisiones&gt;</t>
  </si>
  <si>
    <t xml:space="preserve">            &lt;PCirculantes&gt;31327792&lt;/PCirculantes&gt;</t>
  </si>
  <si>
    <t xml:space="preserve">            &lt;TPCirculantes&gt;31327792&lt;/TPCirculantes&gt;</t>
  </si>
  <si>
    <t xml:space="preserve">            &lt;TPExigible&gt;31327792&lt;/TPExigible&gt;</t>
  </si>
  <si>
    <t xml:space="preserve">            &lt;OPNExigibles&gt;-31327792&lt;/OPNExigibles&gt;</t>
  </si>
  <si>
    <t xml:space="preserve">            &lt;TPatrimonio&gt;-31327792&lt;/TPatrimonio&gt;</t>
  </si>
  <si>
    <t xml:space="preserve">            &lt;Banco&gt;59868799&lt;/Banco&gt;</t>
  </si>
  <si>
    <t xml:space="preserve">            &lt;Existencia&gt;2127651048&lt;/Existencia&gt;</t>
  </si>
  <si>
    <t xml:space="preserve">            &lt;Provisiones&gt;6546814&lt;/Provisiones&gt;</t>
  </si>
  <si>
    <t xml:space="preserve">            &lt;TACirculante&gt;-3382909754&lt;/TACirculante&gt;</t>
  </si>
  <si>
    <t xml:space="preserve">            &lt;AInmovilizado&gt;3382909754&lt;/AInmovilizado&gt;</t>
  </si>
  <si>
    <t xml:space="preserve">            &lt;TAFijo&gt;3382909754&lt;/TAFijo&gt;</t>
  </si>
  <si>
    <t xml:space="preserve">            &lt;OActivos&gt;7305837022&lt;/OActivos&gt;</t>
  </si>
  <si>
    <t xml:space="preserve">            &lt;TOActivos&gt;7305837022&lt;/TOActivos&gt;</t>
  </si>
  <si>
    <t xml:space="preserve">            &lt;TotalActivos&gt;7305837022&lt;/TotalActivos&gt;</t>
  </si>
  <si>
    <t xml:space="preserve">            &lt;PCirculantes&gt;-21656900&lt;/PCirculantes&gt;</t>
  </si>
  <si>
    <t xml:space="preserve">            &lt;TPCirculantes&gt;-21656900&lt;/TPCirculantes&gt;</t>
  </si>
  <si>
    <t xml:space="preserve">            &lt;TPExigible&gt;-21656900&lt;/TPExigible&gt;</t>
  </si>
  <si>
    <t xml:space="preserve">            &lt;OPNExigibles&gt;7320878796&lt;/OPNExigibles&gt;</t>
  </si>
  <si>
    <t xml:space="preserve">            &lt;Impuestos&gt;5847363&lt;/Impuestos&gt;</t>
  </si>
  <si>
    <t xml:space="preserve">            &lt;UEjercicio&gt;767763&lt;/UEjercicio&gt;</t>
  </si>
  <si>
    <t xml:space="preserve">            &lt;Dividendos&gt;15&lt;/Dividendos&gt;</t>
  </si>
  <si>
    <t xml:space="preserve">            &lt;TRVariables&gt;15&lt;/TRVariables&gt;</t>
  </si>
  <si>
    <t xml:space="preserve">            &lt;DSolicitada&gt;827137&lt;/DSolicitada&gt;</t>
  </si>
  <si>
    <t xml:space="preserve">            &lt;TORentas&gt;827137&lt;/TORentas&gt;</t>
  </si>
  <si>
    <t xml:space="preserve">            &lt;TRLiquida&gt;827152&lt;/TRLiquida&gt;</t>
  </si>
  <si>
    <t xml:space="preserve">            &lt;RPMensual&gt;68929.3333333333&lt;/RPMensual&gt;</t>
  </si>
  <si>
    <t xml:space="preserve">            &lt;Dividendos&gt;30&lt;/Dividendos&gt;</t>
  </si>
  <si>
    <t xml:space="preserve">            &lt;TRVariables&gt;30&lt;/TRVariables&gt;</t>
  </si>
  <si>
    <t xml:space="preserve">            &lt;DSolicitada&gt;699454&lt;/DSolicitada&gt;</t>
  </si>
  <si>
    <t xml:space="preserve">            &lt;TORentas&gt;699454&lt;/TORentas&gt;</t>
  </si>
  <si>
    <t xml:space="preserve">            &lt;TRLiquida&gt;699484&lt;/TRLiquida&gt;</t>
  </si>
  <si>
    <t xml:space="preserve">            &lt;RPMensual&gt;58290.3333333333&lt;/RPMensual&gt;</t>
  </si>
  <si>
    <t xml:space="preserve"> &lt;Ingresos&gt;1454185784&lt;/Ingresos&gt;</t>
  </si>
  <si>
    <t xml:space="preserve">            &lt;CCobrar&gt;0&lt;/CCobrar&gt;</t>
  </si>
  <si>
    <t xml:space="preserve">            &lt;PSocios&gt;0&lt;/PSocios&gt;</t>
  </si>
  <si>
    <t xml:space="preserve">            &lt;TPatrimonio&gt;7327493922&lt;/TPatrimonio&gt;</t>
  </si>
  <si>
    <t xml:space="preserve">            &lt;TPasivo&gt;7305837022&lt;/TPasivo&gt;</t>
  </si>
  <si>
    <t>&lt;Ingresos&gt;554408965&lt;/Ingresos&gt;</t>
  </si>
  <si>
    <t xml:space="preserve"> &lt;Caja&gt;0&lt;/Caja&gt;</t>
  </si>
  <si>
    <t xml:space="preserve">            &lt;OCirculantes&gt;0&lt;/OCirculantes&gt;</t>
  </si>
  <si>
    <t xml:space="preserve">            &lt;OCirculantes&gt;7305837022&lt;/OCirculantes&gt;</t>
  </si>
  <si>
    <t>&lt;Ingresos&gt;1454185784&lt;/Ingresos&gt;</t>
  </si>
  <si>
    <t>&lt;Caja&gt;0&lt;/Caja&gt;</t>
  </si>
  <si>
    <t xml:space="preserve">            &lt;OCirculantes&gt;-827137&lt;/OCirculantes&gt;</t>
  </si>
  <si>
    <t xml:space="preserve">            &lt;OCirculantes&gt;-5576976415&lt;/OCirculantes&gt;</t>
  </si>
  <si>
    <t>No está sumando en el Portal</t>
  </si>
  <si>
    <r>
      <t xml:space="preserve">= + </t>
    </r>
    <r>
      <rPr>
        <sz val="7"/>
        <color rgb="FFFF0000"/>
        <rFont val="Arial"/>
        <family val="2"/>
      </rPr>
      <t>Cod102</t>
    </r>
    <r>
      <rPr>
        <sz val="7"/>
        <rFont val="Arial"/>
        <family val="2"/>
      </rPr>
      <t xml:space="preserve"> -</t>
    </r>
    <r>
      <rPr>
        <sz val="7"/>
        <color rgb="FFFF0000"/>
        <rFont val="Arial"/>
        <family val="2"/>
      </rPr>
      <t xml:space="preserve"> Cod647</t>
    </r>
    <r>
      <rPr>
        <sz val="7"/>
        <rFont val="Arial"/>
        <family val="2"/>
      </rPr>
      <t xml:space="preserve"> - </t>
    </r>
    <r>
      <rPr>
        <sz val="7"/>
        <color rgb="FFFF0000"/>
        <rFont val="Arial"/>
        <family val="2"/>
      </rPr>
      <t>Cod101 - Cod784</t>
    </r>
    <r>
      <rPr>
        <sz val="7"/>
        <rFont val="Arial"/>
        <family val="2"/>
      </rPr>
      <t xml:space="preserve"> - </t>
    </r>
    <r>
      <rPr>
        <sz val="7"/>
        <color rgb="FFFF0000"/>
        <rFont val="Arial"/>
        <family val="2"/>
      </rPr>
      <t>Cod129</t>
    </r>
    <r>
      <rPr>
        <sz val="7"/>
        <rFont val="Arial"/>
        <family val="2"/>
      </rPr>
      <t xml:space="preserve"> -</t>
    </r>
    <r>
      <rPr>
        <sz val="7"/>
        <color rgb="FFFF0000"/>
        <rFont val="Arial"/>
        <family val="2"/>
      </rPr>
      <t xml:space="preserve"> Cod036</t>
    </r>
    <r>
      <rPr>
        <sz val="7"/>
        <rFont val="Arial"/>
        <family val="2"/>
      </rPr>
      <t xml:space="preserve"> - </t>
    </r>
    <r>
      <rPr>
        <sz val="7"/>
        <color rgb="FFFF0000"/>
        <rFont val="Arial"/>
        <family val="2"/>
      </rPr>
      <t>Cod167</t>
    </r>
    <r>
      <rPr>
        <sz val="7"/>
        <rFont val="Arial"/>
        <family val="2"/>
      </rPr>
      <t xml:space="preserve"> -  </t>
    </r>
    <r>
      <rPr>
        <sz val="7"/>
        <color rgb="FFFF0000"/>
        <rFont val="Arial"/>
        <family val="2"/>
      </rPr>
      <t>Cod783</t>
    </r>
  </si>
  <si>
    <r>
      <t>= (1) + (2) + (3) + (4) + (5) + (6) + (7)   ---&gt;   +</t>
    </r>
    <r>
      <rPr>
        <b/>
        <sz val="7"/>
        <color rgb="FFFF0000"/>
        <rFont val="Arial"/>
        <family val="2"/>
      </rPr>
      <t xml:space="preserve"> Cod102 -  Cod647</t>
    </r>
  </si>
  <si>
    <r>
      <t xml:space="preserve">= (11)   ---&gt;   </t>
    </r>
    <r>
      <rPr>
        <b/>
        <sz val="7"/>
        <color rgb="FFFF0000"/>
        <rFont val="Arial"/>
        <family val="2"/>
      </rPr>
      <t>+ Cod122 - Cod102</t>
    </r>
  </si>
  <si>
    <r>
      <t xml:space="preserve">= </t>
    </r>
    <r>
      <rPr>
        <b/>
        <sz val="7"/>
        <color theme="4"/>
        <rFont val="Arial"/>
        <family val="2"/>
      </rPr>
      <t>(15) + (17)</t>
    </r>
    <r>
      <rPr>
        <b/>
        <sz val="7"/>
        <rFont val="Arial"/>
        <family val="2"/>
      </rPr>
      <t xml:space="preserve">   ---&gt;   + </t>
    </r>
    <r>
      <rPr>
        <b/>
        <sz val="7"/>
        <color theme="4"/>
        <rFont val="Arial"/>
        <family val="2"/>
      </rPr>
      <t>Cod102 - Cod645 + Cod645</t>
    </r>
  </si>
  <si>
    <t>Cod.122</t>
  </si>
  <si>
    <t>cod.646</t>
  </si>
  <si>
    <t>Total Patrimonio'= (19)+ (20) +(21) +(22)  ---&gt;   + Cod122 - Cod102 + Cod645 - Cod645</t>
  </si>
  <si>
    <t>Total Patrimonio--&gt; + Cod122 - Cod102 + Cod645 - Cod645</t>
  </si>
  <si>
    <r>
      <t xml:space="preserve">+ Cod_166 </t>
    </r>
    <r>
      <rPr>
        <sz val="7"/>
        <color rgb="FFFF0000"/>
        <rFont val="Arial"/>
        <family val="2"/>
      </rPr>
      <t>+ Cod_907</t>
    </r>
  </si>
  <si>
    <r>
      <t>=  (19) + (20) + (21) + (22)  ---&gt;   + Cod122 - Cod102 + Cod645 -</t>
    </r>
    <r>
      <rPr>
        <b/>
        <sz val="7"/>
        <color rgb="FF0070C0"/>
        <rFont val="Arial"/>
        <family val="2"/>
      </rPr>
      <t xml:space="preserve"> Cod646</t>
    </r>
  </si>
  <si>
    <r>
      <t xml:space="preserve">=  (19) + (20) + (21) + (22)  ---&gt;   + Cod122 - Cod102 + Cod645 - </t>
    </r>
    <r>
      <rPr>
        <b/>
        <sz val="7"/>
        <color rgb="FF0070C0"/>
        <rFont val="Arial"/>
        <family val="2"/>
      </rPr>
      <t xml:space="preserve"> Cod646</t>
    </r>
  </si>
  <si>
    <r>
      <t xml:space="preserve">=  (19) + (20) + (21) + (22)  ---&gt;   + Cod122 - Cod102 + Cod645 - </t>
    </r>
    <r>
      <rPr>
        <b/>
        <sz val="8"/>
        <color rgb="FF0070C0"/>
        <rFont val="Arial"/>
        <family val="2"/>
      </rPr>
      <t>Cod646</t>
    </r>
  </si>
  <si>
    <r>
      <t xml:space="preserve">=  (19) + (20) + (21) + (22)  ---&gt;   + Cod122 - Cod102 + Cod645 -  </t>
    </r>
    <r>
      <rPr>
        <b/>
        <sz val="8"/>
        <color rgb="FF0070C0"/>
        <rFont val="Arial"/>
        <family val="2"/>
      </rPr>
      <t>Cod646</t>
    </r>
  </si>
  <si>
    <t>Codigos</t>
  </si>
  <si>
    <t>Más códigos</t>
  </si>
  <si>
    <t>Más códigos (=3+9+16)</t>
  </si>
  <si>
    <r>
      <t xml:space="preserve">= (4) + (5) + (6) + (7) + (8) </t>
    </r>
    <r>
      <rPr>
        <b/>
        <sz val="10"/>
        <color rgb="FFFF0000"/>
        <rFont val="Arial"/>
        <family val="2"/>
      </rPr>
      <t>+ (21) + (20)</t>
    </r>
  </si>
  <si>
    <r>
      <t xml:space="preserve">= (4) + (5) + (6) + (7) + (8) </t>
    </r>
    <r>
      <rPr>
        <b/>
        <sz val="10"/>
        <color rgb="FFFF0000"/>
        <rFont val="Arial"/>
        <family val="2"/>
      </rPr>
      <t xml:space="preserve">+ </t>
    </r>
    <r>
      <rPr>
        <b/>
        <sz val="10"/>
        <color rgb="FF00B0F0"/>
        <rFont val="Arial"/>
        <family val="2"/>
      </rPr>
      <t xml:space="preserve">(21) </t>
    </r>
    <r>
      <rPr>
        <b/>
        <sz val="10"/>
        <color rgb="FFFF0000"/>
        <rFont val="Arial"/>
        <family val="2"/>
      </rPr>
      <t>+ (20)</t>
    </r>
  </si>
  <si>
    <r>
      <t xml:space="preserve">Rentas Asignada propias y/o de terceros prov. 14 D-8 </t>
    </r>
    <r>
      <rPr>
        <sz val="10"/>
        <color rgb="FF00B0F0"/>
        <rFont val="Arial"/>
        <family val="2"/>
      </rPr>
      <t>(21)</t>
    </r>
  </si>
  <si>
    <r>
      <t xml:space="preserve">Rentas Asignada propias y/o de terceros prov. 14 D-8 </t>
    </r>
    <r>
      <rPr>
        <b/>
        <sz val="10"/>
        <color rgb="FF00B0F0"/>
        <rFont val="Arial"/>
        <family val="2"/>
      </rPr>
      <t>(21)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</si>
</sst>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color indexed="8"/>
      <name val="Arial"/>
      <family val="2"/>
    </font>
    <font>
      <b/>
      <strike/>
      <sz val="10"/>
      <color indexed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color theme="1"/>
      <name val="Calibri"/>
      <family val="2"/>
      <scheme val="minor"/>
    </font>
    <font>
      <sz val="9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indexed="9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sz val="7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theme="4"/>
      <name val="Arial"/>
      <family val="2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rgb="FF92D050"/>
      <name val="Arial"/>
      <family val="2"/>
    </font>
    <font>
      <b/>
      <sz val="7"/>
      <color theme="1"/>
      <name val="Arial"/>
      <family val="2"/>
    </font>
    <font>
      <sz val="7"/>
      <color theme="4"/>
      <name val="Calibri"/>
      <family val="2"/>
      <scheme val="minor"/>
    </font>
    <font>
      <b/>
      <sz val="7"/>
      <color theme="4"/>
      <name val="Calibri"/>
      <family val="2"/>
      <scheme val="minor"/>
    </font>
    <font>
      <b/>
      <sz val="7"/>
      <color rgb="FF00B05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color indexed="8"/>
      <name val="Arial"/>
      <family val="2"/>
    </font>
    <font>
      <b/>
      <sz val="7"/>
      <color theme="0"/>
      <name val="Arial"/>
      <family val="2"/>
    </font>
    <font>
      <sz val="7"/>
      <color rgb="FF7030A0"/>
      <name val="Calibri"/>
      <family val="2"/>
      <scheme val="minor"/>
    </font>
    <font>
      <b/>
      <sz val="7"/>
      <color rgb="FF0070C0"/>
      <name val="Arial"/>
      <family val="2"/>
    </font>
    <font>
      <b/>
      <sz val="8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B0F0"/>
      <name val="Arial"/>
      <family val="2"/>
    </font>
    <font>
      <sz val="10"/>
      <color rgb="FF00B0F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theme="5"/>
        <bgColor indexed="21"/>
      </patternFill>
    </fill>
    <fill>
      <patternFill patternType="solid">
        <fgColor indexed="27"/>
        <bgColor indexed="41"/>
      </patternFill>
    </fill>
    <fill>
      <patternFill patternType="solid">
        <fgColor theme="5" tint="0.79998168889431442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2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41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4" fillId="0" borderId="1" xfId="0" applyFont="1" applyBorder="1" applyAlignment="1">
      <alignment vertical="center"/>
    </xf>
    <xf numFmtId="0" fontId="5" fillId="0" borderId="0" xfId="0" applyFont="1"/>
    <xf numFmtId="2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2" fontId="7" fillId="4" borderId="4" xfId="1" applyNumberFormat="1" applyFont="1" applyFill="1" applyBorder="1" applyAlignment="1">
      <alignment horizontal="left" vertical="center"/>
    </xf>
    <xf numFmtId="164" fontId="7" fillId="4" borderId="5" xfId="1" applyNumberFormat="1" applyFont="1" applyFill="1" applyBorder="1" applyAlignment="1">
      <alignment vertical="center"/>
    </xf>
    <xf numFmtId="164" fontId="8" fillId="4" borderId="5" xfId="1" applyNumberFormat="1" applyFont="1" applyFill="1" applyBorder="1" applyAlignment="1">
      <alignment vertical="center"/>
    </xf>
    <xf numFmtId="164" fontId="7" fillId="5" borderId="4" xfId="1" quotePrefix="1" applyNumberFormat="1" applyFont="1" applyFill="1" applyBorder="1" applyAlignment="1">
      <alignment vertical="center"/>
    </xf>
    <xf numFmtId="2" fontId="7" fillId="4" borderId="6" xfId="1" applyNumberFormat="1" applyFont="1" applyFill="1" applyBorder="1" applyAlignment="1">
      <alignment horizontal="left" vertical="center"/>
    </xf>
    <xf numFmtId="164" fontId="7" fillId="4" borderId="7" xfId="1" applyNumberFormat="1" applyFont="1" applyFill="1" applyBorder="1" applyAlignment="1">
      <alignment vertical="center"/>
    </xf>
    <xf numFmtId="164" fontId="8" fillId="4" borderId="7" xfId="1" applyNumberFormat="1" applyFont="1" applyFill="1" applyBorder="1" applyAlignment="1">
      <alignment vertical="center"/>
    </xf>
    <xf numFmtId="0" fontId="9" fillId="6" borderId="6" xfId="0" quotePrefix="1" applyFont="1" applyFill="1" applyBorder="1" applyAlignment="1">
      <alignment vertical="center"/>
    </xf>
    <xf numFmtId="164" fontId="7" fillId="4" borderId="7" xfId="1" quotePrefix="1" applyNumberFormat="1" applyFont="1" applyFill="1" applyBorder="1" applyAlignment="1">
      <alignment vertical="center"/>
    </xf>
    <xf numFmtId="164" fontId="8" fillId="4" borderId="7" xfId="1" quotePrefix="1" applyNumberFormat="1" applyFont="1" applyFill="1" applyBorder="1" applyAlignment="1">
      <alignment vertical="center"/>
    </xf>
    <xf numFmtId="3" fontId="6" fillId="2" borderId="2" xfId="1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164" fontId="6" fillId="3" borderId="2" xfId="1" applyNumberFormat="1" applyFont="1" applyFill="1" applyBorder="1" applyAlignment="1">
      <alignment vertical="center"/>
    </xf>
    <xf numFmtId="164" fontId="7" fillId="5" borderId="28" xfId="1" quotePrefix="1" applyNumberFormat="1" applyFont="1" applyFill="1" applyBorder="1" applyAlignment="1">
      <alignment vertical="center"/>
    </xf>
    <xf numFmtId="164" fontId="7" fillId="5" borderId="6" xfId="1" quotePrefix="1" applyNumberFormat="1" applyFont="1" applyFill="1" applyBorder="1" applyAlignment="1">
      <alignment vertical="center"/>
    </xf>
    <xf numFmtId="0" fontId="11" fillId="2" borderId="3" xfId="0" quotePrefix="1" applyFont="1" applyFill="1" applyBorder="1" applyAlignment="1">
      <alignment vertical="center" wrapText="1"/>
    </xf>
    <xf numFmtId="164" fontId="6" fillId="3" borderId="2" xfId="1" quotePrefix="1" applyNumberFormat="1" applyFont="1" applyFill="1" applyBorder="1" applyAlignment="1">
      <alignment vertical="center"/>
    </xf>
    <xf numFmtId="2" fontId="7" fillId="4" borderId="6" xfId="1" applyNumberFormat="1" applyFont="1" applyFill="1" applyBorder="1" applyAlignment="1">
      <alignment vertical="center"/>
    </xf>
    <xf numFmtId="164" fontId="12" fillId="4" borderId="7" xfId="1" quotePrefix="1" applyNumberFormat="1" applyFont="1" applyFill="1" applyBorder="1" applyAlignment="1">
      <alignment vertical="center" wrapText="1"/>
    </xf>
    <xf numFmtId="164" fontId="6" fillId="3" borderId="4" xfId="1" applyNumberFormat="1" applyFont="1" applyFill="1" applyBorder="1" applyAlignment="1">
      <alignment vertical="center"/>
    </xf>
    <xf numFmtId="2" fontId="7" fillId="4" borderId="2" xfId="1" applyNumberFormat="1" applyFont="1" applyFill="1" applyBorder="1" applyAlignment="1">
      <alignment vertical="center"/>
    </xf>
    <xf numFmtId="164" fontId="7" fillId="4" borderId="3" xfId="1" applyNumberFormat="1" applyFont="1" applyFill="1" applyBorder="1" applyAlignment="1">
      <alignment vertical="center"/>
    </xf>
    <xf numFmtId="164" fontId="8" fillId="4" borderId="17" xfId="1" applyNumberFormat="1" applyFont="1" applyFill="1" applyBorder="1" applyAlignment="1">
      <alignment vertical="center"/>
    </xf>
    <xf numFmtId="164" fontId="7" fillId="5" borderId="22" xfId="1" quotePrefix="1" applyNumberFormat="1" applyFont="1" applyFill="1" applyBorder="1" applyAlignment="1">
      <alignment vertical="center"/>
    </xf>
    <xf numFmtId="164" fontId="7" fillId="4" borderId="3" xfId="1" quotePrefix="1" applyNumberFormat="1" applyFont="1" applyFill="1" applyBorder="1" applyAlignment="1">
      <alignment vertical="center"/>
    </xf>
    <xf numFmtId="164" fontId="7" fillId="4" borderId="17" xfId="1" quotePrefix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2" fontId="7" fillId="4" borderId="10" xfId="1" applyNumberFormat="1" applyFont="1" applyFill="1" applyBorder="1" applyAlignment="1">
      <alignment horizontal="left" vertical="center"/>
    </xf>
    <xf numFmtId="164" fontId="7" fillId="4" borderId="11" xfId="1" applyNumberFormat="1" applyFont="1" applyFill="1" applyBorder="1" applyAlignment="1">
      <alignment vertical="center"/>
    </xf>
    <xf numFmtId="164" fontId="7" fillId="4" borderId="12" xfId="1" quotePrefix="1" applyNumberFormat="1" applyFont="1" applyFill="1" applyBorder="1" applyAlignment="1">
      <alignment vertical="center"/>
    </xf>
    <xf numFmtId="2" fontId="7" fillId="4" borderId="13" xfId="1" applyNumberFormat="1" applyFont="1" applyFill="1" applyBorder="1" applyAlignment="1">
      <alignment horizontal="left" vertical="center"/>
    </xf>
    <xf numFmtId="164" fontId="7" fillId="4" borderId="14" xfId="1" applyNumberFormat="1" applyFont="1" applyFill="1" applyBorder="1" applyAlignment="1">
      <alignment vertical="center"/>
    </xf>
    <xf numFmtId="164" fontId="7" fillId="4" borderId="0" xfId="1" quotePrefix="1" applyNumberFormat="1" applyFont="1" applyFill="1" applyAlignment="1">
      <alignment vertical="center"/>
    </xf>
    <xf numFmtId="3" fontId="11" fillId="2" borderId="15" xfId="1" applyNumberFormat="1" applyFont="1" applyFill="1" applyBorder="1" applyAlignment="1">
      <alignment horizontal="left" vertical="center"/>
    </xf>
    <xf numFmtId="0" fontId="11" fillId="2" borderId="16" xfId="0" applyFont="1" applyFill="1" applyBorder="1" applyAlignment="1">
      <alignment vertical="center"/>
    </xf>
    <xf numFmtId="0" fontId="11" fillId="2" borderId="17" xfId="0" applyFont="1" applyFill="1" applyBorder="1" applyAlignment="1">
      <alignment vertical="center"/>
    </xf>
    <xf numFmtId="2" fontId="13" fillId="4" borderId="13" xfId="1" applyNumberFormat="1" applyFont="1" applyFill="1" applyBorder="1" applyAlignment="1">
      <alignment horizontal="left" vertical="center"/>
    </xf>
    <xf numFmtId="164" fontId="13" fillId="4" borderId="0" xfId="1" quotePrefix="1" applyNumberFormat="1" applyFont="1" applyFill="1" applyAlignment="1">
      <alignment vertical="center"/>
    </xf>
    <xf numFmtId="2" fontId="7" fillId="4" borderId="18" xfId="1" applyNumberFormat="1" applyFont="1" applyFill="1" applyBorder="1" applyAlignment="1">
      <alignment horizontal="left" vertical="center"/>
    </xf>
    <xf numFmtId="164" fontId="7" fillId="4" borderId="19" xfId="1" applyNumberFormat="1" applyFont="1" applyFill="1" applyBorder="1" applyAlignment="1">
      <alignment vertical="center"/>
    </xf>
    <xf numFmtId="164" fontId="7" fillId="4" borderId="20" xfId="1" quotePrefix="1" applyNumberFormat="1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vertical="center"/>
    </xf>
    <xf numFmtId="2" fontId="7" fillId="4" borderId="14" xfId="1" applyNumberFormat="1" applyFont="1" applyFill="1" applyBorder="1" applyAlignment="1">
      <alignment horizontal="left" vertical="center"/>
    </xf>
    <xf numFmtId="2" fontId="7" fillId="4" borderId="0" xfId="1" quotePrefix="1" applyNumberFormat="1" applyFont="1" applyFill="1" applyAlignment="1">
      <alignment horizontal="left" vertical="center"/>
    </xf>
    <xf numFmtId="164" fontId="7" fillId="4" borderId="14" xfId="1" quotePrefix="1" applyNumberFormat="1" applyFont="1" applyFill="1" applyBorder="1" applyAlignment="1">
      <alignment vertical="center"/>
    </xf>
    <xf numFmtId="3" fontId="11" fillId="2" borderId="22" xfId="1" applyNumberFormat="1" applyFont="1" applyFill="1" applyBorder="1" applyAlignment="1">
      <alignment horizontal="left" vertical="center"/>
    </xf>
    <xf numFmtId="0" fontId="11" fillId="2" borderId="23" xfId="0" applyFont="1" applyFill="1" applyBorder="1" applyAlignment="1">
      <alignment vertical="center"/>
    </xf>
    <xf numFmtId="0" fontId="11" fillId="2" borderId="24" xfId="0" quotePrefix="1" applyFont="1" applyFill="1" applyBorder="1" applyAlignment="1">
      <alignment vertical="center"/>
    </xf>
    <xf numFmtId="3" fontId="11" fillId="2" borderId="25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5" fillId="0" borderId="0" xfId="0" applyFont="1"/>
    <xf numFmtId="0" fontId="11" fillId="7" borderId="22" xfId="0" quotePrefix="1" applyFont="1" applyFill="1" applyBorder="1" applyAlignment="1">
      <alignment vertical="center"/>
    </xf>
    <xf numFmtId="0" fontId="11" fillId="7" borderId="25" xfId="0" applyFont="1" applyFill="1" applyBorder="1" applyAlignment="1">
      <alignment vertical="center"/>
    </xf>
    <xf numFmtId="164" fontId="7" fillId="5" borderId="13" xfId="1" quotePrefix="1" applyNumberFormat="1" applyFont="1" applyFill="1" applyBorder="1" applyAlignment="1">
      <alignment vertical="center"/>
    </xf>
    <xf numFmtId="164" fontId="13" fillId="5" borderId="13" xfId="1" quotePrefix="1" applyNumberFormat="1" applyFont="1" applyFill="1" applyBorder="1" applyAlignment="1">
      <alignment vertical="center"/>
    </xf>
    <xf numFmtId="2" fontId="7" fillId="5" borderId="13" xfId="1" quotePrefix="1" applyNumberFormat="1" applyFont="1" applyFill="1" applyBorder="1" applyAlignment="1">
      <alignment horizontal="left" vertical="center"/>
    </xf>
    <xf numFmtId="164" fontId="7" fillId="5" borderId="15" xfId="1" quotePrefix="1" applyNumberFormat="1" applyFont="1" applyFill="1" applyBorder="1" applyAlignment="1">
      <alignment vertical="center"/>
    </xf>
    <xf numFmtId="164" fontId="7" fillId="5" borderId="29" xfId="1" quotePrefix="1" applyNumberFormat="1" applyFont="1" applyFill="1" applyBorder="1" applyAlignment="1">
      <alignment vertical="center"/>
    </xf>
    <xf numFmtId="164" fontId="13" fillId="4" borderId="14" xfId="1" applyNumberFormat="1" applyFont="1" applyFill="1" applyBorder="1" applyAlignment="1">
      <alignment vertical="center"/>
    </xf>
    <xf numFmtId="0" fontId="16" fillId="0" borderId="0" xfId="0" applyFont="1"/>
    <xf numFmtId="0" fontId="11" fillId="7" borderId="22" xfId="0" applyFont="1" applyFill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20" fillId="0" borderId="0" xfId="0" applyFont="1"/>
    <xf numFmtId="0" fontId="21" fillId="0" borderId="0" xfId="0" applyFont="1"/>
    <xf numFmtId="2" fontId="22" fillId="2" borderId="2" xfId="1" applyNumberFormat="1" applyFont="1" applyFill="1" applyBorder="1" applyAlignment="1">
      <alignment horizontal="center" vertical="center"/>
    </xf>
    <xf numFmtId="164" fontId="22" fillId="3" borderId="2" xfId="1" applyNumberFormat="1" applyFont="1" applyFill="1" applyBorder="1" applyAlignment="1">
      <alignment horizontal="center" vertical="center"/>
    </xf>
    <xf numFmtId="0" fontId="23" fillId="8" borderId="0" xfId="0" applyFont="1" applyFill="1"/>
    <xf numFmtId="0" fontId="23" fillId="9" borderId="0" xfId="0" applyFont="1" applyFill="1"/>
    <xf numFmtId="2" fontId="24" fillId="4" borderId="4" xfId="1" applyNumberFormat="1" applyFont="1" applyFill="1" applyBorder="1" applyAlignment="1">
      <alignment horizontal="left" vertical="center"/>
    </xf>
    <xf numFmtId="164" fontId="24" fillId="5" borderId="4" xfId="1" quotePrefix="1" applyNumberFormat="1" applyFont="1" applyFill="1" applyBorder="1" applyAlignment="1">
      <alignment vertical="center"/>
    </xf>
    <xf numFmtId="2" fontId="24" fillId="4" borderId="6" xfId="1" applyNumberFormat="1" applyFont="1" applyFill="1" applyBorder="1" applyAlignment="1">
      <alignment horizontal="left" vertical="center"/>
    </xf>
    <xf numFmtId="0" fontId="25" fillId="6" borderId="6" xfId="0" quotePrefix="1" applyFont="1" applyFill="1" applyBorder="1" applyAlignment="1">
      <alignment vertical="center"/>
    </xf>
    <xf numFmtId="3" fontId="22" fillId="2" borderId="2" xfId="1" applyNumberFormat="1" applyFont="1" applyFill="1" applyBorder="1" applyAlignment="1">
      <alignment horizontal="left" vertical="center"/>
    </xf>
    <xf numFmtId="164" fontId="22" fillId="3" borderId="2" xfId="1" applyNumberFormat="1" applyFont="1" applyFill="1" applyBorder="1" applyAlignment="1">
      <alignment vertical="center"/>
    </xf>
    <xf numFmtId="164" fontId="24" fillId="5" borderId="28" xfId="1" quotePrefix="1" applyNumberFormat="1" applyFont="1" applyFill="1" applyBorder="1" applyAlignment="1">
      <alignment vertical="center"/>
    </xf>
    <xf numFmtId="164" fontId="24" fillId="5" borderId="6" xfId="1" quotePrefix="1" applyNumberFormat="1" applyFont="1" applyFill="1" applyBorder="1" applyAlignment="1">
      <alignment vertical="center"/>
    </xf>
    <xf numFmtId="164" fontId="22" fillId="3" borderId="2" xfId="1" quotePrefix="1" applyNumberFormat="1" applyFont="1" applyFill="1" applyBorder="1" applyAlignment="1">
      <alignment vertical="center"/>
    </xf>
    <xf numFmtId="2" fontId="24" fillId="4" borderId="6" xfId="1" applyNumberFormat="1" applyFont="1" applyFill="1" applyBorder="1" applyAlignment="1">
      <alignment vertical="center"/>
    </xf>
    <xf numFmtId="164" fontId="22" fillId="3" borderId="4" xfId="1" applyNumberFormat="1" applyFont="1" applyFill="1" applyBorder="1" applyAlignment="1">
      <alignment vertical="center"/>
    </xf>
    <xf numFmtId="2" fontId="24" fillId="4" borderId="2" xfId="1" applyNumberFormat="1" applyFont="1" applyFill="1" applyBorder="1" applyAlignment="1">
      <alignment vertical="center"/>
    </xf>
    <xf numFmtId="164" fontId="24" fillId="5" borderId="22" xfId="1" quotePrefix="1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2" fontId="27" fillId="2" borderId="8" xfId="1" applyNumberFormat="1" applyFont="1" applyFill="1" applyBorder="1" applyAlignment="1">
      <alignment horizontal="center" vertical="center"/>
    </xf>
    <xf numFmtId="2" fontId="18" fillId="4" borderId="10" xfId="1" applyNumberFormat="1" applyFont="1" applyFill="1" applyBorder="1" applyAlignment="1">
      <alignment horizontal="left" vertical="center"/>
    </xf>
    <xf numFmtId="2" fontId="28" fillId="4" borderId="13" xfId="1" applyNumberFormat="1" applyFont="1" applyFill="1" applyBorder="1" applyAlignment="1">
      <alignment horizontal="left" vertical="center"/>
    </xf>
    <xf numFmtId="2" fontId="18" fillId="4" borderId="13" xfId="1" applyNumberFormat="1" applyFont="1" applyFill="1" applyBorder="1" applyAlignment="1">
      <alignment horizontal="left" vertical="center"/>
    </xf>
    <xf numFmtId="3" fontId="29" fillId="2" borderId="15" xfId="1" applyNumberFormat="1" applyFont="1" applyFill="1" applyBorder="1" applyAlignment="1">
      <alignment horizontal="left" vertical="center"/>
    </xf>
    <xf numFmtId="2" fontId="18" fillId="4" borderId="18" xfId="1" applyNumberFormat="1" applyFont="1" applyFill="1" applyBorder="1" applyAlignment="1">
      <alignment horizontal="left" vertical="center"/>
    </xf>
    <xf numFmtId="3" fontId="29" fillId="2" borderId="22" xfId="1" applyNumberFormat="1" applyFont="1" applyFill="1" applyBorder="1" applyAlignment="1">
      <alignment horizontal="left" vertical="center"/>
    </xf>
    <xf numFmtId="3" fontId="29" fillId="2" borderId="25" xfId="1" applyNumberFormat="1" applyFont="1" applyFill="1" applyBorder="1" applyAlignment="1">
      <alignment horizontal="left" vertical="center"/>
    </xf>
    <xf numFmtId="2" fontId="18" fillId="4" borderId="2" xfId="1" applyNumberFormat="1" applyFont="1" applyFill="1" applyBorder="1" applyAlignment="1">
      <alignment vertical="center"/>
    </xf>
    <xf numFmtId="0" fontId="30" fillId="0" borderId="0" xfId="0" applyFont="1"/>
    <xf numFmtId="164" fontId="27" fillId="10" borderId="16" xfId="1" applyNumberFormat="1" applyFont="1" applyFill="1" applyBorder="1" applyAlignment="1">
      <alignment horizontal="left" vertical="center"/>
    </xf>
    <xf numFmtId="164" fontId="18" fillId="5" borderId="13" xfId="1" quotePrefix="1" applyNumberFormat="1" applyFont="1" applyFill="1" applyBorder="1" applyAlignment="1">
      <alignment vertical="center"/>
    </xf>
    <xf numFmtId="164" fontId="28" fillId="5" borderId="13" xfId="1" quotePrefix="1" applyNumberFormat="1" applyFont="1" applyFill="1" applyBorder="1" applyAlignment="1">
      <alignment vertical="center"/>
    </xf>
    <xf numFmtId="0" fontId="29" fillId="7" borderId="22" xfId="0" quotePrefix="1" applyFont="1" applyFill="1" applyBorder="1" applyAlignment="1">
      <alignment vertical="center"/>
    </xf>
    <xf numFmtId="2" fontId="18" fillId="5" borderId="13" xfId="1" quotePrefix="1" applyNumberFormat="1" applyFont="1" applyFill="1" applyBorder="1" applyAlignment="1">
      <alignment horizontal="left" vertical="center"/>
    </xf>
    <xf numFmtId="0" fontId="29" fillId="7" borderId="25" xfId="0" applyFont="1" applyFill="1" applyBorder="1" applyAlignment="1">
      <alignment vertical="center"/>
    </xf>
    <xf numFmtId="164" fontId="18" fillId="5" borderId="15" xfId="1" quotePrefix="1" applyNumberFormat="1" applyFont="1" applyFill="1" applyBorder="1" applyAlignment="1">
      <alignment vertical="center"/>
    </xf>
    <xf numFmtId="164" fontId="18" fillId="5" borderId="29" xfId="1" quotePrefix="1" applyNumberFormat="1" applyFont="1" applyFill="1" applyBorder="1" applyAlignment="1">
      <alignment vertical="center"/>
    </xf>
    <xf numFmtId="0" fontId="29" fillId="7" borderId="22" xfId="0" applyFont="1" applyFill="1" applyBorder="1" applyAlignment="1">
      <alignment horizontal="center"/>
    </xf>
    <xf numFmtId="0" fontId="31" fillId="8" borderId="0" xfId="0" applyFont="1" applyFill="1"/>
    <xf numFmtId="0" fontId="31" fillId="9" borderId="0" xfId="0" applyFont="1" applyFill="1"/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9" borderId="0" xfId="0" applyFont="1" applyFill="1"/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2" fontId="27" fillId="2" borderId="26" xfId="1" applyNumberFormat="1" applyFont="1" applyFill="1" applyBorder="1" applyAlignment="1">
      <alignment horizontal="center" vertical="center"/>
    </xf>
    <xf numFmtId="164" fontId="27" fillId="3" borderId="16" xfId="1" applyNumberFormat="1" applyFont="1" applyFill="1" applyBorder="1" applyAlignment="1">
      <alignment horizontal="center" vertical="center"/>
    </xf>
    <xf numFmtId="3" fontId="18" fillId="4" borderId="27" xfId="1" applyNumberFormat="1" applyFont="1" applyFill="1" applyBorder="1" applyAlignment="1">
      <alignment horizontal="left" vertical="center" indent="2"/>
    </xf>
    <xf numFmtId="0" fontId="28" fillId="4" borderId="14" xfId="0" applyFont="1" applyFill="1" applyBorder="1" applyAlignment="1">
      <alignment vertical="center"/>
    </xf>
    <xf numFmtId="0" fontId="18" fillId="4" borderId="14" xfId="0" applyFont="1" applyFill="1" applyBorder="1" applyAlignment="1">
      <alignment vertical="center"/>
    </xf>
    <xf numFmtId="0" fontId="18" fillId="4" borderId="14" xfId="0" quotePrefix="1" applyFont="1" applyFill="1" applyBorder="1" applyAlignment="1">
      <alignment vertical="center"/>
    </xf>
    <xf numFmtId="3" fontId="36" fillId="4" borderId="27" xfId="1" applyNumberFormat="1" applyFont="1" applyFill="1" applyBorder="1" applyAlignment="1">
      <alignment horizontal="left" vertical="center"/>
    </xf>
    <xf numFmtId="0" fontId="36" fillId="4" borderId="14" xfId="0" quotePrefix="1" applyFont="1" applyFill="1" applyBorder="1" applyAlignment="1">
      <alignment vertical="center"/>
    </xf>
    <xf numFmtId="2" fontId="36" fillId="2" borderId="26" xfId="1" applyNumberFormat="1" applyFont="1" applyFill="1" applyBorder="1" applyAlignment="1">
      <alignment horizontal="left" vertical="center"/>
    </xf>
    <xf numFmtId="164" fontId="36" fillId="2" borderId="16" xfId="1" applyNumberFormat="1" applyFont="1" applyFill="1" applyBorder="1" applyAlignment="1">
      <alignment horizontal="left" vertical="center"/>
    </xf>
    <xf numFmtId="2" fontId="27" fillId="2" borderId="26" xfId="1" applyNumberFormat="1" applyFont="1" applyFill="1" applyBorder="1" applyAlignment="1">
      <alignment horizontal="left" vertical="center"/>
    </xf>
    <xf numFmtId="164" fontId="27" fillId="2" borderId="16" xfId="1" applyNumberFormat="1" applyFont="1" applyFill="1" applyBorder="1" applyAlignment="1">
      <alignment horizontal="left" vertical="center"/>
    </xf>
    <xf numFmtId="0" fontId="38" fillId="0" borderId="0" xfId="0" applyFont="1"/>
    <xf numFmtId="164" fontId="27" fillId="2" borderId="16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9" fillId="0" borderId="0" xfId="0" applyFont="1"/>
    <xf numFmtId="0" fontId="40" fillId="0" borderId="0" xfId="0" applyFont="1"/>
    <xf numFmtId="0" fontId="33" fillId="0" borderId="0" xfId="0" applyFont="1" applyAlignment="1">
      <alignment horizontal="right"/>
    </xf>
    <xf numFmtId="0" fontId="34" fillId="8" borderId="0" xfId="0" applyFont="1" applyFill="1" applyAlignment="1">
      <alignment horizontal="right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4" fontId="7" fillId="0" borderId="6" xfId="1" quotePrefix="1" applyNumberFormat="1" applyFont="1" applyBorder="1" applyAlignment="1">
      <alignment vertical="center"/>
    </xf>
    <xf numFmtId="164" fontId="7" fillId="0" borderId="0" xfId="1" quotePrefix="1" applyNumberFormat="1" applyFont="1" applyAlignment="1">
      <alignment vertical="center"/>
    </xf>
    <xf numFmtId="14" fontId="33" fillId="0" borderId="0" xfId="0" applyNumberFormat="1" applyFont="1" applyAlignment="1">
      <alignment horizontal="left"/>
    </xf>
    <xf numFmtId="0" fontId="41" fillId="0" borderId="0" xfId="0" applyFont="1" applyAlignment="1">
      <alignment horizontal="center"/>
    </xf>
    <xf numFmtId="14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center"/>
    </xf>
    <xf numFmtId="14" fontId="21" fillId="0" borderId="0" xfId="0" applyNumberFormat="1" applyFont="1"/>
    <xf numFmtId="14" fontId="21" fillId="0" borderId="0" xfId="0" applyNumberFormat="1" applyFont="1" applyAlignment="1">
      <alignment horizontal="center"/>
    </xf>
    <xf numFmtId="0" fontId="42" fillId="0" borderId="0" xfId="0" applyFont="1"/>
    <xf numFmtId="0" fontId="32" fillId="0" borderId="0" xfId="0" applyFont="1" applyAlignment="1">
      <alignment horizontal="center"/>
    </xf>
    <xf numFmtId="14" fontId="43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4" fontId="34" fillId="0" borderId="0" xfId="0" applyNumberFormat="1" applyFont="1" applyAlignment="1">
      <alignment horizontal="left"/>
    </xf>
    <xf numFmtId="0" fontId="41" fillId="0" borderId="0" xfId="0" applyFont="1" applyAlignment="1">
      <alignment horizontal="left"/>
    </xf>
    <xf numFmtId="14" fontId="41" fillId="0" borderId="0" xfId="0" applyNumberFormat="1" applyFont="1" applyAlignment="1">
      <alignment horizontal="left"/>
    </xf>
    <xf numFmtId="0" fontId="42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44" fillId="0" borderId="0" xfId="0" applyFont="1"/>
    <xf numFmtId="0" fontId="44" fillId="0" borderId="0" xfId="0" applyFont="1" applyAlignment="1">
      <alignment horizontal="center"/>
    </xf>
    <xf numFmtId="14" fontId="45" fillId="0" borderId="0" xfId="0" applyNumberFormat="1" applyFont="1" applyAlignment="1">
      <alignment horizontal="left"/>
    </xf>
    <xf numFmtId="14" fontId="46" fillId="0" borderId="0" xfId="0" applyNumberFormat="1" applyFont="1" applyAlignment="1">
      <alignment horizontal="left"/>
    </xf>
    <xf numFmtId="2" fontId="47" fillId="2" borderId="26" xfId="1" applyNumberFormat="1" applyFont="1" applyFill="1" applyBorder="1" applyAlignment="1">
      <alignment horizontal="center" vertical="center"/>
    </xf>
    <xf numFmtId="164" fontId="47" fillId="3" borderId="16" xfId="1" applyNumberFormat="1" applyFont="1" applyFill="1" applyBorder="1" applyAlignment="1">
      <alignment horizontal="center" vertical="center"/>
    </xf>
    <xf numFmtId="0" fontId="45" fillId="8" borderId="0" xfId="0" applyFont="1" applyFill="1" applyAlignment="1">
      <alignment horizontal="center"/>
    </xf>
    <xf numFmtId="0" fontId="45" fillId="9" borderId="0" xfId="0" applyFont="1" applyFill="1"/>
    <xf numFmtId="3" fontId="48" fillId="4" borderId="27" xfId="1" applyNumberFormat="1" applyFont="1" applyFill="1" applyBorder="1" applyAlignment="1">
      <alignment horizontal="left" vertical="center" indent="2"/>
    </xf>
    <xf numFmtId="0" fontId="49" fillId="4" borderId="14" xfId="0" applyFont="1" applyFill="1" applyBorder="1" applyAlignment="1">
      <alignment vertical="center"/>
    </xf>
    <xf numFmtId="0" fontId="50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8" fillId="4" borderId="14" xfId="0" applyFont="1" applyFill="1" applyBorder="1" applyAlignment="1">
      <alignment vertical="center"/>
    </xf>
    <xf numFmtId="0" fontId="48" fillId="4" borderId="14" xfId="0" quotePrefix="1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3" fontId="52" fillId="4" borderId="27" xfId="1" applyNumberFormat="1" applyFont="1" applyFill="1" applyBorder="1" applyAlignment="1">
      <alignment horizontal="left" vertical="center"/>
    </xf>
    <xf numFmtId="0" fontId="52" fillId="4" borderId="14" xfId="0" quotePrefix="1" applyFont="1" applyFill="1" applyBorder="1" applyAlignment="1">
      <alignment vertical="center"/>
    </xf>
    <xf numFmtId="2" fontId="52" fillId="2" borderId="26" xfId="1" applyNumberFormat="1" applyFont="1" applyFill="1" applyBorder="1" applyAlignment="1">
      <alignment horizontal="left" vertical="center"/>
    </xf>
    <xf numFmtId="164" fontId="52" fillId="2" borderId="16" xfId="1" applyNumberFormat="1" applyFont="1" applyFill="1" applyBorder="1" applyAlignment="1">
      <alignment horizontal="left" vertical="center"/>
    </xf>
    <xf numFmtId="2" fontId="47" fillId="2" borderId="26" xfId="1" applyNumberFormat="1" applyFont="1" applyFill="1" applyBorder="1" applyAlignment="1">
      <alignment horizontal="left" vertical="center"/>
    </xf>
    <xf numFmtId="164" fontId="47" fillId="2" borderId="16" xfId="1" applyNumberFormat="1" applyFont="1" applyFill="1" applyBorder="1" applyAlignment="1">
      <alignment horizontal="left" vertical="center"/>
    </xf>
    <xf numFmtId="0" fontId="55" fillId="0" borderId="0" xfId="0" applyFont="1"/>
    <xf numFmtId="0" fontId="44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0" fontId="45" fillId="0" borderId="0" xfId="0" applyFont="1" applyAlignment="1">
      <alignment horizontal="right"/>
    </xf>
    <xf numFmtId="0" fontId="57" fillId="0" borderId="0" xfId="0" applyFont="1" applyAlignment="1">
      <alignment horizontal="center"/>
    </xf>
    <xf numFmtId="0" fontId="58" fillId="0" borderId="0" xfId="0" applyFont="1"/>
    <xf numFmtId="0" fontId="55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/>
    <xf numFmtId="0" fontId="46" fillId="0" borderId="0" xfId="0" applyFont="1" applyAlignment="1">
      <alignment horizontal="right"/>
    </xf>
    <xf numFmtId="0" fontId="55" fillId="0" borderId="0" xfId="0" quotePrefix="1" applyFont="1" applyAlignment="1">
      <alignment horizontal="right"/>
    </xf>
    <xf numFmtId="0" fontId="46" fillId="0" borderId="0" xfId="0" applyFont="1" applyAlignment="1">
      <alignment horizontal="center"/>
    </xf>
    <xf numFmtId="0" fontId="59" fillId="0" borderId="0" xfId="0" applyFont="1" applyAlignment="1">
      <alignment horizontal="right"/>
    </xf>
    <xf numFmtId="0" fontId="44" fillId="8" borderId="0" xfId="0" applyFont="1" applyFill="1" applyAlignment="1">
      <alignment horizontal="center"/>
    </xf>
    <xf numFmtId="0" fontId="50" fillId="0" borderId="0" xfId="0" applyFont="1" applyAlignment="1">
      <alignment horizontal="right"/>
    </xf>
    <xf numFmtId="0" fontId="45" fillId="8" borderId="0" xfId="0" applyFont="1" applyFill="1" applyAlignment="1">
      <alignment horizontal="right"/>
    </xf>
    <xf numFmtId="0" fontId="52" fillId="12" borderId="14" xfId="0" quotePrefix="1" applyFont="1" applyFill="1" applyBorder="1" applyAlignment="1">
      <alignment vertical="center"/>
    </xf>
    <xf numFmtId="0" fontId="53" fillId="0" borderId="0" xfId="0" quotePrefix="1" applyFont="1" applyAlignment="1">
      <alignment horizontal="right"/>
    </xf>
    <xf numFmtId="0" fontId="61" fillId="0" borderId="0" xfId="0" applyFont="1" applyAlignment="1">
      <alignment horizontal="right"/>
    </xf>
    <xf numFmtId="0" fontId="62" fillId="0" borderId="0" xfId="0" applyFont="1" applyAlignment="1">
      <alignment horizontal="left"/>
    </xf>
    <xf numFmtId="14" fontId="31" fillId="0" borderId="0" xfId="0" applyNumberFormat="1" applyFont="1" applyAlignment="1">
      <alignment horizontal="left"/>
    </xf>
    <xf numFmtId="14" fontId="63" fillId="0" borderId="0" xfId="0" applyNumberFormat="1" applyFont="1" applyAlignment="1">
      <alignment horizontal="left"/>
    </xf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left"/>
    </xf>
    <xf numFmtId="0" fontId="30" fillId="11" borderId="0" xfId="0" applyFont="1" applyFill="1" applyAlignment="1">
      <alignment horizontal="center"/>
    </xf>
    <xf numFmtId="0" fontId="29" fillId="0" borderId="25" xfId="0" applyFont="1" applyBorder="1" applyAlignment="1">
      <alignment vertical="center"/>
    </xf>
    <xf numFmtId="0" fontId="64" fillId="0" borderId="0" xfId="0" applyFont="1" applyAlignment="1">
      <alignment vertical="center"/>
    </xf>
    <xf numFmtId="2" fontId="47" fillId="2" borderId="8" xfId="1" applyNumberFormat="1" applyFont="1" applyFill="1" applyBorder="1" applyAlignment="1">
      <alignment horizontal="center" vertical="center"/>
    </xf>
    <xf numFmtId="0" fontId="65" fillId="7" borderId="22" xfId="0" applyFont="1" applyFill="1" applyBorder="1" applyAlignment="1">
      <alignment horizontal="center"/>
    </xf>
    <xf numFmtId="0" fontId="45" fillId="8" borderId="0" xfId="0" applyFont="1" applyFill="1"/>
    <xf numFmtId="2" fontId="48" fillId="4" borderId="10" xfId="1" applyNumberFormat="1" applyFont="1" applyFill="1" applyBorder="1" applyAlignment="1">
      <alignment horizontal="left" vertical="center"/>
    </xf>
    <xf numFmtId="164" fontId="48" fillId="5" borderId="13" xfId="1" quotePrefix="1" applyNumberFormat="1" applyFont="1" applyFill="1" applyBorder="1" applyAlignment="1">
      <alignment vertical="center"/>
    </xf>
    <xf numFmtId="0" fontId="50" fillId="0" borderId="0" xfId="0" applyFont="1"/>
    <xf numFmtId="2" fontId="49" fillId="4" borderId="13" xfId="1" applyNumberFormat="1" applyFont="1" applyFill="1" applyBorder="1" applyAlignment="1">
      <alignment horizontal="left" vertical="center"/>
    </xf>
    <xf numFmtId="164" fontId="49" fillId="5" borderId="13" xfId="1" quotePrefix="1" applyNumberFormat="1" applyFont="1" applyFill="1" applyBorder="1" applyAlignment="1">
      <alignment vertical="center"/>
    </xf>
    <xf numFmtId="2" fontId="48" fillId="4" borderId="13" xfId="1" applyNumberFormat="1" applyFont="1" applyFill="1" applyBorder="1" applyAlignment="1">
      <alignment horizontal="left" vertical="center"/>
    </xf>
    <xf numFmtId="3" fontId="65" fillId="2" borderId="15" xfId="1" applyNumberFormat="1" applyFont="1" applyFill="1" applyBorder="1" applyAlignment="1">
      <alignment horizontal="left" vertical="center"/>
    </xf>
    <xf numFmtId="0" fontId="65" fillId="7" borderId="22" xfId="0" quotePrefix="1" applyFont="1" applyFill="1" applyBorder="1" applyAlignment="1">
      <alignment vertical="center"/>
    </xf>
    <xf numFmtId="2" fontId="48" fillId="4" borderId="18" xfId="1" applyNumberFormat="1" applyFont="1" applyFill="1" applyBorder="1" applyAlignment="1">
      <alignment horizontal="left" vertical="center"/>
    </xf>
    <xf numFmtId="2" fontId="48" fillId="5" borderId="13" xfId="1" quotePrefix="1" applyNumberFormat="1" applyFont="1" applyFill="1" applyBorder="1" applyAlignment="1">
      <alignment horizontal="left" vertical="center"/>
    </xf>
    <xf numFmtId="3" fontId="65" fillId="2" borderId="22" xfId="1" applyNumberFormat="1" applyFont="1" applyFill="1" applyBorder="1" applyAlignment="1">
      <alignment horizontal="left" vertical="center"/>
    </xf>
    <xf numFmtId="3" fontId="65" fillId="2" borderId="25" xfId="1" applyNumberFormat="1" applyFont="1" applyFill="1" applyBorder="1" applyAlignment="1">
      <alignment horizontal="left" vertical="center"/>
    </xf>
    <xf numFmtId="0" fontId="65" fillId="7" borderId="25" xfId="0" applyFont="1" applyFill="1" applyBorder="1" applyAlignment="1">
      <alignment vertical="center"/>
    </xf>
    <xf numFmtId="2" fontId="48" fillId="4" borderId="2" xfId="1" applyNumberFormat="1" applyFont="1" applyFill="1" applyBorder="1" applyAlignment="1">
      <alignment vertical="center"/>
    </xf>
    <xf numFmtId="164" fontId="48" fillId="5" borderId="15" xfId="1" quotePrefix="1" applyNumberFormat="1" applyFont="1" applyFill="1" applyBorder="1" applyAlignment="1">
      <alignment vertical="center"/>
    </xf>
    <xf numFmtId="14" fontId="50" fillId="0" borderId="0" xfId="0" applyNumberFormat="1" applyFont="1" applyAlignment="1">
      <alignment horizontal="center"/>
    </xf>
    <xf numFmtId="14" fontId="50" fillId="0" borderId="0" xfId="0" applyNumberFormat="1" applyFont="1" applyAlignment="1">
      <alignment horizontal="left"/>
    </xf>
    <xf numFmtId="164" fontId="48" fillId="5" borderId="29" xfId="1" quotePrefix="1" applyNumberFormat="1" applyFont="1" applyFill="1" applyBorder="1" applyAlignment="1">
      <alignment vertical="center"/>
    </xf>
    <xf numFmtId="164" fontId="47" fillId="10" borderId="16" xfId="1" applyNumberFormat="1" applyFont="1" applyFill="1" applyBorder="1" applyAlignment="1">
      <alignment horizontal="left" vertical="center"/>
    </xf>
    <xf numFmtId="0" fontId="66" fillId="0" borderId="0" xfId="0" applyFont="1"/>
    <xf numFmtId="0" fontId="51" fillId="0" borderId="0" xfId="0" applyFont="1"/>
    <xf numFmtId="0" fontId="57" fillId="0" borderId="0" xfId="0" applyFont="1"/>
    <xf numFmtId="0" fontId="44" fillId="8" borderId="0" xfId="0" applyFont="1" applyFill="1"/>
    <xf numFmtId="0" fontId="52" fillId="4" borderId="0" xfId="0" quotePrefix="1" applyFont="1" applyFill="1" applyAlignment="1">
      <alignment vertical="center"/>
    </xf>
    <xf numFmtId="0" fontId="0" fillId="0" borderId="0" xfId="0" applyAlignment="1">
      <alignment horizontal="center"/>
    </xf>
    <xf numFmtId="0" fontId="69" fillId="0" borderId="0" xfId="0" applyFont="1" applyAlignment="1">
      <alignment horizontal="center"/>
    </xf>
    <xf numFmtId="3" fontId="0" fillId="0" borderId="0" xfId="0" applyNumberFormat="1"/>
    <xf numFmtId="0" fontId="26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28"/>
  <sheetViews>
    <sheetView workbookViewId="0">
      <selection activeCell="B19" sqref="B19"/>
    </sheetView>
  </sheetViews>
  <sheetFormatPr baseColWidth="10" defaultColWidth="59.85546875" defaultRowHeight="11.25" x14ac:dyDescent="0.2"/>
  <cols>
    <col min="1" max="1" width="42.42578125" style="137" customWidth="1"/>
    <col min="2" max="16384" width="59.85546875" style="137"/>
  </cols>
  <sheetData>
    <row r="2" spans="1:3" x14ac:dyDescent="0.2">
      <c r="A2" s="246" t="s">
        <v>98</v>
      </c>
      <c r="B2" s="246"/>
    </row>
    <row r="3" spans="1:3" x14ac:dyDescent="0.2">
      <c r="A3" s="125" t="s">
        <v>99</v>
      </c>
      <c r="B3" s="138" t="s">
        <v>100</v>
      </c>
      <c r="C3" s="126" t="s">
        <v>212</v>
      </c>
    </row>
    <row r="4" spans="1:3" x14ac:dyDescent="0.2">
      <c r="A4" s="127" t="s">
        <v>101</v>
      </c>
      <c r="B4" s="128" t="s">
        <v>102</v>
      </c>
      <c r="C4" s="128" t="s">
        <v>102</v>
      </c>
    </row>
    <row r="5" spans="1:3" x14ac:dyDescent="0.2">
      <c r="A5" s="127" t="s">
        <v>103</v>
      </c>
      <c r="B5" s="128" t="s">
        <v>104</v>
      </c>
      <c r="C5" s="128" t="s">
        <v>104</v>
      </c>
    </row>
    <row r="6" spans="1:3" x14ac:dyDescent="0.2">
      <c r="A6" s="127" t="s">
        <v>105</v>
      </c>
      <c r="B6" s="128" t="s">
        <v>106</v>
      </c>
      <c r="C6" s="128" t="s">
        <v>106</v>
      </c>
    </row>
    <row r="7" spans="1:3" x14ac:dyDescent="0.2">
      <c r="A7" s="127" t="s">
        <v>107</v>
      </c>
      <c r="B7" s="129" t="s">
        <v>108</v>
      </c>
      <c r="C7" s="129"/>
    </row>
    <row r="8" spans="1:3" x14ac:dyDescent="0.2">
      <c r="A8" s="127" t="s">
        <v>109</v>
      </c>
      <c r="B8" s="128" t="s">
        <v>110</v>
      </c>
      <c r="C8" s="128" t="s">
        <v>110</v>
      </c>
    </row>
    <row r="9" spans="1:3" x14ac:dyDescent="0.2">
      <c r="A9" s="127" t="s">
        <v>111</v>
      </c>
      <c r="B9" s="129" t="s">
        <v>112</v>
      </c>
      <c r="C9" s="129" t="s">
        <v>112</v>
      </c>
    </row>
    <row r="10" spans="1:3" x14ac:dyDescent="0.2">
      <c r="A10" s="127" t="s">
        <v>113</v>
      </c>
      <c r="B10" s="130" t="s">
        <v>258</v>
      </c>
      <c r="C10" s="130" t="s">
        <v>252</v>
      </c>
    </row>
    <row r="11" spans="1:3" x14ac:dyDescent="0.2">
      <c r="A11" s="131" t="s">
        <v>114</v>
      </c>
      <c r="B11" s="132" t="s">
        <v>253</v>
      </c>
      <c r="C11" s="132" t="s">
        <v>253</v>
      </c>
    </row>
    <row r="12" spans="1:3" x14ac:dyDescent="0.2">
      <c r="A12" s="127" t="s">
        <v>115</v>
      </c>
      <c r="B12" s="130" t="s">
        <v>116</v>
      </c>
      <c r="C12" s="130" t="s">
        <v>116</v>
      </c>
    </row>
    <row r="13" spans="1:3" x14ac:dyDescent="0.2">
      <c r="A13" s="131" t="s">
        <v>117</v>
      </c>
      <c r="B13" s="132" t="s">
        <v>118</v>
      </c>
      <c r="C13" s="132" t="s">
        <v>118</v>
      </c>
    </row>
    <row r="14" spans="1:3" x14ac:dyDescent="0.2">
      <c r="A14" s="127" t="s">
        <v>119</v>
      </c>
      <c r="B14" s="129" t="s">
        <v>120</v>
      </c>
      <c r="C14" s="129" t="s">
        <v>120</v>
      </c>
    </row>
    <row r="15" spans="1:3" x14ac:dyDescent="0.2">
      <c r="A15" s="131" t="s">
        <v>121</v>
      </c>
      <c r="B15" s="132" t="s">
        <v>254</v>
      </c>
      <c r="C15" s="132" t="s">
        <v>254</v>
      </c>
    </row>
    <row r="16" spans="1:3" x14ac:dyDescent="0.2">
      <c r="A16" s="133" t="s">
        <v>122</v>
      </c>
      <c r="B16" s="134" t="s">
        <v>123</v>
      </c>
      <c r="C16" s="134" t="s">
        <v>123</v>
      </c>
    </row>
    <row r="17" spans="1:3" x14ac:dyDescent="0.2">
      <c r="A17" s="127" t="s">
        <v>124</v>
      </c>
      <c r="B17" s="129" t="s">
        <v>125</v>
      </c>
      <c r="C17" s="129" t="s">
        <v>125</v>
      </c>
    </row>
    <row r="18" spans="1:3" x14ac:dyDescent="0.2">
      <c r="A18" s="131" t="s">
        <v>126</v>
      </c>
      <c r="B18" s="132" t="s">
        <v>144</v>
      </c>
      <c r="C18" s="132" t="s">
        <v>144</v>
      </c>
    </row>
    <row r="19" spans="1:3" x14ac:dyDescent="0.2">
      <c r="A19" s="127" t="s">
        <v>127</v>
      </c>
      <c r="B19" s="129" t="s">
        <v>128</v>
      </c>
      <c r="C19" s="129" t="s">
        <v>128</v>
      </c>
    </row>
    <row r="20" spans="1:3" x14ac:dyDescent="0.2">
      <c r="A20" s="131" t="s">
        <v>129</v>
      </c>
      <c r="B20" s="132" t="s">
        <v>130</v>
      </c>
      <c r="C20" s="132" t="s">
        <v>130</v>
      </c>
    </row>
    <row r="21" spans="1:3" x14ac:dyDescent="0.2">
      <c r="A21" s="131" t="s">
        <v>131</v>
      </c>
      <c r="B21" s="132" t="s">
        <v>145</v>
      </c>
      <c r="C21" s="132" t="s">
        <v>146</v>
      </c>
    </row>
    <row r="22" spans="1:3" x14ac:dyDescent="0.2">
      <c r="A22" s="127" t="s">
        <v>132</v>
      </c>
      <c r="B22" s="129" t="s">
        <v>133</v>
      </c>
      <c r="C22" s="129" t="s">
        <v>133</v>
      </c>
    </row>
    <row r="23" spans="1:3" x14ac:dyDescent="0.2">
      <c r="A23" s="127" t="s">
        <v>134</v>
      </c>
      <c r="B23" s="129" t="s">
        <v>135</v>
      </c>
      <c r="C23" s="130" t="s">
        <v>214</v>
      </c>
    </row>
    <row r="24" spans="1:3" x14ac:dyDescent="0.2">
      <c r="A24" s="127" t="s">
        <v>136</v>
      </c>
      <c r="B24" s="130" t="s">
        <v>148</v>
      </c>
      <c r="C24" s="130" t="s">
        <v>148</v>
      </c>
    </row>
    <row r="25" spans="1:3" x14ac:dyDescent="0.2">
      <c r="A25" s="127" t="s">
        <v>137</v>
      </c>
      <c r="B25" s="130" t="s">
        <v>149</v>
      </c>
      <c r="C25" s="130" t="s">
        <v>213</v>
      </c>
    </row>
    <row r="26" spans="1:3" x14ac:dyDescent="0.2">
      <c r="A26" s="131" t="s">
        <v>138</v>
      </c>
      <c r="B26" s="132" t="s">
        <v>356</v>
      </c>
      <c r="C26" s="132" t="s">
        <v>357</v>
      </c>
    </row>
    <row r="27" spans="1:3" x14ac:dyDescent="0.2">
      <c r="A27" s="135" t="s">
        <v>139</v>
      </c>
      <c r="B27" s="136" t="s">
        <v>140</v>
      </c>
      <c r="C27" s="136" t="s">
        <v>140</v>
      </c>
    </row>
    <row r="28" spans="1:3" x14ac:dyDescent="0.2">
      <c r="A28" s="137" t="s">
        <v>141</v>
      </c>
      <c r="B28" s="139"/>
    </row>
  </sheetData>
  <mergeCells count="1">
    <mergeCell ref="A2:B2"/>
  </mergeCells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9"/>
  <sheetViews>
    <sheetView topLeftCell="A23" workbookViewId="0">
      <pane xSplit="1" topLeftCell="C1" activePane="topRight" state="frozen"/>
      <selection activeCell="B19" sqref="B19"/>
      <selection pane="topRight" activeCell="B19" sqref="B19"/>
    </sheetView>
  </sheetViews>
  <sheetFormatPr baseColWidth="10" defaultColWidth="44.5703125" defaultRowHeight="14.25" x14ac:dyDescent="0.2"/>
  <cols>
    <col min="1" max="1" width="59.5703125" style="2" bestFit="1" customWidth="1"/>
    <col min="2" max="2" width="38" style="2" bestFit="1" customWidth="1"/>
    <col min="3" max="3" width="45.5703125" style="2" bestFit="1" customWidth="1"/>
    <col min="4" max="4" width="64.85546875" style="2" bestFit="1" customWidth="1"/>
    <col min="5" max="5" width="97.140625" style="2" bestFit="1" customWidth="1"/>
    <col min="6" max="6" width="86.42578125" style="2" bestFit="1" customWidth="1"/>
    <col min="7" max="16384" width="44.5703125" style="2"/>
  </cols>
  <sheetData>
    <row r="2" spans="1:6" x14ac:dyDescent="0.2">
      <c r="A2" s="1" t="s">
        <v>0</v>
      </c>
      <c r="B2" s="1"/>
      <c r="C2" s="1" t="s">
        <v>215</v>
      </c>
    </row>
    <row r="3" spans="1:6" x14ac:dyDescent="0.2">
      <c r="A3" s="3" t="s">
        <v>1</v>
      </c>
      <c r="B3" s="4" t="s">
        <v>2</v>
      </c>
      <c r="C3" s="4" t="s">
        <v>3</v>
      </c>
      <c r="D3" s="5" t="s">
        <v>209</v>
      </c>
      <c r="E3" s="6" t="s">
        <v>210</v>
      </c>
      <c r="F3" s="6" t="s">
        <v>151</v>
      </c>
    </row>
    <row r="4" spans="1:6" x14ac:dyDescent="0.2">
      <c r="A4" s="7" t="s">
        <v>4</v>
      </c>
      <c r="B4" s="8" t="s">
        <v>5</v>
      </c>
      <c r="C4" s="9"/>
      <c r="D4" s="10" t="s">
        <v>155</v>
      </c>
      <c r="E4" s="10" t="s">
        <v>168</v>
      </c>
      <c r="F4" s="10" t="s">
        <v>181</v>
      </c>
    </row>
    <row r="5" spans="1:6" x14ac:dyDescent="0.2">
      <c r="A5" s="11" t="s">
        <v>6</v>
      </c>
      <c r="B5" s="12" t="s">
        <v>7</v>
      </c>
      <c r="C5" s="13"/>
      <c r="D5" s="14" t="s">
        <v>154</v>
      </c>
      <c r="E5" s="14" t="s">
        <v>169</v>
      </c>
      <c r="F5" s="14" t="s">
        <v>182</v>
      </c>
    </row>
    <row r="6" spans="1:6" x14ac:dyDescent="0.2">
      <c r="A6" s="11" t="s">
        <v>8</v>
      </c>
      <c r="B6" s="15" t="s">
        <v>9</v>
      </c>
      <c r="C6" s="16"/>
      <c r="D6" s="14" t="s">
        <v>153</v>
      </c>
      <c r="E6" s="14" t="s">
        <v>170</v>
      </c>
      <c r="F6" s="14" t="s">
        <v>183</v>
      </c>
    </row>
    <row r="7" spans="1:6" x14ac:dyDescent="0.2">
      <c r="A7" s="17" t="s">
        <v>10</v>
      </c>
      <c r="B7" s="18" t="s">
        <v>11</v>
      </c>
      <c r="C7" s="19"/>
      <c r="D7" s="20" t="s">
        <v>11</v>
      </c>
      <c r="E7" s="20" t="s">
        <v>11</v>
      </c>
      <c r="F7" s="20" t="s">
        <v>11</v>
      </c>
    </row>
    <row r="8" spans="1:6" x14ac:dyDescent="0.2">
      <c r="A8" s="11" t="s">
        <v>12</v>
      </c>
      <c r="B8" s="12" t="s">
        <v>13</v>
      </c>
      <c r="C8" s="13"/>
      <c r="D8" s="10" t="s">
        <v>156</v>
      </c>
      <c r="E8" s="10" t="s">
        <v>171</v>
      </c>
      <c r="F8" s="10" t="s">
        <v>184</v>
      </c>
    </row>
    <row r="9" spans="1:6" x14ac:dyDescent="0.2">
      <c r="A9" s="11" t="s">
        <v>14</v>
      </c>
      <c r="B9" s="12" t="s">
        <v>15</v>
      </c>
      <c r="C9" s="13"/>
      <c r="D9" s="21" t="s">
        <v>157</v>
      </c>
      <c r="E9" s="21" t="s">
        <v>172</v>
      </c>
      <c r="F9" s="21" t="s">
        <v>185</v>
      </c>
    </row>
    <row r="10" spans="1:6" x14ac:dyDescent="0.2">
      <c r="A10" s="17" t="s">
        <v>16</v>
      </c>
      <c r="B10" s="18" t="s">
        <v>17</v>
      </c>
      <c r="C10" s="19"/>
      <c r="D10" s="20" t="s">
        <v>158</v>
      </c>
      <c r="E10" s="20" t="s">
        <v>17</v>
      </c>
      <c r="F10" s="20" t="s">
        <v>17</v>
      </c>
    </row>
    <row r="11" spans="1:6" x14ac:dyDescent="0.2">
      <c r="A11" s="7" t="s">
        <v>18</v>
      </c>
      <c r="B11" s="8" t="s">
        <v>19</v>
      </c>
      <c r="C11" s="9"/>
      <c r="D11" s="22" t="s">
        <v>159</v>
      </c>
      <c r="E11" s="22" t="s">
        <v>173</v>
      </c>
      <c r="F11" s="22" t="s">
        <v>186</v>
      </c>
    </row>
    <row r="12" spans="1:6" x14ac:dyDescent="0.2">
      <c r="A12" s="11" t="s">
        <v>20</v>
      </c>
      <c r="B12" s="12" t="s">
        <v>21</v>
      </c>
      <c r="C12" s="13"/>
      <c r="D12" s="22" t="s">
        <v>160</v>
      </c>
      <c r="E12" s="22" t="s">
        <v>174</v>
      </c>
      <c r="F12" s="22" t="s">
        <v>187</v>
      </c>
    </row>
    <row r="13" spans="1:6" x14ac:dyDescent="0.2">
      <c r="A13" s="11" t="s">
        <v>22</v>
      </c>
      <c r="B13" s="15" t="s">
        <v>165</v>
      </c>
      <c r="C13" s="13"/>
      <c r="D13" s="22" t="s">
        <v>161</v>
      </c>
      <c r="E13" s="22" t="s">
        <v>178</v>
      </c>
      <c r="F13" s="22" t="s">
        <v>188</v>
      </c>
    </row>
    <row r="14" spans="1:6" x14ac:dyDescent="0.2">
      <c r="A14" s="11" t="s">
        <v>23</v>
      </c>
      <c r="B14" s="12" t="s">
        <v>24</v>
      </c>
      <c r="C14" s="13"/>
      <c r="D14" s="22" t="s">
        <v>162</v>
      </c>
      <c r="E14" s="22" t="s">
        <v>175</v>
      </c>
      <c r="F14" s="22"/>
    </row>
    <row r="15" spans="1:6" x14ac:dyDescent="0.2">
      <c r="A15" s="11" t="s">
        <v>25</v>
      </c>
      <c r="B15" s="12" t="s">
        <v>26</v>
      </c>
      <c r="C15" s="13"/>
      <c r="D15" s="22" t="s">
        <v>163</v>
      </c>
      <c r="E15" s="22" t="s">
        <v>176</v>
      </c>
      <c r="F15" s="22"/>
    </row>
    <row r="16" spans="1:6" x14ac:dyDescent="0.2">
      <c r="A16" s="11" t="s">
        <v>27</v>
      </c>
      <c r="B16" s="12" t="s">
        <v>28</v>
      </c>
      <c r="C16" s="13"/>
      <c r="D16" s="21" t="s">
        <v>164</v>
      </c>
      <c r="E16" s="21"/>
      <c r="F16" s="21"/>
    </row>
    <row r="17" spans="1:6" ht="38.25" x14ac:dyDescent="0.2">
      <c r="A17" s="17" t="s">
        <v>29</v>
      </c>
      <c r="B17" s="18" t="s">
        <v>30</v>
      </c>
      <c r="C17" s="23" t="s">
        <v>31</v>
      </c>
      <c r="D17" s="24" t="s">
        <v>30</v>
      </c>
      <c r="E17" s="24" t="s">
        <v>150</v>
      </c>
      <c r="F17" s="24" t="s">
        <v>150</v>
      </c>
    </row>
    <row r="18" spans="1:6" ht="25.5" x14ac:dyDescent="0.2">
      <c r="A18" s="25" t="s">
        <v>32</v>
      </c>
      <c r="B18" s="15" t="s">
        <v>142</v>
      </c>
      <c r="C18" s="26" t="s">
        <v>33</v>
      </c>
      <c r="D18" s="22" t="s">
        <v>167</v>
      </c>
      <c r="E18" s="22" t="s">
        <v>177</v>
      </c>
      <c r="F18" s="22"/>
    </row>
    <row r="19" spans="1:6" x14ac:dyDescent="0.2">
      <c r="A19" s="17" t="s">
        <v>34</v>
      </c>
      <c r="B19" s="18" t="s">
        <v>35</v>
      </c>
      <c r="C19" s="18" t="s">
        <v>35</v>
      </c>
      <c r="D19" s="27" t="s">
        <v>35</v>
      </c>
      <c r="E19" s="27" t="s">
        <v>35</v>
      </c>
      <c r="F19" s="27" t="s">
        <v>35</v>
      </c>
    </row>
    <row r="20" spans="1:6" x14ac:dyDescent="0.2">
      <c r="A20" s="28" t="s">
        <v>36</v>
      </c>
      <c r="B20" s="29" t="s">
        <v>37</v>
      </c>
      <c r="C20" s="30"/>
      <c r="D20" s="31" t="s">
        <v>37</v>
      </c>
      <c r="E20" s="31" t="s">
        <v>37</v>
      </c>
      <c r="F20" s="31" t="s">
        <v>37</v>
      </c>
    </row>
    <row r="21" spans="1:6" x14ac:dyDescent="0.2">
      <c r="A21" s="28" t="s">
        <v>38</v>
      </c>
      <c r="B21" s="32" t="s">
        <v>39</v>
      </c>
      <c r="C21" s="33" t="s">
        <v>39</v>
      </c>
      <c r="D21" s="31" t="s">
        <v>166</v>
      </c>
      <c r="E21" s="31" t="s">
        <v>166</v>
      </c>
      <c r="F21" s="31" t="s">
        <v>166</v>
      </c>
    </row>
    <row r="22" spans="1:6" x14ac:dyDescent="0.2">
      <c r="A22" s="28" t="s">
        <v>40</v>
      </c>
      <c r="B22" s="32" t="s">
        <v>41</v>
      </c>
      <c r="C22" s="33" t="s">
        <v>41</v>
      </c>
      <c r="D22" s="31" t="s">
        <v>41</v>
      </c>
      <c r="E22" s="31" t="s">
        <v>41</v>
      </c>
      <c r="F22" s="31" t="s">
        <v>41</v>
      </c>
    </row>
    <row r="23" spans="1:6" x14ac:dyDescent="0.2">
      <c r="A23" s="34"/>
      <c r="B23" s="34"/>
      <c r="C23" s="34"/>
    </row>
    <row r="24" spans="1:6" x14ac:dyDescent="0.2">
      <c r="A24" s="35" t="s">
        <v>42</v>
      </c>
      <c r="B24" s="35"/>
      <c r="C24" s="35"/>
    </row>
    <row r="25" spans="1:6" x14ac:dyDescent="0.2">
      <c r="A25" s="36" t="s">
        <v>1</v>
      </c>
      <c r="B25" s="4" t="s">
        <v>2</v>
      </c>
      <c r="C25" s="37" t="s">
        <v>3</v>
      </c>
      <c r="D25" s="72" t="s">
        <v>211</v>
      </c>
    </row>
    <row r="26" spans="1:6" x14ac:dyDescent="0.2">
      <c r="A26" s="38" t="s">
        <v>43</v>
      </c>
      <c r="B26" s="39" t="s">
        <v>44</v>
      </c>
      <c r="C26" s="40" t="s">
        <v>45</v>
      </c>
      <c r="D26" s="65" t="s">
        <v>189</v>
      </c>
    </row>
    <row r="27" spans="1:6" s="71" customFormat="1" x14ac:dyDescent="0.2">
      <c r="A27" s="47" t="s">
        <v>46</v>
      </c>
      <c r="B27" s="70"/>
      <c r="C27" s="48"/>
      <c r="D27" s="66" t="s">
        <v>190</v>
      </c>
    </row>
    <row r="28" spans="1:6" x14ac:dyDescent="0.2">
      <c r="A28" s="41" t="s">
        <v>47</v>
      </c>
      <c r="B28" s="42" t="s">
        <v>48</v>
      </c>
      <c r="C28" s="43" t="s">
        <v>49</v>
      </c>
      <c r="D28" s="65" t="s">
        <v>191</v>
      </c>
    </row>
    <row r="29" spans="1:6" x14ac:dyDescent="0.2">
      <c r="A29" s="44" t="s">
        <v>50</v>
      </c>
      <c r="B29" s="45" t="s">
        <v>51</v>
      </c>
      <c r="C29" s="46" t="s">
        <v>51</v>
      </c>
      <c r="D29" s="63" t="s">
        <v>180</v>
      </c>
    </row>
    <row r="30" spans="1:6" x14ac:dyDescent="0.2">
      <c r="A30" s="41" t="s">
        <v>52</v>
      </c>
      <c r="B30" s="42" t="s">
        <v>53</v>
      </c>
      <c r="C30" s="43" t="s">
        <v>54</v>
      </c>
      <c r="D30" s="65" t="s">
        <v>197</v>
      </c>
    </row>
    <row r="31" spans="1:6" x14ac:dyDescent="0.2">
      <c r="A31" s="41" t="s">
        <v>55</v>
      </c>
      <c r="B31" s="42" t="s">
        <v>56</v>
      </c>
      <c r="C31" s="43" t="s">
        <v>57</v>
      </c>
      <c r="D31" s="65" t="s">
        <v>198</v>
      </c>
    </row>
    <row r="32" spans="1:6" x14ac:dyDescent="0.2">
      <c r="A32" s="41" t="s">
        <v>58</v>
      </c>
      <c r="B32" s="42" t="s">
        <v>59</v>
      </c>
      <c r="C32" s="43" t="s">
        <v>60</v>
      </c>
      <c r="D32" s="65" t="s">
        <v>199</v>
      </c>
    </row>
    <row r="33" spans="1:4" x14ac:dyDescent="0.2">
      <c r="A33" s="47" t="s">
        <v>364</v>
      </c>
      <c r="B33" s="42"/>
      <c r="C33" s="48" t="s">
        <v>62</v>
      </c>
      <c r="D33" s="65" t="s">
        <v>192</v>
      </c>
    </row>
    <row r="34" spans="1:4" x14ac:dyDescent="0.2">
      <c r="A34" s="47" t="s">
        <v>63</v>
      </c>
      <c r="B34" s="42"/>
      <c r="C34" s="48" t="s">
        <v>64</v>
      </c>
      <c r="D34" s="65" t="s">
        <v>200</v>
      </c>
    </row>
    <row r="35" spans="1:4" x14ac:dyDescent="0.2">
      <c r="A35" s="41" t="s">
        <v>65</v>
      </c>
      <c r="B35" s="42" t="s">
        <v>66</v>
      </c>
      <c r="C35" s="43" t="s">
        <v>67</v>
      </c>
      <c r="D35" s="65" t="s">
        <v>201</v>
      </c>
    </row>
    <row r="36" spans="1:4" x14ac:dyDescent="0.2">
      <c r="A36" s="49" t="s">
        <v>143</v>
      </c>
      <c r="B36" s="50" t="s">
        <v>68</v>
      </c>
      <c r="C36" s="51" t="s">
        <v>69</v>
      </c>
      <c r="D36" s="65" t="s">
        <v>202</v>
      </c>
    </row>
    <row r="37" spans="1:4" x14ac:dyDescent="0.2">
      <c r="A37" s="44" t="s">
        <v>70</v>
      </c>
      <c r="B37" s="52" t="s">
        <v>71</v>
      </c>
      <c r="C37" s="53" t="s">
        <v>362</v>
      </c>
      <c r="D37" s="53" t="s">
        <v>362</v>
      </c>
    </row>
    <row r="38" spans="1:4" x14ac:dyDescent="0.2">
      <c r="A38" s="41" t="s">
        <v>72</v>
      </c>
      <c r="B38" s="42" t="s">
        <v>73</v>
      </c>
      <c r="C38" s="43" t="s">
        <v>74</v>
      </c>
      <c r="D38" s="65" t="s">
        <v>203</v>
      </c>
    </row>
    <row r="39" spans="1:4" x14ac:dyDescent="0.2">
      <c r="A39" s="41" t="s">
        <v>75</v>
      </c>
      <c r="B39" s="42" t="s">
        <v>76</v>
      </c>
      <c r="C39" s="48" t="s">
        <v>77</v>
      </c>
      <c r="D39" s="65" t="s">
        <v>204</v>
      </c>
    </row>
    <row r="40" spans="1:4" x14ac:dyDescent="0.2">
      <c r="A40" s="41" t="s">
        <v>78</v>
      </c>
      <c r="B40" s="42" t="s">
        <v>79</v>
      </c>
      <c r="C40" s="43" t="s">
        <v>80</v>
      </c>
      <c r="D40" s="65" t="s">
        <v>205</v>
      </c>
    </row>
    <row r="41" spans="1:4" x14ac:dyDescent="0.2">
      <c r="A41" s="47" t="s">
        <v>81</v>
      </c>
      <c r="B41" s="42"/>
      <c r="C41" s="48" t="s">
        <v>82</v>
      </c>
      <c r="D41" s="65" t="s">
        <v>195</v>
      </c>
    </row>
    <row r="42" spans="1:4" x14ac:dyDescent="0.2">
      <c r="A42" s="47" t="s">
        <v>83</v>
      </c>
      <c r="B42" s="42"/>
      <c r="C42" s="48" t="s">
        <v>84</v>
      </c>
      <c r="D42" s="65" t="s">
        <v>196</v>
      </c>
    </row>
    <row r="43" spans="1:4" x14ac:dyDescent="0.2">
      <c r="A43" s="41" t="s">
        <v>85</v>
      </c>
      <c r="B43" s="54" t="s">
        <v>86</v>
      </c>
      <c r="C43" s="55" t="s">
        <v>87</v>
      </c>
      <c r="D43" s="67" t="s">
        <v>206</v>
      </c>
    </row>
    <row r="44" spans="1:4" x14ac:dyDescent="0.2">
      <c r="A44" s="41" t="s">
        <v>88</v>
      </c>
      <c r="B44" s="56" t="s">
        <v>152</v>
      </c>
      <c r="C44" s="43" t="s">
        <v>89</v>
      </c>
      <c r="D44" s="65" t="s">
        <v>207</v>
      </c>
    </row>
    <row r="45" spans="1:4" x14ac:dyDescent="0.2">
      <c r="A45" s="41" t="s">
        <v>90</v>
      </c>
      <c r="B45" s="54" t="s">
        <v>91</v>
      </c>
      <c r="C45" s="55" t="s">
        <v>92</v>
      </c>
      <c r="D45" s="67" t="s">
        <v>208</v>
      </c>
    </row>
    <row r="46" spans="1:4" x14ac:dyDescent="0.2">
      <c r="A46" s="57" t="s">
        <v>93</v>
      </c>
      <c r="B46" s="58" t="s">
        <v>94</v>
      </c>
      <c r="C46" s="59" t="s">
        <v>179</v>
      </c>
      <c r="D46" s="63" t="s">
        <v>194</v>
      </c>
    </row>
    <row r="47" spans="1:4" x14ac:dyDescent="0.2">
      <c r="A47" s="60" t="s">
        <v>95</v>
      </c>
      <c r="B47" s="52" t="s">
        <v>96</v>
      </c>
      <c r="C47" s="61" t="s">
        <v>96</v>
      </c>
      <c r="D47" s="64" t="s">
        <v>96</v>
      </c>
    </row>
    <row r="48" spans="1:4" x14ac:dyDescent="0.2">
      <c r="A48" s="28" t="s">
        <v>38</v>
      </c>
      <c r="B48" s="32" t="s">
        <v>39</v>
      </c>
      <c r="C48" s="33" t="s">
        <v>39</v>
      </c>
      <c r="D48" s="68" t="s">
        <v>166</v>
      </c>
    </row>
    <row r="49" spans="1:4" x14ac:dyDescent="0.2">
      <c r="A49" s="28" t="s">
        <v>40</v>
      </c>
      <c r="B49" s="32" t="s">
        <v>97</v>
      </c>
      <c r="C49" s="33" t="s">
        <v>97</v>
      </c>
      <c r="D49" s="69" t="s">
        <v>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622E-2B6A-4719-9357-1879274D343C}">
  <dimension ref="A9:G63"/>
  <sheetViews>
    <sheetView tabSelected="1" topLeftCell="A8" zoomScaleNormal="100" workbookViewId="0">
      <selection activeCell="B19" sqref="B19"/>
    </sheetView>
  </sheetViews>
  <sheetFormatPr baseColWidth="10" defaultRowHeight="15" x14ac:dyDescent="0.25"/>
  <cols>
    <col min="1" max="1" width="55.5703125" customWidth="1"/>
    <col min="2" max="2" width="44" customWidth="1"/>
  </cols>
  <sheetData>
    <row r="9" spans="1:2" x14ac:dyDescent="0.25">
      <c r="B9" s="37" t="s">
        <v>3</v>
      </c>
    </row>
    <row r="10" spans="1:2" x14ac:dyDescent="0.25">
      <c r="A10" s="38" t="s">
        <v>43</v>
      </c>
      <c r="B10" s="40" t="s">
        <v>45</v>
      </c>
    </row>
    <row r="11" spans="1:2" x14ac:dyDescent="0.25">
      <c r="A11" s="47" t="s">
        <v>46</v>
      </c>
      <c r="B11" s="48"/>
    </row>
    <row r="12" spans="1:2" x14ac:dyDescent="0.25">
      <c r="A12" s="41" t="s">
        <v>47</v>
      </c>
      <c r="B12" s="43" t="s">
        <v>49</v>
      </c>
    </row>
    <row r="13" spans="1:2" x14ac:dyDescent="0.25">
      <c r="A13" s="44" t="s">
        <v>50</v>
      </c>
      <c r="B13" s="46" t="s">
        <v>51</v>
      </c>
    </row>
    <row r="14" spans="1:2" x14ac:dyDescent="0.25">
      <c r="A14" s="41" t="s">
        <v>52</v>
      </c>
      <c r="B14" s="43" t="s">
        <v>54</v>
      </c>
    </row>
    <row r="15" spans="1:2" x14ac:dyDescent="0.25">
      <c r="A15" s="41" t="s">
        <v>55</v>
      </c>
      <c r="B15" s="43" t="s">
        <v>57</v>
      </c>
    </row>
    <row r="16" spans="1:2" x14ac:dyDescent="0.25">
      <c r="A16" s="41" t="s">
        <v>58</v>
      </c>
      <c r="B16" s="43" t="s">
        <v>60</v>
      </c>
    </row>
    <row r="17" spans="1:2" x14ac:dyDescent="0.25">
      <c r="A17" s="47" t="s">
        <v>363</v>
      </c>
      <c r="B17" s="48" t="s">
        <v>62</v>
      </c>
    </row>
    <row r="18" spans="1:2" x14ac:dyDescent="0.25">
      <c r="A18" s="47" t="s">
        <v>63</v>
      </c>
      <c r="B18" s="48" t="s">
        <v>64</v>
      </c>
    </row>
    <row r="19" spans="1:2" x14ac:dyDescent="0.25">
      <c r="A19" s="41" t="s">
        <v>65</v>
      </c>
      <c r="B19" s="43" t="s">
        <v>67</v>
      </c>
    </row>
    <row r="20" spans="1:2" x14ac:dyDescent="0.25">
      <c r="A20" s="49" t="s">
        <v>143</v>
      </c>
      <c r="B20" s="51" t="s">
        <v>69</v>
      </c>
    </row>
    <row r="21" spans="1:2" x14ac:dyDescent="0.25">
      <c r="A21" s="44" t="s">
        <v>70</v>
      </c>
      <c r="B21" s="53" t="s">
        <v>362</v>
      </c>
    </row>
    <row r="22" spans="1:2" x14ac:dyDescent="0.25">
      <c r="A22" s="41" t="s">
        <v>72</v>
      </c>
      <c r="B22" s="43" t="s">
        <v>74</v>
      </c>
    </row>
    <row r="23" spans="1:2" x14ac:dyDescent="0.25">
      <c r="A23" s="41" t="s">
        <v>75</v>
      </c>
      <c r="B23" s="48" t="s">
        <v>77</v>
      </c>
    </row>
    <row r="24" spans="1:2" x14ac:dyDescent="0.25">
      <c r="A24" s="41" t="s">
        <v>78</v>
      </c>
      <c r="B24" s="43" t="s">
        <v>80</v>
      </c>
    </row>
    <row r="25" spans="1:2" x14ac:dyDescent="0.25">
      <c r="A25" s="47" t="s">
        <v>81</v>
      </c>
      <c r="B25" s="48" t="s">
        <v>82</v>
      </c>
    </row>
    <row r="26" spans="1:2" x14ac:dyDescent="0.25">
      <c r="A26" s="47" t="s">
        <v>83</v>
      </c>
      <c r="B26" s="48" t="s">
        <v>84</v>
      </c>
    </row>
    <row r="27" spans="1:2" x14ac:dyDescent="0.25">
      <c r="A27" s="41" t="s">
        <v>85</v>
      </c>
      <c r="B27" s="55" t="s">
        <v>87</v>
      </c>
    </row>
    <row r="28" spans="1:2" x14ac:dyDescent="0.25">
      <c r="A28" s="41" t="s">
        <v>88</v>
      </c>
      <c r="B28" s="43" t="s">
        <v>89</v>
      </c>
    </row>
    <row r="29" spans="1:2" x14ac:dyDescent="0.25">
      <c r="A29" s="41" t="s">
        <v>90</v>
      </c>
      <c r="B29" s="55" t="s">
        <v>92</v>
      </c>
    </row>
    <row r="30" spans="1:2" x14ac:dyDescent="0.25">
      <c r="A30" s="57" t="s">
        <v>93</v>
      </c>
      <c r="B30" s="59" t="s">
        <v>179</v>
      </c>
    </row>
    <row r="31" spans="1:2" x14ac:dyDescent="0.25">
      <c r="A31" s="60" t="s">
        <v>95</v>
      </c>
      <c r="B31" s="61" t="s">
        <v>96</v>
      </c>
    </row>
    <row r="32" spans="1:2" x14ac:dyDescent="0.25">
      <c r="A32" s="28" t="s">
        <v>38</v>
      </c>
      <c r="B32" s="33" t="s">
        <v>39</v>
      </c>
    </row>
    <row r="33" spans="1:3" x14ac:dyDescent="0.25">
      <c r="A33" s="28" t="s">
        <v>40</v>
      </c>
      <c r="B33" s="33" t="s">
        <v>97</v>
      </c>
    </row>
    <row r="38" spans="1:3" x14ac:dyDescent="0.25">
      <c r="A38" s="53" t="s">
        <v>361</v>
      </c>
    </row>
    <row r="39" spans="1:3" x14ac:dyDescent="0.25">
      <c r="A39" s="243" t="s">
        <v>358</v>
      </c>
    </row>
    <row r="40" spans="1:3" x14ac:dyDescent="0.25">
      <c r="A40" s="243">
        <v>4</v>
      </c>
      <c r="B40" s="43" t="s">
        <v>54</v>
      </c>
      <c r="C40">
        <v>0</v>
      </c>
    </row>
    <row r="41" spans="1:3" x14ac:dyDescent="0.25">
      <c r="A41" s="243">
        <v>5</v>
      </c>
      <c r="B41" s="43" t="s">
        <v>57</v>
      </c>
      <c r="C41">
        <v>12700000</v>
      </c>
    </row>
    <row r="42" spans="1:3" x14ac:dyDescent="0.25">
      <c r="A42" s="243">
        <v>6</v>
      </c>
      <c r="B42" s="43" t="s">
        <v>60</v>
      </c>
      <c r="C42">
        <v>0</v>
      </c>
    </row>
    <row r="43" spans="1:3" x14ac:dyDescent="0.25">
      <c r="A43" s="243">
        <v>7</v>
      </c>
      <c r="B43" s="43" t="s">
        <v>67</v>
      </c>
      <c r="C43">
        <v>0</v>
      </c>
    </row>
    <row r="44" spans="1:3" x14ac:dyDescent="0.25">
      <c r="A44" s="243">
        <v>8</v>
      </c>
      <c r="B44" s="51" t="s">
        <v>69</v>
      </c>
      <c r="C44">
        <v>0</v>
      </c>
    </row>
    <row r="45" spans="1:3" x14ac:dyDescent="0.25">
      <c r="A45" s="243">
        <v>21</v>
      </c>
      <c r="B45" s="48" t="s">
        <v>62</v>
      </c>
      <c r="C45">
        <v>0</v>
      </c>
    </row>
    <row r="46" spans="1:3" x14ac:dyDescent="0.25">
      <c r="A46" s="243">
        <v>20</v>
      </c>
      <c r="B46" s="48" t="s">
        <v>64</v>
      </c>
      <c r="C46">
        <v>0</v>
      </c>
    </row>
    <row r="47" spans="1:3" x14ac:dyDescent="0.25">
      <c r="C47">
        <f>SUM(C41+C45)</f>
        <v>12700000</v>
      </c>
    </row>
    <row r="49" spans="1:7" x14ac:dyDescent="0.25">
      <c r="A49" s="244" t="s">
        <v>360</v>
      </c>
    </row>
    <row r="50" spans="1:7" x14ac:dyDescent="0.25">
      <c r="A50" s="243">
        <v>3</v>
      </c>
      <c r="B50" s="43" t="s">
        <v>49</v>
      </c>
      <c r="C50">
        <v>2273301</v>
      </c>
      <c r="F50">
        <f>SUM(C41+C50)</f>
        <v>14973301</v>
      </c>
      <c r="G50" s="245">
        <v>14973301</v>
      </c>
    </row>
    <row r="51" spans="1:7" x14ac:dyDescent="0.25">
      <c r="A51" s="243">
        <v>9</v>
      </c>
      <c r="C51">
        <v>12700000</v>
      </c>
    </row>
    <row r="52" spans="1:7" x14ac:dyDescent="0.25">
      <c r="A52" s="243">
        <v>16</v>
      </c>
      <c r="B52" s="59" t="s">
        <v>179</v>
      </c>
      <c r="C52">
        <v>0</v>
      </c>
    </row>
    <row r="53" spans="1:7" x14ac:dyDescent="0.25">
      <c r="C53">
        <f>SUM(C50+C51)</f>
        <v>14973301</v>
      </c>
    </row>
    <row r="55" spans="1:7" x14ac:dyDescent="0.25">
      <c r="A55" s="243" t="s">
        <v>359</v>
      </c>
    </row>
    <row r="56" spans="1:7" x14ac:dyDescent="0.25">
      <c r="A56" s="243">
        <v>10</v>
      </c>
      <c r="B56" s="43" t="s">
        <v>74</v>
      </c>
      <c r="C56">
        <v>0</v>
      </c>
    </row>
    <row r="57" spans="1:7" x14ac:dyDescent="0.25">
      <c r="A57" s="243">
        <v>11</v>
      </c>
      <c r="B57" s="48" t="s">
        <v>77</v>
      </c>
      <c r="C57">
        <v>0</v>
      </c>
    </row>
    <row r="58" spans="1:7" x14ac:dyDescent="0.25">
      <c r="A58" s="243">
        <v>12</v>
      </c>
      <c r="B58" s="43" t="s">
        <v>80</v>
      </c>
      <c r="C58">
        <v>0</v>
      </c>
    </row>
    <row r="59" spans="1:7" x14ac:dyDescent="0.25">
      <c r="A59" s="243">
        <v>13</v>
      </c>
      <c r="B59" s="55" t="s">
        <v>87</v>
      </c>
      <c r="C59">
        <v>0</v>
      </c>
    </row>
    <row r="60" spans="1:7" x14ac:dyDescent="0.25">
      <c r="A60" s="243">
        <v>14</v>
      </c>
      <c r="B60" s="43" t="s">
        <v>89</v>
      </c>
      <c r="C60">
        <v>0</v>
      </c>
    </row>
    <row r="61" spans="1:7" x14ac:dyDescent="0.25">
      <c r="A61" s="243">
        <v>15</v>
      </c>
      <c r="B61" s="55" t="s">
        <v>92</v>
      </c>
      <c r="C61">
        <v>0</v>
      </c>
    </row>
    <row r="62" spans="1:7" x14ac:dyDescent="0.25">
      <c r="A62" s="243">
        <v>18</v>
      </c>
      <c r="B62" s="48" t="s">
        <v>82</v>
      </c>
      <c r="C62">
        <v>0</v>
      </c>
    </row>
    <row r="63" spans="1:7" x14ac:dyDescent="0.25">
      <c r="A63" s="243">
        <v>19</v>
      </c>
      <c r="B63" s="48" t="s">
        <v>84</v>
      </c>
      <c r="C63"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09A6-ECD1-46A8-AFEB-00BDD6209605}">
  <sheetPr>
    <tabColor rgb="FF92D050"/>
  </sheetPr>
  <dimension ref="A1:E265"/>
  <sheetViews>
    <sheetView tabSelected="1" workbookViewId="0">
      <selection activeCell="B19" sqref="B19"/>
    </sheetView>
  </sheetViews>
  <sheetFormatPr baseColWidth="10" defaultColWidth="10.85546875" defaultRowHeight="12.75" x14ac:dyDescent="0.2"/>
  <cols>
    <col min="1" max="1" width="30.7109375" style="62" customWidth="1"/>
    <col min="2" max="2" width="62.42578125" style="121" customWidth="1"/>
    <col min="3" max="3" width="15.5703125" style="142" customWidth="1"/>
    <col min="4" max="4" width="35.42578125" style="142" customWidth="1"/>
    <col min="5" max="5" width="48.5703125" style="121" bestFit="1" customWidth="1"/>
    <col min="6" max="16384" width="10.85546875" style="121"/>
  </cols>
  <sheetData>
    <row r="1" spans="1:5" x14ac:dyDescent="0.2">
      <c r="A1" s="1" t="s">
        <v>0</v>
      </c>
      <c r="D1" s="160">
        <v>45154</v>
      </c>
      <c r="E1" s="157">
        <v>45147</v>
      </c>
    </row>
    <row r="2" spans="1:5" x14ac:dyDescent="0.2">
      <c r="A2" s="3" t="s">
        <v>1</v>
      </c>
      <c r="B2" s="5" t="s">
        <v>209</v>
      </c>
      <c r="C2" s="143" t="s">
        <v>216</v>
      </c>
      <c r="D2" s="122" t="s">
        <v>217</v>
      </c>
      <c r="E2" s="122" t="s">
        <v>217</v>
      </c>
    </row>
    <row r="3" spans="1:5" x14ac:dyDescent="0.2">
      <c r="A3" s="7" t="s">
        <v>4</v>
      </c>
      <c r="B3" s="10" t="s">
        <v>155</v>
      </c>
      <c r="C3" s="149">
        <v>554408965</v>
      </c>
      <c r="D3" s="161" t="s">
        <v>336</v>
      </c>
      <c r="E3" s="141" t="s">
        <v>336</v>
      </c>
    </row>
    <row r="4" spans="1:5" x14ac:dyDescent="0.2">
      <c r="A4" s="11" t="s">
        <v>6</v>
      </c>
      <c r="B4" s="14" t="s">
        <v>154</v>
      </c>
      <c r="C4" s="149">
        <v>354503188</v>
      </c>
      <c r="D4" s="161" t="s">
        <v>282</v>
      </c>
      <c r="E4" s="141" t="s">
        <v>282</v>
      </c>
    </row>
    <row r="5" spans="1:5" x14ac:dyDescent="0.2">
      <c r="A5" s="11" t="s">
        <v>8</v>
      </c>
      <c r="B5" s="14" t="s">
        <v>153</v>
      </c>
      <c r="C5" s="149">
        <v>61078481</v>
      </c>
      <c r="D5" s="161" t="s">
        <v>283</v>
      </c>
      <c r="E5" s="141" t="s">
        <v>283</v>
      </c>
    </row>
    <row r="6" spans="1:5" x14ac:dyDescent="0.2">
      <c r="A6" s="17" t="s">
        <v>10</v>
      </c>
      <c r="B6" s="20" t="s">
        <v>11</v>
      </c>
      <c r="C6" s="149">
        <v>138827296</v>
      </c>
      <c r="D6" s="161" t="s">
        <v>284</v>
      </c>
      <c r="E6" s="141" t="s">
        <v>284</v>
      </c>
    </row>
    <row r="7" spans="1:5" x14ac:dyDescent="0.2">
      <c r="A7" s="11" t="s">
        <v>12</v>
      </c>
      <c r="B7" s="10" t="s">
        <v>156</v>
      </c>
      <c r="C7" s="149">
        <v>15367882</v>
      </c>
      <c r="D7" s="161" t="s">
        <v>285</v>
      </c>
      <c r="E7" s="141" t="s">
        <v>285</v>
      </c>
    </row>
    <row r="8" spans="1:5" x14ac:dyDescent="0.2">
      <c r="A8" s="11" t="s">
        <v>14</v>
      </c>
      <c r="B8" s="21" t="s">
        <v>157</v>
      </c>
      <c r="C8" s="149">
        <v>36833825</v>
      </c>
      <c r="D8" s="161" t="s">
        <v>286</v>
      </c>
      <c r="E8" s="141" t="s">
        <v>286</v>
      </c>
    </row>
    <row r="9" spans="1:5" x14ac:dyDescent="0.2">
      <c r="A9" s="17" t="s">
        <v>16</v>
      </c>
      <c r="B9" s="20" t="s">
        <v>158</v>
      </c>
      <c r="C9" s="149">
        <v>86625589</v>
      </c>
      <c r="D9" s="161" t="s">
        <v>287</v>
      </c>
      <c r="E9" s="141" t="s">
        <v>287</v>
      </c>
    </row>
    <row r="10" spans="1:5" x14ac:dyDescent="0.2">
      <c r="A10" s="7" t="s">
        <v>18</v>
      </c>
      <c r="B10" s="22" t="s">
        <v>159</v>
      </c>
      <c r="C10" s="149">
        <v>1386643</v>
      </c>
      <c r="D10" s="161" t="s">
        <v>288</v>
      </c>
      <c r="E10" s="141" t="s">
        <v>288</v>
      </c>
    </row>
    <row r="11" spans="1:5" x14ac:dyDescent="0.2">
      <c r="A11" s="11" t="s">
        <v>20</v>
      </c>
      <c r="B11" s="22" t="s">
        <v>160</v>
      </c>
      <c r="C11" s="149">
        <v>563480636</v>
      </c>
      <c r="D11" s="161" t="s">
        <v>289</v>
      </c>
      <c r="E11" s="141" t="s">
        <v>289</v>
      </c>
    </row>
    <row r="12" spans="1:5" x14ac:dyDescent="0.2">
      <c r="A12" s="11" t="s">
        <v>22</v>
      </c>
      <c r="B12" s="22" t="s">
        <v>161</v>
      </c>
      <c r="C12" s="149">
        <v>694557326</v>
      </c>
      <c r="D12" s="161" t="s">
        <v>290</v>
      </c>
      <c r="E12" s="141" t="s">
        <v>290</v>
      </c>
    </row>
    <row r="13" spans="1:5" x14ac:dyDescent="0.2">
      <c r="A13" s="11" t="s">
        <v>23</v>
      </c>
      <c r="B13" s="22" t="s">
        <v>162</v>
      </c>
      <c r="C13" s="149">
        <v>0</v>
      </c>
      <c r="D13" s="161" t="s">
        <v>218</v>
      </c>
      <c r="E13" s="141" t="s">
        <v>218</v>
      </c>
    </row>
    <row r="14" spans="1:5" x14ac:dyDescent="0.2">
      <c r="A14" s="11" t="s">
        <v>25</v>
      </c>
      <c r="B14" s="22" t="s">
        <v>163</v>
      </c>
      <c r="C14" s="149">
        <v>0</v>
      </c>
      <c r="D14" s="161" t="s">
        <v>219</v>
      </c>
      <c r="E14" s="141" t="s">
        <v>219</v>
      </c>
    </row>
    <row r="15" spans="1:5" x14ac:dyDescent="0.2">
      <c r="A15" s="11" t="s">
        <v>27</v>
      </c>
      <c r="B15" s="21" t="s">
        <v>164</v>
      </c>
      <c r="C15" s="149">
        <v>-539982310</v>
      </c>
      <c r="D15" s="161" t="s">
        <v>291</v>
      </c>
      <c r="E15" s="141" t="s">
        <v>291</v>
      </c>
    </row>
    <row r="16" spans="1:5" x14ac:dyDescent="0.2">
      <c r="A16" s="17" t="s">
        <v>29</v>
      </c>
      <c r="B16" s="24" t="s">
        <v>30</v>
      </c>
      <c r="C16" s="149">
        <v>496917852</v>
      </c>
      <c r="D16" s="161" t="s">
        <v>292</v>
      </c>
      <c r="E16" s="141" t="s">
        <v>292</v>
      </c>
    </row>
    <row r="17" spans="1:5" x14ac:dyDescent="0.2">
      <c r="A17" s="25" t="s">
        <v>32</v>
      </c>
      <c r="B17" s="22" t="s">
        <v>167</v>
      </c>
      <c r="C17" s="149">
        <v>0</v>
      </c>
      <c r="D17" s="161" t="s">
        <v>293</v>
      </c>
      <c r="E17" s="141" t="s">
        <v>293</v>
      </c>
    </row>
    <row r="18" spans="1:5" x14ac:dyDescent="0.2">
      <c r="A18" s="17" t="s">
        <v>34</v>
      </c>
      <c r="B18" s="27" t="s">
        <v>35</v>
      </c>
      <c r="C18" s="149">
        <v>496917852</v>
      </c>
      <c r="D18" s="161" t="s">
        <v>294</v>
      </c>
      <c r="E18" s="141" t="s">
        <v>294</v>
      </c>
    </row>
    <row r="19" spans="1:5" x14ac:dyDescent="0.2">
      <c r="A19" s="28" t="s">
        <v>36</v>
      </c>
      <c r="B19" s="31" t="s">
        <v>37</v>
      </c>
      <c r="C19" s="149">
        <v>18014023</v>
      </c>
      <c r="D19" s="161" t="s">
        <v>295</v>
      </c>
      <c r="E19" s="141" t="s">
        <v>295</v>
      </c>
    </row>
    <row r="20" spans="1:5" x14ac:dyDescent="0.2">
      <c r="A20" s="28" t="s">
        <v>38</v>
      </c>
      <c r="B20" s="31" t="s">
        <v>166</v>
      </c>
      <c r="C20" s="150">
        <v>44336</v>
      </c>
      <c r="D20" s="162" t="s">
        <v>296</v>
      </c>
      <c r="E20" s="141" t="s">
        <v>296</v>
      </c>
    </row>
    <row r="21" spans="1:5" x14ac:dyDescent="0.2">
      <c r="A21" s="28" t="s">
        <v>40</v>
      </c>
      <c r="B21" s="31" t="s">
        <v>41</v>
      </c>
      <c r="C21" s="151">
        <v>41409821</v>
      </c>
      <c r="D21" s="161" t="s">
        <v>297</v>
      </c>
      <c r="E21" s="141" t="s">
        <v>297</v>
      </c>
    </row>
    <row r="22" spans="1:5" x14ac:dyDescent="0.2">
      <c r="A22" s="34"/>
    </row>
    <row r="23" spans="1:5" x14ac:dyDescent="0.2">
      <c r="A23" s="35" t="s">
        <v>42</v>
      </c>
    </row>
    <row r="24" spans="1:5" x14ac:dyDescent="0.2">
      <c r="A24" s="36" t="s">
        <v>1</v>
      </c>
    </row>
    <row r="25" spans="1:5" x14ac:dyDescent="0.2">
      <c r="A25" s="38" t="s">
        <v>43</v>
      </c>
    </row>
    <row r="26" spans="1:5" x14ac:dyDescent="0.2">
      <c r="A26" s="47" t="s">
        <v>46</v>
      </c>
    </row>
    <row r="27" spans="1:5" x14ac:dyDescent="0.2">
      <c r="A27" s="41" t="s">
        <v>47</v>
      </c>
    </row>
    <row r="28" spans="1:5" x14ac:dyDescent="0.2">
      <c r="A28" s="44" t="s">
        <v>50</v>
      </c>
    </row>
    <row r="29" spans="1:5" x14ac:dyDescent="0.2">
      <c r="A29" s="41" t="s">
        <v>52</v>
      </c>
    </row>
    <row r="30" spans="1:5" x14ac:dyDescent="0.2">
      <c r="A30" s="41" t="s">
        <v>55</v>
      </c>
    </row>
    <row r="31" spans="1:5" x14ac:dyDescent="0.2">
      <c r="A31" s="41" t="s">
        <v>58</v>
      </c>
    </row>
    <row r="32" spans="1:5" x14ac:dyDescent="0.2">
      <c r="A32" s="47" t="s">
        <v>61</v>
      </c>
    </row>
    <row r="33" spans="1:1" x14ac:dyDescent="0.2">
      <c r="A33" s="47" t="s">
        <v>63</v>
      </c>
    </row>
    <row r="34" spans="1:1" x14ac:dyDescent="0.2">
      <c r="A34" s="41" t="s">
        <v>65</v>
      </c>
    </row>
    <row r="35" spans="1:1" x14ac:dyDescent="0.2">
      <c r="A35" s="49" t="s">
        <v>143</v>
      </c>
    </row>
    <row r="36" spans="1:1" x14ac:dyDescent="0.2">
      <c r="A36" s="44" t="s">
        <v>70</v>
      </c>
    </row>
    <row r="37" spans="1:1" x14ac:dyDescent="0.2">
      <c r="A37" s="41" t="s">
        <v>72</v>
      </c>
    </row>
    <row r="38" spans="1:1" x14ac:dyDescent="0.2">
      <c r="A38" s="41" t="s">
        <v>75</v>
      </c>
    </row>
    <row r="39" spans="1:1" x14ac:dyDescent="0.2">
      <c r="A39" s="41" t="s">
        <v>78</v>
      </c>
    </row>
    <row r="40" spans="1:1" x14ac:dyDescent="0.2">
      <c r="A40" s="47" t="s">
        <v>81</v>
      </c>
    </row>
    <row r="41" spans="1:1" x14ac:dyDescent="0.2">
      <c r="A41" s="47" t="s">
        <v>83</v>
      </c>
    </row>
    <row r="42" spans="1:1" x14ac:dyDescent="0.2">
      <c r="A42" s="41" t="s">
        <v>85</v>
      </c>
    </row>
    <row r="43" spans="1:1" x14ac:dyDescent="0.2">
      <c r="A43" s="41" t="s">
        <v>88</v>
      </c>
    </row>
    <row r="44" spans="1:1" x14ac:dyDescent="0.2">
      <c r="A44" s="41" t="s">
        <v>90</v>
      </c>
    </row>
    <row r="45" spans="1:1" x14ac:dyDescent="0.2">
      <c r="A45" s="57" t="s">
        <v>93</v>
      </c>
    </row>
    <row r="46" spans="1:1" x14ac:dyDescent="0.2">
      <c r="A46" s="60" t="s">
        <v>95</v>
      </c>
    </row>
    <row r="47" spans="1:1" x14ac:dyDescent="0.2">
      <c r="A47" s="28" t="s">
        <v>38</v>
      </c>
    </row>
    <row r="48" spans="1:1" x14ac:dyDescent="0.2">
      <c r="A48" s="28" t="s">
        <v>40</v>
      </c>
    </row>
    <row r="52" spans="1:3" x14ac:dyDescent="0.2">
      <c r="A52" s="10" t="s">
        <v>155</v>
      </c>
      <c r="B52" s="123"/>
    </row>
    <row r="53" spans="1:3" x14ac:dyDescent="0.2">
      <c r="A53" s="62">
        <v>1657</v>
      </c>
      <c r="B53" s="123">
        <v>554408965</v>
      </c>
    </row>
    <row r="54" spans="1:3" x14ac:dyDescent="0.2">
      <c r="A54" s="62">
        <v>1658</v>
      </c>
      <c r="B54" s="123">
        <v>0</v>
      </c>
    </row>
    <row r="55" spans="1:3" x14ac:dyDescent="0.2">
      <c r="B55" s="123">
        <f>SUM(B53+B54)</f>
        <v>554408965</v>
      </c>
      <c r="C55" s="142">
        <v>554408965</v>
      </c>
    </row>
    <row r="56" spans="1:3" x14ac:dyDescent="0.2">
      <c r="B56" s="123"/>
    </row>
    <row r="57" spans="1:3" x14ac:dyDescent="0.2">
      <c r="A57" s="14" t="s">
        <v>154</v>
      </c>
      <c r="B57" s="123">
        <v>354503188</v>
      </c>
    </row>
    <row r="58" spans="1:3" x14ac:dyDescent="0.2">
      <c r="A58" s="14" t="s">
        <v>153</v>
      </c>
      <c r="B58" s="123">
        <v>61078481</v>
      </c>
    </row>
    <row r="59" spans="1:3" x14ac:dyDescent="0.2">
      <c r="B59" s="123"/>
    </row>
    <row r="60" spans="1:3" x14ac:dyDescent="0.2">
      <c r="B60" s="123"/>
    </row>
    <row r="61" spans="1:3" x14ac:dyDescent="0.2">
      <c r="A61" s="20" t="s">
        <v>11</v>
      </c>
      <c r="B61" s="123"/>
    </row>
    <row r="62" spans="1:3" x14ac:dyDescent="0.2">
      <c r="A62" s="62">
        <v>1</v>
      </c>
      <c r="B62" s="123">
        <v>554408965</v>
      </c>
    </row>
    <row r="63" spans="1:3" x14ac:dyDescent="0.2">
      <c r="A63" s="62">
        <v>2</v>
      </c>
      <c r="B63" s="123">
        <v>354503188</v>
      </c>
    </row>
    <row r="64" spans="1:3" x14ac:dyDescent="0.2">
      <c r="A64" s="62">
        <v>3</v>
      </c>
      <c r="B64" s="123">
        <v>61078481</v>
      </c>
    </row>
    <row r="65" spans="1:3" x14ac:dyDescent="0.2">
      <c r="B65" s="123">
        <f>SUM(B62-B63-B64)</f>
        <v>138827296</v>
      </c>
      <c r="C65" s="142">
        <v>138827296</v>
      </c>
    </row>
    <row r="66" spans="1:3" x14ac:dyDescent="0.2">
      <c r="B66" s="123"/>
    </row>
    <row r="67" spans="1:3" x14ac:dyDescent="0.2">
      <c r="A67" s="10" t="s">
        <v>156</v>
      </c>
      <c r="B67" s="123">
        <v>15367882</v>
      </c>
    </row>
    <row r="68" spans="1:3" x14ac:dyDescent="0.2">
      <c r="B68" s="123"/>
    </row>
    <row r="69" spans="1:3" x14ac:dyDescent="0.2">
      <c r="B69" s="123"/>
    </row>
    <row r="70" spans="1:3" x14ac:dyDescent="0.2">
      <c r="A70" s="21" t="s">
        <v>157</v>
      </c>
      <c r="B70" s="123"/>
    </row>
    <row r="71" spans="1:3" x14ac:dyDescent="0.2">
      <c r="A71" s="62">
        <v>1140</v>
      </c>
      <c r="B71" s="123">
        <v>32638966</v>
      </c>
    </row>
    <row r="72" spans="1:3" x14ac:dyDescent="0.2">
      <c r="A72" s="62">
        <v>1141</v>
      </c>
      <c r="B72" s="123">
        <v>0</v>
      </c>
    </row>
    <row r="73" spans="1:3" x14ac:dyDescent="0.2">
      <c r="A73" s="62">
        <v>1142</v>
      </c>
      <c r="B73" s="123">
        <v>0</v>
      </c>
    </row>
    <row r="74" spans="1:3" x14ac:dyDescent="0.2">
      <c r="A74" s="62">
        <v>1669</v>
      </c>
      <c r="B74" s="123">
        <v>0</v>
      </c>
    </row>
    <row r="75" spans="1:3" x14ac:dyDescent="0.2">
      <c r="A75" s="62">
        <v>1670</v>
      </c>
      <c r="B75" s="123">
        <v>0</v>
      </c>
    </row>
    <row r="76" spans="1:3" x14ac:dyDescent="0.2">
      <c r="A76" s="62">
        <v>1671</v>
      </c>
      <c r="B76" s="123">
        <v>4194859</v>
      </c>
    </row>
    <row r="77" spans="1:3" x14ac:dyDescent="0.2">
      <c r="B77" s="123">
        <f>SUM(B71+B72+B73+B74+B75+B76)</f>
        <v>36833825</v>
      </c>
      <c r="C77" s="142">
        <v>36833825</v>
      </c>
    </row>
    <row r="78" spans="1:3" x14ac:dyDescent="0.2">
      <c r="B78" s="123"/>
    </row>
    <row r="79" spans="1:3" x14ac:dyDescent="0.2">
      <c r="B79" s="123"/>
    </row>
    <row r="80" spans="1:3" x14ac:dyDescent="0.2">
      <c r="A80" s="20" t="s">
        <v>158</v>
      </c>
      <c r="B80" s="123"/>
    </row>
    <row r="81" spans="1:3" x14ac:dyDescent="0.2">
      <c r="B81" s="144">
        <v>138827296</v>
      </c>
    </row>
    <row r="82" spans="1:3" x14ac:dyDescent="0.2">
      <c r="B82" s="144">
        <v>15367882</v>
      </c>
    </row>
    <row r="83" spans="1:3" x14ac:dyDescent="0.2">
      <c r="B83" s="144">
        <v>36833825</v>
      </c>
    </row>
    <row r="84" spans="1:3" x14ac:dyDescent="0.2">
      <c r="B84" s="144">
        <f>SUM(B81-B82-B83)</f>
        <v>86625589</v>
      </c>
      <c r="C84" s="142">
        <v>86625589</v>
      </c>
    </row>
    <row r="85" spans="1:3" x14ac:dyDescent="0.2">
      <c r="B85" s="144"/>
    </row>
    <row r="86" spans="1:3" x14ac:dyDescent="0.2">
      <c r="A86" s="22" t="s">
        <v>159</v>
      </c>
      <c r="B86" s="144">
        <v>1386643</v>
      </c>
    </row>
    <row r="87" spans="1:3" x14ac:dyDescent="0.2">
      <c r="A87" s="22" t="s">
        <v>160</v>
      </c>
      <c r="B87" s="144">
        <v>563480636</v>
      </c>
    </row>
    <row r="88" spans="1:3" x14ac:dyDescent="0.2">
      <c r="B88" s="123"/>
    </row>
    <row r="89" spans="1:3" x14ac:dyDescent="0.2">
      <c r="B89" s="123"/>
    </row>
    <row r="90" spans="1:3" x14ac:dyDescent="0.2">
      <c r="A90" s="22" t="s">
        <v>161</v>
      </c>
      <c r="B90" s="123"/>
    </row>
    <row r="91" spans="1:3" x14ac:dyDescent="0.2">
      <c r="A91" s="62">
        <v>1664</v>
      </c>
      <c r="B91" s="144">
        <v>172858745</v>
      </c>
    </row>
    <row r="92" spans="1:3" x14ac:dyDescent="0.2">
      <c r="A92" s="62">
        <v>1666</v>
      </c>
      <c r="B92" s="144">
        <v>521698581</v>
      </c>
    </row>
    <row r="93" spans="1:3" x14ac:dyDescent="0.2">
      <c r="B93" s="144">
        <f>SUM(B91+B92)</f>
        <v>694557326</v>
      </c>
      <c r="C93" s="142">
        <v>694557326</v>
      </c>
    </row>
    <row r="94" spans="1:3" x14ac:dyDescent="0.2">
      <c r="B94" s="123"/>
    </row>
    <row r="95" spans="1:3" x14ac:dyDescent="0.2">
      <c r="A95" s="22" t="s">
        <v>162</v>
      </c>
      <c r="B95" s="123"/>
    </row>
    <row r="96" spans="1:3" x14ac:dyDescent="0.2">
      <c r="A96" s="62">
        <v>1667</v>
      </c>
      <c r="B96" s="123">
        <v>0</v>
      </c>
    </row>
    <row r="97" spans="1:3" x14ac:dyDescent="0.2">
      <c r="A97" s="62">
        <v>1668</v>
      </c>
      <c r="B97" s="123">
        <v>0</v>
      </c>
    </row>
    <row r="98" spans="1:3" x14ac:dyDescent="0.2">
      <c r="B98" s="123">
        <v>0</v>
      </c>
      <c r="C98" s="142">
        <v>0</v>
      </c>
    </row>
    <row r="99" spans="1:3" x14ac:dyDescent="0.2">
      <c r="B99" s="123"/>
    </row>
    <row r="100" spans="1:3" x14ac:dyDescent="0.2">
      <c r="A100" s="22" t="s">
        <v>163</v>
      </c>
      <c r="B100" s="124">
        <v>0</v>
      </c>
    </row>
    <row r="101" spans="1:3" x14ac:dyDescent="0.2">
      <c r="B101" s="124"/>
    </row>
    <row r="102" spans="1:3" x14ac:dyDescent="0.2">
      <c r="B102" s="123"/>
    </row>
    <row r="103" spans="1:3" x14ac:dyDescent="0.2">
      <c r="A103" s="21" t="s">
        <v>164</v>
      </c>
      <c r="B103" s="123"/>
    </row>
    <row r="104" spans="1:3" x14ac:dyDescent="0.2">
      <c r="A104" s="62">
        <v>1673</v>
      </c>
      <c r="B104" s="123">
        <v>0</v>
      </c>
    </row>
    <row r="105" spans="1:3" x14ac:dyDescent="0.2">
      <c r="A105" s="62">
        <v>1674</v>
      </c>
      <c r="B105" s="123">
        <v>539982310</v>
      </c>
    </row>
    <row r="106" spans="1:3" x14ac:dyDescent="0.2">
      <c r="B106" s="123">
        <f>SUM(B104-B105)</f>
        <v>-539982310</v>
      </c>
      <c r="C106" s="142">
        <v>-539982310</v>
      </c>
    </row>
    <row r="107" spans="1:3" x14ac:dyDescent="0.2">
      <c r="B107" s="123"/>
    </row>
    <row r="108" spans="1:3" x14ac:dyDescent="0.2">
      <c r="A108" s="24" t="s">
        <v>30</v>
      </c>
      <c r="B108" s="123"/>
    </row>
    <row r="109" spans="1:3" x14ac:dyDescent="0.2">
      <c r="A109" s="62">
        <v>7</v>
      </c>
      <c r="B109" s="144">
        <v>86625589</v>
      </c>
    </row>
    <row r="110" spans="1:3" x14ac:dyDescent="0.2">
      <c r="A110" s="62">
        <v>8</v>
      </c>
      <c r="B110" s="144">
        <v>1386643</v>
      </c>
    </row>
    <row r="111" spans="1:3" x14ac:dyDescent="0.2">
      <c r="A111" s="62">
        <v>9</v>
      </c>
      <c r="B111" s="144">
        <v>563480636</v>
      </c>
    </row>
    <row r="112" spans="1:3" x14ac:dyDescent="0.2">
      <c r="A112" s="62">
        <v>10</v>
      </c>
      <c r="B112" s="144">
        <v>694557326</v>
      </c>
    </row>
    <row r="113" spans="1:3" x14ac:dyDescent="0.2">
      <c r="A113" s="62">
        <v>11</v>
      </c>
      <c r="B113" s="145">
        <v>0</v>
      </c>
    </row>
    <row r="114" spans="1:3" x14ac:dyDescent="0.2">
      <c r="A114" s="62">
        <v>12</v>
      </c>
      <c r="B114" s="145">
        <v>0</v>
      </c>
    </row>
    <row r="115" spans="1:3" x14ac:dyDescent="0.2">
      <c r="A115" s="62">
        <v>13</v>
      </c>
      <c r="B115" s="142">
        <v>-539982310</v>
      </c>
    </row>
    <row r="116" spans="1:3" x14ac:dyDescent="0.2">
      <c r="B116" s="123">
        <f>SUM(B109+B110+B111-B112-B113-B114-B115)</f>
        <v>496917852</v>
      </c>
      <c r="C116" s="142">
        <v>496917852</v>
      </c>
    </row>
    <row r="117" spans="1:3" x14ac:dyDescent="0.2">
      <c r="B117" s="123"/>
    </row>
    <row r="118" spans="1:3" x14ac:dyDescent="0.2">
      <c r="A118" s="22" t="s">
        <v>167</v>
      </c>
      <c r="B118" s="123">
        <v>0</v>
      </c>
    </row>
    <row r="119" spans="1:3" x14ac:dyDescent="0.2">
      <c r="B119" s="123"/>
    </row>
    <row r="120" spans="1:3" x14ac:dyDescent="0.2">
      <c r="B120" s="123"/>
    </row>
    <row r="121" spans="1:3" x14ac:dyDescent="0.2">
      <c r="A121" s="27" t="s">
        <v>35</v>
      </c>
      <c r="B121" s="123"/>
    </row>
    <row r="122" spans="1:3" x14ac:dyDescent="0.2">
      <c r="A122" s="62">
        <v>14</v>
      </c>
      <c r="B122" s="144">
        <v>496917852</v>
      </c>
    </row>
    <row r="123" spans="1:3" x14ac:dyDescent="0.2">
      <c r="A123" s="62">
        <v>15</v>
      </c>
      <c r="B123" s="145">
        <v>0</v>
      </c>
    </row>
    <row r="124" spans="1:3" x14ac:dyDescent="0.2">
      <c r="B124" s="145">
        <f>SUM(B122-B123)</f>
        <v>496917852</v>
      </c>
      <c r="C124" s="142">
        <v>496917852</v>
      </c>
    </row>
    <row r="125" spans="1:3" x14ac:dyDescent="0.2">
      <c r="B125" s="123"/>
    </row>
    <row r="126" spans="1:3" x14ac:dyDescent="0.2">
      <c r="A126" s="31" t="s">
        <v>37</v>
      </c>
      <c r="B126" s="123"/>
    </row>
    <row r="127" spans="1:3" x14ac:dyDescent="0.2">
      <c r="A127" s="62">
        <v>16</v>
      </c>
      <c r="B127" s="144">
        <v>496917852</v>
      </c>
    </row>
    <row r="128" spans="1:3" x14ac:dyDescent="0.2">
      <c r="A128" s="62">
        <v>3</v>
      </c>
      <c r="B128" s="144">
        <v>61078481</v>
      </c>
    </row>
    <row r="129" spans="1:3" x14ac:dyDescent="0.2">
      <c r="A129" s="146">
        <v>13</v>
      </c>
      <c r="B129" s="144">
        <v>-539982310</v>
      </c>
    </row>
    <row r="130" spans="1:3" x14ac:dyDescent="0.2">
      <c r="A130" s="147"/>
      <c r="B130" s="144">
        <f>SUM(B127+B128+B129)</f>
        <v>18014023</v>
      </c>
      <c r="C130" s="142">
        <v>18014023</v>
      </c>
    </row>
    <row r="131" spans="1:3" x14ac:dyDescent="0.2">
      <c r="B131" s="123"/>
    </row>
    <row r="132" spans="1:3" x14ac:dyDescent="0.2">
      <c r="A132" s="31" t="s">
        <v>166</v>
      </c>
      <c r="B132" s="148">
        <v>44336</v>
      </c>
    </row>
    <row r="133" spans="1:3" x14ac:dyDescent="0.2">
      <c r="B133" s="123"/>
    </row>
    <row r="134" spans="1:3" x14ac:dyDescent="0.2">
      <c r="B134" s="124"/>
    </row>
    <row r="135" spans="1:3" x14ac:dyDescent="0.2">
      <c r="A135" s="31" t="s">
        <v>41</v>
      </c>
      <c r="B135" s="124"/>
    </row>
    <row r="136" spans="1:3" x14ac:dyDescent="0.2">
      <c r="B136" s="144">
        <v>496917852</v>
      </c>
    </row>
    <row r="137" spans="1:3" x14ac:dyDescent="0.2">
      <c r="B137" s="144">
        <f>SUM(B136/12)</f>
        <v>41409821</v>
      </c>
      <c r="C137" s="142">
        <v>41409821</v>
      </c>
    </row>
    <row r="138" spans="1:3" x14ac:dyDescent="0.2">
      <c r="B138" s="123"/>
    </row>
    <row r="139" spans="1:3" x14ac:dyDescent="0.2">
      <c r="B139" s="123"/>
    </row>
    <row r="140" spans="1:3" x14ac:dyDescent="0.2">
      <c r="B140" s="123"/>
    </row>
    <row r="141" spans="1:3" x14ac:dyDescent="0.2">
      <c r="B141" s="123"/>
    </row>
    <row r="142" spans="1:3" x14ac:dyDescent="0.2">
      <c r="B142" s="123"/>
    </row>
    <row r="143" spans="1:3" x14ac:dyDescent="0.2">
      <c r="B143" s="123"/>
    </row>
    <row r="144" spans="1:3" x14ac:dyDescent="0.2">
      <c r="B144" s="123"/>
    </row>
    <row r="145" spans="2:2" x14ac:dyDescent="0.2">
      <c r="B145" s="123"/>
    </row>
    <row r="146" spans="2:2" x14ac:dyDescent="0.2">
      <c r="B146" s="123"/>
    </row>
    <row r="147" spans="2:2" x14ac:dyDescent="0.2">
      <c r="B147" s="123"/>
    </row>
    <row r="148" spans="2:2" x14ac:dyDescent="0.2">
      <c r="B148" s="123"/>
    </row>
    <row r="149" spans="2:2" x14ac:dyDescent="0.2">
      <c r="B149" s="123"/>
    </row>
    <row r="150" spans="2:2" x14ac:dyDescent="0.2">
      <c r="B150" s="123"/>
    </row>
    <row r="151" spans="2:2" x14ac:dyDescent="0.2">
      <c r="B151" s="123"/>
    </row>
    <row r="152" spans="2:2" x14ac:dyDescent="0.2">
      <c r="B152" s="123"/>
    </row>
    <row r="153" spans="2:2" x14ac:dyDescent="0.2">
      <c r="B153" s="123"/>
    </row>
    <row r="154" spans="2:2" x14ac:dyDescent="0.2">
      <c r="B154" s="123"/>
    </row>
    <row r="155" spans="2:2" x14ac:dyDescent="0.2">
      <c r="B155" s="123"/>
    </row>
    <row r="156" spans="2:2" x14ac:dyDescent="0.2">
      <c r="B156" s="123"/>
    </row>
    <row r="157" spans="2:2" x14ac:dyDescent="0.2">
      <c r="B157" s="123"/>
    </row>
    <row r="158" spans="2:2" x14ac:dyDescent="0.2">
      <c r="B158" s="123"/>
    </row>
    <row r="159" spans="2:2" x14ac:dyDescent="0.2">
      <c r="B159" s="123"/>
    </row>
    <row r="160" spans="2:2" x14ac:dyDescent="0.2">
      <c r="B160" s="123"/>
    </row>
    <row r="161" spans="2:2" x14ac:dyDescent="0.2">
      <c r="B161" s="123"/>
    </row>
    <row r="162" spans="2:2" x14ac:dyDescent="0.2">
      <c r="B162" s="123"/>
    </row>
    <row r="163" spans="2:2" x14ac:dyDescent="0.2">
      <c r="B163" s="123"/>
    </row>
    <row r="164" spans="2:2" x14ac:dyDescent="0.2">
      <c r="B164" s="123"/>
    </row>
    <row r="165" spans="2:2" x14ac:dyDescent="0.2">
      <c r="B165" s="123"/>
    </row>
    <row r="166" spans="2:2" x14ac:dyDescent="0.2">
      <c r="B166" s="123"/>
    </row>
    <row r="167" spans="2:2" x14ac:dyDescent="0.2">
      <c r="B167" s="123"/>
    </row>
    <row r="168" spans="2:2" x14ac:dyDescent="0.2">
      <c r="B168" s="123"/>
    </row>
    <row r="169" spans="2:2" x14ac:dyDescent="0.2">
      <c r="B169" s="123"/>
    </row>
    <row r="170" spans="2:2" x14ac:dyDescent="0.2">
      <c r="B170" s="123"/>
    </row>
    <row r="171" spans="2:2" x14ac:dyDescent="0.2">
      <c r="B171" s="123"/>
    </row>
    <row r="172" spans="2:2" x14ac:dyDescent="0.2">
      <c r="B172" s="123"/>
    </row>
    <row r="173" spans="2:2" x14ac:dyDescent="0.2">
      <c r="B173" s="123"/>
    </row>
    <row r="174" spans="2:2" x14ac:dyDescent="0.2">
      <c r="B174" s="123"/>
    </row>
    <row r="175" spans="2:2" x14ac:dyDescent="0.2">
      <c r="B175" s="123"/>
    </row>
    <row r="176" spans="2:2" x14ac:dyDescent="0.2">
      <c r="B176" s="123"/>
    </row>
    <row r="177" spans="2:2" x14ac:dyDescent="0.2">
      <c r="B177" s="123"/>
    </row>
    <row r="178" spans="2:2" x14ac:dyDescent="0.2">
      <c r="B178" s="123"/>
    </row>
    <row r="179" spans="2:2" x14ac:dyDescent="0.2">
      <c r="B179" s="123"/>
    </row>
    <row r="180" spans="2:2" x14ac:dyDescent="0.2">
      <c r="B180" s="123"/>
    </row>
    <row r="181" spans="2:2" x14ac:dyDescent="0.2">
      <c r="B181" s="123"/>
    </row>
    <row r="182" spans="2:2" x14ac:dyDescent="0.2">
      <c r="B182" s="123"/>
    </row>
    <row r="183" spans="2:2" x14ac:dyDescent="0.2">
      <c r="B183" s="123"/>
    </row>
    <row r="184" spans="2:2" x14ac:dyDescent="0.2">
      <c r="B184" s="123"/>
    </row>
    <row r="185" spans="2:2" x14ac:dyDescent="0.2">
      <c r="B185" s="123"/>
    </row>
    <row r="186" spans="2:2" x14ac:dyDescent="0.2">
      <c r="B186" s="123"/>
    </row>
    <row r="187" spans="2:2" x14ac:dyDescent="0.2">
      <c r="B187" s="123"/>
    </row>
    <row r="188" spans="2:2" x14ac:dyDescent="0.2">
      <c r="B188" s="123"/>
    </row>
    <row r="189" spans="2:2" x14ac:dyDescent="0.2">
      <c r="B189" s="123"/>
    </row>
    <row r="190" spans="2:2" x14ac:dyDescent="0.2">
      <c r="B190" s="123"/>
    </row>
    <row r="191" spans="2:2" x14ac:dyDescent="0.2">
      <c r="B191" s="123"/>
    </row>
    <row r="192" spans="2:2" x14ac:dyDescent="0.2">
      <c r="B192" s="123"/>
    </row>
    <row r="193" spans="2:2" x14ac:dyDescent="0.2">
      <c r="B193" s="123"/>
    </row>
    <row r="194" spans="2:2" x14ac:dyDescent="0.2">
      <c r="B194" s="123"/>
    </row>
    <row r="195" spans="2:2" x14ac:dyDescent="0.2">
      <c r="B195" s="123"/>
    </row>
    <row r="196" spans="2:2" x14ac:dyDescent="0.2">
      <c r="B196" s="123"/>
    </row>
    <row r="197" spans="2:2" x14ac:dyDescent="0.2">
      <c r="B197" s="123"/>
    </row>
    <row r="198" spans="2:2" x14ac:dyDescent="0.2">
      <c r="B198" s="123"/>
    </row>
    <row r="199" spans="2:2" x14ac:dyDescent="0.2">
      <c r="B199" s="123"/>
    </row>
    <row r="200" spans="2:2" x14ac:dyDescent="0.2">
      <c r="B200" s="123"/>
    </row>
    <row r="201" spans="2:2" x14ac:dyDescent="0.2">
      <c r="B201" s="123"/>
    </row>
    <row r="202" spans="2:2" x14ac:dyDescent="0.2">
      <c r="B202" s="123"/>
    </row>
    <row r="203" spans="2:2" x14ac:dyDescent="0.2">
      <c r="B203" s="123"/>
    </row>
    <row r="204" spans="2:2" x14ac:dyDescent="0.2">
      <c r="B204" s="123"/>
    </row>
    <row r="205" spans="2:2" x14ac:dyDescent="0.2">
      <c r="B205" s="123"/>
    </row>
    <row r="206" spans="2:2" x14ac:dyDescent="0.2">
      <c r="B206" s="123"/>
    </row>
    <row r="207" spans="2:2" x14ac:dyDescent="0.2">
      <c r="B207" s="123"/>
    </row>
    <row r="208" spans="2:2" x14ac:dyDescent="0.2">
      <c r="B208" s="123"/>
    </row>
    <row r="209" spans="2:2" x14ac:dyDescent="0.2">
      <c r="B209" s="123"/>
    </row>
    <row r="210" spans="2:2" x14ac:dyDescent="0.2">
      <c r="B210" s="123"/>
    </row>
    <row r="211" spans="2:2" x14ac:dyDescent="0.2">
      <c r="B211" s="123"/>
    </row>
    <row r="212" spans="2:2" x14ac:dyDescent="0.2">
      <c r="B212" s="123"/>
    </row>
    <row r="213" spans="2:2" x14ac:dyDescent="0.2">
      <c r="B213" s="123"/>
    </row>
    <row r="214" spans="2:2" x14ac:dyDescent="0.2">
      <c r="B214" s="123"/>
    </row>
    <row r="215" spans="2:2" x14ac:dyDescent="0.2">
      <c r="B215" s="123"/>
    </row>
    <row r="216" spans="2:2" x14ac:dyDescent="0.2">
      <c r="B216" s="123"/>
    </row>
    <row r="217" spans="2:2" x14ac:dyDescent="0.2">
      <c r="B217" s="123"/>
    </row>
    <row r="218" spans="2:2" x14ac:dyDescent="0.2">
      <c r="B218" s="123"/>
    </row>
    <row r="219" spans="2:2" x14ac:dyDescent="0.2">
      <c r="B219" s="123"/>
    </row>
    <row r="220" spans="2:2" x14ac:dyDescent="0.2">
      <c r="B220" s="123"/>
    </row>
    <row r="221" spans="2:2" x14ac:dyDescent="0.2">
      <c r="B221" s="123"/>
    </row>
    <row r="222" spans="2:2" x14ac:dyDescent="0.2">
      <c r="B222" s="123"/>
    </row>
    <row r="223" spans="2:2" x14ac:dyDescent="0.2">
      <c r="B223" s="123"/>
    </row>
    <row r="224" spans="2:2" x14ac:dyDescent="0.2">
      <c r="B224" s="123"/>
    </row>
    <row r="225" spans="2:2" x14ac:dyDescent="0.2">
      <c r="B225" s="123"/>
    </row>
    <row r="226" spans="2:2" x14ac:dyDescent="0.2">
      <c r="B226" s="123"/>
    </row>
    <row r="227" spans="2:2" x14ac:dyDescent="0.2">
      <c r="B227" s="123"/>
    </row>
    <row r="228" spans="2:2" x14ac:dyDescent="0.2">
      <c r="B228" s="123"/>
    </row>
    <row r="229" spans="2:2" x14ac:dyDescent="0.2">
      <c r="B229" s="123"/>
    </row>
    <row r="230" spans="2:2" x14ac:dyDescent="0.2">
      <c r="B230" s="123"/>
    </row>
    <row r="231" spans="2:2" x14ac:dyDescent="0.2">
      <c r="B231" s="123"/>
    </row>
    <row r="232" spans="2:2" x14ac:dyDescent="0.2">
      <c r="B232" s="123"/>
    </row>
    <row r="233" spans="2:2" x14ac:dyDescent="0.2">
      <c r="B233" s="123"/>
    </row>
    <row r="234" spans="2:2" x14ac:dyDescent="0.2">
      <c r="B234" s="123"/>
    </row>
    <row r="235" spans="2:2" x14ac:dyDescent="0.2">
      <c r="B235" s="123"/>
    </row>
    <row r="236" spans="2:2" x14ac:dyDescent="0.2">
      <c r="B236" s="123"/>
    </row>
    <row r="237" spans="2:2" x14ac:dyDescent="0.2">
      <c r="B237" s="123"/>
    </row>
    <row r="238" spans="2:2" x14ac:dyDescent="0.2">
      <c r="B238" s="123"/>
    </row>
    <row r="239" spans="2:2" x14ac:dyDescent="0.2">
      <c r="B239" s="123"/>
    </row>
    <row r="240" spans="2:2" x14ac:dyDescent="0.2">
      <c r="B240" s="123"/>
    </row>
    <row r="241" spans="2:2" x14ac:dyDescent="0.2">
      <c r="B241" s="123"/>
    </row>
    <row r="242" spans="2:2" x14ac:dyDescent="0.2">
      <c r="B242" s="123"/>
    </row>
    <row r="243" spans="2:2" x14ac:dyDescent="0.2">
      <c r="B243" s="123"/>
    </row>
    <row r="244" spans="2:2" x14ac:dyDescent="0.2">
      <c r="B244" s="123"/>
    </row>
    <row r="245" spans="2:2" x14ac:dyDescent="0.2">
      <c r="B245" s="123"/>
    </row>
    <row r="246" spans="2:2" x14ac:dyDescent="0.2">
      <c r="B246" s="123"/>
    </row>
    <row r="247" spans="2:2" x14ac:dyDescent="0.2">
      <c r="B247" s="123"/>
    </row>
    <row r="248" spans="2:2" x14ac:dyDescent="0.2">
      <c r="B248" s="123"/>
    </row>
    <row r="249" spans="2:2" x14ac:dyDescent="0.2">
      <c r="B249" s="123"/>
    </row>
    <row r="250" spans="2:2" x14ac:dyDescent="0.2">
      <c r="B250" s="123"/>
    </row>
    <row r="251" spans="2:2" x14ac:dyDescent="0.2">
      <c r="B251" s="123"/>
    </row>
    <row r="252" spans="2:2" x14ac:dyDescent="0.2">
      <c r="B252" s="123"/>
    </row>
    <row r="253" spans="2:2" x14ac:dyDescent="0.2">
      <c r="B253" s="123"/>
    </row>
    <row r="254" spans="2:2" x14ac:dyDescent="0.2">
      <c r="B254" s="123"/>
    </row>
    <row r="255" spans="2:2" x14ac:dyDescent="0.2">
      <c r="B255" s="123"/>
    </row>
    <row r="256" spans="2:2" x14ac:dyDescent="0.2">
      <c r="B256" s="123"/>
    </row>
    <row r="257" spans="2:2" x14ac:dyDescent="0.2">
      <c r="B257" s="123"/>
    </row>
    <row r="258" spans="2:2" x14ac:dyDescent="0.2">
      <c r="B258" s="123"/>
    </row>
    <row r="259" spans="2:2" x14ac:dyDescent="0.2">
      <c r="B259" s="123"/>
    </row>
    <row r="260" spans="2:2" x14ac:dyDescent="0.2">
      <c r="B260" s="123"/>
    </row>
    <row r="261" spans="2:2" x14ac:dyDescent="0.2">
      <c r="B261" s="123"/>
    </row>
    <row r="262" spans="2:2" x14ac:dyDescent="0.2">
      <c r="B262" s="123"/>
    </row>
    <row r="263" spans="2:2" x14ac:dyDescent="0.2">
      <c r="B263" s="123"/>
    </row>
    <row r="264" spans="2:2" x14ac:dyDescent="0.2">
      <c r="B264" s="123"/>
    </row>
    <row r="265" spans="2:2" x14ac:dyDescent="0.2">
      <c r="B265" s="123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DBBB-546B-4925-B524-808C958E9B2C}">
  <sheetPr>
    <tabColor rgb="FF92D050"/>
  </sheetPr>
  <dimension ref="A1:E222"/>
  <sheetViews>
    <sheetView tabSelected="1" zoomScale="110" zoomScaleNormal="110" workbookViewId="0">
      <selection activeCell="B19" sqref="B19"/>
    </sheetView>
  </sheetViews>
  <sheetFormatPr baseColWidth="10" defaultColWidth="10.85546875" defaultRowHeight="12" x14ac:dyDescent="0.2"/>
  <cols>
    <col min="1" max="1" width="27" style="74" customWidth="1"/>
    <col min="2" max="2" width="60.5703125" style="74" customWidth="1"/>
    <col min="3" max="3" width="16.28515625" style="75" customWidth="1"/>
    <col min="4" max="4" width="32.140625" style="75" customWidth="1"/>
    <col min="5" max="5" width="40.28515625" style="75" customWidth="1"/>
    <col min="6" max="16384" width="10.85546875" style="75"/>
  </cols>
  <sheetData>
    <row r="1" spans="1:5" ht="12.75" x14ac:dyDescent="0.2">
      <c r="A1" s="73" t="s">
        <v>0</v>
      </c>
      <c r="D1" s="160">
        <v>45154</v>
      </c>
      <c r="E1" s="157">
        <v>45147</v>
      </c>
    </row>
    <row r="2" spans="1:5" ht="12.75" x14ac:dyDescent="0.2">
      <c r="A2" s="76" t="s">
        <v>1</v>
      </c>
      <c r="B2" s="77" t="s">
        <v>209</v>
      </c>
      <c r="C2" s="78" t="s">
        <v>216</v>
      </c>
      <c r="D2" s="122" t="s">
        <v>217</v>
      </c>
      <c r="E2" s="79" t="s">
        <v>217</v>
      </c>
    </row>
    <row r="3" spans="1:5" x14ac:dyDescent="0.2">
      <c r="A3" s="80" t="s">
        <v>4</v>
      </c>
      <c r="B3" s="81" t="s">
        <v>155</v>
      </c>
      <c r="C3" s="96">
        <v>1454185784</v>
      </c>
      <c r="D3" s="95" t="s">
        <v>340</v>
      </c>
      <c r="E3" s="140" t="s">
        <v>331</v>
      </c>
    </row>
    <row r="4" spans="1:5" x14ac:dyDescent="0.2">
      <c r="A4" s="82" t="s">
        <v>6</v>
      </c>
      <c r="B4" s="83" t="s">
        <v>154</v>
      </c>
      <c r="C4" s="96">
        <v>1083846835</v>
      </c>
      <c r="D4" s="95" t="s">
        <v>267</v>
      </c>
      <c r="E4" s="140" t="s">
        <v>267</v>
      </c>
    </row>
    <row r="5" spans="1:5" x14ac:dyDescent="0.2">
      <c r="A5" s="82" t="s">
        <v>8</v>
      </c>
      <c r="B5" s="83" t="s">
        <v>153</v>
      </c>
      <c r="C5" s="96">
        <v>157249526</v>
      </c>
      <c r="D5" s="95" t="s">
        <v>268</v>
      </c>
      <c r="E5" s="140" t="s">
        <v>268</v>
      </c>
    </row>
    <row r="6" spans="1:5" x14ac:dyDescent="0.2">
      <c r="A6" s="84" t="s">
        <v>10</v>
      </c>
      <c r="B6" s="85" t="s">
        <v>11</v>
      </c>
      <c r="C6" s="96">
        <v>213089423</v>
      </c>
      <c r="D6" s="95" t="s">
        <v>269</v>
      </c>
      <c r="E6" s="140" t="s">
        <v>269</v>
      </c>
    </row>
    <row r="7" spans="1:5" x14ac:dyDescent="0.2">
      <c r="A7" s="82" t="s">
        <v>12</v>
      </c>
      <c r="B7" s="81" t="s">
        <v>156</v>
      </c>
      <c r="C7" s="96">
        <v>15533568</v>
      </c>
      <c r="D7" s="95" t="s">
        <v>270</v>
      </c>
      <c r="E7" s="140" t="s">
        <v>270</v>
      </c>
    </row>
    <row r="8" spans="1:5" x14ac:dyDescent="0.2">
      <c r="A8" s="82" t="s">
        <v>14</v>
      </c>
      <c r="B8" s="86" t="s">
        <v>157</v>
      </c>
      <c r="C8" s="96">
        <v>2226187</v>
      </c>
      <c r="D8" s="95" t="s">
        <v>271</v>
      </c>
      <c r="E8" s="140" t="s">
        <v>271</v>
      </c>
    </row>
    <row r="9" spans="1:5" x14ac:dyDescent="0.2">
      <c r="A9" s="84" t="s">
        <v>16</v>
      </c>
      <c r="B9" s="85" t="s">
        <v>158</v>
      </c>
      <c r="C9" s="96">
        <v>195329668</v>
      </c>
      <c r="D9" s="95" t="s">
        <v>272</v>
      </c>
      <c r="E9" s="140" t="s">
        <v>272</v>
      </c>
    </row>
    <row r="10" spans="1:5" x14ac:dyDescent="0.2">
      <c r="A10" s="80" t="s">
        <v>18</v>
      </c>
      <c r="B10" s="87" t="s">
        <v>159</v>
      </c>
      <c r="C10" s="96">
        <v>0</v>
      </c>
      <c r="D10" s="95" t="s">
        <v>220</v>
      </c>
      <c r="E10" s="140" t="s">
        <v>220</v>
      </c>
    </row>
    <row r="11" spans="1:5" x14ac:dyDescent="0.2">
      <c r="A11" s="82" t="s">
        <v>20</v>
      </c>
      <c r="B11" s="87" t="s">
        <v>160</v>
      </c>
      <c r="C11" s="96">
        <v>4667336</v>
      </c>
      <c r="D11" s="95" t="s">
        <v>273</v>
      </c>
      <c r="E11" s="140" t="s">
        <v>273</v>
      </c>
    </row>
    <row r="12" spans="1:5" x14ac:dyDescent="0.2">
      <c r="A12" s="82" t="s">
        <v>22</v>
      </c>
      <c r="B12" s="87" t="s">
        <v>161</v>
      </c>
      <c r="C12" s="96">
        <v>133298330</v>
      </c>
      <c r="D12" s="95" t="s">
        <v>274</v>
      </c>
      <c r="E12" s="140" t="s">
        <v>274</v>
      </c>
    </row>
    <row r="13" spans="1:5" x14ac:dyDescent="0.2">
      <c r="A13" s="82" t="s">
        <v>23</v>
      </c>
      <c r="B13" s="87" t="s">
        <v>162</v>
      </c>
      <c r="C13" s="152">
        <v>0</v>
      </c>
      <c r="D13" s="163" t="s">
        <v>218</v>
      </c>
      <c r="E13" s="140" t="s">
        <v>218</v>
      </c>
    </row>
    <row r="14" spans="1:5" x14ac:dyDescent="0.2">
      <c r="A14" s="82" t="s">
        <v>25</v>
      </c>
      <c r="B14" s="87" t="s">
        <v>163</v>
      </c>
      <c r="C14" s="152">
        <v>0</v>
      </c>
      <c r="D14" s="163" t="s">
        <v>219</v>
      </c>
      <c r="E14" s="140" t="s">
        <v>219</v>
      </c>
    </row>
    <row r="15" spans="1:5" x14ac:dyDescent="0.2">
      <c r="A15" s="82" t="s">
        <v>27</v>
      </c>
      <c r="B15" s="86" t="s">
        <v>164</v>
      </c>
      <c r="C15" s="152">
        <v>45041774</v>
      </c>
      <c r="D15" s="163" t="s">
        <v>275</v>
      </c>
      <c r="E15" s="140" t="s">
        <v>275</v>
      </c>
    </row>
    <row r="16" spans="1:5" x14ac:dyDescent="0.2">
      <c r="A16" s="84" t="s">
        <v>29</v>
      </c>
      <c r="B16" s="88" t="s">
        <v>30</v>
      </c>
      <c r="C16" s="96">
        <v>21656900</v>
      </c>
      <c r="D16" s="95" t="s">
        <v>276</v>
      </c>
      <c r="E16" s="140" t="s">
        <v>276</v>
      </c>
    </row>
    <row r="17" spans="1:5" x14ac:dyDescent="0.2">
      <c r="A17" s="89" t="s">
        <v>32</v>
      </c>
      <c r="B17" s="87" t="s">
        <v>167</v>
      </c>
      <c r="C17" s="96">
        <v>5847363</v>
      </c>
      <c r="D17" s="95" t="s">
        <v>277</v>
      </c>
      <c r="E17" s="140" t="s">
        <v>277</v>
      </c>
    </row>
    <row r="18" spans="1:5" x14ac:dyDescent="0.2">
      <c r="A18" s="84" t="s">
        <v>34</v>
      </c>
      <c r="B18" s="90" t="s">
        <v>35</v>
      </c>
      <c r="C18" s="96">
        <v>15809537</v>
      </c>
      <c r="D18" s="95" t="s">
        <v>278</v>
      </c>
      <c r="E18" s="140" t="s">
        <v>278</v>
      </c>
    </row>
    <row r="19" spans="1:5" x14ac:dyDescent="0.2">
      <c r="A19" s="91" t="s">
        <v>36</v>
      </c>
      <c r="B19" s="92" t="s">
        <v>37</v>
      </c>
      <c r="C19" s="96">
        <v>218100837</v>
      </c>
      <c r="D19" s="95" t="s">
        <v>279</v>
      </c>
      <c r="E19" s="140" t="s">
        <v>279</v>
      </c>
    </row>
    <row r="20" spans="1:5" x14ac:dyDescent="0.2">
      <c r="A20" s="91" t="s">
        <v>38</v>
      </c>
      <c r="B20" s="92" t="s">
        <v>166</v>
      </c>
      <c r="C20" s="154">
        <v>44697</v>
      </c>
      <c r="D20" s="164" t="s">
        <v>280</v>
      </c>
      <c r="E20" s="140" t="s">
        <v>280</v>
      </c>
    </row>
    <row r="21" spans="1:5" x14ac:dyDescent="0.2">
      <c r="A21" s="91" t="s">
        <v>40</v>
      </c>
      <c r="B21" s="92" t="s">
        <v>41</v>
      </c>
      <c r="C21" s="155">
        <v>1804741.6666666667</v>
      </c>
      <c r="D21" s="163" t="s">
        <v>281</v>
      </c>
      <c r="E21" s="140" t="s">
        <v>281</v>
      </c>
    </row>
    <row r="22" spans="1:5" x14ac:dyDescent="0.2">
      <c r="A22" s="93"/>
    </row>
    <row r="24" spans="1:5" x14ac:dyDescent="0.2">
      <c r="A24" s="81" t="s">
        <v>155</v>
      </c>
      <c r="B24" s="94"/>
      <c r="C24" s="95"/>
      <c r="D24" s="95"/>
    </row>
    <row r="25" spans="1:5" ht="12.75" x14ac:dyDescent="0.2">
      <c r="B25" s="10" t="s">
        <v>155</v>
      </c>
      <c r="C25" s="95"/>
      <c r="D25" s="95"/>
    </row>
    <row r="26" spans="1:5" ht="12.75" x14ac:dyDescent="0.2">
      <c r="B26" s="62">
        <v>1657</v>
      </c>
      <c r="C26" s="95">
        <v>1454185784</v>
      </c>
      <c r="D26" s="95"/>
    </row>
    <row r="27" spans="1:5" ht="12.75" x14ac:dyDescent="0.2">
      <c r="B27" s="62">
        <v>1658</v>
      </c>
      <c r="C27" s="95">
        <v>0</v>
      </c>
      <c r="D27" s="95"/>
    </row>
    <row r="28" spans="1:5" ht="12.75" x14ac:dyDescent="0.2">
      <c r="B28" s="62"/>
      <c r="C28" s="95">
        <f>SUM(C26+C27)</f>
        <v>1454185784</v>
      </c>
      <c r="D28" s="95"/>
      <c r="E28" s="96">
        <v>1454185784</v>
      </c>
    </row>
    <row r="29" spans="1:5" ht="12.75" x14ac:dyDescent="0.2">
      <c r="A29" s="83"/>
      <c r="B29" s="62"/>
      <c r="C29" s="95"/>
      <c r="D29" s="95"/>
    </row>
    <row r="30" spans="1:5" ht="12.75" x14ac:dyDescent="0.2">
      <c r="B30" s="14" t="s">
        <v>154</v>
      </c>
      <c r="C30" s="95">
        <v>1083846835</v>
      </c>
      <c r="D30" s="95"/>
    </row>
    <row r="31" spans="1:5" ht="12.75" x14ac:dyDescent="0.2">
      <c r="B31" s="14" t="s">
        <v>153</v>
      </c>
      <c r="C31" s="95">
        <v>157249526</v>
      </c>
      <c r="D31" s="95"/>
    </row>
    <row r="32" spans="1:5" ht="12.75" x14ac:dyDescent="0.2">
      <c r="A32" s="83"/>
      <c r="B32" s="62"/>
      <c r="C32" s="95"/>
      <c r="D32" s="95"/>
    </row>
    <row r="33" spans="1:5" ht="12.75" x14ac:dyDescent="0.2">
      <c r="B33" s="62"/>
      <c r="C33" s="95"/>
      <c r="D33" s="95"/>
    </row>
    <row r="34" spans="1:5" ht="12.75" x14ac:dyDescent="0.2">
      <c r="B34" s="20" t="s">
        <v>11</v>
      </c>
      <c r="C34" s="95"/>
      <c r="D34" s="95"/>
    </row>
    <row r="35" spans="1:5" ht="12.75" x14ac:dyDescent="0.2">
      <c r="A35" s="85"/>
      <c r="B35" s="62">
        <v>1</v>
      </c>
      <c r="C35" s="96">
        <v>1454185784</v>
      </c>
      <c r="D35" s="96"/>
    </row>
    <row r="36" spans="1:5" ht="12.75" x14ac:dyDescent="0.2">
      <c r="B36" s="62">
        <v>2</v>
      </c>
      <c r="C36" s="96">
        <v>1083846835</v>
      </c>
      <c r="D36" s="96"/>
    </row>
    <row r="37" spans="1:5" ht="12.75" x14ac:dyDescent="0.2">
      <c r="B37" s="62">
        <v>3</v>
      </c>
      <c r="C37" s="96">
        <v>157249526</v>
      </c>
      <c r="D37" s="96"/>
    </row>
    <row r="38" spans="1:5" ht="12.75" x14ac:dyDescent="0.2">
      <c r="B38" s="62"/>
      <c r="C38" s="96">
        <f>SUM(C35-C36-C37)</f>
        <v>213089423</v>
      </c>
      <c r="D38" s="96"/>
      <c r="E38" s="75">
        <v>213089423</v>
      </c>
    </row>
    <row r="39" spans="1:5" ht="12.75" x14ac:dyDescent="0.2">
      <c r="B39" s="62"/>
      <c r="C39" s="95"/>
      <c r="D39" s="95"/>
    </row>
    <row r="40" spans="1:5" ht="12.75" x14ac:dyDescent="0.2">
      <c r="B40" s="10" t="s">
        <v>156</v>
      </c>
      <c r="C40" s="95">
        <v>15533568</v>
      </c>
      <c r="D40" s="95"/>
    </row>
    <row r="41" spans="1:5" ht="12.75" x14ac:dyDescent="0.2">
      <c r="A41" s="81"/>
      <c r="B41" s="62"/>
      <c r="C41" s="95"/>
      <c r="D41" s="95"/>
    </row>
    <row r="42" spans="1:5" ht="12.75" x14ac:dyDescent="0.2">
      <c r="B42" s="62"/>
      <c r="C42" s="95"/>
      <c r="D42" s="95"/>
    </row>
    <row r="43" spans="1:5" ht="12.75" x14ac:dyDescent="0.2">
      <c r="B43" s="21" t="s">
        <v>157</v>
      </c>
      <c r="C43" s="95"/>
      <c r="D43" s="95"/>
    </row>
    <row r="44" spans="1:5" ht="12.75" x14ac:dyDescent="0.2">
      <c r="A44" s="86"/>
      <c r="B44" s="62">
        <v>1140</v>
      </c>
      <c r="C44" s="95">
        <v>0</v>
      </c>
      <c r="D44" s="95"/>
    </row>
    <row r="45" spans="1:5" ht="12.75" x14ac:dyDescent="0.2">
      <c r="B45" s="62">
        <v>1141</v>
      </c>
      <c r="C45" s="95">
        <v>0</v>
      </c>
      <c r="D45" s="95"/>
    </row>
    <row r="46" spans="1:5" ht="12.75" x14ac:dyDescent="0.2">
      <c r="B46" s="62">
        <v>1142</v>
      </c>
      <c r="C46" s="95">
        <v>0</v>
      </c>
      <c r="D46" s="95"/>
    </row>
    <row r="47" spans="1:5" ht="12.75" x14ac:dyDescent="0.2">
      <c r="B47" s="62">
        <v>1669</v>
      </c>
      <c r="C47" s="95">
        <v>0</v>
      </c>
      <c r="D47" s="95"/>
    </row>
    <row r="48" spans="1:5" ht="12.75" x14ac:dyDescent="0.2">
      <c r="B48" s="62">
        <v>1670</v>
      </c>
      <c r="C48" s="95">
        <v>0</v>
      </c>
      <c r="D48" s="95"/>
    </row>
    <row r="49" spans="1:5" ht="12.75" x14ac:dyDescent="0.2">
      <c r="B49" s="62">
        <v>1671</v>
      </c>
      <c r="C49" s="95">
        <v>2226187</v>
      </c>
      <c r="D49" s="95"/>
    </row>
    <row r="50" spans="1:5" ht="12.75" x14ac:dyDescent="0.2">
      <c r="B50" s="62"/>
      <c r="C50" s="95">
        <f>SUM(C44+C45+C46+C47+C48+C49)</f>
        <v>2226187</v>
      </c>
      <c r="D50" s="95"/>
      <c r="E50" s="75">
        <v>2226187</v>
      </c>
    </row>
    <row r="51" spans="1:5" ht="12.75" x14ac:dyDescent="0.2">
      <c r="B51" s="62"/>
      <c r="C51" s="95"/>
      <c r="D51" s="95"/>
    </row>
    <row r="52" spans="1:5" ht="12.75" x14ac:dyDescent="0.2">
      <c r="B52" s="62"/>
      <c r="C52" s="95"/>
      <c r="D52" s="95"/>
    </row>
    <row r="53" spans="1:5" ht="12.75" x14ac:dyDescent="0.2">
      <c r="A53" s="85"/>
      <c r="B53" s="20" t="s">
        <v>158</v>
      </c>
      <c r="C53" s="95"/>
      <c r="D53" s="95"/>
    </row>
    <row r="54" spans="1:5" ht="12.75" x14ac:dyDescent="0.2">
      <c r="B54" s="62"/>
      <c r="C54" s="96">
        <v>213089423</v>
      </c>
      <c r="D54" s="96"/>
    </row>
    <row r="55" spans="1:5" ht="12.75" x14ac:dyDescent="0.2">
      <c r="B55" s="62"/>
      <c r="C55" s="96">
        <v>15533568</v>
      </c>
      <c r="D55" s="96"/>
    </row>
    <row r="56" spans="1:5" ht="12.75" x14ac:dyDescent="0.2">
      <c r="B56" s="62"/>
      <c r="C56" s="96">
        <v>2226187</v>
      </c>
      <c r="D56" s="96"/>
    </row>
    <row r="57" spans="1:5" ht="12.75" x14ac:dyDescent="0.2">
      <c r="B57" s="62"/>
      <c r="C57" s="95">
        <f>SUM(C54-C55-C56)</f>
        <v>195329668</v>
      </c>
      <c r="D57" s="95"/>
      <c r="E57" s="75">
        <v>195329668</v>
      </c>
    </row>
    <row r="58" spans="1:5" ht="12.75" x14ac:dyDescent="0.2">
      <c r="B58" s="62"/>
      <c r="C58" s="95"/>
      <c r="D58" s="95"/>
    </row>
    <row r="59" spans="1:5" ht="12.75" x14ac:dyDescent="0.2">
      <c r="A59" s="87"/>
      <c r="B59" s="22" t="s">
        <v>159</v>
      </c>
      <c r="C59" s="95">
        <v>0</v>
      </c>
      <c r="D59" s="95"/>
    </row>
    <row r="60" spans="1:5" ht="12.75" x14ac:dyDescent="0.2">
      <c r="B60" s="22" t="s">
        <v>160</v>
      </c>
      <c r="C60" s="95">
        <v>4667336</v>
      </c>
      <c r="D60" s="95"/>
    </row>
    <row r="61" spans="1:5" ht="12.75" x14ac:dyDescent="0.2">
      <c r="A61" s="87"/>
      <c r="B61" s="62"/>
      <c r="C61" s="95"/>
      <c r="D61" s="95"/>
    </row>
    <row r="62" spans="1:5" ht="12.75" x14ac:dyDescent="0.2">
      <c r="B62" s="62"/>
      <c r="C62" s="95"/>
      <c r="D62" s="95"/>
    </row>
    <row r="63" spans="1:5" ht="12.75" x14ac:dyDescent="0.2">
      <c r="A63" s="87"/>
      <c r="B63" s="22" t="s">
        <v>161</v>
      </c>
      <c r="C63" s="95"/>
      <c r="D63" s="95"/>
    </row>
    <row r="64" spans="1:5" ht="12.75" x14ac:dyDescent="0.2">
      <c r="B64" s="62">
        <v>1664</v>
      </c>
      <c r="C64" s="95">
        <v>133298330</v>
      </c>
      <c r="D64" s="95"/>
    </row>
    <row r="65" spans="1:5" ht="12.75" x14ac:dyDescent="0.2">
      <c r="B65" s="62">
        <v>1666</v>
      </c>
      <c r="C65" s="95">
        <v>0</v>
      </c>
      <c r="D65" s="95"/>
    </row>
    <row r="66" spans="1:5" ht="12.75" x14ac:dyDescent="0.2">
      <c r="B66" s="62"/>
      <c r="C66" s="95">
        <f>SUM(C64+C65)</f>
        <v>133298330</v>
      </c>
      <c r="D66" s="95"/>
      <c r="E66" s="75">
        <v>133298330</v>
      </c>
    </row>
    <row r="67" spans="1:5" ht="12.75" x14ac:dyDescent="0.2">
      <c r="B67" s="62"/>
      <c r="C67" s="95"/>
      <c r="D67" s="95"/>
    </row>
    <row r="68" spans="1:5" ht="12.75" x14ac:dyDescent="0.2">
      <c r="A68" s="87"/>
      <c r="B68" s="22" t="s">
        <v>162</v>
      </c>
      <c r="C68" s="95"/>
      <c r="D68" s="95"/>
    </row>
    <row r="69" spans="1:5" ht="12.75" x14ac:dyDescent="0.2">
      <c r="B69" s="62">
        <v>1667</v>
      </c>
      <c r="C69" s="95">
        <v>0</v>
      </c>
      <c r="D69" s="95"/>
    </row>
    <row r="70" spans="1:5" ht="12.75" x14ac:dyDescent="0.2">
      <c r="B70" s="62">
        <v>1668</v>
      </c>
      <c r="C70" s="95">
        <v>0</v>
      </c>
      <c r="D70" s="95"/>
    </row>
    <row r="71" spans="1:5" ht="12.75" x14ac:dyDescent="0.2">
      <c r="B71" s="62"/>
      <c r="C71" s="95"/>
      <c r="D71" s="95"/>
    </row>
    <row r="72" spans="1:5" ht="12.75" x14ac:dyDescent="0.2">
      <c r="B72" s="62"/>
      <c r="C72" s="95"/>
      <c r="D72" s="95"/>
    </row>
    <row r="73" spans="1:5" ht="12.75" x14ac:dyDescent="0.2">
      <c r="A73" s="87"/>
      <c r="B73" s="22" t="s">
        <v>163</v>
      </c>
      <c r="C73" s="95">
        <v>0</v>
      </c>
      <c r="D73" s="95"/>
    </row>
    <row r="74" spans="1:5" ht="12.75" x14ac:dyDescent="0.2">
      <c r="B74" s="62"/>
      <c r="C74" s="95"/>
      <c r="D74" s="95"/>
    </row>
    <row r="75" spans="1:5" ht="12.75" x14ac:dyDescent="0.2">
      <c r="B75" s="62"/>
      <c r="C75" s="95"/>
      <c r="D75" s="95"/>
    </row>
    <row r="76" spans="1:5" ht="12.75" x14ac:dyDescent="0.2">
      <c r="A76" s="86"/>
      <c r="B76" s="21" t="s">
        <v>164</v>
      </c>
      <c r="C76" s="95"/>
      <c r="D76" s="95"/>
    </row>
    <row r="77" spans="1:5" ht="12.75" x14ac:dyDescent="0.2">
      <c r="B77" s="62">
        <v>1673</v>
      </c>
      <c r="C77" s="95">
        <v>45041774</v>
      </c>
      <c r="D77" s="95"/>
    </row>
    <row r="78" spans="1:5" ht="12.75" x14ac:dyDescent="0.2">
      <c r="B78" s="62">
        <v>1674</v>
      </c>
      <c r="C78" s="95">
        <v>0</v>
      </c>
      <c r="D78" s="95"/>
    </row>
    <row r="79" spans="1:5" ht="12.75" x14ac:dyDescent="0.2">
      <c r="B79" s="62"/>
      <c r="C79" s="94">
        <f>SUM(C77+C78)</f>
        <v>45041774</v>
      </c>
      <c r="D79" s="94"/>
      <c r="E79" s="75">
        <v>45041774</v>
      </c>
    </row>
    <row r="80" spans="1:5" ht="12.75" x14ac:dyDescent="0.2">
      <c r="B80" s="62"/>
      <c r="C80" s="95"/>
      <c r="D80" s="95"/>
    </row>
    <row r="81" spans="1:5" ht="12.75" x14ac:dyDescent="0.2">
      <c r="A81" s="88"/>
      <c r="B81" s="24" t="s">
        <v>30</v>
      </c>
      <c r="C81" s="95"/>
      <c r="D81" s="95"/>
    </row>
    <row r="82" spans="1:5" ht="12.75" x14ac:dyDescent="0.2">
      <c r="B82" s="62">
        <v>7</v>
      </c>
      <c r="C82" s="96">
        <v>195329668</v>
      </c>
      <c r="D82" s="96"/>
    </row>
    <row r="83" spans="1:5" ht="12.75" x14ac:dyDescent="0.2">
      <c r="B83" s="62">
        <v>8</v>
      </c>
      <c r="C83" s="96">
        <v>0</v>
      </c>
      <c r="D83" s="96"/>
    </row>
    <row r="84" spans="1:5" ht="12.75" x14ac:dyDescent="0.2">
      <c r="B84" s="62">
        <v>9</v>
      </c>
      <c r="C84" s="96">
        <v>4667336</v>
      </c>
      <c r="D84" s="96"/>
    </row>
    <row r="85" spans="1:5" ht="12.75" x14ac:dyDescent="0.2">
      <c r="B85" s="62">
        <v>10</v>
      </c>
      <c r="C85" s="96">
        <v>133298330</v>
      </c>
      <c r="D85" s="96"/>
    </row>
    <row r="86" spans="1:5" ht="12.75" x14ac:dyDescent="0.2">
      <c r="B86" s="62">
        <v>11</v>
      </c>
      <c r="C86" s="152">
        <v>0</v>
      </c>
      <c r="D86" s="152"/>
    </row>
    <row r="87" spans="1:5" ht="12.75" x14ac:dyDescent="0.2">
      <c r="B87" s="62">
        <v>12</v>
      </c>
      <c r="C87" s="152">
        <v>0</v>
      </c>
      <c r="D87" s="152"/>
    </row>
    <row r="88" spans="1:5" ht="12.75" x14ac:dyDescent="0.2">
      <c r="B88" s="62">
        <v>13</v>
      </c>
      <c r="C88" s="152">
        <v>45041774</v>
      </c>
      <c r="D88" s="152"/>
    </row>
    <row r="89" spans="1:5" ht="12.75" x14ac:dyDescent="0.2">
      <c r="B89" s="62"/>
      <c r="C89" s="95">
        <f>SUM(C82+C83+C84-C85-C86-C87-C88)</f>
        <v>21656900</v>
      </c>
      <c r="D89" s="95"/>
      <c r="E89" s="75">
        <v>21656900</v>
      </c>
    </row>
    <row r="90" spans="1:5" ht="12.75" x14ac:dyDescent="0.2">
      <c r="B90" s="62"/>
      <c r="C90" s="95"/>
      <c r="D90" s="95"/>
    </row>
    <row r="91" spans="1:5" ht="12.75" x14ac:dyDescent="0.2">
      <c r="A91" s="87"/>
      <c r="B91" s="22" t="s">
        <v>167</v>
      </c>
      <c r="C91" s="95">
        <v>5847363</v>
      </c>
      <c r="D91" s="95"/>
    </row>
    <row r="92" spans="1:5" ht="12.75" x14ac:dyDescent="0.2">
      <c r="B92" s="62"/>
      <c r="C92" s="95"/>
      <c r="D92" s="95"/>
    </row>
    <row r="93" spans="1:5" ht="12.75" x14ac:dyDescent="0.2">
      <c r="A93" s="90"/>
      <c r="B93" s="62"/>
      <c r="C93" s="95"/>
      <c r="D93" s="95"/>
    </row>
    <row r="94" spans="1:5" ht="12.75" x14ac:dyDescent="0.2">
      <c r="B94" s="27" t="s">
        <v>35</v>
      </c>
      <c r="C94" s="95"/>
      <c r="D94" s="95"/>
    </row>
    <row r="95" spans="1:5" ht="12.75" x14ac:dyDescent="0.2">
      <c r="B95" s="62">
        <v>14</v>
      </c>
      <c r="C95" s="96">
        <v>21656900</v>
      </c>
      <c r="D95" s="96"/>
    </row>
    <row r="96" spans="1:5" ht="12.75" x14ac:dyDescent="0.2">
      <c r="B96" s="62">
        <v>15</v>
      </c>
      <c r="C96" s="96">
        <v>5847363</v>
      </c>
      <c r="D96" s="96"/>
    </row>
    <row r="97" spans="1:5" ht="12.75" x14ac:dyDescent="0.2">
      <c r="B97" s="62"/>
      <c r="C97" s="95">
        <f>SUM(C95-C96)</f>
        <v>15809537</v>
      </c>
      <c r="D97" s="95"/>
      <c r="E97" s="75">
        <v>15809537</v>
      </c>
    </row>
    <row r="98" spans="1:5" ht="12.75" x14ac:dyDescent="0.2">
      <c r="A98" s="92"/>
      <c r="B98" s="62"/>
      <c r="C98" s="95"/>
      <c r="D98" s="95"/>
    </row>
    <row r="99" spans="1:5" ht="12.75" x14ac:dyDescent="0.2">
      <c r="B99" s="31" t="s">
        <v>37</v>
      </c>
      <c r="C99" s="95"/>
      <c r="D99" s="95"/>
    </row>
    <row r="100" spans="1:5" ht="12.75" x14ac:dyDescent="0.2">
      <c r="B100" s="62">
        <v>16</v>
      </c>
      <c r="C100" s="96">
        <v>15809537</v>
      </c>
      <c r="D100" s="96"/>
    </row>
    <row r="101" spans="1:5" ht="12.75" x14ac:dyDescent="0.2">
      <c r="B101" s="62">
        <v>3</v>
      </c>
      <c r="C101" s="96">
        <v>157249526</v>
      </c>
      <c r="D101" s="96"/>
    </row>
    <row r="102" spans="1:5" ht="12.75" x14ac:dyDescent="0.2">
      <c r="B102" s="146">
        <v>13</v>
      </c>
      <c r="C102" s="152">
        <v>45041774</v>
      </c>
      <c r="D102" s="152"/>
    </row>
    <row r="103" spans="1:5" ht="12.75" x14ac:dyDescent="0.2">
      <c r="B103" s="147"/>
      <c r="C103" s="95">
        <f>SUM(C100+C101+C102)</f>
        <v>218100837</v>
      </c>
      <c r="D103" s="95"/>
      <c r="E103" s="75">
        <v>218100837</v>
      </c>
    </row>
    <row r="104" spans="1:5" ht="12.75" x14ac:dyDescent="0.2">
      <c r="A104" s="92"/>
      <c r="B104" s="62"/>
    </row>
    <row r="105" spans="1:5" ht="12.75" x14ac:dyDescent="0.2">
      <c r="B105" s="31" t="s">
        <v>166</v>
      </c>
      <c r="C105" s="153">
        <v>44697</v>
      </c>
      <c r="D105" s="153"/>
    </row>
    <row r="106" spans="1:5" ht="12.75" x14ac:dyDescent="0.2">
      <c r="B106" s="62"/>
    </row>
    <row r="107" spans="1:5" ht="12.75" x14ac:dyDescent="0.2">
      <c r="A107" s="92"/>
      <c r="B107" s="62"/>
    </row>
    <row r="108" spans="1:5" ht="12.75" x14ac:dyDescent="0.2">
      <c r="B108" s="31" t="s">
        <v>41</v>
      </c>
    </row>
    <row r="109" spans="1:5" ht="12.75" x14ac:dyDescent="0.2">
      <c r="B109" s="62"/>
      <c r="C109" s="96">
        <v>21656900</v>
      </c>
      <c r="D109" s="96"/>
    </row>
    <row r="110" spans="1:5" ht="12.75" x14ac:dyDescent="0.2">
      <c r="B110" s="62"/>
      <c r="C110" s="75">
        <f>SUM(C109/12)</f>
        <v>1804741.6666666667</v>
      </c>
      <c r="E110" s="75">
        <v>1804741.6666666667</v>
      </c>
    </row>
    <row r="111" spans="1:5" ht="12.75" x14ac:dyDescent="0.2">
      <c r="B111" s="62"/>
    </row>
    <row r="112" spans="1:5" ht="12.75" x14ac:dyDescent="0.2">
      <c r="B112" s="62"/>
    </row>
    <row r="113" spans="2:2" ht="12.75" x14ac:dyDescent="0.2">
      <c r="B113" s="62"/>
    </row>
    <row r="114" spans="2:2" ht="12.75" x14ac:dyDescent="0.2">
      <c r="B114" s="62"/>
    </row>
    <row r="115" spans="2:2" ht="12.75" x14ac:dyDescent="0.2">
      <c r="B115" s="62"/>
    </row>
    <row r="116" spans="2:2" ht="12.75" x14ac:dyDescent="0.2">
      <c r="B116" s="62"/>
    </row>
    <row r="117" spans="2:2" ht="12.75" x14ac:dyDescent="0.2">
      <c r="B117" s="62"/>
    </row>
    <row r="118" spans="2:2" x14ac:dyDescent="0.2">
      <c r="B118" s="94"/>
    </row>
    <row r="119" spans="2:2" x14ac:dyDescent="0.2">
      <c r="B119" s="94"/>
    </row>
    <row r="120" spans="2:2" x14ac:dyDescent="0.2">
      <c r="B120" s="94"/>
    </row>
    <row r="121" spans="2:2" x14ac:dyDescent="0.2">
      <c r="B121" s="94"/>
    </row>
    <row r="122" spans="2:2" x14ac:dyDescent="0.2">
      <c r="B122" s="94"/>
    </row>
    <row r="123" spans="2:2" x14ac:dyDescent="0.2">
      <c r="B123" s="94"/>
    </row>
    <row r="124" spans="2:2" x14ac:dyDescent="0.2">
      <c r="B124" s="94"/>
    </row>
    <row r="125" spans="2:2" x14ac:dyDescent="0.2">
      <c r="B125" s="94"/>
    </row>
    <row r="126" spans="2:2" x14ac:dyDescent="0.2">
      <c r="B126" s="94"/>
    </row>
    <row r="127" spans="2:2" x14ac:dyDescent="0.2">
      <c r="B127" s="94"/>
    </row>
    <row r="128" spans="2:2" x14ac:dyDescent="0.2">
      <c r="B128" s="94"/>
    </row>
    <row r="129" spans="2:2" x14ac:dyDescent="0.2">
      <c r="B129" s="94"/>
    </row>
    <row r="130" spans="2:2" x14ac:dyDescent="0.2">
      <c r="B130" s="94"/>
    </row>
    <row r="131" spans="2:2" x14ac:dyDescent="0.2">
      <c r="B131" s="94"/>
    </row>
    <row r="132" spans="2:2" x14ac:dyDescent="0.2">
      <c r="B132" s="94"/>
    </row>
    <row r="133" spans="2:2" x14ac:dyDescent="0.2">
      <c r="B133" s="94"/>
    </row>
    <row r="134" spans="2:2" x14ac:dyDescent="0.2">
      <c r="B134" s="94"/>
    </row>
    <row r="135" spans="2:2" x14ac:dyDescent="0.2">
      <c r="B135" s="94"/>
    </row>
    <row r="136" spans="2:2" x14ac:dyDescent="0.2">
      <c r="B136" s="94"/>
    </row>
    <row r="137" spans="2:2" x14ac:dyDescent="0.2">
      <c r="B137" s="94"/>
    </row>
    <row r="138" spans="2:2" x14ac:dyDescent="0.2">
      <c r="B138" s="94"/>
    </row>
    <row r="139" spans="2:2" x14ac:dyDescent="0.2">
      <c r="B139" s="94"/>
    </row>
    <row r="140" spans="2:2" x14ac:dyDescent="0.2">
      <c r="B140" s="94"/>
    </row>
    <row r="141" spans="2:2" x14ac:dyDescent="0.2">
      <c r="B141" s="94"/>
    </row>
    <row r="142" spans="2:2" x14ac:dyDescent="0.2">
      <c r="B142" s="94"/>
    </row>
    <row r="143" spans="2:2" x14ac:dyDescent="0.2">
      <c r="B143" s="94"/>
    </row>
    <row r="144" spans="2:2" x14ac:dyDescent="0.2">
      <c r="B144" s="94"/>
    </row>
    <row r="145" spans="2:2" x14ac:dyDescent="0.2">
      <c r="B145" s="94"/>
    </row>
    <row r="146" spans="2:2" x14ac:dyDescent="0.2">
      <c r="B146" s="94"/>
    </row>
    <row r="147" spans="2:2" x14ac:dyDescent="0.2">
      <c r="B147" s="94"/>
    </row>
    <row r="148" spans="2:2" x14ac:dyDescent="0.2">
      <c r="B148" s="94"/>
    </row>
    <row r="149" spans="2:2" x14ac:dyDescent="0.2">
      <c r="B149" s="94"/>
    </row>
    <row r="150" spans="2:2" x14ac:dyDescent="0.2">
      <c r="B150" s="94"/>
    </row>
    <row r="151" spans="2:2" x14ac:dyDescent="0.2">
      <c r="B151" s="94"/>
    </row>
    <row r="152" spans="2:2" x14ac:dyDescent="0.2">
      <c r="B152" s="94"/>
    </row>
    <row r="153" spans="2:2" x14ac:dyDescent="0.2">
      <c r="B153" s="94"/>
    </row>
    <row r="154" spans="2:2" x14ac:dyDescent="0.2">
      <c r="B154" s="94"/>
    </row>
    <row r="155" spans="2:2" x14ac:dyDescent="0.2">
      <c r="B155" s="94"/>
    </row>
    <row r="156" spans="2:2" x14ac:dyDescent="0.2">
      <c r="B156" s="94"/>
    </row>
    <row r="157" spans="2:2" x14ac:dyDescent="0.2">
      <c r="B157" s="94"/>
    </row>
    <row r="158" spans="2:2" x14ac:dyDescent="0.2">
      <c r="B158" s="94"/>
    </row>
    <row r="159" spans="2:2" x14ac:dyDescent="0.2">
      <c r="B159" s="94"/>
    </row>
    <row r="160" spans="2:2" x14ac:dyDescent="0.2">
      <c r="B160" s="94"/>
    </row>
    <row r="161" spans="2:2" x14ac:dyDescent="0.2">
      <c r="B161" s="94"/>
    </row>
    <row r="162" spans="2:2" x14ac:dyDescent="0.2">
      <c r="B162" s="94"/>
    </row>
    <row r="163" spans="2:2" x14ac:dyDescent="0.2">
      <c r="B163" s="94"/>
    </row>
    <row r="164" spans="2:2" x14ac:dyDescent="0.2">
      <c r="B164" s="94"/>
    </row>
    <row r="165" spans="2:2" x14ac:dyDescent="0.2">
      <c r="B165" s="94"/>
    </row>
    <row r="166" spans="2:2" x14ac:dyDescent="0.2">
      <c r="B166" s="94"/>
    </row>
    <row r="167" spans="2:2" x14ac:dyDescent="0.2">
      <c r="B167" s="94"/>
    </row>
    <row r="168" spans="2:2" x14ac:dyDescent="0.2">
      <c r="B168" s="94"/>
    </row>
    <row r="169" spans="2:2" x14ac:dyDescent="0.2">
      <c r="B169" s="94"/>
    </row>
    <row r="170" spans="2:2" x14ac:dyDescent="0.2">
      <c r="B170" s="94"/>
    </row>
    <row r="171" spans="2:2" x14ac:dyDescent="0.2">
      <c r="B171" s="94"/>
    </row>
    <row r="172" spans="2:2" x14ac:dyDescent="0.2">
      <c r="B172" s="94"/>
    </row>
    <row r="173" spans="2:2" x14ac:dyDescent="0.2">
      <c r="B173" s="94"/>
    </row>
    <row r="174" spans="2:2" x14ac:dyDescent="0.2">
      <c r="B174" s="94"/>
    </row>
    <row r="175" spans="2:2" x14ac:dyDescent="0.2">
      <c r="B175" s="94"/>
    </row>
    <row r="176" spans="2:2" x14ac:dyDescent="0.2">
      <c r="B176" s="94"/>
    </row>
    <row r="177" spans="2:2" x14ac:dyDescent="0.2">
      <c r="B177" s="94"/>
    </row>
    <row r="178" spans="2:2" x14ac:dyDescent="0.2">
      <c r="B178" s="94"/>
    </row>
    <row r="179" spans="2:2" x14ac:dyDescent="0.2">
      <c r="B179" s="94"/>
    </row>
    <row r="180" spans="2:2" x14ac:dyDescent="0.2">
      <c r="B180" s="94"/>
    </row>
    <row r="181" spans="2:2" x14ac:dyDescent="0.2">
      <c r="B181" s="94"/>
    </row>
    <row r="182" spans="2:2" x14ac:dyDescent="0.2">
      <c r="B182" s="94"/>
    </row>
    <row r="183" spans="2:2" x14ac:dyDescent="0.2">
      <c r="B183" s="94"/>
    </row>
    <row r="184" spans="2:2" x14ac:dyDescent="0.2">
      <c r="B184" s="94"/>
    </row>
    <row r="185" spans="2:2" x14ac:dyDescent="0.2">
      <c r="B185" s="94"/>
    </row>
    <row r="186" spans="2:2" x14ac:dyDescent="0.2">
      <c r="B186" s="94"/>
    </row>
    <row r="187" spans="2:2" x14ac:dyDescent="0.2">
      <c r="B187" s="94"/>
    </row>
    <row r="188" spans="2:2" x14ac:dyDescent="0.2">
      <c r="B188" s="94"/>
    </row>
    <row r="189" spans="2:2" x14ac:dyDescent="0.2">
      <c r="B189" s="94"/>
    </row>
    <row r="190" spans="2:2" x14ac:dyDescent="0.2">
      <c r="B190" s="94"/>
    </row>
    <row r="191" spans="2:2" x14ac:dyDescent="0.2">
      <c r="B191" s="94"/>
    </row>
    <row r="192" spans="2:2" x14ac:dyDescent="0.2">
      <c r="B192" s="94"/>
    </row>
    <row r="193" spans="2:2" x14ac:dyDescent="0.2">
      <c r="B193" s="94"/>
    </row>
    <row r="194" spans="2:2" x14ac:dyDescent="0.2">
      <c r="B194" s="94"/>
    </row>
    <row r="195" spans="2:2" x14ac:dyDescent="0.2">
      <c r="B195" s="94"/>
    </row>
    <row r="196" spans="2:2" x14ac:dyDescent="0.2">
      <c r="B196" s="94"/>
    </row>
    <row r="197" spans="2:2" x14ac:dyDescent="0.2">
      <c r="B197" s="94"/>
    </row>
    <row r="198" spans="2:2" x14ac:dyDescent="0.2">
      <c r="B198" s="94"/>
    </row>
    <row r="199" spans="2:2" x14ac:dyDescent="0.2">
      <c r="B199" s="94"/>
    </row>
    <row r="200" spans="2:2" x14ac:dyDescent="0.2">
      <c r="B200" s="94"/>
    </row>
    <row r="201" spans="2:2" x14ac:dyDescent="0.2">
      <c r="B201" s="94"/>
    </row>
    <row r="202" spans="2:2" x14ac:dyDescent="0.2">
      <c r="B202" s="94"/>
    </row>
    <row r="203" spans="2:2" x14ac:dyDescent="0.2">
      <c r="B203" s="94"/>
    </row>
    <row r="204" spans="2:2" x14ac:dyDescent="0.2">
      <c r="B204" s="94"/>
    </row>
    <row r="205" spans="2:2" x14ac:dyDescent="0.2">
      <c r="B205" s="94"/>
    </row>
    <row r="206" spans="2:2" x14ac:dyDescent="0.2">
      <c r="B206" s="94"/>
    </row>
    <row r="207" spans="2:2" x14ac:dyDescent="0.2">
      <c r="B207" s="94"/>
    </row>
    <row r="208" spans="2:2" x14ac:dyDescent="0.2">
      <c r="B208" s="94"/>
    </row>
    <row r="209" spans="2:2" x14ac:dyDescent="0.2">
      <c r="B209" s="94"/>
    </row>
    <row r="210" spans="2:2" x14ac:dyDescent="0.2">
      <c r="B210" s="94"/>
    </row>
    <row r="211" spans="2:2" x14ac:dyDescent="0.2">
      <c r="B211" s="94"/>
    </row>
    <row r="212" spans="2:2" x14ac:dyDescent="0.2">
      <c r="B212" s="94"/>
    </row>
    <row r="213" spans="2:2" x14ac:dyDescent="0.2">
      <c r="B213" s="94"/>
    </row>
    <row r="214" spans="2:2" x14ac:dyDescent="0.2">
      <c r="B214" s="94"/>
    </row>
    <row r="215" spans="2:2" x14ac:dyDescent="0.2">
      <c r="B215" s="94"/>
    </row>
    <row r="216" spans="2:2" x14ac:dyDescent="0.2">
      <c r="B216" s="94"/>
    </row>
    <row r="217" spans="2:2" x14ac:dyDescent="0.2">
      <c r="B217" s="94"/>
    </row>
    <row r="218" spans="2:2" x14ac:dyDescent="0.2">
      <c r="B218" s="94"/>
    </row>
    <row r="219" spans="2:2" x14ac:dyDescent="0.2">
      <c r="B219" s="94"/>
    </row>
    <row r="220" spans="2:2" x14ac:dyDescent="0.2">
      <c r="B220" s="94"/>
    </row>
    <row r="221" spans="2:2" x14ac:dyDescent="0.2">
      <c r="B221" s="94"/>
    </row>
    <row r="222" spans="2:2" x14ac:dyDescent="0.2">
      <c r="B222" s="9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0D34-986B-4B73-9933-D5A24ED52E20}">
  <sheetPr>
    <tabColor rgb="FF92D050"/>
  </sheetPr>
  <dimension ref="A1:F140"/>
  <sheetViews>
    <sheetView tabSelected="1" zoomScale="110" zoomScaleNormal="110" workbookViewId="0">
      <selection activeCell="B19" sqref="B19"/>
    </sheetView>
  </sheetViews>
  <sheetFormatPr baseColWidth="10" defaultColWidth="10.85546875" defaultRowHeight="9" x14ac:dyDescent="0.15"/>
  <cols>
    <col min="1" max="1" width="24.85546875" style="188" customWidth="1"/>
    <col min="2" max="2" width="54.85546875" style="165" customWidth="1"/>
    <col min="3" max="3" width="13" style="166" customWidth="1"/>
    <col min="4" max="4" width="33.7109375" style="166" customWidth="1"/>
    <col min="5" max="5" width="33.140625" style="165" customWidth="1"/>
    <col min="6" max="16384" width="10.85546875" style="165"/>
  </cols>
  <sheetData>
    <row r="1" spans="1:5" x14ac:dyDescent="0.15">
      <c r="A1" s="165"/>
      <c r="D1" s="167">
        <v>45154</v>
      </c>
      <c r="E1" s="168">
        <v>45147</v>
      </c>
    </row>
    <row r="2" spans="1:5" x14ac:dyDescent="0.15">
      <c r="A2" s="169" t="s">
        <v>99</v>
      </c>
      <c r="B2" s="170" t="s">
        <v>212</v>
      </c>
      <c r="C2" s="171" t="s">
        <v>216</v>
      </c>
      <c r="D2" s="172" t="s">
        <v>217</v>
      </c>
      <c r="E2" s="172" t="s">
        <v>217</v>
      </c>
    </row>
    <row r="3" spans="1:5" x14ac:dyDescent="0.15">
      <c r="A3" s="173" t="s">
        <v>101</v>
      </c>
      <c r="B3" s="174" t="s">
        <v>102</v>
      </c>
      <c r="C3" s="175">
        <v>0</v>
      </c>
      <c r="D3" s="176" t="s">
        <v>341</v>
      </c>
      <c r="E3" s="238" t="s">
        <v>337</v>
      </c>
    </row>
    <row r="4" spans="1:5" x14ac:dyDescent="0.15">
      <c r="A4" s="173" t="s">
        <v>103</v>
      </c>
      <c r="B4" s="174" t="s">
        <v>104</v>
      </c>
      <c r="C4" s="175">
        <v>0</v>
      </c>
      <c r="D4" s="176" t="s">
        <v>224</v>
      </c>
      <c r="E4" s="238" t="s">
        <v>224</v>
      </c>
    </row>
    <row r="5" spans="1:5" x14ac:dyDescent="0.15">
      <c r="A5" s="173" t="s">
        <v>105</v>
      </c>
      <c r="B5" s="174" t="s">
        <v>106</v>
      </c>
      <c r="C5" s="175">
        <v>0</v>
      </c>
      <c r="D5" s="176" t="s">
        <v>225</v>
      </c>
      <c r="E5" s="238" t="s">
        <v>225</v>
      </c>
    </row>
    <row r="6" spans="1:5" x14ac:dyDescent="0.15">
      <c r="A6" s="173" t="s">
        <v>107</v>
      </c>
      <c r="B6" s="178"/>
      <c r="C6" s="175">
        <v>0</v>
      </c>
      <c r="D6" s="176" t="s">
        <v>332</v>
      </c>
      <c r="E6" s="238" t="s">
        <v>332</v>
      </c>
    </row>
    <row r="7" spans="1:5" x14ac:dyDescent="0.15">
      <c r="A7" s="173" t="s">
        <v>109</v>
      </c>
      <c r="B7" s="174" t="s">
        <v>110</v>
      </c>
      <c r="C7" s="175">
        <v>0</v>
      </c>
      <c r="D7" s="176" t="s">
        <v>333</v>
      </c>
      <c r="E7" s="238" t="s">
        <v>333</v>
      </c>
    </row>
    <row r="8" spans="1:5" x14ac:dyDescent="0.15">
      <c r="A8" s="173" t="s">
        <v>111</v>
      </c>
      <c r="B8" s="178" t="s">
        <v>112</v>
      </c>
      <c r="C8" s="175">
        <v>827137</v>
      </c>
      <c r="D8" s="176" t="s">
        <v>298</v>
      </c>
      <c r="E8" s="238" t="s">
        <v>298</v>
      </c>
    </row>
    <row r="9" spans="1:5" x14ac:dyDescent="0.15">
      <c r="A9" s="173" t="s">
        <v>113</v>
      </c>
      <c r="B9" s="179" t="s">
        <v>345</v>
      </c>
      <c r="C9" s="175">
        <v>-827137</v>
      </c>
      <c r="D9" s="180" t="s">
        <v>342</v>
      </c>
      <c r="E9" s="239" t="s">
        <v>338</v>
      </c>
    </row>
    <row r="10" spans="1:5" x14ac:dyDescent="0.15">
      <c r="A10" s="182" t="s">
        <v>114</v>
      </c>
      <c r="B10" s="183" t="s">
        <v>346</v>
      </c>
      <c r="C10" s="175">
        <v>0</v>
      </c>
      <c r="D10" s="176" t="s">
        <v>226</v>
      </c>
      <c r="E10" s="238" t="s">
        <v>226</v>
      </c>
    </row>
    <row r="11" spans="1:5" x14ac:dyDescent="0.15">
      <c r="A11" s="173" t="s">
        <v>115</v>
      </c>
      <c r="B11" s="179" t="s">
        <v>116</v>
      </c>
      <c r="C11" s="175">
        <v>0</v>
      </c>
      <c r="D11" s="176" t="s">
        <v>227</v>
      </c>
      <c r="E11" s="238" t="s">
        <v>227</v>
      </c>
    </row>
    <row r="12" spans="1:5" x14ac:dyDescent="0.15">
      <c r="A12" s="182" t="s">
        <v>117</v>
      </c>
      <c r="B12" s="183" t="s">
        <v>118</v>
      </c>
      <c r="C12" s="175">
        <v>0</v>
      </c>
      <c r="D12" s="176" t="s">
        <v>228</v>
      </c>
      <c r="E12" s="238" t="s">
        <v>228</v>
      </c>
    </row>
    <row r="13" spans="1:5" x14ac:dyDescent="0.15">
      <c r="A13" s="173" t="s">
        <v>119</v>
      </c>
      <c r="B13" s="178" t="s">
        <v>120</v>
      </c>
      <c r="C13" s="175">
        <v>0</v>
      </c>
      <c r="D13" s="176" t="s">
        <v>229</v>
      </c>
      <c r="E13" s="238" t="s">
        <v>229</v>
      </c>
    </row>
    <row r="14" spans="1:5" x14ac:dyDescent="0.15">
      <c r="A14" s="182" t="s">
        <v>121</v>
      </c>
      <c r="B14" s="183" t="s">
        <v>347</v>
      </c>
      <c r="C14" s="175">
        <v>0</v>
      </c>
      <c r="D14" s="176" t="s">
        <v>230</v>
      </c>
      <c r="E14" s="238" t="s">
        <v>230</v>
      </c>
    </row>
    <row r="15" spans="1:5" x14ac:dyDescent="0.15">
      <c r="A15" s="184" t="s">
        <v>122</v>
      </c>
      <c r="B15" s="185" t="s">
        <v>123</v>
      </c>
      <c r="C15" s="175">
        <v>0</v>
      </c>
      <c r="D15" s="176" t="s">
        <v>231</v>
      </c>
      <c r="E15" s="238" t="s">
        <v>231</v>
      </c>
    </row>
    <row r="16" spans="1:5" x14ac:dyDescent="0.15">
      <c r="A16" s="173" t="s">
        <v>124</v>
      </c>
      <c r="B16" s="178" t="s">
        <v>125</v>
      </c>
      <c r="C16" s="175">
        <v>31327792</v>
      </c>
      <c r="D16" s="176" t="s">
        <v>299</v>
      </c>
      <c r="E16" s="238" t="s">
        <v>299</v>
      </c>
    </row>
    <row r="17" spans="1:5" x14ac:dyDescent="0.15">
      <c r="A17" s="182" t="s">
        <v>126</v>
      </c>
      <c r="B17" s="183" t="s">
        <v>144</v>
      </c>
      <c r="C17" s="175">
        <v>31327792</v>
      </c>
      <c r="D17" s="176" t="s">
        <v>300</v>
      </c>
      <c r="E17" s="238" t="s">
        <v>300</v>
      </c>
    </row>
    <row r="18" spans="1:5" x14ac:dyDescent="0.15">
      <c r="A18" s="173" t="s">
        <v>127</v>
      </c>
      <c r="B18" s="178" t="s">
        <v>128</v>
      </c>
      <c r="C18" s="175">
        <v>0</v>
      </c>
      <c r="D18" s="176" t="s">
        <v>221</v>
      </c>
      <c r="E18" s="238" t="s">
        <v>221</v>
      </c>
    </row>
    <row r="19" spans="1:5" x14ac:dyDescent="0.15">
      <c r="A19" s="182" t="s">
        <v>129</v>
      </c>
      <c r="B19" s="183" t="s">
        <v>130</v>
      </c>
      <c r="C19" s="175">
        <v>0</v>
      </c>
      <c r="D19" s="176" t="s">
        <v>222</v>
      </c>
      <c r="E19" s="238" t="s">
        <v>222</v>
      </c>
    </row>
    <row r="20" spans="1:5" x14ac:dyDescent="0.15">
      <c r="A20" s="182" t="s">
        <v>131</v>
      </c>
      <c r="B20" s="183" t="s">
        <v>146</v>
      </c>
      <c r="C20" s="175">
        <v>31327792</v>
      </c>
      <c r="D20" s="176" t="s">
        <v>301</v>
      </c>
      <c r="E20" s="238" t="s">
        <v>301</v>
      </c>
    </row>
    <row r="21" spans="1:5" x14ac:dyDescent="0.15">
      <c r="A21" s="173" t="s">
        <v>132</v>
      </c>
      <c r="B21" s="178" t="s">
        <v>133</v>
      </c>
      <c r="C21" s="175">
        <v>0</v>
      </c>
      <c r="D21" s="176" t="s">
        <v>232</v>
      </c>
      <c r="E21" s="238" t="s">
        <v>232</v>
      </c>
    </row>
    <row r="22" spans="1:5" x14ac:dyDescent="0.15">
      <c r="A22" s="173" t="s">
        <v>134</v>
      </c>
      <c r="B22" s="179" t="s">
        <v>214</v>
      </c>
      <c r="C22" s="175">
        <v>-31327792</v>
      </c>
      <c r="D22" s="176" t="s">
        <v>302</v>
      </c>
      <c r="E22" s="238" t="s">
        <v>302</v>
      </c>
    </row>
    <row r="23" spans="1:5" x14ac:dyDescent="0.15">
      <c r="A23" s="173" t="s">
        <v>136</v>
      </c>
      <c r="B23" s="179" t="s">
        <v>148</v>
      </c>
      <c r="C23" s="175">
        <v>0</v>
      </c>
      <c r="D23" s="176" t="s">
        <v>243</v>
      </c>
      <c r="E23" s="238" t="s">
        <v>243</v>
      </c>
    </row>
    <row r="24" spans="1:5" x14ac:dyDescent="0.15">
      <c r="A24" s="173" t="s">
        <v>137</v>
      </c>
      <c r="B24" s="179" t="s">
        <v>213</v>
      </c>
      <c r="C24" s="175">
        <v>0</v>
      </c>
      <c r="D24" s="176" t="s">
        <v>233</v>
      </c>
      <c r="E24" s="238" t="s">
        <v>233</v>
      </c>
    </row>
    <row r="25" spans="1:5" x14ac:dyDescent="0.15">
      <c r="A25" s="182" t="s">
        <v>138</v>
      </c>
      <c r="B25" s="183" t="s">
        <v>354</v>
      </c>
      <c r="C25" s="175">
        <v>-31327792</v>
      </c>
      <c r="D25" s="176" t="s">
        <v>303</v>
      </c>
      <c r="E25" s="238" t="s">
        <v>303</v>
      </c>
    </row>
    <row r="26" spans="1:5" x14ac:dyDescent="0.15">
      <c r="A26" s="186" t="s">
        <v>139</v>
      </c>
      <c r="B26" s="187" t="s">
        <v>140</v>
      </c>
      <c r="C26" s="175">
        <v>0</v>
      </c>
      <c r="D26" s="176" t="s">
        <v>234</v>
      </c>
      <c r="E26" s="238" t="s">
        <v>234</v>
      </c>
    </row>
    <row r="27" spans="1:5" x14ac:dyDescent="0.15">
      <c r="A27" s="188" t="s">
        <v>141</v>
      </c>
      <c r="D27" s="177" t="s">
        <v>297</v>
      </c>
      <c r="E27" s="238" t="s">
        <v>297</v>
      </c>
    </row>
    <row r="28" spans="1:5" x14ac:dyDescent="0.15">
      <c r="E28" s="240"/>
    </row>
    <row r="30" spans="1:5" x14ac:dyDescent="0.15">
      <c r="A30" s="174" t="s">
        <v>102</v>
      </c>
      <c r="B30" s="166">
        <v>0</v>
      </c>
    </row>
    <row r="31" spans="1:5" x14ac:dyDescent="0.15">
      <c r="B31" s="166"/>
    </row>
    <row r="32" spans="1:5" x14ac:dyDescent="0.15">
      <c r="A32" s="174" t="s">
        <v>104</v>
      </c>
      <c r="B32" s="166">
        <v>0</v>
      </c>
    </row>
    <row r="33" spans="1:3" x14ac:dyDescent="0.15">
      <c r="B33" s="166"/>
    </row>
    <row r="34" spans="1:3" x14ac:dyDescent="0.15">
      <c r="A34" s="174" t="s">
        <v>106</v>
      </c>
      <c r="B34" s="166">
        <v>0</v>
      </c>
    </row>
    <row r="35" spans="1:3" x14ac:dyDescent="0.15">
      <c r="B35" s="166"/>
    </row>
    <row r="36" spans="1:3" x14ac:dyDescent="0.15">
      <c r="A36" s="188" t="s">
        <v>223</v>
      </c>
      <c r="B36" s="166">
        <v>0</v>
      </c>
    </row>
    <row r="37" spans="1:3" x14ac:dyDescent="0.15">
      <c r="B37" s="166"/>
    </row>
    <row r="38" spans="1:3" x14ac:dyDescent="0.15">
      <c r="A38" s="174" t="s">
        <v>110</v>
      </c>
      <c r="B38" s="166">
        <v>0</v>
      </c>
    </row>
    <row r="39" spans="1:3" x14ac:dyDescent="0.15">
      <c r="B39" s="166"/>
    </row>
    <row r="40" spans="1:3" x14ac:dyDescent="0.15">
      <c r="A40" s="178" t="s">
        <v>112</v>
      </c>
      <c r="B40" s="166"/>
    </row>
    <row r="41" spans="1:3" x14ac:dyDescent="0.15">
      <c r="A41" s="188">
        <v>36</v>
      </c>
      <c r="B41" s="166">
        <v>827137</v>
      </c>
    </row>
    <row r="42" spans="1:3" x14ac:dyDescent="0.15">
      <c r="A42" s="188">
        <v>167</v>
      </c>
      <c r="B42" s="166">
        <v>0</v>
      </c>
    </row>
    <row r="43" spans="1:3" x14ac:dyDescent="0.15">
      <c r="B43" s="166">
        <f>SUM(B41+B42)</f>
        <v>827137</v>
      </c>
      <c r="C43" s="166">
        <v>827137</v>
      </c>
    </row>
    <row r="44" spans="1:3" x14ac:dyDescent="0.15">
      <c r="B44" s="166"/>
    </row>
    <row r="45" spans="1:3" x14ac:dyDescent="0.15">
      <c r="A45" s="179" t="s">
        <v>345</v>
      </c>
      <c r="B45" s="166"/>
    </row>
    <row r="46" spans="1:3" x14ac:dyDescent="0.15">
      <c r="A46" s="188">
        <v>102</v>
      </c>
      <c r="B46" s="166">
        <v>0</v>
      </c>
    </row>
    <row r="47" spans="1:3" x14ac:dyDescent="0.15">
      <c r="A47" s="188">
        <v>647</v>
      </c>
      <c r="B47" s="166">
        <v>0</v>
      </c>
    </row>
    <row r="48" spans="1:3" x14ac:dyDescent="0.15">
      <c r="A48" s="188">
        <v>101</v>
      </c>
      <c r="B48" s="166">
        <v>0</v>
      </c>
    </row>
    <row r="49" spans="1:5" x14ac:dyDescent="0.15">
      <c r="A49" s="188">
        <v>784</v>
      </c>
      <c r="B49" s="166">
        <v>0</v>
      </c>
    </row>
    <row r="50" spans="1:5" x14ac:dyDescent="0.15">
      <c r="A50" s="188">
        <v>129</v>
      </c>
      <c r="B50" s="166">
        <v>0</v>
      </c>
    </row>
    <row r="51" spans="1:5" x14ac:dyDescent="0.15">
      <c r="A51" s="188">
        <v>36</v>
      </c>
      <c r="B51" s="166">
        <v>827137</v>
      </c>
    </row>
    <row r="52" spans="1:5" x14ac:dyDescent="0.15">
      <c r="A52" s="188">
        <v>167</v>
      </c>
      <c r="B52" s="166">
        <v>0</v>
      </c>
    </row>
    <row r="53" spans="1:5" x14ac:dyDescent="0.15">
      <c r="A53" s="188">
        <v>783</v>
      </c>
      <c r="B53" s="166">
        <v>0</v>
      </c>
    </row>
    <row r="54" spans="1:5" x14ac:dyDescent="0.15">
      <c r="B54" s="166">
        <f>SUM(B46-B47-B48-B49-B50-B51-B52-B53)</f>
        <v>-827137</v>
      </c>
      <c r="C54" s="166">
        <v>-827137</v>
      </c>
    </row>
    <row r="55" spans="1:5" x14ac:dyDescent="0.15">
      <c r="B55" s="166"/>
    </row>
    <row r="56" spans="1:5" x14ac:dyDescent="0.15">
      <c r="A56" s="183" t="s">
        <v>346</v>
      </c>
      <c r="B56" s="166"/>
    </row>
    <row r="57" spans="1:5" x14ac:dyDescent="0.15">
      <c r="B57" s="175">
        <v>0</v>
      </c>
      <c r="C57" s="166">
        <v>102</v>
      </c>
      <c r="E57" s="165">
        <v>0</v>
      </c>
    </row>
    <row r="58" spans="1:5" x14ac:dyDescent="0.15">
      <c r="B58" s="175">
        <v>0</v>
      </c>
      <c r="C58" s="166">
        <v>647</v>
      </c>
      <c r="E58" s="165">
        <v>0</v>
      </c>
    </row>
    <row r="59" spans="1:5" x14ac:dyDescent="0.15">
      <c r="B59" s="175">
        <v>0</v>
      </c>
    </row>
    <row r="60" spans="1:5" x14ac:dyDescent="0.15">
      <c r="B60" s="175">
        <v>0</v>
      </c>
    </row>
    <row r="61" spans="1:5" x14ac:dyDescent="0.15">
      <c r="B61" s="175">
        <v>0</v>
      </c>
    </row>
    <row r="62" spans="1:5" x14ac:dyDescent="0.15">
      <c r="B62" s="175">
        <v>827137</v>
      </c>
    </row>
    <row r="63" spans="1:5" x14ac:dyDescent="0.15">
      <c r="B63" s="166">
        <v>-827137</v>
      </c>
    </row>
    <row r="64" spans="1:5" x14ac:dyDescent="0.15">
      <c r="B64" s="166">
        <f>SUM(B57+B58+B59+B60+B61+B62+B63)</f>
        <v>0</v>
      </c>
      <c r="E64" s="165">
        <v>0</v>
      </c>
    </row>
    <row r="65" spans="1:2" x14ac:dyDescent="0.15">
      <c r="B65" s="166"/>
    </row>
    <row r="66" spans="1:2" x14ac:dyDescent="0.15">
      <c r="A66" s="179" t="s">
        <v>116</v>
      </c>
      <c r="B66" s="166">
        <v>0</v>
      </c>
    </row>
    <row r="67" spans="1:2" x14ac:dyDescent="0.15">
      <c r="B67" s="166"/>
    </row>
    <row r="68" spans="1:2" x14ac:dyDescent="0.15">
      <c r="B68" s="166"/>
    </row>
    <row r="69" spans="1:2" x14ac:dyDescent="0.15">
      <c r="A69" s="183" t="s">
        <v>118</v>
      </c>
      <c r="B69" s="166">
        <v>0</v>
      </c>
    </row>
    <row r="70" spans="1:2" x14ac:dyDescent="0.15">
      <c r="B70" s="166"/>
    </row>
    <row r="71" spans="1:2" x14ac:dyDescent="0.15">
      <c r="B71" s="166"/>
    </row>
    <row r="72" spans="1:2" x14ac:dyDescent="0.15">
      <c r="A72" s="178" t="s">
        <v>120</v>
      </c>
      <c r="B72" s="166"/>
    </row>
    <row r="73" spans="1:2" x14ac:dyDescent="0.15">
      <c r="A73" s="188">
        <v>122</v>
      </c>
      <c r="B73" s="166">
        <v>0</v>
      </c>
    </row>
    <row r="74" spans="1:2" x14ac:dyDescent="0.15">
      <c r="A74" s="188">
        <v>102</v>
      </c>
      <c r="B74" s="166">
        <v>0</v>
      </c>
    </row>
    <row r="75" spans="1:2" x14ac:dyDescent="0.15">
      <c r="B75" s="166">
        <v>0</v>
      </c>
    </row>
    <row r="76" spans="1:2" x14ac:dyDescent="0.15">
      <c r="B76" s="166"/>
    </row>
    <row r="77" spans="1:2" x14ac:dyDescent="0.15">
      <c r="A77" s="183" t="s">
        <v>347</v>
      </c>
      <c r="B77" s="166"/>
    </row>
    <row r="78" spans="1:2" x14ac:dyDescent="0.15">
      <c r="A78" s="188">
        <v>122</v>
      </c>
      <c r="B78" s="166">
        <v>0</v>
      </c>
    </row>
    <row r="79" spans="1:2" x14ac:dyDescent="0.15">
      <c r="A79" s="188">
        <v>102</v>
      </c>
      <c r="B79" s="166">
        <v>0</v>
      </c>
    </row>
    <row r="80" spans="1:2" x14ac:dyDescent="0.15">
      <c r="B80" s="166">
        <v>0</v>
      </c>
    </row>
    <row r="81" spans="1:3" x14ac:dyDescent="0.15">
      <c r="B81" s="166"/>
    </row>
    <row r="82" spans="1:3" x14ac:dyDescent="0.15">
      <c r="A82" s="185" t="s">
        <v>123</v>
      </c>
      <c r="B82" s="166"/>
    </row>
    <row r="83" spans="1:3" x14ac:dyDescent="0.15">
      <c r="A83" s="188">
        <v>0</v>
      </c>
      <c r="B83" s="166">
        <v>0</v>
      </c>
    </row>
    <row r="84" spans="1:3" x14ac:dyDescent="0.15">
      <c r="A84" s="188">
        <v>0</v>
      </c>
      <c r="B84" s="166">
        <v>0</v>
      </c>
    </row>
    <row r="85" spans="1:3" x14ac:dyDescent="0.15">
      <c r="A85" s="188">
        <v>0</v>
      </c>
      <c r="B85" s="166">
        <v>0</v>
      </c>
    </row>
    <row r="86" spans="1:3" x14ac:dyDescent="0.15">
      <c r="B86" s="166">
        <v>0</v>
      </c>
    </row>
    <row r="87" spans="1:3" x14ac:dyDescent="0.15">
      <c r="B87" s="166"/>
    </row>
    <row r="88" spans="1:3" x14ac:dyDescent="0.15">
      <c r="A88" s="178" t="s">
        <v>125</v>
      </c>
      <c r="B88" s="166"/>
    </row>
    <row r="89" spans="1:3" x14ac:dyDescent="0.15">
      <c r="A89" s="188">
        <v>102</v>
      </c>
      <c r="B89" s="166">
        <v>0</v>
      </c>
    </row>
    <row r="90" spans="1:3" x14ac:dyDescent="0.15">
      <c r="A90" s="188">
        <v>645</v>
      </c>
      <c r="B90" s="166">
        <v>0</v>
      </c>
    </row>
    <row r="91" spans="1:3" x14ac:dyDescent="0.15">
      <c r="A91" s="188">
        <v>646</v>
      </c>
      <c r="B91" s="166">
        <v>31327792</v>
      </c>
    </row>
    <row r="92" spans="1:3" x14ac:dyDescent="0.15">
      <c r="B92" s="166">
        <f>SUM(B89-B90+B91)</f>
        <v>31327792</v>
      </c>
      <c r="C92" s="166">
        <v>31327792</v>
      </c>
    </row>
    <row r="93" spans="1:3" x14ac:dyDescent="0.15">
      <c r="B93" s="166"/>
    </row>
    <row r="94" spans="1:3" x14ac:dyDescent="0.15">
      <c r="A94" s="183" t="s">
        <v>144</v>
      </c>
      <c r="B94" s="166">
        <v>0</v>
      </c>
    </row>
    <row r="95" spans="1:3" x14ac:dyDescent="0.15">
      <c r="B95" s="166"/>
    </row>
    <row r="96" spans="1:3" x14ac:dyDescent="0.15">
      <c r="B96" s="166"/>
    </row>
    <row r="97" spans="1:6" x14ac:dyDescent="0.15">
      <c r="A97" s="178" t="s">
        <v>128</v>
      </c>
      <c r="B97" s="166">
        <v>0</v>
      </c>
    </row>
    <row r="98" spans="1:6" x14ac:dyDescent="0.15">
      <c r="B98" s="166"/>
    </row>
    <row r="99" spans="1:6" x14ac:dyDescent="0.15">
      <c r="A99" s="183" t="s">
        <v>130</v>
      </c>
      <c r="B99" s="166">
        <v>0</v>
      </c>
    </row>
    <row r="100" spans="1:6" x14ac:dyDescent="0.15">
      <c r="B100" s="166"/>
    </row>
    <row r="101" spans="1:6" x14ac:dyDescent="0.15">
      <c r="A101" s="183" t="s">
        <v>146</v>
      </c>
      <c r="B101" s="166">
        <v>0</v>
      </c>
    </row>
    <row r="102" spans="1:6" x14ac:dyDescent="0.15">
      <c r="A102" s="188">
        <v>15</v>
      </c>
      <c r="B102" s="166">
        <v>31327792</v>
      </c>
    </row>
    <row r="103" spans="1:6" x14ac:dyDescent="0.15">
      <c r="A103" s="188">
        <v>17</v>
      </c>
      <c r="B103" s="166">
        <v>0</v>
      </c>
      <c r="E103" s="165">
        <v>102</v>
      </c>
      <c r="F103" s="165">
        <v>0</v>
      </c>
    </row>
    <row r="104" spans="1:6" x14ac:dyDescent="0.15">
      <c r="B104" s="202">
        <f>SUM(B102+B103)</f>
        <v>31327792</v>
      </c>
      <c r="C104" s="166">
        <v>31327792</v>
      </c>
      <c r="E104" s="165">
        <v>645</v>
      </c>
      <c r="F104" s="165">
        <v>0</v>
      </c>
    </row>
    <row r="105" spans="1:6" x14ac:dyDescent="0.15">
      <c r="B105" s="166"/>
      <c r="E105" s="165">
        <v>645</v>
      </c>
      <c r="F105" s="165">
        <v>0</v>
      </c>
    </row>
    <row r="106" spans="1:6" x14ac:dyDescent="0.15">
      <c r="A106" s="178" t="s">
        <v>133</v>
      </c>
      <c r="B106" s="166">
        <v>0</v>
      </c>
      <c r="F106" s="241">
        <v>0</v>
      </c>
    </row>
    <row r="107" spans="1:6" x14ac:dyDescent="0.15">
      <c r="B107" s="166"/>
    </row>
    <row r="108" spans="1:6" x14ac:dyDescent="0.15">
      <c r="A108" s="179" t="s">
        <v>214</v>
      </c>
      <c r="B108" s="166"/>
    </row>
    <row r="109" spans="1:6" x14ac:dyDescent="0.15">
      <c r="A109" s="188">
        <v>123</v>
      </c>
      <c r="B109" s="166">
        <v>0</v>
      </c>
    </row>
    <row r="110" spans="1:6" x14ac:dyDescent="0.15">
      <c r="A110" s="188">
        <v>1673</v>
      </c>
      <c r="B110" s="166">
        <v>0</v>
      </c>
    </row>
    <row r="111" spans="1:6" x14ac:dyDescent="0.15">
      <c r="A111" s="188">
        <v>102</v>
      </c>
      <c r="B111" s="166">
        <v>0</v>
      </c>
    </row>
    <row r="112" spans="1:6" x14ac:dyDescent="0.15">
      <c r="A112" s="188">
        <v>645</v>
      </c>
      <c r="B112" s="166">
        <v>0</v>
      </c>
    </row>
    <row r="113" spans="1:2" x14ac:dyDescent="0.15">
      <c r="A113" s="188">
        <v>646</v>
      </c>
      <c r="B113" s="166">
        <v>31327792</v>
      </c>
    </row>
    <row r="114" spans="1:2" x14ac:dyDescent="0.15">
      <c r="A114" s="188">
        <v>844</v>
      </c>
      <c r="B114" s="166">
        <v>0</v>
      </c>
    </row>
    <row r="115" spans="1:2" x14ac:dyDescent="0.15">
      <c r="B115" s="166">
        <v>-31327792</v>
      </c>
    </row>
    <row r="116" spans="1:2" x14ac:dyDescent="0.15">
      <c r="B116" s="166"/>
    </row>
    <row r="117" spans="1:2" x14ac:dyDescent="0.15">
      <c r="A117" s="179" t="s">
        <v>148</v>
      </c>
      <c r="B117" s="166">
        <v>0</v>
      </c>
    </row>
    <row r="118" spans="1:2" x14ac:dyDescent="0.15">
      <c r="B118" s="166"/>
    </row>
    <row r="119" spans="1:2" x14ac:dyDescent="0.15">
      <c r="B119" s="166"/>
    </row>
    <row r="120" spans="1:2" x14ac:dyDescent="0.15">
      <c r="A120" s="179" t="s">
        <v>213</v>
      </c>
      <c r="B120" s="166"/>
    </row>
    <row r="121" spans="1:2" x14ac:dyDescent="0.15">
      <c r="A121" s="188">
        <v>122</v>
      </c>
      <c r="B121" s="166">
        <v>0</v>
      </c>
    </row>
    <row r="122" spans="1:2" x14ac:dyDescent="0.15">
      <c r="A122" s="188">
        <v>123</v>
      </c>
      <c r="B122" s="166">
        <v>0</v>
      </c>
    </row>
    <row r="123" spans="1:2" x14ac:dyDescent="0.15">
      <c r="A123" s="188">
        <v>1673</v>
      </c>
      <c r="B123" s="166">
        <v>0</v>
      </c>
    </row>
    <row r="124" spans="1:2" x14ac:dyDescent="0.15">
      <c r="A124" s="188">
        <v>1113</v>
      </c>
      <c r="B124" s="166">
        <v>0</v>
      </c>
    </row>
    <row r="125" spans="1:2" x14ac:dyDescent="0.15">
      <c r="B125" s="166">
        <v>0</v>
      </c>
    </row>
    <row r="126" spans="1:2" x14ac:dyDescent="0.15">
      <c r="B126" s="166"/>
    </row>
    <row r="127" spans="1:2" x14ac:dyDescent="0.15">
      <c r="A127" s="183" t="s">
        <v>147</v>
      </c>
      <c r="B127" s="166"/>
    </row>
    <row r="128" spans="1:2" x14ac:dyDescent="0.15">
      <c r="A128" s="242"/>
      <c r="B128" s="240">
        <v>0</v>
      </c>
    </row>
    <row r="129" spans="1:3" x14ac:dyDescent="0.15">
      <c r="A129" s="242"/>
      <c r="B129" s="166">
        <v>-31327792</v>
      </c>
    </row>
    <row r="130" spans="1:3" x14ac:dyDescent="0.15">
      <c r="A130" s="242"/>
      <c r="B130" s="240">
        <v>0</v>
      </c>
    </row>
    <row r="131" spans="1:3" x14ac:dyDescent="0.15">
      <c r="B131" s="240">
        <v>0</v>
      </c>
    </row>
    <row r="132" spans="1:3" x14ac:dyDescent="0.15">
      <c r="B132" s="166">
        <f>SUM(B128+B129+B130+B131)</f>
        <v>-31327792</v>
      </c>
      <c r="C132" s="166">
        <v>-31327792</v>
      </c>
    </row>
    <row r="133" spans="1:3" x14ac:dyDescent="0.15">
      <c r="B133" s="166"/>
    </row>
    <row r="134" spans="1:3" x14ac:dyDescent="0.15">
      <c r="B134" s="166"/>
    </row>
    <row r="135" spans="1:3" x14ac:dyDescent="0.15">
      <c r="B135" s="166"/>
    </row>
    <row r="136" spans="1:3" x14ac:dyDescent="0.15">
      <c r="A136" s="187" t="s">
        <v>140</v>
      </c>
      <c r="B136" s="166"/>
    </row>
    <row r="137" spans="1:3" x14ac:dyDescent="0.15">
      <c r="B137" s="166">
        <v>31327792</v>
      </c>
    </row>
    <row r="138" spans="1:3" x14ac:dyDescent="0.15">
      <c r="B138" s="166">
        <v>-31327792</v>
      </c>
    </row>
    <row r="139" spans="1:3" x14ac:dyDescent="0.15">
      <c r="B139" s="166">
        <f>SUM(B137+B138)</f>
        <v>0</v>
      </c>
    </row>
    <row r="140" spans="1:3" x14ac:dyDescent="0.15">
      <c r="B140" s="16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3668-6B08-42AD-8980-41F9FAC8286E}">
  <sheetPr>
    <tabColor rgb="FF7030A0"/>
  </sheetPr>
  <dimension ref="A1:F143"/>
  <sheetViews>
    <sheetView tabSelected="1" zoomScale="110" zoomScaleNormal="110" workbookViewId="0">
      <selection activeCell="B19" sqref="B19"/>
    </sheetView>
  </sheetViews>
  <sheetFormatPr baseColWidth="10" defaultColWidth="10.85546875" defaultRowHeight="9" x14ac:dyDescent="0.15"/>
  <cols>
    <col min="1" max="1" width="22.85546875" style="188" customWidth="1"/>
    <col min="2" max="2" width="44.85546875" style="165" customWidth="1"/>
    <col min="3" max="3" width="12.42578125" style="166" bestFit="1" customWidth="1"/>
    <col min="4" max="4" width="30.140625" style="166" customWidth="1"/>
    <col min="5" max="5" width="32.85546875" style="166" customWidth="1"/>
    <col min="6" max="6" width="14.85546875" style="165" customWidth="1"/>
    <col min="7" max="16384" width="10.85546875" style="165"/>
  </cols>
  <sheetData>
    <row r="1" spans="1:5" x14ac:dyDescent="0.15">
      <c r="A1" s="165"/>
      <c r="D1" s="167">
        <v>45154</v>
      </c>
      <c r="E1" s="168">
        <v>45147</v>
      </c>
    </row>
    <row r="2" spans="1:5" x14ac:dyDescent="0.15">
      <c r="A2" s="169" t="s">
        <v>99</v>
      </c>
      <c r="B2" s="170" t="s">
        <v>212</v>
      </c>
      <c r="C2" s="171" t="s">
        <v>216</v>
      </c>
      <c r="D2" s="172" t="s">
        <v>217</v>
      </c>
      <c r="E2" s="172" t="s">
        <v>217</v>
      </c>
    </row>
    <row r="3" spans="1:5" x14ac:dyDescent="0.15">
      <c r="A3" s="173" t="s">
        <v>101</v>
      </c>
      <c r="B3" s="174" t="s">
        <v>102</v>
      </c>
      <c r="C3" s="175">
        <v>0</v>
      </c>
      <c r="D3" s="176" t="s">
        <v>337</v>
      </c>
      <c r="E3" s="176" t="s">
        <v>337</v>
      </c>
    </row>
    <row r="4" spans="1:5" x14ac:dyDescent="0.15">
      <c r="A4" s="173" t="s">
        <v>103</v>
      </c>
      <c r="B4" s="174" t="s">
        <v>104</v>
      </c>
      <c r="C4" s="166">
        <v>59868799</v>
      </c>
      <c r="D4" s="177" t="s">
        <v>304</v>
      </c>
      <c r="E4" s="177" t="s">
        <v>304</v>
      </c>
    </row>
    <row r="5" spans="1:5" x14ac:dyDescent="0.15">
      <c r="A5" s="173" t="s">
        <v>105</v>
      </c>
      <c r="B5" s="174" t="s">
        <v>106</v>
      </c>
      <c r="C5" s="175">
        <v>2127651048</v>
      </c>
      <c r="D5" s="176" t="s">
        <v>305</v>
      </c>
      <c r="E5" s="176" t="s">
        <v>305</v>
      </c>
    </row>
    <row r="6" spans="1:5" x14ac:dyDescent="0.15">
      <c r="A6" s="173" t="s">
        <v>107</v>
      </c>
      <c r="B6" s="178"/>
      <c r="C6" s="166">
        <v>0</v>
      </c>
      <c r="D6" s="177" t="s">
        <v>332</v>
      </c>
      <c r="E6" s="177" t="s">
        <v>332</v>
      </c>
    </row>
    <row r="7" spans="1:5" x14ac:dyDescent="0.15">
      <c r="A7" s="173" t="s">
        <v>109</v>
      </c>
      <c r="B7" s="174" t="s">
        <v>110</v>
      </c>
      <c r="C7" s="166">
        <v>0</v>
      </c>
      <c r="D7" s="177" t="s">
        <v>333</v>
      </c>
      <c r="E7" s="177" t="s">
        <v>333</v>
      </c>
    </row>
    <row r="8" spans="1:5" x14ac:dyDescent="0.15">
      <c r="A8" s="173" t="s">
        <v>111</v>
      </c>
      <c r="B8" s="178" t="s">
        <v>112</v>
      </c>
      <c r="C8" s="166">
        <v>6546814</v>
      </c>
      <c r="D8" s="177" t="s">
        <v>306</v>
      </c>
      <c r="E8" s="177" t="s">
        <v>306</v>
      </c>
    </row>
    <row r="9" spans="1:5" x14ac:dyDescent="0.15">
      <c r="A9" s="173" t="s">
        <v>113</v>
      </c>
      <c r="B9" s="179" t="s">
        <v>345</v>
      </c>
      <c r="C9" s="166">
        <v>-5576976415</v>
      </c>
      <c r="D9" s="180" t="s">
        <v>343</v>
      </c>
      <c r="E9" s="181" t="s">
        <v>339</v>
      </c>
    </row>
    <row r="10" spans="1:5" x14ac:dyDescent="0.15">
      <c r="A10" s="182" t="s">
        <v>114</v>
      </c>
      <c r="B10" s="183" t="s">
        <v>346</v>
      </c>
      <c r="C10" s="166">
        <v>-3382909754</v>
      </c>
      <c r="D10" s="177" t="s">
        <v>307</v>
      </c>
      <c r="E10" s="177" t="s">
        <v>307</v>
      </c>
    </row>
    <row r="11" spans="1:5" x14ac:dyDescent="0.15">
      <c r="A11" s="173" t="s">
        <v>115</v>
      </c>
      <c r="B11" s="179" t="s">
        <v>116</v>
      </c>
      <c r="C11" s="166">
        <v>3382909754</v>
      </c>
      <c r="D11" s="177" t="s">
        <v>308</v>
      </c>
      <c r="E11" s="177" t="s">
        <v>308</v>
      </c>
    </row>
    <row r="12" spans="1:5" x14ac:dyDescent="0.15">
      <c r="A12" s="182" t="s">
        <v>117</v>
      </c>
      <c r="B12" s="183" t="s">
        <v>118</v>
      </c>
      <c r="C12" s="166">
        <v>3382909754</v>
      </c>
      <c r="D12" s="177" t="s">
        <v>309</v>
      </c>
      <c r="E12" s="177" t="s">
        <v>309</v>
      </c>
    </row>
    <row r="13" spans="1:5" x14ac:dyDescent="0.15">
      <c r="A13" s="173" t="s">
        <v>119</v>
      </c>
      <c r="B13" s="178" t="s">
        <v>120</v>
      </c>
      <c r="C13" s="166">
        <v>7305837022</v>
      </c>
      <c r="D13" s="177" t="s">
        <v>310</v>
      </c>
      <c r="E13" s="177" t="s">
        <v>310</v>
      </c>
    </row>
    <row r="14" spans="1:5" x14ac:dyDescent="0.15">
      <c r="A14" s="182" t="s">
        <v>121</v>
      </c>
      <c r="B14" s="183" t="s">
        <v>347</v>
      </c>
      <c r="C14" s="166">
        <v>7305837022</v>
      </c>
      <c r="D14" s="177" t="s">
        <v>311</v>
      </c>
      <c r="E14" s="177" t="s">
        <v>311</v>
      </c>
    </row>
    <row r="15" spans="1:5" x14ac:dyDescent="0.15">
      <c r="A15" s="184" t="s">
        <v>122</v>
      </c>
      <c r="B15" s="185" t="s">
        <v>123</v>
      </c>
      <c r="C15" s="166">
        <v>7305837022</v>
      </c>
      <c r="D15" s="177" t="s">
        <v>312</v>
      </c>
      <c r="E15" s="177" t="s">
        <v>312</v>
      </c>
    </row>
    <row r="16" spans="1:5" x14ac:dyDescent="0.15">
      <c r="A16" s="173" t="s">
        <v>124</v>
      </c>
      <c r="B16" s="178" t="s">
        <v>125</v>
      </c>
      <c r="C16" s="166">
        <v>-21656900</v>
      </c>
      <c r="D16" s="177" t="s">
        <v>313</v>
      </c>
      <c r="E16" s="177" t="s">
        <v>313</v>
      </c>
    </row>
    <row r="17" spans="1:5" x14ac:dyDescent="0.15">
      <c r="A17" s="182" t="s">
        <v>126</v>
      </c>
      <c r="B17" s="183" t="s">
        <v>144</v>
      </c>
      <c r="C17" s="166">
        <v>-21656900</v>
      </c>
      <c r="D17" s="177" t="s">
        <v>314</v>
      </c>
      <c r="E17" s="177" t="s">
        <v>314</v>
      </c>
    </row>
    <row r="18" spans="1:5" x14ac:dyDescent="0.15">
      <c r="A18" s="173" t="s">
        <v>127</v>
      </c>
      <c r="B18" s="178" t="s">
        <v>128</v>
      </c>
      <c r="C18" s="175">
        <v>0</v>
      </c>
      <c r="D18" s="176" t="s">
        <v>221</v>
      </c>
      <c r="E18" s="176" t="s">
        <v>221</v>
      </c>
    </row>
    <row r="19" spans="1:5" x14ac:dyDescent="0.15">
      <c r="A19" s="182" t="s">
        <v>129</v>
      </c>
      <c r="B19" s="183" t="s">
        <v>130</v>
      </c>
      <c r="C19" s="175">
        <v>0</v>
      </c>
      <c r="D19" s="176" t="s">
        <v>222</v>
      </c>
      <c r="E19" s="176" t="s">
        <v>222</v>
      </c>
    </row>
    <row r="20" spans="1:5" x14ac:dyDescent="0.15">
      <c r="A20" s="182" t="s">
        <v>131</v>
      </c>
      <c r="B20" s="183" t="s">
        <v>348</v>
      </c>
      <c r="C20" s="175">
        <v>-21656900</v>
      </c>
      <c r="D20" s="176" t="s">
        <v>315</v>
      </c>
      <c r="E20" s="176" t="s">
        <v>315</v>
      </c>
    </row>
    <row r="21" spans="1:5" x14ac:dyDescent="0.15">
      <c r="A21" s="173" t="s">
        <v>132</v>
      </c>
      <c r="B21" s="178" t="s">
        <v>133</v>
      </c>
      <c r="C21" s="175">
        <v>0</v>
      </c>
      <c r="D21" s="176" t="s">
        <v>232</v>
      </c>
      <c r="E21" s="176" t="s">
        <v>232</v>
      </c>
    </row>
    <row r="22" spans="1:5" x14ac:dyDescent="0.15">
      <c r="A22" s="173" t="s">
        <v>134</v>
      </c>
      <c r="B22" s="179" t="s">
        <v>214</v>
      </c>
      <c r="C22" s="175">
        <v>7320878796</v>
      </c>
      <c r="D22" s="176" t="s">
        <v>316</v>
      </c>
      <c r="E22" s="176" t="s">
        <v>316</v>
      </c>
    </row>
    <row r="23" spans="1:5" x14ac:dyDescent="0.15">
      <c r="A23" s="173" t="s">
        <v>136</v>
      </c>
      <c r="B23" s="179" t="s">
        <v>148</v>
      </c>
      <c r="C23" s="175">
        <v>5847363</v>
      </c>
      <c r="D23" s="176" t="s">
        <v>317</v>
      </c>
      <c r="E23" s="176" t="s">
        <v>317</v>
      </c>
    </row>
    <row r="24" spans="1:5" x14ac:dyDescent="0.15">
      <c r="A24" s="173" t="s">
        <v>137</v>
      </c>
      <c r="B24" s="179" t="s">
        <v>213</v>
      </c>
      <c r="C24" s="166">
        <v>767763</v>
      </c>
      <c r="D24" s="177" t="s">
        <v>318</v>
      </c>
      <c r="E24" s="177" t="s">
        <v>318</v>
      </c>
    </row>
    <row r="25" spans="1:5" x14ac:dyDescent="0.15">
      <c r="A25" s="182" t="s">
        <v>138</v>
      </c>
      <c r="B25" s="183" t="s">
        <v>355</v>
      </c>
      <c r="C25" s="166">
        <v>7327493922</v>
      </c>
      <c r="D25" s="208" t="s">
        <v>334</v>
      </c>
      <c r="E25" s="177" t="s">
        <v>334</v>
      </c>
    </row>
    <row r="26" spans="1:5" x14ac:dyDescent="0.15">
      <c r="A26" s="186" t="s">
        <v>139</v>
      </c>
      <c r="B26" s="187" t="s">
        <v>140</v>
      </c>
      <c r="C26" s="166">
        <f>SUM(C20+C25)</f>
        <v>7305837022</v>
      </c>
      <c r="D26" s="177" t="s">
        <v>335</v>
      </c>
      <c r="E26" s="177" t="s">
        <v>335</v>
      </c>
    </row>
    <row r="27" spans="1:5" x14ac:dyDescent="0.15">
      <c r="A27" s="188" t="s">
        <v>141</v>
      </c>
      <c r="D27" s="177" t="s">
        <v>281</v>
      </c>
      <c r="E27" s="177" t="s">
        <v>281</v>
      </c>
    </row>
    <row r="28" spans="1:5" x14ac:dyDescent="0.15">
      <c r="B28" s="189"/>
    </row>
    <row r="29" spans="1:5" x14ac:dyDescent="0.15">
      <c r="B29" s="189"/>
      <c r="C29" s="190"/>
      <c r="D29" s="190"/>
      <c r="E29" s="190"/>
    </row>
    <row r="30" spans="1:5" x14ac:dyDescent="0.15">
      <c r="A30" s="174" t="s">
        <v>102</v>
      </c>
      <c r="B30" s="191">
        <v>0</v>
      </c>
    </row>
    <row r="32" spans="1:5" x14ac:dyDescent="0.15">
      <c r="A32" s="174" t="s">
        <v>104</v>
      </c>
      <c r="B32" s="165">
        <v>59868799</v>
      </c>
    </row>
    <row r="34" spans="1:3" x14ac:dyDescent="0.15">
      <c r="A34" s="174" t="s">
        <v>106</v>
      </c>
      <c r="B34" s="192">
        <v>2127651048</v>
      </c>
    </row>
    <row r="36" spans="1:3" x14ac:dyDescent="0.15">
      <c r="A36" s="188" t="s">
        <v>223</v>
      </c>
      <c r="B36" s="165">
        <v>0</v>
      </c>
    </row>
    <row r="38" spans="1:3" x14ac:dyDescent="0.15">
      <c r="A38" s="174" t="s">
        <v>110</v>
      </c>
      <c r="B38" s="165">
        <v>0</v>
      </c>
    </row>
    <row r="40" spans="1:3" x14ac:dyDescent="0.15">
      <c r="A40" s="178" t="s">
        <v>112</v>
      </c>
    </row>
    <row r="41" spans="1:3" x14ac:dyDescent="0.15">
      <c r="A41" s="188">
        <v>36</v>
      </c>
      <c r="B41" s="165">
        <v>6546814</v>
      </c>
    </row>
    <row r="42" spans="1:3" x14ac:dyDescent="0.15">
      <c r="A42" s="188">
        <v>167</v>
      </c>
      <c r="B42" s="165">
        <v>0</v>
      </c>
    </row>
    <row r="43" spans="1:3" x14ac:dyDescent="0.15">
      <c r="B43" s="165">
        <f>SUM(B41+B42)</f>
        <v>6546814</v>
      </c>
      <c r="C43" s="166">
        <v>6546814</v>
      </c>
    </row>
    <row r="45" spans="1:3" x14ac:dyDescent="0.15">
      <c r="A45" s="179" t="s">
        <v>345</v>
      </c>
    </row>
    <row r="46" spans="1:3" x14ac:dyDescent="0.15">
      <c r="A46" s="193">
        <v>102</v>
      </c>
      <c r="B46" s="165">
        <v>0</v>
      </c>
    </row>
    <row r="47" spans="1:3" x14ac:dyDescent="0.15">
      <c r="A47" s="193">
        <v>647</v>
      </c>
      <c r="B47" s="165">
        <v>3382909754</v>
      </c>
    </row>
    <row r="48" spans="1:3" x14ac:dyDescent="0.15">
      <c r="A48" s="193">
        <v>101</v>
      </c>
      <c r="B48" s="165">
        <v>0</v>
      </c>
    </row>
    <row r="49" spans="1:4" x14ac:dyDescent="0.15">
      <c r="A49" s="193">
        <v>784</v>
      </c>
      <c r="B49" s="165">
        <v>59868799</v>
      </c>
    </row>
    <row r="50" spans="1:4" x14ac:dyDescent="0.15">
      <c r="A50" s="193">
        <v>129</v>
      </c>
      <c r="B50" s="165">
        <v>2127651048</v>
      </c>
    </row>
    <row r="51" spans="1:4" x14ac:dyDescent="0.15">
      <c r="A51" s="193">
        <v>36</v>
      </c>
      <c r="B51" s="165">
        <v>6546814</v>
      </c>
      <c r="C51" s="165">
        <v>6546814</v>
      </c>
      <c r="D51" s="165"/>
    </row>
    <row r="52" spans="1:4" x14ac:dyDescent="0.15">
      <c r="A52" s="193">
        <v>167</v>
      </c>
      <c r="B52" s="165">
        <v>0</v>
      </c>
    </row>
    <row r="53" spans="1:4" x14ac:dyDescent="0.15">
      <c r="A53" s="193">
        <v>783</v>
      </c>
      <c r="B53" s="165">
        <v>0</v>
      </c>
    </row>
    <row r="54" spans="1:4" x14ac:dyDescent="0.15">
      <c r="B54" s="165">
        <f>SUM(B46-B47-B48-B49-B50-B51-B52-B53)</f>
        <v>-5576976415</v>
      </c>
      <c r="C54" s="166">
        <v>-5576976415</v>
      </c>
    </row>
    <row r="56" spans="1:4" x14ac:dyDescent="0.15">
      <c r="A56" s="183" t="s">
        <v>346</v>
      </c>
    </row>
    <row r="57" spans="1:4" x14ac:dyDescent="0.15">
      <c r="B57" s="192">
        <v>0</v>
      </c>
    </row>
    <row r="58" spans="1:4" x14ac:dyDescent="0.15">
      <c r="B58" s="166">
        <v>59868799</v>
      </c>
    </row>
    <row r="59" spans="1:4" x14ac:dyDescent="0.15">
      <c r="B59" s="192">
        <v>2127651048</v>
      </c>
    </row>
    <row r="60" spans="1:4" x14ac:dyDescent="0.15">
      <c r="B60" s="166">
        <v>0</v>
      </c>
    </row>
    <row r="61" spans="1:4" x14ac:dyDescent="0.15">
      <c r="B61" s="166">
        <v>0</v>
      </c>
    </row>
    <row r="62" spans="1:4" x14ac:dyDescent="0.15">
      <c r="B62" s="166">
        <v>6546814</v>
      </c>
    </row>
    <row r="63" spans="1:4" x14ac:dyDescent="0.15">
      <c r="B63" s="166">
        <v>-5576976415</v>
      </c>
    </row>
    <row r="64" spans="1:4" x14ac:dyDescent="0.15">
      <c r="B64" s="165">
        <f>SUM(B57+B58+B59+B60+B61+B62+B63)</f>
        <v>-3382909754</v>
      </c>
      <c r="C64" s="166">
        <v>-3382909754</v>
      </c>
    </row>
    <row r="66" spans="1:3" x14ac:dyDescent="0.15">
      <c r="A66" s="179" t="s">
        <v>116</v>
      </c>
      <c r="B66" s="166">
        <v>3382909754</v>
      </c>
    </row>
    <row r="69" spans="1:3" x14ac:dyDescent="0.15">
      <c r="A69" s="183" t="s">
        <v>118</v>
      </c>
      <c r="B69" s="166">
        <v>3382909754</v>
      </c>
    </row>
    <row r="72" spans="1:3" x14ac:dyDescent="0.15">
      <c r="A72" s="178" t="s">
        <v>120</v>
      </c>
    </row>
    <row r="73" spans="1:3" x14ac:dyDescent="0.15">
      <c r="A73" s="188">
        <v>122</v>
      </c>
      <c r="B73" s="165">
        <v>7305837022</v>
      </c>
    </row>
    <row r="74" spans="1:3" x14ac:dyDescent="0.15">
      <c r="A74" s="188">
        <v>102</v>
      </c>
      <c r="B74" s="165">
        <v>0</v>
      </c>
    </row>
    <row r="75" spans="1:3" x14ac:dyDescent="0.15">
      <c r="B75" s="165">
        <f>SUM(B73-B74)</f>
        <v>7305837022</v>
      </c>
      <c r="C75" s="166">
        <v>7305837022</v>
      </c>
    </row>
    <row r="77" spans="1:3" x14ac:dyDescent="0.15">
      <c r="A77" s="183" t="s">
        <v>347</v>
      </c>
    </row>
    <row r="78" spans="1:3" x14ac:dyDescent="0.15">
      <c r="A78" s="188">
        <v>122</v>
      </c>
      <c r="B78" s="165">
        <v>7305837022</v>
      </c>
    </row>
    <row r="79" spans="1:3" x14ac:dyDescent="0.15">
      <c r="A79" s="188">
        <v>102</v>
      </c>
      <c r="B79" s="165">
        <v>0</v>
      </c>
    </row>
    <row r="80" spans="1:3" x14ac:dyDescent="0.15">
      <c r="B80" s="165">
        <f>SUM(B78-B79)</f>
        <v>7305837022</v>
      </c>
    </row>
    <row r="82" spans="1:3" x14ac:dyDescent="0.15">
      <c r="A82" s="185" t="s">
        <v>123</v>
      </c>
    </row>
    <row r="83" spans="1:3" x14ac:dyDescent="0.15">
      <c r="A83" s="188">
        <v>0</v>
      </c>
      <c r="B83" s="166">
        <v>-3382909754</v>
      </c>
    </row>
    <row r="84" spans="1:3" x14ac:dyDescent="0.15">
      <c r="A84" s="188">
        <v>0</v>
      </c>
      <c r="B84" s="166">
        <v>3382909754</v>
      </c>
    </row>
    <row r="85" spans="1:3" x14ac:dyDescent="0.15">
      <c r="A85" s="188">
        <v>0</v>
      </c>
      <c r="B85" s="166">
        <v>7305837022</v>
      </c>
    </row>
    <row r="86" spans="1:3" x14ac:dyDescent="0.15">
      <c r="B86" s="166">
        <f>SUM(B83+B84+B85)</f>
        <v>7305837022</v>
      </c>
      <c r="C86" s="166">
        <v>7305837022</v>
      </c>
    </row>
    <row r="88" spans="1:3" x14ac:dyDescent="0.15">
      <c r="A88" s="178" t="s">
        <v>125</v>
      </c>
    </row>
    <row r="89" spans="1:3" x14ac:dyDescent="0.15">
      <c r="A89" s="188">
        <v>102</v>
      </c>
      <c r="B89" s="165">
        <v>0</v>
      </c>
    </row>
    <row r="90" spans="1:3" x14ac:dyDescent="0.15">
      <c r="A90" s="188">
        <v>645</v>
      </c>
      <c r="B90" s="165">
        <v>21656900</v>
      </c>
    </row>
    <row r="91" spans="1:3" x14ac:dyDescent="0.15">
      <c r="A91" s="188">
        <v>646</v>
      </c>
      <c r="B91" s="165">
        <v>0</v>
      </c>
    </row>
    <row r="92" spans="1:3" x14ac:dyDescent="0.15">
      <c r="B92" s="165">
        <f>SUM(B89-B90+B91)</f>
        <v>-21656900</v>
      </c>
      <c r="C92" s="166">
        <v>-21656900</v>
      </c>
    </row>
    <row r="94" spans="1:3" x14ac:dyDescent="0.15">
      <c r="A94" s="183" t="s">
        <v>144</v>
      </c>
    </row>
    <row r="95" spans="1:3" x14ac:dyDescent="0.15">
      <c r="A95" s="188">
        <v>102</v>
      </c>
      <c r="B95" s="165">
        <v>0</v>
      </c>
    </row>
    <row r="96" spans="1:3" x14ac:dyDescent="0.15">
      <c r="A96" s="188">
        <v>645</v>
      </c>
      <c r="B96" s="165">
        <v>21656900</v>
      </c>
    </row>
    <row r="97" spans="1:6" x14ac:dyDescent="0.15">
      <c r="A97" s="188">
        <v>646</v>
      </c>
      <c r="B97" s="165">
        <v>0</v>
      </c>
    </row>
    <row r="98" spans="1:6" x14ac:dyDescent="0.15">
      <c r="B98" s="165">
        <f>SUM(B95-B96+B97)</f>
        <v>-21656900</v>
      </c>
      <c r="C98" s="166">
        <v>-21656900</v>
      </c>
    </row>
    <row r="100" spans="1:6" x14ac:dyDescent="0.15">
      <c r="A100" s="178" t="s">
        <v>128</v>
      </c>
    </row>
    <row r="102" spans="1:6" x14ac:dyDescent="0.15">
      <c r="A102" s="183" t="s">
        <v>130</v>
      </c>
    </row>
    <row r="104" spans="1:6" x14ac:dyDescent="0.15">
      <c r="A104" s="183" t="s">
        <v>146</v>
      </c>
    </row>
    <row r="105" spans="1:6" x14ac:dyDescent="0.15">
      <c r="A105" s="194" t="s">
        <v>255</v>
      </c>
      <c r="B105" s="165">
        <v>0</v>
      </c>
      <c r="F105" s="192"/>
    </row>
    <row r="106" spans="1:6" x14ac:dyDescent="0.15">
      <c r="A106" s="194" t="s">
        <v>256</v>
      </c>
      <c r="B106" s="165">
        <v>21656900</v>
      </c>
      <c r="C106" s="166">
        <v>15</v>
      </c>
      <c r="F106" s="166"/>
    </row>
    <row r="107" spans="1:6" x14ac:dyDescent="0.15">
      <c r="A107" s="194" t="s">
        <v>256</v>
      </c>
      <c r="B107" s="165">
        <v>0</v>
      </c>
      <c r="C107" s="166">
        <v>17</v>
      </c>
    </row>
    <row r="108" spans="1:6" x14ac:dyDescent="0.15">
      <c r="A108" s="195" t="s">
        <v>257</v>
      </c>
      <c r="B108" s="165">
        <f>SUM(B105-B106+B107)</f>
        <v>-21656900</v>
      </c>
      <c r="C108" s="196"/>
      <c r="D108" s="196"/>
      <c r="E108" s="196"/>
      <c r="F108" s="192"/>
    </row>
    <row r="110" spans="1:6" x14ac:dyDescent="0.15">
      <c r="A110" s="178" t="s">
        <v>133</v>
      </c>
      <c r="B110" s="197">
        <v>0</v>
      </c>
    </row>
    <row r="112" spans="1:6" x14ac:dyDescent="0.15">
      <c r="A112" s="179" t="s">
        <v>214</v>
      </c>
    </row>
    <row r="113" spans="1:3" x14ac:dyDescent="0.15">
      <c r="A113" s="188">
        <v>123</v>
      </c>
      <c r="B113" s="165">
        <v>7254180122</v>
      </c>
      <c r="C113" s="166">
        <f>SUM(B113+B114)</f>
        <v>7299221896</v>
      </c>
    </row>
    <row r="114" spans="1:3" x14ac:dyDescent="0.15">
      <c r="A114" s="188">
        <v>1673</v>
      </c>
      <c r="B114" s="165">
        <v>45041774</v>
      </c>
    </row>
    <row r="115" spans="1:3" x14ac:dyDescent="0.15">
      <c r="A115" s="188">
        <v>102</v>
      </c>
      <c r="B115" s="165">
        <v>0</v>
      </c>
    </row>
    <row r="116" spans="1:3" x14ac:dyDescent="0.15">
      <c r="A116" s="188">
        <v>645</v>
      </c>
      <c r="B116" s="165">
        <v>21656900</v>
      </c>
    </row>
    <row r="117" spans="1:3" x14ac:dyDescent="0.15">
      <c r="A117" s="188">
        <v>646</v>
      </c>
      <c r="B117" s="165">
        <v>0</v>
      </c>
    </row>
    <row r="118" spans="1:3" x14ac:dyDescent="0.15">
      <c r="A118" s="188">
        <v>844</v>
      </c>
      <c r="B118" s="165">
        <v>0</v>
      </c>
    </row>
    <row r="119" spans="1:3" x14ac:dyDescent="0.15">
      <c r="B119" s="165" t="e">
        <f>SUM(#REF!-B115+B116-B117-B118)</f>
        <v>#REF!</v>
      </c>
      <c r="C119" s="166">
        <v>7320878796</v>
      </c>
    </row>
    <row r="121" spans="1:3" x14ac:dyDescent="0.15">
      <c r="A121" s="179" t="s">
        <v>148</v>
      </c>
      <c r="B121" s="198">
        <v>5847363</v>
      </c>
    </row>
    <row r="124" spans="1:3" x14ac:dyDescent="0.15">
      <c r="A124" s="179" t="s">
        <v>213</v>
      </c>
    </row>
    <row r="125" spans="1:3" x14ac:dyDescent="0.15">
      <c r="A125" s="188">
        <v>122</v>
      </c>
      <c r="B125" s="165">
        <v>7305837022</v>
      </c>
    </row>
    <row r="126" spans="1:3" x14ac:dyDescent="0.15">
      <c r="A126" s="188">
        <v>123</v>
      </c>
      <c r="B126" s="165">
        <v>7254180122</v>
      </c>
    </row>
    <row r="127" spans="1:3" x14ac:dyDescent="0.15">
      <c r="A127" s="188">
        <v>1673</v>
      </c>
      <c r="B127" s="165">
        <v>45041774</v>
      </c>
    </row>
    <row r="128" spans="1:3" x14ac:dyDescent="0.15">
      <c r="A128" s="188">
        <v>1113</v>
      </c>
      <c r="B128" s="198">
        <v>5847363</v>
      </c>
    </row>
    <row r="129" spans="1:6" x14ac:dyDescent="0.15">
      <c r="B129" s="165">
        <f>SUM(B125-(B126+B127)-B128)</f>
        <v>767763</v>
      </c>
      <c r="C129" s="166">
        <v>767763</v>
      </c>
    </row>
    <row r="131" spans="1:6" x14ac:dyDescent="0.15">
      <c r="A131" s="205" t="s">
        <v>351</v>
      </c>
      <c r="E131" s="204" t="s">
        <v>352</v>
      </c>
    </row>
    <row r="132" spans="1:6" x14ac:dyDescent="0.15">
      <c r="A132" s="199" t="s">
        <v>259</v>
      </c>
      <c r="B132" s="175">
        <v>0</v>
      </c>
      <c r="C132" s="175"/>
      <c r="D132" s="175"/>
      <c r="E132" s="203" t="s">
        <v>349</v>
      </c>
      <c r="F132" s="166">
        <v>7305837022</v>
      </c>
    </row>
    <row r="133" spans="1:6" x14ac:dyDescent="0.15">
      <c r="A133" s="199" t="s">
        <v>260</v>
      </c>
      <c r="B133" s="175">
        <v>7320878796</v>
      </c>
      <c r="C133" s="175"/>
      <c r="D133" s="175"/>
      <c r="E133" s="203" t="s">
        <v>255</v>
      </c>
      <c r="F133" s="166">
        <v>0</v>
      </c>
    </row>
    <row r="134" spans="1:6" x14ac:dyDescent="0.15">
      <c r="A134" s="206" t="s">
        <v>261</v>
      </c>
      <c r="B134" s="175">
        <v>5847363</v>
      </c>
      <c r="C134" s="175">
        <v>5847363</v>
      </c>
      <c r="D134" s="200" t="s">
        <v>344</v>
      </c>
      <c r="E134" s="203" t="s">
        <v>256</v>
      </c>
      <c r="F134" s="166">
        <v>21656900</v>
      </c>
    </row>
    <row r="135" spans="1:6" x14ac:dyDescent="0.15">
      <c r="A135" s="199" t="s">
        <v>262</v>
      </c>
      <c r="B135" s="166">
        <v>767763</v>
      </c>
      <c r="E135" s="207" t="s">
        <v>350</v>
      </c>
      <c r="F135" s="166">
        <v>0</v>
      </c>
    </row>
    <row r="136" spans="1:6" x14ac:dyDescent="0.15">
      <c r="A136" s="201" t="s">
        <v>263</v>
      </c>
      <c r="B136" s="166">
        <f>SUM(B132+B133+B134+B135)</f>
        <v>7327493922</v>
      </c>
      <c r="E136" s="191" t="s">
        <v>263</v>
      </c>
      <c r="F136" s="166">
        <f>SUM(F132-F133+F134-F135)</f>
        <v>7327493922</v>
      </c>
    </row>
    <row r="137" spans="1:6" x14ac:dyDescent="0.15">
      <c r="B137" s="166"/>
    </row>
    <row r="138" spans="1:6" x14ac:dyDescent="0.15">
      <c r="B138" s="166"/>
    </row>
    <row r="139" spans="1:6" x14ac:dyDescent="0.15">
      <c r="A139" s="187" t="s">
        <v>140</v>
      </c>
    </row>
    <row r="140" spans="1:6" x14ac:dyDescent="0.15">
      <c r="A140" s="189" t="s">
        <v>264</v>
      </c>
      <c r="B140" s="175">
        <v>-21656900</v>
      </c>
      <c r="C140" s="175">
        <v>-21656900</v>
      </c>
      <c r="D140" s="175"/>
      <c r="E140" s="175"/>
    </row>
    <row r="141" spans="1:6" x14ac:dyDescent="0.15">
      <c r="A141" s="189" t="s">
        <v>265</v>
      </c>
      <c r="B141" s="166">
        <v>7327493922</v>
      </c>
      <c r="C141" s="166">
        <v>7327493922</v>
      </c>
    </row>
    <row r="142" spans="1:6" x14ac:dyDescent="0.15">
      <c r="A142" s="191" t="s">
        <v>263</v>
      </c>
      <c r="B142" s="202">
        <f>SUM(B140+B141)</f>
        <v>7305837022</v>
      </c>
      <c r="C142" s="166">
        <v>7305837022</v>
      </c>
    </row>
    <row r="143" spans="1:6" x14ac:dyDescent="0.15">
      <c r="B143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CCE4-D7B0-4391-8223-D426572EE640}">
  <sheetPr>
    <tabColor rgb="FF00B050"/>
  </sheetPr>
  <dimension ref="A1:E58"/>
  <sheetViews>
    <sheetView tabSelected="1" workbookViewId="0">
      <selection activeCell="B19" sqref="B19"/>
    </sheetView>
  </sheetViews>
  <sheetFormatPr baseColWidth="10" defaultColWidth="10.85546875" defaultRowHeight="11.25" x14ac:dyDescent="0.2"/>
  <cols>
    <col min="1" max="1" width="48.5703125" style="107" bestFit="1" customWidth="1"/>
    <col min="2" max="2" width="44.42578125" style="107" bestFit="1" customWidth="1"/>
    <col min="3" max="3" width="14.28515625" style="107" customWidth="1"/>
    <col min="4" max="4" width="30.5703125" style="107" customWidth="1"/>
    <col min="5" max="5" width="47.85546875" style="107" bestFit="1" customWidth="1"/>
    <col min="6" max="16384" width="10.85546875" style="107"/>
  </cols>
  <sheetData>
    <row r="1" spans="1:5" x14ac:dyDescent="0.2">
      <c r="A1" s="97" t="s">
        <v>42</v>
      </c>
      <c r="D1" s="209">
        <v>45154</v>
      </c>
      <c r="E1" s="210">
        <v>45147</v>
      </c>
    </row>
    <row r="2" spans="1:5" x14ac:dyDescent="0.2">
      <c r="A2" s="98" t="s">
        <v>1</v>
      </c>
      <c r="B2" s="116" t="s">
        <v>211</v>
      </c>
      <c r="C2" s="117" t="s">
        <v>216</v>
      </c>
      <c r="D2" s="118" t="s">
        <v>217</v>
      </c>
      <c r="E2" s="118" t="s">
        <v>217</v>
      </c>
    </row>
    <row r="3" spans="1:5" x14ac:dyDescent="0.2">
      <c r="A3" s="99" t="s">
        <v>43</v>
      </c>
      <c r="B3" s="109" t="s">
        <v>189</v>
      </c>
      <c r="C3" s="119">
        <v>0</v>
      </c>
      <c r="D3" s="159" t="s">
        <v>251</v>
      </c>
      <c r="E3" s="120" t="s">
        <v>251</v>
      </c>
    </row>
    <row r="4" spans="1:5" x14ac:dyDescent="0.2">
      <c r="A4" s="100" t="s">
        <v>46</v>
      </c>
      <c r="B4" s="110" t="s">
        <v>190</v>
      </c>
      <c r="C4" s="119">
        <v>0</v>
      </c>
      <c r="D4" s="159" t="s">
        <v>266</v>
      </c>
      <c r="E4" s="120" t="s">
        <v>266</v>
      </c>
    </row>
    <row r="5" spans="1:5" x14ac:dyDescent="0.2">
      <c r="A5" s="101" t="s">
        <v>47</v>
      </c>
      <c r="B5" s="109" t="s">
        <v>191</v>
      </c>
      <c r="C5" s="119">
        <v>0</v>
      </c>
      <c r="D5" s="159" t="s">
        <v>236</v>
      </c>
      <c r="E5" s="120" t="s">
        <v>236</v>
      </c>
    </row>
    <row r="6" spans="1:5" x14ac:dyDescent="0.2">
      <c r="A6" s="102" t="s">
        <v>50</v>
      </c>
      <c r="B6" s="111" t="s">
        <v>180</v>
      </c>
      <c r="C6" s="119">
        <v>0</v>
      </c>
      <c r="D6" s="159" t="s">
        <v>237</v>
      </c>
      <c r="E6" s="120" t="s">
        <v>237</v>
      </c>
    </row>
    <row r="7" spans="1:5" x14ac:dyDescent="0.2">
      <c r="A7" s="101" t="s">
        <v>52</v>
      </c>
      <c r="B7" s="109" t="s">
        <v>197</v>
      </c>
      <c r="C7" s="119">
        <v>0</v>
      </c>
      <c r="D7" s="159" t="s">
        <v>238</v>
      </c>
      <c r="E7" s="120" t="s">
        <v>238</v>
      </c>
    </row>
    <row r="8" spans="1:5" x14ac:dyDescent="0.2">
      <c r="A8" s="101" t="s">
        <v>55</v>
      </c>
      <c r="B8" s="109" t="s">
        <v>198</v>
      </c>
      <c r="C8" s="119">
        <v>0</v>
      </c>
      <c r="D8" s="159" t="s">
        <v>239</v>
      </c>
      <c r="E8" s="120" t="s">
        <v>239</v>
      </c>
    </row>
    <row r="9" spans="1:5" s="120" customFormat="1" x14ac:dyDescent="0.2">
      <c r="A9" s="101" t="s">
        <v>58</v>
      </c>
      <c r="B9" s="109" t="s">
        <v>199</v>
      </c>
      <c r="C9" s="156">
        <v>15</v>
      </c>
      <c r="D9" s="158" t="s">
        <v>319</v>
      </c>
      <c r="E9" s="120" t="s">
        <v>319</v>
      </c>
    </row>
    <row r="10" spans="1:5" x14ac:dyDescent="0.2">
      <c r="A10" s="100" t="s">
        <v>61</v>
      </c>
      <c r="B10" s="109" t="s">
        <v>192</v>
      </c>
      <c r="C10" s="119">
        <v>0</v>
      </c>
      <c r="D10" s="159" t="s">
        <v>240</v>
      </c>
      <c r="E10" s="120" t="s">
        <v>240</v>
      </c>
    </row>
    <row r="11" spans="1:5" x14ac:dyDescent="0.2">
      <c r="A11" s="100" t="s">
        <v>63</v>
      </c>
      <c r="B11" s="109" t="s">
        <v>200</v>
      </c>
      <c r="C11" s="119">
        <v>0</v>
      </c>
      <c r="D11" s="159" t="s">
        <v>241</v>
      </c>
      <c r="E11" s="120" t="s">
        <v>241</v>
      </c>
    </row>
    <row r="12" spans="1:5" x14ac:dyDescent="0.2">
      <c r="A12" s="101" t="s">
        <v>65</v>
      </c>
      <c r="B12" s="109" t="s">
        <v>201</v>
      </c>
      <c r="C12" s="119">
        <v>0</v>
      </c>
      <c r="D12" s="159" t="s">
        <v>242</v>
      </c>
      <c r="E12" s="120" t="s">
        <v>242</v>
      </c>
    </row>
    <row r="13" spans="1:5" x14ac:dyDescent="0.2">
      <c r="A13" s="103" t="s">
        <v>143</v>
      </c>
      <c r="B13" s="109" t="s">
        <v>235</v>
      </c>
      <c r="C13" s="119">
        <v>0</v>
      </c>
      <c r="D13" s="159" t="s">
        <v>243</v>
      </c>
      <c r="E13" s="120" t="s">
        <v>243</v>
      </c>
    </row>
    <row r="14" spans="1:5" x14ac:dyDescent="0.2">
      <c r="A14" s="102" t="s">
        <v>70</v>
      </c>
      <c r="B14" s="111" t="s">
        <v>193</v>
      </c>
      <c r="C14" s="119">
        <v>15</v>
      </c>
      <c r="D14" s="159" t="s">
        <v>320</v>
      </c>
      <c r="E14" s="120" t="s">
        <v>320</v>
      </c>
    </row>
    <row r="15" spans="1:5" x14ac:dyDescent="0.2">
      <c r="A15" s="101" t="s">
        <v>72</v>
      </c>
      <c r="B15" s="109" t="s">
        <v>203</v>
      </c>
      <c r="C15" s="119">
        <v>0</v>
      </c>
      <c r="D15" s="159" t="s">
        <v>244</v>
      </c>
      <c r="E15" s="120" t="s">
        <v>244</v>
      </c>
    </row>
    <row r="16" spans="1:5" x14ac:dyDescent="0.2">
      <c r="A16" s="101" t="s">
        <v>75</v>
      </c>
      <c r="B16" s="109" t="s">
        <v>204</v>
      </c>
      <c r="C16" s="119">
        <v>0</v>
      </c>
      <c r="D16" s="159" t="s">
        <v>245</v>
      </c>
      <c r="E16" s="120" t="s">
        <v>245</v>
      </c>
    </row>
    <row r="17" spans="1:5" x14ac:dyDescent="0.2">
      <c r="A17" s="101" t="s">
        <v>78</v>
      </c>
      <c r="B17" s="109" t="s">
        <v>205</v>
      </c>
      <c r="C17" s="119">
        <v>0</v>
      </c>
      <c r="D17" s="159" t="s">
        <v>246</v>
      </c>
      <c r="E17" s="120" t="s">
        <v>246</v>
      </c>
    </row>
    <row r="18" spans="1:5" x14ac:dyDescent="0.2">
      <c r="A18" s="100" t="s">
        <v>81</v>
      </c>
      <c r="B18" s="109" t="s">
        <v>195</v>
      </c>
      <c r="C18" s="119">
        <v>0</v>
      </c>
      <c r="D18" s="159" t="s">
        <v>247</v>
      </c>
      <c r="E18" s="120" t="s">
        <v>247</v>
      </c>
    </row>
    <row r="19" spans="1:5" x14ac:dyDescent="0.2">
      <c r="A19" s="100" t="s">
        <v>83</v>
      </c>
      <c r="B19" s="109" t="s">
        <v>196</v>
      </c>
      <c r="C19" s="119">
        <v>0</v>
      </c>
      <c r="D19" s="159" t="s">
        <v>248</v>
      </c>
      <c r="E19" s="120" t="s">
        <v>248</v>
      </c>
    </row>
    <row r="20" spans="1:5" x14ac:dyDescent="0.2">
      <c r="A20" s="101" t="s">
        <v>85</v>
      </c>
      <c r="B20" s="112" t="s">
        <v>206</v>
      </c>
      <c r="C20" s="119">
        <v>0</v>
      </c>
      <c r="D20" s="159" t="s">
        <v>249</v>
      </c>
      <c r="E20" s="120" t="s">
        <v>249</v>
      </c>
    </row>
    <row r="21" spans="1:5" x14ac:dyDescent="0.2">
      <c r="A21" s="101" t="s">
        <v>88</v>
      </c>
      <c r="B21" s="109" t="s">
        <v>207</v>
      </c>
      <c r="C21" s="119">
        <v>827137</v>
      </c>
      <c r="D21" s="159" t="s">
        <v>321</v>
      </c>
      <c r="E21" s="120" t="s">
        <v>321</v>
      </c>
    </row>
    <row r="22" spans="1:5" x14ac:dyDescent="0.2">
      <c r="A22" s="101" t="s">
        <v>90</v>
      </c>
      <c r="B22" s="112" t="s">
        <v>208</v>
      </c>
      <c r="C22" s="119">
        <v>0</v>
      </c>
      <c r="D22" s="159" t="s">
        <v>250</v>
      </c>
      <c r="E22" s="120" t="s">
        <v>250</v>
      </c>
    </row>
    <row r="23" spans="1:5" x14ac:dyDescent="0.2">
      <c r="A23" s="104" t="s">
        <v>93</v>
      </c>
      <c r="B23" s="111" t="s">
        <v>194</v>
      </c>
      <c r="C23" s="119">
        <v>827137</v>
      </c>
      <c r="D23" s="159" t="s">
        <v>322</v>
      </c>
      <c r="E23" s="120" t="s">
        <v>322</v>
      </c>
    </row>
    <row r="24" spans="1:5" x14ac:dyDescent="0.2">
      <c r="A24" s="105" t="s">
        <v>95</v>
      </c>
      <c r="B24" s="113" t="s">
        <v>96</v>
      </c>
      <c r="C24" s="119">
        <v>827152</v>
      </c>
      <c r="D24" s="159" t="s">
        <v>323</v>
      </c>
      <c r="E24" s="120" t="s">
        <v>323</v>
      </c>
    </row>
    <row r="25" spans="1:5" x14ac:dyDescent="0.2">
      <c r="A25" s="106" t="s">
        <v>38</v>
      </c>
      <c r="B25" s="114" t="s">
        <v>166</v>
      </c>
      <c r="C25" s="211">
        <v>44336</v>
      </c>
      <c r="D25" s="212" t="s">
        <v>324</v>
      </c>
      <c r="E25" s="120" t="s">
        <v>324</v>
      </c>
    </row>
    <row r="26" spans="1:5" x14ac:dyDescent="0.2">
      <c r="A26" s="106" t="s">
        <v>40</v>
      </c>
      <c r="B26" s="115" t="s">
        <v>97</v>
      </c>
      <c r="C26" s="119">
        <v>68929.333333333328</v>
      </c>
      <c r="D26" s="159" t="s">
        <v>297</v>
      </c>
      <c r="E26" s="120" t="s">
        <v>297</v>
      </c>
    </row>
    <row r="27" spans="1:5" x14ac:dyDescent="0.2">
      <c r="E27" s="120"/>
    </row>
    <row r="28" spans="1:5" x14ac:dyDescent="0.2">
      <c r="A28" s="108" t="s">
        <v>140</v>
      </c>
    </row>
    <row r="30" spans="1:5" x14ac:dyDescent="0.2">
      <c r="A30" s="109" t="s">
        <v>189</v>
      </c>
      <c r="B30" s="119">
        <v>0</v>
      </c>
    </row>
    <row r="31" spans="1:5" x14ac:dyDescent="0.2">
      <c r="A31" s="110" t="s">
        <v>190</v>
      </c>
      <c r="B31" s="119">
        <v>0</v>
      </c>
    </row>
    <row r="32" spans="1:5" x14ac:dyDescent="0.2">
      <c r="A32" s="109" t="s">
        <v>191</v>
      </c>
      <c r="B32" s="119">
        <v>0</v>
      </c>
    </row>
    <row r="33" spans="1:2" x14ac:dyDescent="0.2">
      <c r="A33" s="111" t="s">
        <v>180</v>
      </c>
      <c r="B33" s="119">
        <v>0</v>
      </c>
    </row>
    <row r="34" spans="1:2" x14ac:dyDescent="0.2">
      <c r="A34" s="109" t="s">
        <v>197</v>
      </c>
      <c r="B34" s="119">
        <v>0</v>
      </c>
    </row>
    <row r="35" spans="1:2" x14ac:dyDescent="0.2">
      <c r="A35" s="109" t="s">
        <v>198</v>
      </c>
      <c r="B35" s="119">
        <v>0</v>
      </c>
    </row>
    <row r="36" spans="1:2" x14ac:dyDescent="0.2">
      <c r="A36" s="109" t="s">
        <v>199</v>
      </c>
      <c r="B36" s="119">
        <v>0</v>
      </c>
    </row>
    <row r="37" spans="1:2" x14ac:dyDescent="0.2">
      <c r="A37" s="109" t="s">
        <v>192</v>
      </c>
      <c r="B37" s="119">
        <v>0</v>
      </c>
    </row>
    <row r="38" spans="1:2" x14ac:dyDescent="0.2">
      <c r="A38" s="109" t="s">
        <v>200</v>
      </c>
      <c r="B38" s="119">
        <v>0</v>
      </c>
    </row>
    <row r="39" spans="1:2" x14ac:dyDescent="0.2">
      <c r="A39" s="109" t="s">
        <v>201</v>
      </c>
      <c r="B39" s="119">
        <v>0</v>
      </c>
    </row>
    <row r="40" spans="1:2" x14ac:dyDescent="0.2">
      <c r="A40" s="109" t="s">
        <v>235</v>
      </c>
      <c r="B40" s="119">
        <v>0</v>
      </c>
    </row>
    <row r="41" spans="1:2" x14ac:dyDescent="0.2">
      <c r="A41" s="111" t="s">
        <v>193</v>
      </c>
      <c r="B41" s="119">
        <v>0</v>
      </c>
    </row>
    <row r="42" spans="1:2" x14ac:dyDescent="0.2">
      <c r="A42" s="109" t="s">
        <v>203</v>
      </c>
      <c r="B42" s="119">
        <v>0</v>
      </c>
    </row>
    <row r="43" spans="1:2" x14ac:dyDescent="0.2">
      <c r="A43" s="109" t="s">
        <v>204</v>
      </c>
      <c r="B43" s="119">
        <v>0</v>
      </c>
    </row>
    <row r="44" spans="1:2" x14ac:dyDescent="0.2">
      <c r="A44" s="109" t="s">
        <v>205</v>
      </c>
      <c r="B44" s="119">
        <v>0</v>
      </c>
    </row>
    <row r="45" spans="1:2" x14ac:dyDescent="0.2">
      <c r="A45" s="109" t="s">
        <v>195</v>
      </c>
      <c r="B45" s="119">
        <v>0</v>
      </c>
    </row>
    <row r="46" spans="1:2" x14ac:dyDescent="0.2">
      <c r="A46" s="109" t="s">
        <v>196</v>
      </c>
      <c r="B46" s="119">
        <v>0</v>
      </c>
    </row>
    <row r="47" spans="1:2" x14ac:dyDescent="0.2">
      <c r="A47" s="112" t="s">
        <v>206</v>
      </c>
      <c r="B47" s="119">
        <v>0</v>
      </c>
    </row>
    <row r="48" spans="1:2" x14ac:dyDescent="0.2">
      <c r="A48" s="109" t="s">
        <v>207</v>
      </c>
      <c r="B48" s="119">
        <v>0</v>
      </c>
    </row>
    <row r="49" spans="1:2" x14ac:dyDescent="0.2">
      <c r="A49" s="112" t="s">
        <v>208</v>
      </c>
      <c r="B49" s="119">
        <v>0</v>
      </c>
    </row>
    <row r="50" spans="1:2" x14ac:dyDescent="0.2">
      <c r="A50" s="111" t="s">
        <v>194</v>
      </c>
      <c r="B50" s="119">
        <v>0</v>
      </c>
    </row>
    <row r="51" spans="1:2" x14ac:dyDescent="0.2">
      <c r="A51" s="113" t="s">
        <v>96</v>
      </c>
      <c r="B51" s="213">
        <v>827152</v>
      </c>
    </row>
    <row r="52" spans="1:2" x14ac:dyDescent="0.2">
      <c r="A52" s="214"/>
      <c r="B52" s="119">
        <v>15</v>
      </c>
    </row>
    <row r="53" spans="1:2" x14ac:dyDescent="0.2">
      <c r="A53" s="214"/>
      <c r="B53" s="119">
        <v>827137</v>
      </c>
    </row>
    <row r="54" spans="1:2" x14ac:dyDescent="0.2">
      <c r="A54" s="214"/>
      <c r="B54" s="119">
        <f>SUM(B52+B53)</f>
        <v>827152</v>
      </c>
    </row>
    <row r="55" spans="1:2" x14ac:dyDescent="0.2">
      <c r="A55" s="114" t="s">
        <v>166</v>
      </c>
      <c r="B55" s="211">
        <v>44336</v>
      </c>
    </row>
    <row r="56" spans="1:2" x14ac:dyDescent="0.2">
      <c r="A56" s="115" t="s">
        <v>97</v>
      </c>
      <c r="B56" s="213">
        <v>68929.333333333328</v>
      </c>
    </row>
    <row r="57" spans="1:2" x14ac:dyDescent="0.2">
      <c r="B57" s="119">
        <f>SUM(B51/12)</f>
        <v>68929.333333333328</v>
      </c>
    </row>
    <row r="58" spans="1:2" x14ac:dyDescent="0.2">
      <c r="B58" s="1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0AE9-7F84-460E-9069-A098CDC08579}">
  <sheetPr>
    <tabColor rgb="FF00B050"/>
  </sheetPr>
  <dimension ref="A1:E55"/>
  <sheetViews>
    <sheetView tabSelected="1" zoomScale="110" zoomScaleNormal="110" workbookViewId="0">
      <selection activeCell="B19" sqref="B19"/>
    </sheetView>
  </sheetViews>
  <sheetFormatPr baseColWidth="10" defaultColWidth="10.85546875" defaultRowHeight="9" x14ac:dyDescent="0.15"/>
  <cols>
    <col min="1" max="1" width="48.5703125" style="165" bestFit="1" customWidth="1"/>
    <col min="2" max="2" width="44.42578125" style="165" bestFit="1" customWidth="1"/>
    <col min="3" max="3" width="18.42578125" style="165" customWidth="1"/>
    <col min="4" max="4" width="25.42578125" style="165" customWidth="1"/>
    <col min="5" max="5" width="47.85546875" style="165" bestFit="1" customWidth="1"/>
    <col min="6" max="16384" width="10.85546875" style="165"/>
  </cols>
  <sheetData>
    <row r="1" spans="1:5" x14ac:dyDescent="0.15">
      <c r="A1" s="215" t="s">
        <v>42</v>
      </c>
      <c r="D1" s="167">
        <v>45154</v>
      </c>
      <c r="E1" s="168">
        <v>45147</v>
      </c>
    </row>
    <row r="2" spans="1:5" x14ac:dyDescent="0.15">
      <c r="A2" s="216" t="s">
        <v>1</v>
      </c>
      <c r="B2" s="217" t="s">
        <v>211</v>
      </c>
      <c r="C2" s="218" t="s">
        <v>216</v>
      </c>
      <c r="D2" s="172" t="s">
        <v>217</v>
      </c>
      <c r="E2" s="172" t="s">
        <v>217</v>
      </c>
    </row>
    <row r="3" spans="1:5" x14ac:dyDescent="0.15">
      <c r="A3" s="219" t="s">
        <v>43</v>
      </c>
      <c r="B3" s="220" t="s">
        <v>189</v>
      </c>
      <c r="C3" s="166">
        <v>0</v>
      </c>
      <c r="D3" s="177" t="s">
        <v>251</v>
      </c>
      <c r="E3" s="221" t="s">
        <v>251</v>
      </c>
    </row>
    <row r="4" spans="1:5" x14ac:dyDescent="0.15">
      <c r="A4" s="222" t="s">
        <v>46</v>
      </c>
      <c r="B4" s="223" t="s">
        <v>190</v>
      </c>
      <c r="C4" s="166">
        <v>0</v>
      </c>
      <c r="D4" s="177" t="s">
        <v>266</v>
      </c>
      <c r="E4" s="221" t="s">
        <v>266</v>
      </c>
    </row>
    <row r="5" spans="1:5" x14ac:dyDescent="0.15">
      <c r="A5" s="224" t="s">
        <v>47</v>
      </c>
      <c r="B5" s="220" t="s">
        <v>191</v>
      </c>
      <c r="C5" s="166">
        <v>0</v>
      </c>
      <c r="D5" s="177" t="s">
        <v>236</v>
      </c>
      <c r="E5" s="221" t="s">
        <v>236</v>
      </c>
    </row>
    <row r="6" spans="1:5" x14ac:dyDescent="0.15">
      <c r="A6" s="225" t="s">
        <v>50</v>
      </c>
      <c r="B6" s="226" t="s">
        <v>180</v>
      </c>
      <c r="C6" s="166">
        <v>0</v>
      </c>
      <c r="D6" s="177" t="s">
        <v>237</v>
      </c>
      <c r="E6" s="221" t="s">
        <v>237</v>
      </c>
    </row>
    <row r="7" spans="1:5" x14ac:dyDescent="0.15">
      <c r="A7" s="224" t="s">
        <v>52</v>
      </c>
      <c r="B7" s="220" t="s">
        <v>197</v>
      </c>
      <c r="C7" s="166">
        <v>0</v>
      </c>
      <c r="D7" s="177" t="s">
        <v>238</v>
      </c>
      <c r="E7" s="221" t="s">
        <v>238</v>
      </c>
    </row>
    <row r="8" spans="1:5" x14ac:dyDescent="0.15">
      <c r="A8" s="224" t="s">
        <v>55</v>
      </c>
      <c r="B8" s="220" t="s">
        <v>198</v>
      </c>
      <c r="C8" s="166">
        <v>0</v>
      </c>
      <c r="D8" s="177" t="s">
        <v>239</v>
      </c>
      <c r="E8" s="221" t="s">
        <v>239</v>
      </c>
    </row>
    <row r="9" spans="1:5" x14ac:dyDescent="0.15">
      <c r="A9" s="224" t="s">
        <v>58</v>
      </c>
      <c r="B9" s="220" t="s">
        <v>199</v>
      </c>
      <c r="C9" s="166">
        <v>30</v>
      </c>
      <c r="D9" s="177" t="s">
        <v>325</v>
      </c>
      <c r="E9" s="221" t="s">
        <v>325</v>
      </c>
    </row>
    <row r="10" spans="1:5" x14ac:dyDescent="0.15">
      <c r="A10" s="222" t="s">
        <v>61</v>
      </c>
      <c r="B10" s="220" t="s">
        <v>192</v>
      </c>
      <c r="C10" s="166">
        <v>0</v>
      </c>
      <c r="D10" s="177" t="s">
        <v>240</v>
      </c>
      <c r="E10" s="221" t="s">
        <v>240</v>
      </c>
    </row>
    <row r="11" spans="1:5" x14ac:dyDescent="0.15">
      <c r="A11" s="222" t="s">
        <v>63</v>
      </c>
      <c r="B11" s="220" t="s">
        <v>200</v>
      </c>
      <c r="C11" s="166">
        <v>0</v>
      </c>
      <c r="D11" s="177" t="s">
        <v>241</v>
      </c>
      <c r="E11" s="221" t="s">
        <v>241</v>
      </c>
    </row>
    <row r="12" spans="1:5" x14ac:dyDescent="0.15">
      <c r="A12" s="224" t="s">
        <v>65</v>
      </c>
      <c r="B12" s="220" t="s">
        <v>201</v>
      </c>
      <c r="C12" s="166">
        <v>0</v>
      </c>
      <c r="D12" s="177" t="s">
        <v>242</v>
      </c>
      <c r="E12" s="221" t="s">
        <v>242</v>
      </c>
    </row>
    <row r="13" spans="1:5" x14ac:dyDescent="0.15">
      <c r="A13" s="227" t="s">
        <v>143</v>
      </c>
      <c r="B13" s="220" t="s">
        <v>353</v>
      </c>
      <c r="C13" s="166">
        <v>0</v>
      </c>
      <c r="D13" s="177" t="s">
        <v>243</v>
      </c>
      <c r="E13" s="221" t="s">
        <v>243</v>
      </c>
    </row>
    <row r="14" spans="1:5" x14ac:dyDescent="0.15">
      <c r="A14" s="225" t="s">
        <v>70</v>
      </c>
      <c r="B14" s="226" t="s">
        <v>193</v>
      </c>
      <c r="C14" s="166">
        <v>30</v>
      </c>
      <c r="D14" s="177" t="s">
        <v>326</v>
      </c>
      <c r="E14" s="221" t="s">
        <v>326</v>
      </c>
    </row>
    <row r="15" spans="1:5" x14ac:dyDescent="0.15">
      <c r="A15" s="224" t="s">
        <v>72</v>
      </c>
      <c r="B15" s="220" t="s">
        <v>203</v>
      </c>
      <c r="C15" s="166">
        <v>0</v>
      </c>
      <c r="D15" s="177" t="s">
        <v>244</v>
      </c>
      <c r="E15" s="221" t="s">
        <v>244</v>
      </c>
    </row>
    <row r="16" spans="1:5" x14ac:dyDescent="0.15">
      <c r="A16" s="224" t="s">
        <v>75</v>
      </c>
      <c r="B16" s="220" t="s">
        <v>204</v>
      </c>
      <c r="C16" s="166">
        <v>0</v>
      </c>
      <c r="D16" s="177" t="s">
        <v>245</v>
      </c>
      <c r="E16" s="221" t="s">
        <v>245</v>
      </c>
    </row>
    <row r="17" spans="1:5" x14ac:dyDescent="0.15">
      <c r="A17" s="224" t="s">
        <v>78</v>
      </c>
      <c r="B17" s="220" t="s">
        <v>205</v>
      </c>
      <c r="C17" s="166">
        <v>0</v>
      </c>
      <c r="D17" s="177" t="s">
        <v>246</v>
      </c>
      <c r="E17" s="221" t="s">
        <v>246</v>
      </c>
    </row>
    <row r="18" spans="1:5" x14ac:dyDescent="0.15">
      <c r="A18" s="222" t="s">
        <v>81</v>
      </c>
      <c r="B18" s="220" t="s">
        <v>195</v>
      </c>
      <c r="C18" s="166">
        <v>0</v>
      </c>
      <c r="D18" s="177" t="s">
        <v>247</v>
      </c>
      <c r="E18" s="221" t="s">
        <v>247</v>
      </c>
    </row>
    <row r="19" spans="1:5" x14ac:dyDescent="0.15">
      <c r="A19" s="222" t="s">
        <v>83</v>
      </c>
      <c r="B19" s="220" t="s">
        <v>196</v>
      </c>
      <c r="C19" s="166">
        <v>0</v>
      </c>
      <c r="D19" s="177" t="s">
        <v>248</v>
      </c>
      <c r="E19" s="221" t="s">
        <v>248</v>
      </c>
    </row>
    <row r="20" spans="1:5" x14ac:dyDescent="0.15">
      <c r="A20" s="224" t="s">
        <v>85</v>
      </c>
      <c r="B20" s="228" t="s">
        <v>206</v>
      </c>
      <c r="C20" s="166">
        <v>0</v>
      </c>
      <c r="D20" s="177" t="s">
        <v>249</v>
      </c>
      <c r="E20" s="221" t="s">
        <v>249</v>
      </c>
    </row>
    <row r="21" spans="1:5" x14ac:dyDescent="0.15">
      <c r="A21" s="224" t="s">
        <v>88</v>
      </c>
      <c r="B21" s="220" t="s">
        <v>207</v>
      </c>
      <c r="C21" s="166">
        <v>699454</v>
      </c>
      <c r="D21" s="177" t="s">
        <v>327</v>
      </c>
      <c r="E21" s="221" t="s">
        <v>327</v>
      </c>
    </row>
    <row r="22" spans="1:5" x14ac:dyDescent="0.15">
      <c r="A22" s="224" t="s">
        <v>90</v>
      </c>
      <c r="B22" s="228" t="s">
        <v>208</v>
      </c>
      <c r="C22" s="166">
        <v>0</v>
      </c>
      <c r="D22" s="177" t="s">
        <v>250</v>
      </c>
      <c r="E22" s="221" t="s">
        <v>250</v>
      </c>
    </row>
    <row r="23" spans="1:5" x14ac:dyDescent="0.15">
      <c r="A23" s="229" t="s">
        <v>93</v>
      </c>
      <c r="B23" s="226" t="s">
        <v>194</v>
      </c>
      <c r="C23" s="166">
        <v>699454</v>
      </c>
      <c r="D23" s="177" t="s">
        <v>328</v>
      </c>
      <c r="E23" s="221" t="s">
        <v>328</v>
      </c>
    </row>
    <row r="24" spans="1:5" x14ac:dyDescent="0.15">
      <c r="A24" s="230" t="s">
        <v>95</v>
      </c>
      <c r="B24" s="231" t="s">
        <v>96</v>
      </c>
      <c r="C24" s="175">
        <f>SUM(C14+C23)</f>
        <v>699484</v>
      </c>
      <c r="D24" s="176" t="s">
        <v>329</v>
      </c>
      <c r="E24" s="221" t="s">
        <v>329</v>
      </c>
    </row>
    <row r="25" spans="1:5" x14ac:dyDescent="0.15">
      <c r="A25" s="232" t="s">
        <v>38</v>
      </c>
      <c r="B25" s="233" t="s">
        <v>166</v>
      </c>
      <c r="C25" s="234">
        <v>44697</v>
      </c>
      <c r="D25" s="235" t="s">
        <v>330</v>
      </c>
      <c r="E25" s="221" t="s">
        <v>330</v>
      </c>
    </row>
    <row r="26" spans="1:5" x14ac:dyDescent="0.15">
      <c r="A26" s="232" t="s">
        <v>40</v>
      </c>
      <c r="B26" s="236" t="s">
        <v>97</v>
      </c>
      <c r="C26" s="175">
        <f>SUM(C24/12)</f>
        <v>58290.333333333336</v>
      </c>
      <c r="D26" s="176" t="s">
        <v>281</v>
      </c>
      <c r="E26" s="221" t="s">
        <v>281</v>
      </c>
    </row>
    <row r="27" spans="1:5" x14ac:dyDescent="0.15">
      <c r="E27" s="221"/>
    </row>
    <row r="28" spans="1:5" x14ac:dyDescent="0.15">
      <c r="A28" s="237" t="s">
        <v>140</v>
      </c>
    </row>
    <row r="30" spans="1:5" x14ac:dyDescent="0.15">
      <c r="A30" s="220" t="s">
        <v>189</v>
      </c>
      <c r="B30" s="166">
        <v>0</v>
      </c>
    </row>
    <row r="31" spans="1:5" x14ac:dyDescent="0.15">
      <c r="A31" s="223" t="s">
        <v>190</v>
      </c>
      <c r="B31" s="166">
        <v>0</v>
      </c>
    </row>
    <row r="32" spans="1:5" x14ac:dyDescent="0.15">
      <c r="A32" s="220" t="s">
        <v>191</v>
      </c>
      <c r="B32" s="166">
        <v>0</v>
      </c>
    </row>
    <row r="33" spans="1:2" x14ac:dyDescent="0.15">
      <c r="A33" s="226" t="s">
        <v>180</v>
      </c>
      <c r="B33" s="166">
        <v>0</v>
      </c>
    </row>
    <row r="34" spans="1:2" x14ac:dyDescent="0.15">
      <c r="A34" s="220" t="s">
        <v>197</v>
      </c>
      <c r="B34" s="166">
        <v>0</v>
      </c>
    </row>
    <row r="35" spans="1:2" x14ac:dyDescent="0.15">
      <c r="A35" s="220" t="s">
        <v>198</v>
      </c>
      <c r="B35" s="166">
        <v>0</v>
      </c>
    </row>
    <row r="36" spans="1:2" x14ac:dyDescent="0.15">
      <c r="A36" s="220" t="s">
        <v>199</v>
      </c>
      <c r="B36" s="166">
        <v>30</v>
      </c>
    </row>
    <row r="37" spans="1:2" x14ac:dyDescent="0.15">
      <c r="A37" s="220" t="s">
        <v>192</v>
      </c>
      <c r="B37" s="166">
        <v>0</v>
      </c>
    </row>
    <row r="38" spans="1:2" x14ac:dyDescent="0.15">
      <c r="A38" s="220" t="s">
        <v>200</v>
      </c>
      <c r="B38" s="166">
        <v>0</v>
      </c>
    </row>
    <row r="39" spans="1:2" x14ac:dyDescent="0.15">
      <c r="A39" s="220" t="s">
        <v>201</v>
      </c>
      <c r="B39" s="166">
        <v>0</v>
      </c>
    </row>
    <row r="40" spans="1:2" x14ac:dyDescent="0.15">
      <c r="A40" s="220" t="s">
        <v>353</v>
      </c>
      <c r="B40" s="166">
        <v>0</v>
      </c>
    </row>
    <row r="41" spans="1:2" x14ac:dyDescent="0.15">
      <c r="A41" s="226" t="s">
        <v>193</v>
      </c>
      <c r="B41" s="166">
        <v>30</v>
      </c>
    </row>
    <row r="42" spans="1:2" x14ac:dyDescent="0.15">
      <c r="A42" s="220" t="s">
        <v>203</v>
      </c>
      <c r="B42" s="166">
        <v>0</v>
      </c>
    </row>
    <row r="43" spans="1:2" x14ac:dyDescent="0.15">
      <c r="A43" s="220" t="s">
        <v>204</v>
      </c>
      <c r="B43" s="166">
        <v>0</v>
      </c>
    </row>
    <row r="44" spans="1:2" x14ac:dyDescent="0.15">
      <c r="A44" s="220" t="s">
        <v>205</v>
      </c>
      <c r="B44" s="166">
        <v>0</v>
      </c>
    </row>
    <row r="45" spans="1:2" x14ac:dyDescent="0.15">
      <c r="A45" s="220" t="s">
        <v>195</v>
      </c>
      <c r="B45" s="166">
        <v>0</v>
      </c>
    </row>
    <row r="46" spans="1:2" x14ac:dyDescent="0.15">
      <c r="A46" s="220" t="s">
        <v>196</v>
      </c>
      <c r="B46" s="166">
        <v>0</v>
      </c>
    </row>
    <row r="47" spans="1:2" x14ac:dyDescent="0.15">
      <c r="A47" s="228" t="s">
        <v>206</v>
      </c>
      <c r="B47" s="166">
        <v>0</v>
      </c>
    </row>
    <row r="48" spans="1:2" x14ac:dyDescent="0.15">
      <c r="A48" s="220" t="s">
        <v>207</v>
      </c>
      <c r="B48" s="166">
        <v>0</v>
      </c>
    </row>
    <row r="49" spans="1:2" x14ac:dyDescent="0.15">
      <c r="A49" s="228" t="s">
        <v>208</v>
      </c>
      <c r="B49" s="166">
        <v>0</v>
      </c>
    </row>
    <row r="50" spans="1:2" x14ac:dyDescent="0.15">
      <c r="A50" s="226" t="s">
        <v>194</v>
      </c>
      <c r="B50" s="175">
        <v>0</v>
      </c>
    </row>
    <row r="51" spans="1:2" x14ac:dyDescent="0.15">
      <c r="A51" s="231" t="s">
        <v>96</v>
      </c>
      <c r="B51" s="175">
        <v>30</v>
      </c>
    </row>
    <row r="52" spans="1:2" x14ac:dyDescent="0.15">
      <c r="A52" s="233" t="s">
        <v>166</v>
      </c>
      <c r="B52" s="234">
        <v>44697</v>
      </c>
    </row>
    <row r="53" spans="1:2" x14ac:dyDescent="0.15">
      <c r="A53" s="236" t="s">
        <v>97</v>
      </c>
      <c r="B53" s="175">
        <v>2.5</v>
      </c>
    </row>
    <row r="54" spans="1:2" x14ac:dyDescent="0.15">
      <c r="B54" s="166"/>
    </row>
    <row r="55" spans="1:2" x14ac:dyDescent="0.15">
      <c r="B55" s="16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Balance 2022</vt:lpstr>
      <vt:lpstr>EERR 2022</vt:lpstr>
      <vt:lpstr>Hoja1</vt:lpstr>
      <vt:lpstr>J.Perez 2021</vt:lpstr>
      <vt:lpstr>J.Perez 2022</vt:lpstr>
      <vt:lpstr>Balan 2021 J.Perez</vt:lpstr>
      <vt:lpstr>Balan 2022 J.Perez</vt:lpstr>
      <vt:lpstr>eerr2 J.P.2021</vt:lpstr>
      <vt:lpstr>EErr2 J.P.2022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Vasquez Torres</dc:creator>
  <cp:lastModifiedBy>Juan Castillo</cp:lastModifiedBy>
  <cp:lastPrinted>2022-11-28T12:40:55Z</cp:lastPrinted>
  <dcterms:created xsi:type="dcterms:W3CDTF">2021-06-10T15:00:30Z</dcterms:created>
  <dcterms:modified xsi:type="dcterms:W3CDTF">2024-04-01T18:00:45Z</dcterms:modified>
</cp:coreProperties>
</file>