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ch\Desktop\"/>
    </mc:Choice>
  </mc:AlternateContent>
  <xr:revisionPtr revIDLastSave="0" documentId="8_{1B683318-C748-4141-8587-461B2436284D}" xr6:coauthVersionLast="47" xr6:coauthVersionMax="47" xr10:uidLastSave="{00000000-0000-0000-0000-000000000000}"/>
  <bookViews>
    <workbookView xWindow="-120" yWindow="-120" windowWidth="20730" windowHeight="11040" tabRatio="870" firstSheet="1" activeTab="13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heet1" sheetId="16" r:id="rId9"/>
    <sheet name="Sumifs" sheetId="10" r:id="rId10"/>
    <sheet name="Countif" sheetId="11" r:id="rId11"/>
    <sheet name="Countifs" sheetId="12" r:id="rId12"/>
    <sheet name="Sheet3" sheetId="15" r:id="rId13"/>
    <sheet name="Date" sheetId="14" r:id="rId14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2" l="1"/>
  <c r="K9" i="2"/>
  <c r="I9" i="2"/>
  <c r="I6" i="2"/>
  <c r="I3" i="2"/>
  <c r="F7" i="16"/>
  <c r="F6" i="16"/>
  <c r="F5" i="16"/>
  <c r="F4" i="16"/>
  <c r="F3" i="16"/>
  <c r="F2" i="16"/>
  <c r="C6" i="14"/>
  <c r="C2" i="14"/>
  <c r="B9" i="14" s="1"/>
  <c r="E5" i="15"/>
  <c r="E6" i="15"/>
  <c r="E7" i="15"/>
  <c r="E8" i="15"/>
  <c r="E9" i="15"/>
  <c r="E10" i="15"/>
  <c r="E11" i="15"/>
  <c r="E12" i="15"/>
  <c r="E13" i="15"/>
  <c r="E14" i="15"/>
  <c r="E15" i="15"/>
  <c r="E4" i="15"/>
  <c r="C13" i="15"/>
  <c r="C14" i="15"/>
  <c r="C15" i="15"/>
  <c r="C12" i="15"/>
  <c r="C5" i="15"/>
  <c r="C6" i="15"/>
  <c r="C7" i="15"/>
  <c r="C8" i="15"/>
  <c r="C4" i="15"/>
  <c r="I3" i="12"/>
  <c r="I3" i="11"/>
  <c r="I3" i="10"/>
  <c r="H24" i="9"/>
  <c r="F4" i="8"/>
  <c r="F5" i="8"/>
  <c r="F6" i="8"/>
  <c r="F7" i="8"/>
  <c r="F8" i="8"/>
  <c r="F9" i="8"/>
  <c r="F10" i="8"/>
  <c r="F3" i="8"/>
  <c r="F5" i="7"/>
  <c r="F6" i="7"/>
  <c r="F7" i="7"/>
  <c r="F8" i="7"/>
  <c r="F9" i="7"/>
  <c r="F10" i="7"/>
  <c r="F4" i="7"/>
  <c r="F3" i="7"/>
  <c r="H6" i="6" a="1"/>
  <c r="H6" i="6"/>
  <c r="J29" i="2"/>
  <c r="J30" i="2"/>
  <c r="J31" i="2"/>
  <c r="J32" i="2"/>
  <c r="J28" i="2"/>
  <c r="J24" i="2"/>
  <c r="I3" i="3"/>
  <c r="M4" i="3"/>
  <c r="M5" i="3"/>
  <c r="M6" i="3"/>
  <c r="M7" i="3"/>
  <c r="M3" i="3"/>
  <c r="L7" i="3"/>
  <c r="L6" i="3"/>
  <c r="L5" i="3"/>
  <c r="L4" i="3"/>
  <c r="L3" i="3"/>
  <c r="I12" i="1"/>
  <c r="I6" i="1"/>
  <c r="I3" i="1"/>
  <c r="I9" i="1"/>
  <c r="I8" i="1"/>
  <c r="I7" i="1"/>
  <c r="F15" i="1"/>
  <c r="F16" i="1"/>
  <c r="F17" i="1"/>
  <c r="F18" i="1"/>
  <c r="E13" i="11"/>
  <c r="E34" i="9"/>
  <c r="H6" i="9"/>
  <c r="H3" i="9"/>
  <c r="E14" i="9"/>
  <c r="J9" i="2"/>
  <c r="F27" i="6"/>
  <c r="E27" i="6"/>
  <c r="D27" i="6"/>
  <c r="C27" i="6"/>
  <c r="F28" i="2"/>
  <c r="E28" i="2"/>
  <c r="D28" i="2"/>
  <c r="C28" i="2"/>
  <c r="D7" i="3"/>
  <c r="E7" i="3"/>
  <c r="F7" i="3"/>
  <c r="C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<sst xmlns="http://schemas.openxmlformats.org/spreadsheetml/2006/main" count="450" uniqueCount="103">
  <si>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</si>
  <si>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</si>
  <si>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</si>
  <si>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</si>
  <si>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</si>
  <si>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</si>
  <si>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</si>
  <si>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</si>
  <si>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</si>
  <si>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</si>
  <si>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</si>
  <si>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</si>
  <si>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</si>
  <si>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</si>
  <si>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</si>
  <si>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</si>
  <si>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</si>
  <si>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</si>
  <si>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</si>
  <si>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</si>
  <si>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</si>
  <si>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</si>
  <si>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</si>
  <si>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</si>
  <si>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</si>
  <si>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</si>
  <si>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</si>
  <si>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</si>
  <si>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</si>
  <si>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</si>
  <si>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</si>
  <si>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</si>
  <si>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</si>
  <si>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</si>
  <si>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AP0107</t>
  </si>
  <si>
    <t>Region</t>
  </si>
  <si>
    <t>East</t>
  </si>
  <si>
    <t>West</t>
  </si>
  <si>
    <t>North</t>
  </si>
  <si>
    <t>South</t>
  </si>
  <si>
    <t>Q1 Sales</t>
  </si>
  <si>
    <t>Q2 Sales</t>
  </si>
  <si>
    <t>Q3 Sales</t>
  </si>
  <si>
    <t>Q4 Sales</t>
  </si>
  <si>
    <t>Total</t>
  </si>
  <si>
    <t>First Name</t>
  </si>
  <si>
    <t>Middle name</t>
  </si>
  <si>
    <t>Last Name</t>
  </si>
  <si>
    <t>Raj</t>
  </si>
  <si>
    <t>Kumar</t>
  </si>
  <si>
    <t>Singh</t>
  </si>
  <si>
    <t>Rohit</t>
  </si>
  <si>
    <t>Sharma</t>
  </si>
  <si>
    <t>Suresh</t>
  </si>
  <si>
    <t>Anil</t>
  </si>
  <si>
    <t>Reena</t>
  </si>
  <si>
    <t>Kumari</t>
  </si>
  <si>
    <t>Anjali</t>
  </si>
  <si>
    <t>Rajpoot</t>
  </si>
  <si>
    <t>Deepak</t>
  </si>
  <si>
    <t>Nehra</t>
  </si>
  <si>
    <t>Neha</t>
  </si>
  <si>
    <t>Rathor</t>
  </si>
  <si>
    <t>Ram</t>
  </si>
  <si>
    <t>Tewatia</t>
  </si>
  <si>
    <t>Total Qty Sold</t>
  </si>
  <si>
    <t>Printer HP</t>
  </si>
  <si>
    <t>HP Scanner</t>
  </si>
  <si>
    <t>HCL Monitor</t>
  </si>
  <si>
    <t>Mouse HP</t>
  </si>
  <si>
    <t>HCL Printer</t>
  </si>
  <si>
    <t>Monitor 32" HCL</t>
  </si>
  <si>
    <t>Mouse HP PS2</t>
  </si>
  <si>
    <t>ABC Ltd</t>
  </si>
  <si>
    <t>Total Records</t>
  </si>
  <si>
    <t>Gender</t>
  </si>
  <si>
    <t>Male</t>
  </si>
  <si>
    <t>Female</t>
  </si>
  <si>
    <t>west</t>
  </si>
  <si>
    <t>scanner</t>
  </si>
  <si>
    <t>Sum</t>
  </si>
  <si>
    <t>Maximum</t>
  </si>
  <si>
    <t>Minimum</t>
  </si>
  <si>
    <t>Average</t>
  </si>
  <si>
    <t>*HP*</t>
  </si>
  <si>
    <t>mouse</t>
  </si>
  <si>
    <t>north</t>
  </si>
  <si>
    <t>east</t>
  </si>
  <si>
    <t>Hello World</t>
  </si>
  <si>
    <t xml:space="preserve"> Hello World </t>
  </si>
  <si>
    <t>Chi Mma</t>
  </si>
  <si>
    <t>facebook               com</t>
  </si>
  <si>
    <t>tesla              ca</t>
  </si>
  <si>
    <t>FaceBooK</t>
  </si>
  <si>
    <t>fNf</t>
  </si>
  <si>
    <t>teSla</t>
  </si>
  <si>
    <t>facebook</t>
  </si>
  <si>
    <t>ID</t>
  </si>
  <si>
    <t>Numbers</t>
  </si>
  <si>
    <t>Median</t>
  </si>
  <si>
    <t>Mode</t>
  </si>
  <si>
    <t>Average/Mean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</si>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</sst>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Sheet1!$B$2:$B$19</c:f>
              <c:numCache>
                <c:formatCode>General</c:formatCode>
                <c:ptCount val="18"/>
                <c:pt idx="0">
                  <c:v>39</c:v>
                </c:pt>
                <c:pt idx="1">
                  <c:v>33</c:v>
                </c:pt>
                <c:pt idx="2">
                  <c:v>35</c:v>
                </c:pt>
                <c:pt idx="3">
                  <c:v>31</c:v>
                </c:pt>
                <c:pt idx="4">
                  <c:v>36</c:v>
                </c:pt>
                <c:pt idx="5">
                  <c:v>39</c:v>
                </c:pt>
                <c:pt idx="6">
                  <c:v>37</c:v>
                </c:pt>
                <c:pt idx="7">
                  <c:v>41</c:v>
                </c:pt>
                <c:pt idx="8">
                  <c:v>36</c:v>
                </c:pt>
                <c:pt idx="9">
                  <c:v>43</c:v>
                </c:pt>
                <c:pt idx="10">
                  <c:v>18</c:v>
                </c:pt>
                <c:pt idx="11">
                  <c:v>17</c:v>
                </c:pt>
                <c:pt idx="12">
                  <c:v>58</c:v>
                </c:pt>
                <c:pt idx="13">
                  <c:v>36</c:v>
                </c:pt>
                <c:pt idx="14">
                  <c:v>23</c:v>
                </c:pt>
                <c:pt idx="15">
                  <c:v>48</c:v>
                </c:pt>
                <c:pt idx="16">
                  <c:v>19</c:v>
                </c:pt>
                <c:pt idx="17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4-4BF0-801A-280D22051E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67446735"/>
        <c:axId val="267428495"/>
      </c:scatterChart>
      <c:valAx>
        <c:axId val="26744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428495"/>
        <c:crosses val="autoZero"/>
        <c:crossBetween val="midCat"/>
      </c:valAx>
      <c:valAx>
        <c:axId val="26742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ln>
                      <a:noFill/>
                    </a:ln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Quiz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ln>
                    <a:noFill/>
                  </a:ln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44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1020000"/>
    <a:lstStyle/>
    <a:p>
      <a:pPr>
        <a:defRPr>
          <a:ln>
            <a:noFill/>
          </a:ln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6</xdr:row>
      <xdr:rowOff>161925</xdr:rowOff>
    </xdr:from>
    <xdr:to>
      <xdr:col>9</xdr:col>
      <xdr:colOff>585787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8B1A3-6370-3976-403F-BCC34B913F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BC090-4879-4CDD-9967-096F47544001}" name="Table1" displayName="Table1" ref="A1:B19" totalsRowShown="0">
  <autoFilter ref="A1:B19" xr:uid="{FDFBC090-4879-4CDD-9967-096F47544001}"/>
  <tableColumns count="2">
    <tableColumn id="1" xr3:uid="{93DFC064-669C-4BF9-BA0B-1284D2A8B4A4}" name="ID"/>
    <tableColumn id="2" xr3:uid="{92BB65DF-74A2-44B3-AE3B-83949CA5C9DF}" name="Numb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I18"/>
  <sheetViews>
    <sheetView topLeftCell="A17" zoomScaleNormal="100" workbookViewId="0">
      <selection activeCell="J15" sqref="J15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9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9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110</v>
      </c>
      <c r="I3" s="4">
        <f>VLOOKUP(H3,B2:F12,5,FALSE)</f>
        <v>25</v>
      </c>
    </row>
    <row r="4" spans="2:9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9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9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18</v>
      </c>
      <c r="I6" s="4" t="str">
        <f>VLOOKUP(H6,D2:F12,2,FALSE)</f>
        <v>Rahul</v>
      </c>
    </row>
    <row r="7" spans="2:9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  <c r="H7" s="4" t="s">
        <v>29</v>
      </c>
      <c r="I7" t="str">
        <f>VLOOKUP(H7,D2:F12,2,FALSE)</f>
        <v>Rohan</v>
      </c>
    </row>
    <row r="8" spans="2:9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4" t="s">
        <v>34</v>
      </c>
      <c r="I8" t="str">
        <f>VLOOKUP(H8,D2:F12,2,FALSE)</f>
        <v>Sohan</v>
      </c>
    </row>
    <row r="9" spans="2:9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4" t="s">
        <v>6</v>
      </c>
      <c r="I9" t="str">
        <f>VLOOKUP(H9,D2:F12,2,FALSE)</f>
        <v>Ram Traders</v>
      </c>
    </row>
    <row r="10" spans="2:9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9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  <c r="H11" s="2" t="s">
        <v>2</v>
      </c>
      <c r="I11" s="8" t="s">
        <v>4</v>
      </c>
    </row>
    <row r="12" spans="2:9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  <c r="H12" s="4" t="s">
        <v>18</v>
      </c>
      <c r="I12" s="4">
        <f>VLOOKUP(H12,D2:F12,3,FALSE)</f>
        <v>34</v>
      </c>
    </row>
    <row r="15" spans="2:9" x14ac:dyDescent="0.3">
      <c r="E15" t="s">
        <v>80</v>
      </c>
      <c r="F15">
        <f>SUM(Xlookup!F3:F12)</f>
        <v>286</v>
      </c>
    </row>
    <row r="16" spans="2:9" x14ac:dyDescent="0.3">
      <c r="E16" t="s">
        <v>81</v>
      </c>
      <c r="F16">
        <f>MAX(Xlookup!F3:F12)</f>
        <v>54</v>
      </c>
    </row>
    <row r="17" spans="5:6" x14ac:dyDescent="0.3">
      <c r="E17" t="s">
        <v>82</v>
      </c>
      <c r="F17">
        <f>MIN(Xlookup!F3:F12)</f>
        <v>10</v>
      </c>
    </row>
    <row r="18" spans="5:6" x14ac:dyDescent="0.3">
      <c r="E18" t="s">
        <v>83</v>
      </c>
      <c r="F18">
        <f>AVERAGE(Xlookup!F3:F12)</f>
        <v>28.6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M7"/>
  <sheetViews>
    <sheetView topLeftCell="F1" zoomScale="115" zoomScaleNormal="115" workbookViewId="0">
      <selection activeCell="I3" sqref="I3"/>
    </sheetView>
  </sheetViews>
  <sheetFormatPr defaultRowHeight="18.75" x14ac:dyDescent="0.3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3" x14ac:dyDescent="0.3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38</v>
      </c>
      <c r="K2" s="2" t="s">
        <v>35</v>
      </c>
      <c r="L2" s="6" t="s">
        <v>36</v>
      </c>
      <c r="M2" s="9" t="s">
        <v>37</v>
      </c>
    </row>
    <row r="3" spans="2:13" x14ac:dyDescent="0.3">
      <c r="B3" s="7" t="s">
        <v>40</v>
      </c>
      <c r="C3" s="5">
        <v>500</v>
      </c>
      <c r="D3" s="5">
        <v>350</v>
      </c>
      <c r="E3" s="5">
        <v>860</v>
      </c>
      <c r="F3" s="5">
        <v>350</v>
      </c>
      <c r="H3" s="7" t="s">
        <v>44</v>
      </c>
      <c r="I3" s="4">
        <f>IFERROR(HLOOKUP(I2,B2:F7,6,FALSE),"Spelling Error")</f>
        <v>2380</v>
      </c>
      <c r="K3" s="7" t="s">
        <v>40</v>
      </c>
      <c r="L3" s="4">
        <f>HLOOKUP(L2,B2:F3,2,FALSE)</f>
        <v>500</v>
      </c>
      <c r="M3">
        <f>HLOOKUP(M2,B2:F3,2,FALSE)</f>
        <v>350</v>
      </c>
    </row>
    <row r="4" spans="2:13" x14ac:dyDescent="0.3">
      <c r="B4" s="7" t="s">
        <v>41</v>
      </c>
      <c r="C4" s="5">
        <v>700</v>
      </c>
      <c r="D4" s="5">
        <v>400</v>
      </c>
      <c r="E4" s="5">
        <v>550</v>
      </c>
      <c r="F4" s="5">
        <v>990</v>
      </c>
      <c r="K4" s="7" t="s">
        <v>41</v>
      </c>
      <c r="L4" s="4">
        <f>HLOOKUP(L2,B2:F4,3,FALSE)</f>
        <v>700</v>
      </c>
      <c r="M4">
        <f t="shared" ref="M4:M7" si="0">HLOOKUP(M3,B3:F4,2,FALSE)</f>
        <v>400</v>
      </c>
    </row>
    <row r="5" spans="2:13" x14ac:dyDescent="0.3">
      <c r="B5" s="7" t="s">
        <v>42</v>
      </c>
      <c r="C5" s="5">
        <v>1100</v>
      </c>
      <c r="D5" s="5">
        <v>650</v>
      </c>
      <c r="E5" s="5">
        <v>770</v>
      </c>
      <c r="F5" s="5">
        <v>950</v>
      </c>
      <c r="K5" s="7" t="s">
        <v>42</v>
      </c>
      <c r="L5" s="4">
        <f>HLOOKUP(L2,B2:F5,4,FALSE)</f>
        <v>1100</v>
      </c>
      <c r="M5">
        <f t="shared" si="0"/>
        <v>650</v>
      </c>
    </row>
    <row r="6" spans="2:13" x14ac:dyDescent="0.3">
      <c r="B6" s="7" t="s">
        <v>43</v>
      </c>
      <c r="C6" s="5">
        <v>500</v>
      </c>
      <c r="D6" s="5">
        <v>400</v>
      </c>
      <c r="E6" s="5">
        <v>200</v>
      </c>
      <c r="F6" s="5">
        <v>600</v>
      </c>
      <c r="K6" s="7" t="s">
        <v>43</v>
      </c>
      <c r="L6" s="4">
        <f>HLOOKUP(L2,B2:F6,5,FALSE)</f>
        <v>500</v>
      </c>
      <c r="M6">
        <f t="shared" si="0"/>
        <v>400</v>
      </c>
    </row>
    <row r="7" spans="2:13" x14ac:dyDescent="0.3">
      <c r="B7" s="7" t="s">
        <v>44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44</v>
      </c>
      <c r="L7" s="4">
        <f>HLOOKUP(L2,B2:F7,6,FALSE)</f>
        <v>2800</v>
      </c>
      <c r="M7">
        <f t="shared" si="0"/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zoomScaleNormal="100" workbookViewId="0">
      <selection activeCell="L10" sqref="L10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_xlfn.XLOOKUP(H3,B2:B12,E2:E12,"not found")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21</v>
      </c>
      <c r="I6" s="4" t="str">
        <f>_xlfn.XLOOKUP(H6,D2:D12,C2:C12,"not found")</f>
        <v>Printer</v>
      </c>
    </row>
    <row r="7" spans="2:12" x14ac:dyDescent="0.3">
      <c r="B7" s="3">
        <v>105</v>
      </c>
      <c r="C7" s="4" t="s">
        <v>17</v>
      </c>
      <c r="D7" s="4" t="s">
        <v>18</v>
      </c>
      <c r="E7" s="4" t="s">
        <v>19</v>
      </c>
      <c r="F7" s="4">
        <v>34</v>
      </c>
      <c r="H7" s="4"/>
    </row>
    <row r="8" spans="2:12" x14ac:dyDescent="0.3">
      <c r="B8" s="3">
        <v>106</v>
      </c>
      <c r="C8" s="4" t="s">
        <v>20</v>
      </c>
      <c r="D8" s="4" t="s">
        <v>21</v>
      </c>
      <c r="E8" s="4" t="s">
        <v>22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23</v>
      </c>
      <c r="D9" s="4" t="s">
        <v>34</v>
      </c>
      <c r="E9" s="4" t="s">
        <v>24</v>
      </c>
      <c r="F9" s="4">
        <v>30</v>
      </c>
      <c r="H9" s="3">
        <v>105</v>
      </c>
      <c r="I9" s="4" t="str">
        <f>_xlfn.XLOOKUP(H9,B2:B12,C2:C12)</f>
        <v>Mic Holder</v>
      </c>
      <c r="J9" s="4" t="str">
        <f t="shared" ref="J9" si="0">_xlfn.XLOOKUP($H$9,$B$3:$B$12,D3:D12)</f>
        <v>AP0105</v>
      </c>
      <c r="K9" s="4" t="str">
        <f>_xlfn.XLOOKUP(J9,D2:D12,E2:E12)</f>
        <v>Rahul</v>
      </c>
      <c r="L9" s="4">
        <f>_xlfn.XLOOKUP(J9,D2:D12,F2:F12)</f>
        <v>34</v>
      </c>
    </row>
    <row r="10" spans="2:12" x14ac:dyDescent="0.3">
      <c r="B10" s="3">
        <v>108</v>
      </c>
      <c r="C10" s="4" t="s">
        <v>25</v>
      </c>
      <c r="D10" s="4" t="s">
        <v>26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29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31</v>
      </c>
      <c r="D12" s="4" t="s">
        <v>32</v>
      </c>
      <c r="E12" s="4" t="s">
        <v>33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2" t="s">
        <v>38</v>
      </c>
    </row>
    <row r="24" spans="2:10" x14ac:dyDescent="0.3">
      <c r="B24" s="7" t="s">
        <v>40</v>
      </c>
      <c r="C24" s="5">
        <v>500</v>
      </c>
      <c r="D24" s="5">
        <v>350</v>
      </c>
      <c r="E24" s="5">
        <v>860</v>
      </c>
      <c r="F24" s="5">
        <v>350</v>
      </c>
      <c r="I24" s="7" t="s">
        <v>44</v>
      </c>
      <c r="J24" s="4">
        <f>_xlfn.XLOOKUP(J23,B23:F23,B28:F28,"Not Found")</f>
        <v>2380</v>
      </c>
    </row>
    <row r="25" spans="2:10" x14ac:dyDescent="0.3">
      <c r="B25" s="7" t="s">
        <v>41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42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43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6" t="s">
        <v>36</v>
      </c>
    </row>
    <row r="28" spans="2:10" x14ac:dyDescent="0.3">
      <c r="B28" s="7" t="s">
        <v>44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40</v>
      </c>
      <c r="J28" s="4">
        <f>_xlfn.XLOOKUP(J27,B23:F23,B24:F24,"LoL")</f>
        <v>500</v>
      </c>
    </row>
    <row r="29" spans="2:10" x14ac:dyDescent="0.3">
      <c r="I29" s="7" t="s">
        <v>41</v>
      </c>
      <c r="J29" s="4">
        <f t="shared" ref="J29:J32" si="2">_xlfn.XLOOKUP(J28,B24:F24,B25:F25,"LoL")</f>
        <v>700</v>
      </c>
    </row>
    <row r="30" spans="2:10" x14ac:dyDescent="0.3">
      <c r="I30" s="7" t="s">
        <v>42</v>
      </c>
      <c r="J30" s="4">
        <f t="shared" si="2"/>
        <v>1100</v>
      </c>
    </row>
    <row r="31" spans="2:10" x14ac:dyDescent="0.3">
      <c r="I31" s="7" t="s">
        <v>43</v>
      </c>
      <c r="J31" s="4">
        <f t="shared" si="2"/>
        <v>500</v>
      </c>
    </row>
    <row r="32" spans="2:10" x14ac:dyDescent="0.3">
      <c r="I32" s="7" t="s">
        <v>44</v>
      </c>
      <c r="J32" s="4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topLeftCell="A17" zoomScaleNormal="100" workbookViewId="0">
      <selection activeCell="I6" sqref="I6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">
      <c r="B3" s="3">
        <v>101</v>
      </c>
      <c r="C3" s="4" t="s">
        <v>20</v>
      </c>
      <c r="D3" s="4" t="s">
        <v>36</v>
      </c>
      <c r="E3" s="4" t="s">
        <v>7</v>
      </c>
      <c r="F3" s="4">
        <v>23</v>
      </c>
      <c r="H3" s="4" t="s">
        <v>25</v>
      </c>
      <c r="I3" s="4" t="s">
        <v>36</v>
      </c>
    </row>
    <row r="4" spans="2:12" x14ac:dyDescent="0.3">
      <c r="B4" s="3">
        <v>102</v>
      </c>
      <c r="C4" s="4" t="s">
        <v>23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25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25</v>
      </c>
      <c r="D6" s="4" t="s">
        <v>36</v>
      </c>
      <c r="E6" s="4" t="s">
        <v>16</v>
      </c>
      <c r="F6" s="4">
        <v>40</v>
      </c>
      <c r="H6" cm="1">
        <f t="array" ref="H6:L7">_xlfn._xlws.FILTER(B2:F12,(C2:C12=H3)*(D2:D12=I3),"Not Found")</f>
        <v>104</v>
      </c>
      <c r="I6" t="str">
        <v>Monitor</v>
      </c>
      <c r="J6" t="str">
        <v>East</v>
      </c>
      <c r="K6" t="str">
        <v>Sethi</v>
      </c>
      <c r="L6">
        <v>40</v>
      </c>
    </row>
    <row r="7" spans="2:12" x14ac:dyDescent="0.3">
      <c r="B7" s="3">
        <v>105</v>
      </c>
      <c r="C7" s="4" t="s">
        <v>25</v>
      </c>
      <c r="D7" s="4" t="s">
        <v>37</v>
      </c>
      <c r="E7" s="4" t="s">
        <v>19</v>
      </c>
      <c r="F7" s="4">
        <v>34</v>
      </c>
      <c r="H7">
        <v>107</v>
      </c>
      <c r="I7" t="str">
        <v>Monitor</v>
      </c>
      <c r="J7" t="str">
        <v>East</v>
      </c>
      <c r="K7" t="str">
        <v>Sohan</v>
      </c>
      <c r="L7">
        <v>30</v>
      </c>
    </row>
    <row r="8" spans="2:12" x14ac:dyDescent="0.3">
      <c r="B8" s="3">
        <v>106</v>
      </c>
      <c r="C8" s="4" t="s">
        <v>23</v>
      </c>
      <c r="D8" s="4" t="s">
        <v>38</v>
      </c>
      <c r="E8" s="4" t="s">
        <v>22</v>
      </c>
      <c r="F8" s="4">
        <v>54</v>
      </c>
    </row>
    <row r="9" spans="2:12" x14ac:dyDescent="0.3">
      <c r="B9" s="3">
        <v>107</v>
      </c>
      <c r="C9" s="4" t="s">
        <v>25</v>
      </c>
      <c r="D9" s="4" t="s">
        <v>36</v>
      </c>
      <c r="E9" s="4" t="s">
        <v>24</v>
      </c>
      <c r="F9" s="4">
        <v>30</v>
      </c>
    </row>
    <row r="10" spans="2:12" x14ac:dyDescent="0.3">
      <c r="B10" s="3">
        <v>108</v>
      </c>
      <c r="C10" s="4" t="s">
        <v>28</v>
      </c>
      <c r="D10" s="4" t="s">
        <v>37</v>
      </c>
      <c r="E10" s="4" t="s">
        <v>27</v>
      </c>
      <c r="F10" s="4">
        <v>10</v>
      </c>
    </row>
    <row r="11" spans="2:12" x14ac:dyDescent="0.3">
      <c r="B11" s="3">
        <v>109</v>
      </c>
      <c r="C11" s="4" t="s">
        <v>28</v>
      </c>
      <c r="D11" s="4" t="s">
        <v>38</v>
      </c>
      <c r="E11" s="4" t="s">
        <v>30</v>
      </c>
      <c r="F11" s="4">
        <v>20</v>
      </c>
    </row>
    <row r="12" spans="2:12" x14ac:dyDescent="0.3">
      <c r="B12" s="3">
        <v>110</v>
      </c>
      <c r="C12" s="4" t="s">
        <v>23</v>
      </c>
      <c r="D12" s="4" t="s">
        <v>36</v>
      </c>
      <c r="E12" s="4" t="s">
        <v>33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40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41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42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43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44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F10"/>
  <sheetViews>
    <sheetView zoomScale="115" zoomScaleNormal="115" workbookViewId="0">
      <selection activeCell="F3" sqref="F3"/>
    </sheetView>
  </sheetViews>
  <sheetFormatPr defaultRowHeight="18.75" x14ac:dyDescent="0.3"/>
  <cols>
    <col min="2" max="3" width="12.8984375" customWidth="1"/>
    <col min="4" max="4" width="18.59765625" customWidth="1"/>
  </cols>
  <sheetData>
    <row r="2" spans="2:6" x14ac:dyDescent="0.3">
      <c r="B2" s="2" t="s">
        <v>45</v>
      </c>
      <c r="C2" s="2" t="s">
        <v>47</v>
      </c>
      <c r="D2" s="2" t="s">
        <v>75</v>
      </c>
    </row>
    <row r="3" spans="2:6" x14ac:dyDescent="0.3">
      <c r="B3" s="4" t="s">
        <v>48</v>
      </c>
      <c r="C3" s="4" t="s">
        <v>50</v>
      </c>
      <c r="D3" s="4" t="s">
        <v>76</v>
      </c>
      <c r="F3" t="str">
        <f t="shared" ref="F3:F10" si="0">B3&amp;" "&amp;C3</f>
        <v>Raj Singh</v>
      </c>
    </row>
    <row r="4" spans="2:6" x14ac:dyDescent="0.3">
      <c r="B4" s="4" t="s">
        <v>51</v>
      </c>
      <c r="C4" s="4" t="s">
        <v>52</v>
      </c>
      <c r="D4" s="4" t="s">
        <v>76</v>
      </c>
      <c r="F4" t="str">
        <f t="shared" si="0"/>
        <v>Rohit Sharma</v>
      </c>
    </row>
    <row r="5" spans="2:6" x14ac:dyDescent="0.3">
      <c r="B5" s="4" t="s">
        <v>53</v>
      </c>
      <c r="C5" s="4" t="s">
        <v>52</v>
      </c>
      <c r="D5" s="4" t="s">
        <v>76</v>
      </c>
      <c r="F5" t="str">
        <f t="shared" si="0"/>
        <v>Suresh Sharma</v>
      </c>
    </row>
    <row r="6" spans="2:6" x14ac:dyDescent="0.3">
      <c r="B6" s="4" t="s">
        <v>54</v>
      </c>
      <c r="C6" s="4" t="s">
        <v>49</v>
      </c>
      <c r="D6" s="4" t="s">
        <v>76</v>
      </c>
      <c r="F6" t="str">
        <f t="shared" si="0"/>
        <v>Anil Kumar</v>
      </c>
    </row>
    <row r="7" spans="2:6" x14ac:dyDescent="0.3">
      <c r="B7" s="4" t="s">
        <v>55</v>
      </c>
      <c r="C7" s="4" t="s">
        <v>56</v>
      </c>
      <c r="D7" s="4" t="s">
        <v>77</v>
      </c>
      <c r="F7" t="str">
        <f t="shared" si="0"/>
        <v>Reena Kumari</v>
      </c>
    </row>
    <row r="8" spans="2:6" x14ac:dyDescent="0.3">
      <c r="B8" s="4" t="s">
        <v>57</v>
      </c>
      <c r="C8" s="4" t="s">
        <v>58</v>
      </c>
      <c r="D8" s="4" t="s">
        <v>77</v>
      </c>
      <c r="F8" t="str">
        <f t="shared" si="0"/>
        <v>Anjali Rajpoot</v>
      </c>
    </row>
    <row r="9" spans="2:6" x14ac:dyDescent="0.3">
      <c r="B9" s="4" t="s">
        <v>59</v>
      </c>
      <c r="C9" s="4" t="s">
        <v>60</v>
      </c>
      <c r="D9" s="4" t="s">
        <v>76</v>
      </c>
      <c r="F9" t="str">
        <f t="shared" si="0"/>
        <v>Deepak Nehra</v>
      </c>
    </row>
    <row r="10" spans="2:6" x14ac:dyDescent="0.3">
      <c r="B10" s="4" t="s">
        <v>61</v>
      </c>
      <c r="C10" s="4" t="s">
        <v>52</v>
      </c>
      <c r="D10" s="4" t="s">
        <v>77</v>
      </c>
      <c r="F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F10"/>
  <sheetViews>
    <sheetView topLeftCell="A13" zoomScale="130" zoomScaleNormal="130" workbookViewId="0">
      <selection activeCell="F3" sqref="F3"/>
    </sheetView>
  </sheetViews>
  <sheetFormatPr defaultRowHeight="18.75" x14ac:dyDescent="0.3"/>
  <cols>
    <col min="2" max="4" width="12.69921875" customWidth="1"/>
    <col min="6" max="6" width="17.69921875" bestFit="1" customWidth="1"/>
  </cols>
  <sheetData>
    <row r="2" spans="2:6" x14ac:dyDescent="0.3">
      <c r="B2" s="2" t="s">
        <v>45</v>
      </c>
      <c r="C2" s="2" t="s">
        <v>46</v>
      </c>
      <c r="D2" s="2" t="s">
        <v>47</v>
      </c>
    </row>
    <row r="3" spans="2:6" x14ac:dyDescent="0.3">
      <c r="B3" s="4" t="s">
        <v>48</v>
      </c>
      <c r="C3" s="4" t="s">
        <v>49</v>
      </c>
      <c r="D3" s="4" t="s">
        <v>50</v>
      </c>
      <c r="F3" t="str">
        <f>_xlfn.TEXTJOIN(" ",TRUE,B3,C3,D3)</f>
        <v>Raj Kumar Singh</v>
      </c>
    </row>
    <row r="4" spans="2:6" x14ac:dyDescent="0.3">
      <c r="B4" s="4" t="s">
        <v>51</v>
      </c>
      <c r="C4" s="4"/>
      <c r="D4" s="4" t="s">
        <v>52</v>
      </c>
      <c r="F4" t="str">
        <f t="shared" ref="F4:F10" si="0">_xlfn.TEXTJOIN(" ",TRUE,B4,C4,D4)</f>
        <v>Rohit Sharma</v>
      </c>
    </row>
    <row r="5" spans="2:6" x14ac:dyDescent="0.3">
      <c r="B5" s="4" t="s">
        <v>53</v>
      </c>
      <c r="C5" s="4"/>
      <c r="D5" s="4" t="s">
        <v>52</v>
      </c>
      <c r="F5" t="str">
        <f t="shared" si="0"/>
        <v>Suresh Sharma</v>
      </c>
    </row>
    <row r="6" spans="2:6" x14ac:dyDescent="0.3">
      <c r="B6" s="4" t="s">
        <v>63</v>
      </c>
      <c r="C6" s="4" t="s">
        <v>50</v>
      </c>
      <c r="D6" s="4" t="s">
        <v>64</v>
      </c>
      <c r="F6" t="str">
        <f t="shared" si="0"/>
        <v>Ram Singh Tewatia</v>
      </c>
    </row>
    <row r="7" spans="2:6" x14ac:dyDescent="0.3">
      <c r="B7" s="4" t="s">
        <v>55</v>
      </c>
      <c r="C7" s="4"/>
      <c r="D7" s="4" t="s">
        <v>56</v>
      </c>
      <c r="F7" t="str">
        <f t="shared" si="0"/>
        <v>Reena Kumari</v>
      </c>
    </row>
    <row r="8" spans="2:6" x14ac:dyDescent="0.3">
      <c r="B8" s="4" t="s">
        <v>57</v>
      </c>
      <c r="C8" s="4" t="s">
        <v>56</v>
      </c>
      <c r="D8" s="4" t="s">
        <v>58</v>
      </c>
      <c r="F8" t="str">
        <f t="shared" si="0"/>
        <v>Anjali Kumari Rajpoot</v>
      </c>
    </row>
    <row r="9" spans="2:6" x14ac:dyDescent="0.3">
      <c r="B9" s="4" t="s">
        <v>59</v>
      </c>
      <c r="C9" s="4"/>
      <c r="D9" s="4" t="s">
        <v>60</v>
      </c>
      <c r="F9" t="str">
        <f t="shared" si="0"/>
        <v>Deepak Nehra</v>
      </c>
    </row>
    <row r="10" spans="2:6" x14ac:dyDescent="0.3">
      <c r="B10" s="4" t="s">
        <v>61</v>
      </c>
      <c r="C10" s="4" t="s">
        <v>50</v>
      </c>
      <c r="D10" s="4" t="s">
        <v>62</v>
      </c>
      <c r="F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9" zoomScale="115" zoomScaleNormal="115" workbookViewId="0">
      <selection activeCell="E23" sqref="E23:E33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65</v>
      </c>
    </row>
    <row r="3" spans="2:8" x14ac:dyDescent="0.3">
      <c r="B3" s="4" t="s">
        <v>20</v>
      </c>
      <c r="C3" s="4" t="s">
        <v>36</v>
      </c>
      <c r="D3" s="4" t="s">
        <v>7</v>
      </c>
      <c r="E3" s="4">
        <v>23</v>
      </c>
      <c r="G3" t="s">
        <v>79</v>
      </c>
      <c r="H3">
        <f>SUMIF(B2:B12,G3,E2:E12)</f>
        <v>50</v>
      </c>
    </row>
    <row r="4" spans="2:8" x14ac:dyDescent="0.3">
      <c r="B4" s="4" t="s">
        <v>23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25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28</v>
      </c>
      <c r="C6" s="4" t="s">
        <v>36</v>
      </c>
      <c r="D6" s="4" t="s">
        <v>16</v>
      </c>
      <c r="E6" s="4">
        <v>40</v>
      </c>
      <c r="G6" s="4" t="s">
        <v>78</v>
      </c>
      <c r="H6" s="4">
        <f>SUMIF(C2:C12,G6,E2:E12)</f>
        <v>64</v>
      </c>
    </row>
    <row r="7" spans="2:8" x14ac:dyDescent="0.3">
      <c r="B7" s="4" t="s">
        <v>28</v>
      </c>
      <c r="C7" s="4" t="s">
        <v>37</v>
      </c>
      <c r="D7" s="4" t="s">
        <v>19</v>
      </c>
      <c r="E7" s="4">
        <v>34</v>
      </c>
    </row>
    <row r="8" spans="2:8" x14ac:dyDescent="0.3">
      <c r="B8" s="4" t="s">
        <v>20</v>
      </c>
      <c r="C8" s="4" t="s">
        <v>38</v>
      </c>
      <c r="D8" s="4" t="s">
        <v>22</v>
      </c>
      <c r="E8" s="4">
        <v>54</v>
      </c>
    </row>
    <row r="9" spans="2:8" x14ac:dyDescent="0.3">
      <c r="B9" s="4" t="s">
        <v>23</v>
      </c>
      <c r="C9" s="4" t="s">
        <v>36</v>
      </c>
      <c r="D9" s="4" t="s">
        <v>24</v>
      </c>
      <c r="E9" s="4">
        <v>30</v>
      </c>
    </row>
    <row r="10" spans="2:8" x14ac:dyDescent="0.3">
      <c r="B10" s="4" t="s">
        <v>25</v>
      </c>
      <c r="C10" s="4" t="s">
        <v>37</v>
      </c>
      <c r="D10" s="4" t="s">
        <v>27</v>
      </c>
      <c r="E10" s="4">
        <v>10</v>
      </c>
    </row>
    <row r="11" spans="2:8" x14ac:dyDescent="0.3">
      <c r="B11" s="4" t="s">
        <v>28</v>
      </c>
      <c r="C11" s="4" t="s">
        <v>38</v>
      </c>
      <c r="D11" s="4" t="s">
        <v>30</v>
      </c>
      <c r="E11" s="4">
        <v>20</v>
      </c>
    </row>
    <row r="12" spans="2:8" x14ac:dyDescent="0.3">
      <c r="B12" s="4" t="s">
        <v>28</v>
      </c>
      <c r="C12" s="4" t="s">
        <v>36</v>
      </c>
      <c r="D12" s="4" t="s">
        <v>33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66</v>
      </c>
      <c r="C24" s="4" t="s">
        <v>36</v>
      </c>
      <c r="D24" s="4" t="s">
        <v>7</v>
      </c>
      <c r="E24" s="4">
        <v>23</v>
      </c>
      <c r="G24" s="4" t="s">
        <v>84</v>
      </c>
      <c r="H24" s="4">
        <f>SUMIF(B23:B33,G24,E23:E34)</f>
        <v>103</v>
      </c>
    </row>
    <row r="25" spans="2:8" x14ac:dyDescent="0.3">
      <c r="B25" s="4" t="s">
        <v>67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68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69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28</v>
      </c>
      <c r="C28" s="4" t="s">
        <v>37</v>
      </c>
      <c r="D28" s="4" t="s">
        <v>19</v>
      </c>
      <c r="E28" s="4">
        <v>34</v>
      </c>
    </row>
    <row r="29" spans="2:8" x14ac:dyDescent="0.3">
      <c r="B29" s="4" t="s">
        <v>70</v>
      </c>
      <c r="C29" s="4" t="s">
        <v>38</v>
      </c>
      <c r="D29" s="4" t="s">
        <v>22</v>
      </c>
      <c r="E29" s="4">
        <v>54</v>
      </c>
    </row>
    <row r="30" spans="2:8" x14ac:dyDescent="0.3">
      <c r="B30" s="4" t="s">
        <v>23</v>
      </c>
      <c r="C30" s="4" t="s">
        <v>36</v>
      </c>
      <c r="D30" s="4" t="s">
        <v>24</v>
      </c>
      <c r="E30" s="4">
        <v>30</v>
      </c>
    </row>
    <row r="31" spans="2:8" x14ac:dyDescent="0.3">
      <c r="B31" s="4" t="s">
        <v>71</v>
      </c>
      <c r="C31" s="4" t="s">
        <v>37</v>
      </c>
      <c r="D31" s="4" t="s">
        <v>27</v>
      </c>
      <c r="E31" s="4">
        <v>10</v>
      </c>
    </row>
    <row r="32" spans="2:8" x14ac:dyDescent="0.3">
      <c r="B32" s="4" t="s">
        <v>72</v>
      </c>
      <c r="C32" s="4" t="s">
        <v>38</v>
      </c>
      <c r="D32" s="4" t="s">
        <v>30</v>
      </c>
      <c r="E32" s="4">
        <v>20</v>
      </c>
    </row>
    <row r="33" spans="2:5" x14ac:dyDescent="0.3">
      <c r="B33" s="4" t="s">
        <v>28</v>
      </c>
      <c r="C33" s="4" t="s">
        <v>36</v>
      </c>
      <c r="D33" s="4" t="s">
        <v>33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8B2-714E-4630-8457-DB68F76C2665}">
  <dimension ref="A1:F19"/>
  <sheetViews>
    <sheetView topLeftCell="E17" workbookViewId="0">
      <selection activeCell="D13" sqref="D13"/>
    </sheetView>
  </sheetViews>
  <sheetFormatPr defaultRowHeight="18.75" x14ac:dyDescent="0.3"/>
  <cols>
    <col min="2" max="2" width="9.296875" customWidth="1"/>
    <col min="5" max="5" width="12.296875" bestFit="1" customWidth="1"/>
  </cols>
  <sheetData>
    <row r="1" spans="1:6" x14ac:dyDescent="0.3">
      <c r="A1" t="s">
        <v>97</v>
      </c>
      <c r="B1" t="s">
        <v>98</v>
      </c>
    </row>
    <row r="2" spans="1:6" x14ac:dyDescent="0.3">
      <c r="A2">
        <v>1</v>
      </c>
      <c r="B2">
        <v>39</v>
      </c>
      <c r="E2" t="s">
        <v>81</v>
      </c>
      <c r="F2">
        <f>MAX(Table1[])</f>
        <v>58</v>
      </c>
    </row>
    <row r="3" spans="1:6" x14ac:dyDescent="0.3">
      <c r="A3">
        <v>2</v>
      </c>
      <c r="B3">
        <v>33</v>
      </c>
      <c r="E3" t="s">
        <v>82</v>
      </c>
      <c r="F3">
        <f>MIN(Table1[Numbers])</f>
        <v>17</v>
      </c>
    </row>
    <row r="4" spans="1:6" x14ac:dyDescent="0.3">
      <c r="A4">
        <v>3</v>
      </c>
      <c r="B4">
        <v>35</v>
      </c>
      <c r="E4" t="s">
        <v>101</v>
      </c>
      <c r="F4">
        <f>AVERAGE(Table1[Numbers])</f>
        <v>34.833333333333336</v>
      </c>
    </row>
    <row r="5" spans="1:6" x14ac:dyDescent="0.3">
      <c r="A5">
        <v>4</v>
      </c>
      <c r="B5">
        <v>31</v>
      </c>
      <c r="E5" t="s">
        <v>99</v>
      </c>
      <c r="F5">
        <f>MEDIAN(Table1[Numbers])</f>
        <v>36</v>
      </c>
    </row>
    <row r="6" spans="1:6" x14ac:dyDescent="0.3">
      <c r="A6">
        <v>5</v>
      </c>
      <c r="B6">
        <v>36</v>
      </c>
      <c r="E6" t="s">
        <v>100</v>
      </c>
      <c r="F6">
        <f>MODE(Table1[Numbers])</f>
        <v>36</v>
      </c>
    </row>
    <row r="7" spans="1:6" x14ac:dyDescent="0.3">
      <c r="A7">
        <v>6</v>
      </c>
      <c r="B7">
        <v>39</v>
      </c>
      <c r="E7" t="s">
        <v>102</v>
      </c>
      <c r="F7">
        <f>_xlfn.STDEV.S(Table1[Numbers])</f>
        <v>10.51189802081432</v>
      </c>
    </row>
    <row r="8" spans="1:6" x14ac:dyDescent="0.3">
      <c r="A8">
        <v>7</v>
      </c>
      <c r="B8">
        <v>37</v>
      </c>
    </row>
    <row r="9" spans="1:6" x14ac:dyDescent="0.3">
      <c r="A9">
        <v>8</v>
      </c>
      <c r="B9">
        <v>41</v>
      </c>
    </row>
    <row r="10" spans="1:6" x14ac:dyDescent="0.3">
      <c r="A10">
        <v>9</v>
      </c>
      <c r="B10">
        <v>36</v>
      </c>
    </row>
    <row r="11" spans="1:6" x14ac:dyDescent="0.3">
      <c r="A11">
        <v>10</v>
      </c>
      <c r="B11">
        <v>43</v>
      </c>
    </row>
    <row r="12" spans="1:6" x14ac:dyDescent="0.3">
      <c r="A12">
        <v>11</v>
      </c>
      <c r="B12">
        <v>18</v>
      </c>
    </row>
    <row r="13" spans="1:6" x14ac:dyDescent="0.3">
      <c r="A13">
        <v>12</v>
      </c>
      <c r="B13">
        <v>17</v>
      </c>
    </row>
    <row r="14" spans="1:6" x14ac:dyDescent="0.3">
      <c r="A14">
        <v>13</v>
      </c>
      <c r="B14">
        <v>58</v>
      </c>
    </row>
    <row r="15" spans="1:6" x14ac:dyDescent="0.3">
      <c r="A15">
        <v>14</v>
      </c>
      <c r="B15">
        <v>36</v>
      </c>
    </row>
    <row r="16" spans="1:6" x14ac:dyDescent="0.3">
      <c r="A16">
        <v>15</v>
      </c>
      <c r="B16">
        <v>23</v>
      </c>
    </row>
    <row r="17" spans="1:2" x14ac:dyDescent="0.3">
      <c r="A17">
        <v>16</v>
      </c>
      <c r="B17">
        <v>48</v>
      </c>
    </row>
    <row r="18" spans="1:2" x14ac:dyDescent="0.3">
      <c r="A18">
        <v>17</v>
      </c>
      <c r="B18">
        <v>19</v>
      </c>
    </row>
    <row r="19" spans="1:2" x14ac:dyDescent="0.3">
      <c r="A19">
        <v>18</v>
      </c>
      <c r="B19">
        <v>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topLeftCell="B15" zoomScale="115" zoomScaleNormal="115" workbookViewId="0">
      <selection activeCell="H4" sqref="H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85</v>
      </c>
      <c r="H3" s="4" t="s">
        <v>86</v>
      </c>
      <c r="I3" s="4">
        <f>SUMIFS(E2:E12,B2:B12,G3,C2:C12,H3)</f>
        <v>20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topLeftCell="B15" zoomScale="115" zoomScaleNormal="115" workbookViewId="0">
      <selection activeCell="I3" sqref="I3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/>
      <c r="H3" s="4" t="s">
        <v>78</v>
      </c>
      <c r="I3" s="4">
        <f>COUNTIF(C2:C12,H3)</f>
        <v>3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  <c r="G5" s="4"/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I4" sqref="I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74</v>
      </c>
    </row>
    <row r="3" spans="2:9" x14ac:dyDescent="0.3">
      <c r="B3" s="4" t="s">
        <v>20</v>
      </c>
      <c r="C3" s="4" t="s">
        <v>36</v>
      </c>
      <c r="D3" s="4" t="s">
        <v>7</v>
      </c>
      <c r="E3" s="4">
        <v>23</v>
      </c>
      <c r="G3" s="4" t="s">
        <v>85</v>
      </c>
      <c r="H3" s="4" t="s">
        <v>87</v>
      </c>
      <c r="I3" s="4">
        <f>COUNTIFS(B2:B12,G3,C2:C12,H3)</f>
        <v>2</v>
      </c>
    </row>
    <row r="4" spans="2:9" x14ac:dyDescent="0.3">
      <c r="B4" s="4" t="s">
        <v>23</v>
      </c>
      <c r="C4" s="4" t="s">
        <v>37</v>
      </c>
      <c r="D4" s="4" t="s">
        <v>73</v>
      </c>
      <c r="E4" s="4">
        <v>20</v>
      </c>
    </row>
    <row r="5" spans="2:9" x14ac:dyDescent="0.3">
      <c r="B5" s="4" t="s">
        <v>25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28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28</v>
      </c>
      <c r="C7" s="4" t="s">
        <v>37</v>
      </c>
      <c r="D7" s="4" t="s">
        <v>73</v>
      </c>
      <c r="E7" s="4">
        <v>34</v>
      </c>
    </row>
    <row r="8" spans="2:9" x14ac:dyDescent="0.3">
      <c r="B8" s="4" t="s">
        <v>20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23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25</v>
      </c>
      <c r="C10" s="4" t="s">
        <v>37</v>
      </c>
      <c r="D10" s="4" t="s">
        <v>73</v>
      </c>
      <c r="E10" s="4">
        <v>10</v>
      </c>
    </row>
    <row r="11" spans="2:9" x14ac:dyDescent="0.3">
      <c r="B11" s="4" t="s">
        <v>28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28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B4:E15"/>
  <sheetViews>
    <sheetView topLeftCell="A18" workbookViewId="0">
      <selection activeCell="H13" sqref="H13"/>
    </sheetView>
  </sheetViews>
  <sheetFormatPr defaultRowHeight="18.75" x14ac:dyDescent="0.3"/>
  <cols>
    <col min="2" max="2" width="20.796875" customWidth="1"/>
    <col min="3" max="3" width="11.69921875" bestFit="1" customWidth="1"/>
    <col min="5" max="5" width="12.19921875" bestFit="1" customWidth="1"/>
  </cols>
  <sheetData>
    <row r="4" spans="2:5" x14ac:dyDescent="0.3">
      <c r="B4" t="s">
        <v>89</v>
      </c>
      <c r="C4" t="str">
        <f>TRIM(B4)</f>
        <v>Hello World</v>
      </c>
      <c r="E4" t="str">
        <f>PROPER(TRIM(B4))</f>
        <v>Hello World</v>
      </c>
    </row>
    <row r="5" spans="2:5" x14ac:dyDescent="0.3">
      <c r="B5" t="s">
        <v>90</v>
      </c>
      <c r="C5" t="str">
        <f t="shared" ref="C5:C8" si="0">TRIM(B5)</f>
        <v>Chi Mma</v>
      </c>
      <c r="E5" t="str">
        <f t="shared" ref="E5:E15" si="1">PROPER(TRIM(B5))</f>
        <v>Chi Mma</v>
      </c>
    </row>
    <row r="6" spans="2:5" x14ac:dyDescent="0.3">
      <c r="B6" t="s">
        <v>88</v>
      </c>
      <c r="C6" t="str">
        <f t="shared" si="0"/>
        <v>Hello World</v>
      </c>
      <c r="E6" t="str">
        <f t="shared" si="1"/>
        <v>Hello World</v>
      </c>
    </row>
    <row r="7" spans="2:5" x14ac:dyDescent="0.3">
      <c r="B7" t="s">
        <v>91</v>
      </c>
      <c r="C7" t="str">
        <f t="shared" si="0"/>
        <v>facebook com</v>
      </c>
      <c r="E7" t="str">
        <f t="shared" si="1"/>
        <v>Facebook Com</v>
      </c>
    </row>
    <row r="8" spans="2:5" x14ac:dyDescent="0.3">
      <c r="B8" t="s">
        <v>92</v>
      </c>
      <c r="C8" t="str">
        <f t="shared" si="0"/>
        <v>tesla ca</v>
      </c>
      <c r="E8" t="str">
        <f t="shared" si="1"/>
        <v>Tesla Ca</v>
      </c>
    </row>
    <row r="9" spans="2:5" x14ac:dyDescent="0.3">
      <c r="E9" t="str">
        <f t="shared" si="1"/>
        <v/>
      </c>
    </row>
    <row r="10" spans="2:5" x14ac:dyDescent="0.3">
      <c r="E10" t="str">
        <f t="shared" si="1"/>
        <v/>
      </c>
    </row>
    <row r="11" spans="2:5" x14ac:dyDescent="0.3">
      <c r="E11" t="str">
        <f t="shared" si="1"/>
        <v/>
      </c>
    </row>
    <row r="12" spans="2:5" x14ac:dyDescent="0.3">
      <c r="B12" t="s">
        <v>93</v>
      </c>
      <c r="C12" t="str">
        <f>PROPER(B12)</f>
        <v>Facebook</v>
      </c>
      <c r="E12" t="str">
        <f t="shared" si="1"/>
        <v>Facebook</v>
      </c>
    </row>
    <row r="13" spans="2:5" x14ac:dyDescent="0.3">
      <c r="B13" t="s">
        <v>94</v>
      </c>
      <c r="C13" t="str">
        <f t="shared" ref="C13:C15" si="2">PROPER(B13)</f>
        <v>Fnf</v>
      </c>
      <c r="E13" t="str">
        <f t="shared" si="1"/>
        <v>Fnf</v>
      </c>
    </row>
    <row r="14" spans="2:5" x14ac:dyDescent="0.3">
      <c r="B14" t="s">
        <v>95</v>
      </c>
      <c r="C14" t="str">
        <f t="shared" si="2"/>
        <v>Tesla</v>
      </c>
      <c r="E14" t="str">
        <f t="shared" si="1"/>
        <v>Tesla</v>
      </c>
    </row>
    <row r="15" spans="2:5" x14ac:dyDescent="0.3">
      <c r="B15" t="s">
        <v>96</v>
      </c>
      <c r="C15" t="str">
        <f t="shared" si="2"/>
        <v>Facebook</v>
      </c>
      <c r="E15" t="str">
        <f t="shared" si="1"/>
        <v>Facebook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2:C9"/>
  <sheetViews>
    <sheetView tabSelected="1" workbookViewId="0">
      <selection activeCell="K9" activeCellId="1" sqref="C2 K9"/>
    </sheetView>
  </sheetViews>
  <sheetFormatPr defaultRowHeight="18.75" x14ac:dyDescent="0.3"/>
  <cols>
    <col min="1" max="1" width="10.09765625" bestFit="1" customWidth="1"/>
    <col min="3" max="3" width="15.09765625" customWidth="1"/>
  </cols>
  <sheetData>
    <row r="2" spans="1:3" x14ac:dyDescent="0.3">
      <c r="C2" s="10">
        <f ca="1">TODAY()</f>
        <v>45554</v>
      </c>
    </row>
    <row r="4" spans="1:3" x14ac:dyDescent="0.3">
      <c r="A4" s="10">
        <v>36638</v>
      </c>
    </row>
    <row r="6" spans="1:3" x14ac:dyDescent="0.3">
      <c r="C6">
        <f ca="1">DAY(TODAY())</f>
        <v>19</v>
      </c>
    </row>
    <row r="9" spans="1:3" x14ac:dyDescent="0.3">
      <c r="B9">
        <f ca="1">DATEDIF(A4,C2,"D")</f>
        <v>8916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495240FD69B243922DED85070F9508" ma:contentTypeVersion="4" ma:contentTypeDescription="Create a new document." ma:contentTypeScope="" ma:versionID="ba8581e9f3b13607e4e249341bdf1cc6">
  <xsd:schema xmlns:xsd="http://www.w3.org/2001/XMLSchema" xmlns:xs="http://www.w3.org/2001/XMLSchema" xmlns:p="http://schemas.microsoft.com/office/2006/metadata/properties" xmlns:ns3="f4ba5e8f-6c0c-4384-bf4f-6bbf2ae7cf72" targetNamespace="http://schemas.microsoft.com/office/2006/metadata/properties" ma:root="true" ma:fieldsID="cb9df651bc62e84d170ae2694b633401" ns3:_="">
    <xsd:import namespace="f4ba5e8f-6c0c-4384-bf4f-6bbf2ae7cf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a5e8f-6c0c-4384-bf4f-6bbf2ae7cf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C05878-0AEC-46E2-BD14-D657DD0FD1A5}">
  <ds:schemaRefs>
    <ds:schemaRef ds:uri="http://schemas.microsoft.com/office/2006/metadata/properties"/>
    <ds:schemaRef ds:uri="http://www.w3.org/XML/1998/namespace"/>
    <ds:schemaRef ds:uri="http://purl.org/dc/terms/"/>
    <ds:schemaRef ds:uri="f4ba5e8f-6c0c-4384-bf4f-6bbf2ae7cf72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8052976-2730-4FD2-81FE-531749229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24047C-F434-4F7A-A94A-ABC9D812E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ba5e8f-6c0c-4384-bf4f-6bbf2ae7cf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Vlookup</vt:lpstr>
      <vt:lpstr>Hlookup</vt:lpstr>
      <vt:lpstr>Xlookup</vt:lpstr>
      <vt:lpstr>Filter</vt:lpstr>
      <vt:lpstr>iferror</vt:lpstr>
      <vt:lpstr>&amp; Formula</vt:lpstr>
      <vt:lpstr>Textjoin</vt:lpstr>
      <vt:lpstr>Sumif</vt:lpstr>
      <vt:lpstr>Sheet1</vt:lpstr>
      <vt:lpstr>Sumifs</vt:lpstr>
      <vt:lpstr>Countif</vt:lpstr>
      <vt:lpstr>Countifs</vt:lpstr>
      <vt:lpstr>Sheet3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Chidimma Nnagha</cp:lastModifiedBy>
  <dcterms:created xsi:type="dcterms:W3CDTF">2023-08-17T11:42:09Z</dcterms:created>
  <dcterms:modified xsi:type="dcterms:W3CDTF">2024-09-20T03:47:03Z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0x01010029495240FD69B243922DED85070F9508</vt:lpwstr>
  </property>
</Properties>
</file>