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9980" windowHeight="7305"/>
  </bookViews>
  <sheets>
    <sheet name="Sheet1 (2)" sheetId="4" r:id="rId1"/>
    <sheet name="Sheet1" sheetId="1" r:id="rId2"/>
    <sheet name="Sheet2" sheetId="2" r:id="rId3"/>
    <sheet name="Sheet3" sheetId="3" r:id="rId4"/>
  </sheets>
  <calcPr calcId="144525"/>
</workbook>
</file>

<file path=xl/calcChain.xml><?xml version="1.0" encoding="utf-8"?>
<calcChain xmlns="http://schemas.openxmlformats.org/spreadsheetml/2006/main">
  <c r="R6" i="4" l="1"/>
  <c r="S6" i="4"/>
  <c r="T6" i="4"/>
  <c r="R7" i="4"/>
  <c r="S7" i="4"/>
  <c r="T7" i="4"/>
  <c r="R8" i="4"/>
  <c r="S8" i="4"/>
  <c r="T8" i="4"/>
  <c r="R9" i="4"/>
  <c r="S9" i="4"/>
  <c r="T9" i="4"/>
  <c r="R10" i="4"/>
  <c r="S10" i="4"/>
  <c r="T10" i="4"/>
  <c r="R11" i="4"/>
  <c r="S11" i="4"/>
  <c r="T11" i="4"/>
  <c r="R12" i="4"/>
  <c r="S12" i="4"/>
  <c r="T12" i="4"/>
  <c r="R13" i="4"/>
  <c r="S13" i="4"/>
  <c r="T13" i="4"/>
  <c r="R14" i="4"/>
  <c r="S14" i="4"/>
  <c r="T14" i="4"/>
  <c r="R15" i="4"/>
  <c r="S15" i="4"/>
  <c r="T15" i="4"/>
  <c r="R16" i="4"/>
  <c r="S16" i="4"/>
  <c r="T16" i="4"/>
  <c r="R17" i="4"/>
  <c r="S17" i="4"/>
  <c r="T17" i="4"/>
  <c r="R18" i="4"/>
  <c r="S18" i="4"/>
  <c r="T18" i="4"/>
  <c r="R19" i="4"/>
  <c r="S19" i="4"/>
  <c r="T19" i="4"/>
  <c r="R3" i="4"/>
  <c r="R4" i="4"/>
  <c r="S4" i="4"/>
  <c r="T4" i="4"/>
  <c r="R5" i="4"/>
  <c r="S5" i="4"/>
  <c r="T5" i="4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W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C21" i="4"/>
  <c r="K23" i="4"/>
  <c r="J23" i="4"/>
  <c r="I23" i="4"/>
  <c r="K22" i="4"/>
  <c r="J22" i="4"/>
  <c r="I22" i="4"/>
  <c r="X19" i="4"/>
  <c r="V19" i="4"/>
  <c r="N19" i="4"/>
  <c r="Q19" i="4" s="1"/>
  <c r="M19" i="4"/>
  <c r="P19" i="4" s="1"/>
  <c r="L19" i="4"/>
  <c r="O19" i="4" s="1"/>
  <c r="X18" i="4"/>
  <c r="V18" i="4"/>
  <c r="N18" i="4"/>
  <c r="Q18" i="4" s="1"/>
  <c r="M18" i="4"/>
  <c r="P18" i="4" s="1"/>
  <c r="L18" i="4"/>
  <c r="O18" i="4" s="1"/>
  <c r="X17" i="4"/>
  <c r="V17" i="4"/>
  <c r="N17" i="4"/>
  <c r="Q17" i="4" s="1"/>
  <c r="M17" i="4"/>
  <c r="P17" i="4" s="1"/>
  <c r="L17" i="4"/>
  <c r="O17" i="4" s="1"/>
  <c r="X16" i="4"/>
  <c r="V16" i="4"/>
  <c r="N16" i="4"/>
  <c r="Q16" i="4" s="1"/>
  <c r="M16" i="4"/>
  <c r="P16" i="4" s="1"/>
  <c r="L16" i="4"/>
  <c r="O16" i="4" s="1"/>
  <c r="X15" i="4"/>
  <c r="V15" i="4"/>
  <c r="N15" i="4"/>
  <c r="Q15" i="4" s="1"/>
  <c r="M15" i="4"/>
  <c r="P15" i="4" s="1"/>
  <c r="L15" i="4"/>
  <c r="O15" i="4" s="1"/>
  <c r="X14" i="4"/>
  <c r="V14" i="4"/>
  <c r="N14" i="4"/>
  <c r="Q14" i="4" s="1"/>
  <c r="M14" i="4"/>
  <c r="P14" i="4" s="1"/>
  <c r="L14" i="4"/>
  <c r="O14" i="4" s="1"/>
  <c r="X13" i="4"/>
  <c r="V13" i="4"/>
  <c r="N13" i="4"/>
  <c r="Q13" i="4" s="1"/>
  <c r="M13" i="4"/>
  <c r="P13" i="4" s="1"/>
  <c r="L13" i="4"/>
  <c r="O13" i="4" s="1"/>
  <c r="X12" i="4"/>
  <c r="V12" i="4"/>
  <c r="N12" i="4"/>
  <c r="Q12" i="4" s="1"/>
  <c r="M12" i="4"/>
  <c r="P12" i="4" s="1"/>
  <c r="L12" i="4"/>
  <c r="O12" i="4" s="1"/>
  <c r="X11" i="4"/>
  <c r="V11" i="4"/>
  <c r="N11" i="4"/>
  <c r="Q11" i="4" s="1"/>
  <c r="M11" i="4"/>
  <c r="P11" i="4" s="1"/>
  <c r="L11" i="4"/>
  <c r="O11" i="4" s="1"/>
  <c r="X10" i="4"/>
  <c r="V10" i="4"/>
  <c r="N10" i="4"/>
  <c r="Q10" i="4" s="1"/>
  <c r="M10" i="4"/>
  <c r="P10" i="4" s="1"/>
  <c r="L10" i="4"/>
  <c r="O10" i="4" s="1"/>
  <c r="X9" i="4"/>
  <c r="V9" i="4"/>
  <c r="N9" i="4"/>
  <c r="Q9" i="4" s="1"/>
  <c r="M9" i="4"/>
  <c r="P9" i="4" s="1"/>
  <c r="L9" i="4"/>
  <c r="O9" i="4" s="1"/>
  <c r="X8" i="4"/>
  <c r="V8" i="4"/>
  <c r="N8" i="4"/>
  <c r="Q8" i="4" s="1"/>
  <c r="M8" i="4"/>
  <c r="P8" i="4" s="1"/>
  <c r="L8" i="4"/>
  <c r="O8" i="4" s="1"/>
  <c r="X7" i="4"/>
  <c r="V7" i="4"/>
  <c r="N7" i="4"/>
  <c r="Q7" i="4" s="1"/>
  <c r="M7" i="4"/>
  <c r="P7" i="4" s="1"/>
  <c r="L7" i="4"/>
  <c r="O7" i="4" s="1"/>
  <c r="X6" i="4"/>
  <c r="V6" i="4"/>
  <c r="N6" i="4"/>
  <c r="Q6" i="4" s="1"/>
  <c r="M6" i="4"/>
  <c r="P6" i="4" s="1"/>
  <c r="L6" i="4"/>
  <c r="O6" i="4" s="1"/>
  <c r="X5" i="4"/>
  <c r="V5" i="4"/>
  <c r="N5" i="4"/>
  <c r="Q5" i="4" s="1"/>
  <c r="M5" i="4"/>
  <c r="P5" i="4" s="1"/>
  <c r="L5" i="4"/>
  <c r="O5" i="4" s="1"/>
  <c r="X4" i="4"/>
  <c r="V4" i="4"/>
  <c r="N4" i="4"/>
  <c r="Q4" i="4" s="1"/>
  <c r="M4" i="4"/>
  <c r="P4" i="4" s="1"/>
  <c r="L4" i="4"/>
  <c r="O4" i="4" s="1"/>
  <c r="X3" i="4"/>
  <c r="W3" i="4"/>
  <c r="V3" i="4"/>
  <c r="U3" i="4"/>
  <c r="T3" i="4"/>
  <c r="S3" i="4"/>
  <c r="N3" i="4"/>
  <c r="Q3" i="4" s="1"/>
  <c r="M3" i="4"/>
  <c r="P3" i="4" s="1"/>
  <c r="L3" i="4"/>
  <c r="O3" i="4" s="1"/>
  <c r="N2" i="4"/>
  <c r="Q2" i="4" s="1"/>
  <c r="M2" i="4"/>
  <c r="P2" i="4" s="1"/>
  <c r="L2" i="4"/>
  <c r="O2" i="4" s="1"/>
  <c r="C21" i="1"/>
  <c r="K23" i="1"/>
  <c r="J23" i="1"/>
  <c r="I23" i="1"/>
  <c r="I24" i="1" s="1"/>
  <c r="K24" i="1"/>
  <c r="J24" i="1"/>
  <c r="K22" i="1"/>
  <c r="J22" i="1"/>
  <c r="I22" i="1"/>
  <c r="X3" i="1"/>
  <c r="W3" i="1"/>
  <c r="T19" i="1"/>
  <c r="S19" i="1"/>
  <c r="R19" i="1"/>
  <c r="T18" i="1"/>
  <c r="S18" i="1"/>
  <c r="R18" i="1"/>
  <c r="T17" i="1"/>
  <c r="S17" i="1"/>
  <c r="R17" i="1"/>
  <c r="T16" i="1"/>
  <c r="S16" i="1"/>
  <c r="R16" i="1"/>
  <c r="T15" i="1"/>
  <c r="S15" i="1"/>
  <c r="R15" i="1"/>
  <c r="T14" i="1"/>
  <c r="S14" i="1"/>
  <c r="R14" i="1"/>
  <c r="T13" i="1"/>
  <c r="S13" i="1"/>
  <c r="R13" i="1"/>
  <c r="T12" i="1"/>
  <c r="S12" i="1"/>
  <c r="R12" i="1"/>
  <c r="T11" i="1"/>
  <c r="S11" i="1"/>
  <c r="R11" i="1"/>
  <c r="T10" i="1"/>
  <c r="S10" i="1"/>
  <c r="R10" i="1"/>
  <c r="T9" i="1"/>
  <c r="S9" i="1"/>
  <c r="R9" i="1"/>
  <c r="T8" i="1"/>
  <c r="S8" i="1"/>
  <c r="R8" i="1"/>
  <c r="T7" i="1"/>
  <c r="S7" i="1"/>
  <c r="R7" i="1"/>
  <c r="T6" i="1"/>
  <c r="S6" i="1"/>
  <c r="R6" i="1"/>
  <c r="T5" i="1"/>
  <c r="S5" i="1"/>
  <c r="R5" i="1"/>
  <c r="T4" i="1"/>
  <c r="S4" i="1"/>
  <c r="R4" i="1"/>
  <c r="T3" i="1"/>
  <c r="S3" i="1"/>
  <c r="R3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Q19" i="1"/>
  <c r="P19" i="1"/>
  <c r="Q18" i="1"/>
  <c r="P18" i="1"/>
  <c r="Q17" i="1"/>
  <c r="P17" i="1"/>
  <c r="Q16" i="1"/>
  <c r="P16" i="1"/>
  <c r="Q15" i="1"/>
  <c r="P15" i="1"/>
  <c r="Q14" i="1"/>
  <c r="P14" i="1"/>
  <c r="Q13" i="1"/>
  <c r="P13" i="1"/>
  <c r="Q12" i="1"/>
  <c r="P12" i="1"/>
  <c r="Q11" i="1"/>
  <c r="P11" i="1"/>
  <c r="Q10" i="1"/>
  <c r="P10" i="1"/>
  <c r="Q9" i="1"/>
  <c r="P9" i="1"/>
  <c r="Q8" i="1"/>
  <c r="P8" i="1"/>
  <c r="Q7" i="1"/>
  <c r="P7" i="1"/>
  <c r="Q6" i="1"/>
  <c r="P6" i="1"/>
  <c r="Q5" i="1"/>
  <c r="P5" i="1"/>
  <c r="Q4" i="1"/>
  <c r="P4" i="1"/>
  <c r="Q3" i="1"/>
  <c r="P3" i="1"/>
  <c r="Q2" i="1"/>
  <c r="P2" i="1"/>
  <c r="O2" i="1"/>
  <c r="N19" i="1"/>
  <c r="M19" i="1"/>
  <c r="L19" i="1"/>
  <c r="N18" i="1"/>
  <c r="M18" i="1"/>
  <c r="L18" i="1"/>
  <c r="N17" i="1"/>
  <c r="M17" i="1"/>
  <c r="L17" i="1"/>
  <c r="N16" i="1"/>
  <c r="M16" i="1"/>
  <c r="L16" i="1"/>
  <c r="N15" i="1"/>
  <c r="M15" i="1"/>
  <c r="L15" i="1"/>
  <c r="N14" i="1"/>
  <c r="M14" i="1"/>
  <c r="L14" i="1"/>
  <c r="N13" i="1"/>
  <c r="M13" i="1"/>
  <c r="L13" i="1"/>
  <c r="N12" i="1"/>
  <c r="M12" i="1"/>
  <c r="L12" i="1"/>
  <c r="N11" i="1"/>
  <c r="M11" i="1"/>
  <c r="L11" i="1"/>
  <c r="N10" i="1"/>
  <c r="M10" i="1"/>
  <c r="L10" i="1"/>
  <c r="N9" i="1"/>
  <c r="M9" i="1"/>
  <c r="L9" i="1"/>
  <c r="N8" i="1"/>
  <c r="M8" i="1"/>
  <c r="L8" i="1"/>
  <c r="N7" i="1"/>
  <c r="M7" i="1"/>
  <c r="L7" i="1"/>
  <c r="N6" i="1"/>
  <c r="M6" i="1"/>
  <c r="L6" i="1"/>
  <c r="N5" i="1"/>
  <c r="M5" i="1"/>
  <c r="L5" i="1"/>
  <c r="N4" i="1"/>
  <c r="M4" i="1"/>
  <c r="L4" i="1"/>
  <c r="N3" i="1"/>
  <c r="M3" i="1"/>
  <c r="L3" i="1"/>
  <c r="N2" i="1"/>
  <c r="M2" i="1"/>
  <c r="L2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W6" i="1"/>
  <c r="W4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5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I24" i="4" l="1"/>
  <c r="K24" i="4"/>
  <c r="J24" i="4"/>
</calcChain>
</file>

<file path=xl/sharedStrings.xml><?xml version="1.0" encoding="utf-8"?>
<sst xmlns="http://schemas.openxmlformats.org/spreadsheetml/2006/main" count="76" uniqueCount="34">
  <si>
    <t>Attitude X</t>
  </si>
  <si>
    <t>Attitude Y</t>
  </si>
  <si>
    <t>Attitude Z</t>
  </si>
  <si>
    <t>Time</t>
  </si>
  <si>
    <t>Entry</t>
  </si>
  <si>
    <t>GyroX</t>
  </si>
  <si>
    <t>GyroY</t>
  </si>
  <si>
    <t>GyroZ</t>
  </si>
  <si>
    <t>Before Experiment</t>
  </si>
  <si>
    <t>Fall Angular Velocity Stable</t>
  </si>
  <si>
    <t>Fall Angular Velocity Starts</t>
  </si>
  <si>
    <t>Pillow Hit, Fall Stop</t>
  </si>
  <si>
    <t>Start Analysis</t>
  </si>
  <si>
    <t>Stop Analysis</t>
  </si>
  <si>
    <t>GyroX Deg/s</t>
  </si>
  <si>
    <t>GyroY Deg/s</t>
  </si>
  <si>
    <t>GyroZ Deg/s</t>
  </si>
  <si>
    <t>DegreesTraveled X</t>
  </si>
  <si>
    <t>DegreesTraveled Y</t>
  </si>
  <si>
    <t>DegreesTraveledZ</t>
  </si>
  <si>
    <t>DegreesActualTraveled X</t>
  </si>
  <si>
    <t>DegreesActualTraveledY</t>
  </si>
  <si>
    <t>DegreesActualTraveled Z</t>
  </si>
  <si>
    <t>Delta Time Attitude</t>
  </si>
  <si>
    <t>Delta Time Gyro</t>
  </si>
  <si>
    <t>Delta Gyro Y</t>
  </si>
  <si>
    <t>Delta Attitude Y</t>
  </si>
  <si>
    <t>X = Roll</t>
  </si>
  <si>
    <t>Y = Pitch</t>
  </si>
  <si>
    <t>Z = Yaw</t>
  </si>
  <si>
    <t>Analysis Stdev</t>
  </si>
  <si>
    <t>Analysis Sum</t>
  </si>
  <si>
    <t>Analysis Stdev/sum</t>
  </si>
  <si>
    <t>Time difference from Start and Stop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</si>
</sst>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'Sheet1 (2)'!$I$2:$I$19</c:f>
              <c:numCache>
                <c:formatCode>General</c:formatCode>
                <c:ptCount val="18"/>
                <c:pt idx="0">
                  <c:v>-1.166E-2</c:v>
                </c:pt>
                <c:pt idx="1">
                  <c:v>-1.6060000000000001E-2</c:v>
                </c:pt>
                <c:pt idx="2">
                  <c:v>-2.5190000000000001E-2</c:v>
                </c:pt>
                <c:pt idx="3">
                  <c:v>-0.25314999999999999</c:v>
                </c:pt>
                <c:pt idx="4">
                  <c:v>-0.91407000000000005</c:v>
                </c:pt>
                <c:pt idx="5">
                  <c:v>-1.3330900000000001</c:v>
                </c:pt>
                <c:pt idx="6">
                  <c:v>-1.17289</c:v>
                </c:pt>
                <c:pt idx="7">
                  <c:v>-1.0139400000000001</c:v>
                </c:pt>
                <c:pt idx="8">
                  <c:v>-0.96040999999999999</c:v>
                </c:pt>
                <c:pt idx="9">
                  <c:v>-0.97704000000000002</c:v>
                </c:pt>
                <c:pt idx="10">
                  <c:v>-1.11155</c:v>
                </c:pt>
                <c:pt idx="11">
                  <c:v>-1.2894399999999999</c:v>
                </c:pt>
                <c:pt idx="12">
                  <c:v>-1.51667</c:v>
                </c:pt>
                <c:pt idx="13">
                  <c:v>-1.9274</c:v>
                </c:pt>
                <c:pt idx="14">
                  <c:v>-2.3643299999999998</c:v>
                </c:pt>
                <c:pt idx="15">
                  <c:v>-2.92889</c:v>
                </c:pt>
                <c:pt idx="16">
                  <c:v>-4.1710200000000004</c:v>
                </c:pt>
                <c:pt idx="17">
                  <c:v>-0.45684999999999998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'Sheet1 (2)'!$J$2:$J$19</c:f>
              <c:numCache>
                <c:formatCode>General</c:formatCode>
                <c:ptCount val="18"/>
                <c:pt idx="0">
                  <c:v>-1.286E-2</c:v>
                </c:pt>
                <c:pt idx="1">
                  <c:v>0.2097</c:v>
                </c:pt>
                <c:pt idx="2">
                  <c:v>1.42666</c:v>
                </c:pt>
                <c:pt idx="3">
                  <c:v>4.8175800000000004</c:v>
                </c:pt>
                <c:pt idx="4">
                  <c:v>9.5212699999999995</c:v>
                </c:pt>
                <c:pt idx="5">
                  <c:v>11.33412</c:v>
                </c:pt>
                <c:pt idx="6">
                  <c:v>11.368510000000001</c:v>
                </c:pt>
                <c:pt idx="7">
                  <c:v>11.34301</c:v>
                </c:pt>
                <c:pt idx="8">
                  <c:v>11.32268</c:v>
                </c:pt>
                <c:pt idx="9">
                  <c:v>11.3011</c:v>
                </c:pt>
                <c:pt idx="10">
                  <c:v>11.298400000000001</c:v>
                </c:pt>
                <c:pt idx="11">
                  <c:v>11.30631</c:v>
                </c:pt>
                <c:pt idx="12">
                  <c:v>11.28412</c:v>
                </c:pt>
                <c:pt idx="13">
                  <c:v>11.137309999999999</c:v>
                </c:pt>
                <c:pt idx="14">
                  <c:v>10.936999999999999</c:v>
                </c:pt>
                <c:pt idx="15">
                  <c:v>10.71598</c:v>
                </c:pt>
                <c:pt idx="16">
                  <c:v>9.2164900000000003</c:v>
                </c:pt>
                <c:pt idx="17">
                  <c:v>20.408390000000001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'Sheet1 (2)'!$K$2:$K$19</c:f>
              <c:numCache>
                <c:formatCode>General</c:formatCode>
                <c:ptCount val="18"/>
                <c:pt idx="0">
                  <c:v>1.15E-3</c:v>
                </c:pt>
                <c:pt idx="1">
                  <c:v>0.22078</c:v>
                </c:pt>
                <c:pt idx="2">
                  <c:v>0.68711999999999995</c:v>
                </c:pt>
                <c:pt idx="3">
                  <c:v>1.32209</c:v>
                </c:pt>
                <c:pt idx="4">
                  <c:v>0.89334999999999998</c:v>
                </c:pt>
                <c:pt idx="5">
                  <c:v>0.69404999999999994</c:v>
                </c:pt>
                <c:pt idx="6">
                  <c:v>0.47077999999999998</c:v>
                </c:pt>
                <c:pt idx="7">
                  <c:v>0.21901000000000001</c:v>
                </c:pt>
                <c:pt idx="8">
                  <c:v>5.5879999999999999E-2</c:v>
                </c:pt>
                <c:pt idx="9">
                  <c:v>-0.10288</c:v>
                </c:pt>
                <c:pt idx="10">
                  <c:v>-0.33300000000000002</c:v>
                </c:pt>
                <c:pt idx="11">
                  <c:v>-0.53964000000000001</c:v>
                </c:pt>
                <c:pt idx="12">
                  <c:v>-0.78659000000000001</c:v>
                </c:pt>
                <c:pt idx="13">
                  <c:v>-1.1979200000000001</c:v>
                </c:pt>
                <c:pt idx="14">
                  <c:v>-1.5833600000000001</c:v>
                </c:pt>
                <c:pt idx="15">
                  <c:v>-2.06447</c:v>
                </c:pt>
                <c:pt idx="16">
                  <c:v>-1.8322799999999999</c:v>
                </c:pt>
                <c:pt idx="17">
                  <c:v>-0.98934999999999995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481344"/>
        <c:axId val="73586304"/>
      </c:lineChart>
      <c:catAx>
        <c:axId val="87481344"/>
        <c:scaling>
          <c:orientation val="minMax"/>
        </c:scaling>
        <c:delete val="0"/>
        <c:axPos val="b"/>
        <c:majorTickMark val="out"/>
        <c:minorTickMark val="none"/>
        <c:tickLblPos val="nextTo"/>
        <c:crossAx val="73586304"/>
        <c:crosses val="autoZero"/>
        <c:auto val="1"/>
        <c:lblAlgn val="ctr"/>
        <c:lblOffset val="100"/>
        <c:noMultiLvlLbl val="0"/>
      </c:catAx>
      <c:valAx>
        <c:axId val="73586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4813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Sheet1!$I$2:$I$19</c:f>
              <c:numCache>
                <c:formatCode>General</c:formatCode>
                <c:ptCount val="18"/>
                <c:pt idx="0">
                  <c:v>-1.6809999999999999E-2</c:v>
                </c:pt>
                <c:pt idx="1">
                  <c:v>4.15E-3</c:v>
                </c:pt>
                <c:pt idx="2">
                  <c:v>7.8049999999999994E-2</c:v>
                </c:pt>
                <c:pt idx="3">
                  <c:v>0.11748</c:v>
                </c:pt>
                <c:pt idx="4">
                  <c:v>3.6080000000000001E-2</c:v>
                </c:pt>
                <c:pt idx="5">
                  <c:v>-3.2550000000000003E-2</c:v>
                </c:pt>
                <c:pt idx="6">
                  <c:v>0.16059000000000001</c:v>
                </c:pt>
                <c:pt idx="7">
                  <c:v>0.45036999999999999</c:v>
                </c:pt>
                <c:pt idx="8">
                  <c:v>0.71055999999999997</c:v>
                </c:pt>
                <c:pt idx="9">
                  <c:v>1.0085900000000001</c:v>
                </c:pt>
                <c:pt idx="10">
                  <c:v>1.4349799999999999</c:v>
                </c:pt>
                <c:pt idx="11">
                  <c:v>1.7568699999999999</c:v>
                </c:pt>
                <c:pt idx="12">
                  <c:v>2.14459</c:v>
                </c:pt>
                <c:pt idx="13">
                  <c:v>2.9304399999999999</c:v>
                </c:pt>
                <c:pt idx="14">
                  <c:v>29.71377</c:v>
                </c:pt>
                <c:pt idx="15">
                  <c:v>7.8763300000000003</c:v>
                </c:pt>
                <c:pt idx="16">
                  <c:v>0.45094000000000001</c:v>
                </c:pt>
                <c:pt idx="17">
                  <c:v>0.87999000000000005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Sheet1!$J$2:$J$19</c:f>
              <c:numCache>
                <c:formatCode>General</c:formatCode>
                <c:ptCount val="18"/>
                <c:pt idx="0">
                  <c:v>-2.9960000000000001E-2</c:v>
                </c:pt>
                <c:pt idx="1">
                  <c:v>0.25929999999999997</c:v>
                </c:pt>
                <c:pt idx="2">
                  <c:v>3.4129499999999999</c:v>
                </c:pt>
                <c:pt idx="3">
                  <c:v>6.75047</c:v>
                </c:pt>
                <c:pt idx="4">
                  <c:v>10.19144</c:v>
                </c:pt>
                <c:pt idx="5">
                  <c:v>10.607150000000001</c:v>
                </c:pt>
                <c:pt idx="6">
                  <c:v>10.57667</c:v>
                </c:pt>
                <c:pt idx="7">
                  <c:v>10.535819999999999</c:v>
                </c:pt>
                <c:pt idx="8">
                  <c:v>10.506679999999999</c:v>
                </c:pt>
                <c:pt idx="9">
                  <c:v>10.48624</c:v>
                </c:pt>
                <c:pt idx="10">
                  <c:v>10.457710000000001</c:v>
                </c:pt>
                <c:pt idx="11">
                  <c:v>10.426769999999999</c:v>
                </c:pt>
                <c:pt idx="12">
                  <c:v>10.29984</c:v>
                </c:pt>
                <c:pt idx="13">
                  <c:v>9.9004899999999996</c:v>
                </c:pt>
                <c:pt idx="14">
                  <c:v>-26.783570000000001</c:v>
                </c:pt>
                <c:pt idx="15">
                  <c:v>12.13776</c:v>
                </c:pt>
                <c:pt idx="16">
                  <c:v>8.0503699999999991</c:v>
                </c:pt>
                <c:pt idx="17">
                  <c:v>7.99383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Sheet1!$K$2:$K$19</c:f>
              <c:numCache>
                <c:formatCode>General</c:formatCode>
                <c:ptCount val="18"/>
                <c:pt idx="0">
                  <c:v>1.2970000000000001E-2</c:v>
                </c:pt>
                <c:pt idx="1">
                  <c:v>0.60865000000000002</c:v>
                </c:pt>
                <c:pt idx="2">
                  <c:v>0.50858000000000003</c:v>
                </c:pt>
                <c:pt idx="3">
                  <c:v>0.50041000000000002</c:v>
                </c:pt>
                <c:pt idx="4">
                  <c:v>0.55374999999999996</c:v>
                </c:pt>
                <c:pt idx="5">
                  <c:v>0.58696999999999999</c:v>
                </c:pt>
                <c:pt idx="6">
                  <c:v>0.63163000000000002</c:v>
                </c:pt>
                <c:pt idx="7">
                  <c:v>0.75190000000000001</c:v>
                </c:pt>
                <c:pt idx="8">
                  <c:v>0.89348000000000005</c:v>
                </c:pt>
                <c:pt idx="9">
                  <c:v>1.08934</c:v>
                </c:pt>
                <c:pt idx="10">
                  <c:v>1.4396800000000001</c:v>
                </c:pt>
                <c:pt idx="11">
                  <c:v>1.7688600000000001</c:v>
                </c:pt>
                <c:pt idx="12">
                  <c:v>2.16133</c:v>
                </c:pt>
                <c:pt idx="13">
                  <c:v>2.8041</c:v>
                </c:pt>
                <c:pt idx="14">
                  <c:v>5.1661900000000003</c:v>
                </c:pt>
                <c:pt idx="15">
                  <c:v>3.10548</c:v>
                </c:pt>
                <c:pt idx="16">
                  <c:v>1.8338399999999999</c:v>
                </c:pt>
                <c:pt idx="17">
                  <c:v>1.94225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363968"/>
        <c:axId val="73581696"/>
      </c:lineChart>
      <c:catAx>
        <c:axId val="73363968"/>
        <c:scaling>
          <c:orientation val="minMax"/>
        </c:scaling>
        <c:delete val="0"/>
        <c:axPos val="b"/>
        <c:majorTickMark val="out"/>
        <c:minorTickMark val="none"/>
        <c:tickLblPos val="nextTo"/>
        <c:crossAx val="73581696"/>
        <c:crosses val="autoZero"/>
        <c:auto val="1"/>
        <c:lblAlgn val="ctr"/>
        <c:lblOffset val="100"/>
        <c:noMultiLvlLbl val="0"/>
      </c:catAx>
      <c:valAx>
        <c:axId val="73581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33639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519112</xdr:colOff>
      <xdr:row>20</xdr:row>
      <xdr:rowOff>114300</xdr:rowOff>
    </xdr:from>
    <xdr:to>
      <xdr:col>19</xdr:col>
      <xdr:colOff>214312</xdr:colOff>
      <xdr:row>35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519112</xdr:colOff>
      <xdr:row>20</xdr:row>
      <xdr:rowOff>114300</xdr:rowOff>
    </xdr:from>
    <xdr:to>
      <xdr:col>19</xdr:col>
      <xdr:colOff>214312</xdr:colOff>
      <xdr:row>35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tabSelected="1" topLeftCell="A9" workbookViewId="0">
      <selection activeCell="D21" sqref="D21"/>
    </sheetView>
  </sheetViews>
  <sheetFormatPr defaultRowHeight="15" x14ac:dyDescent="0.25"/>
  <cols>
    <col min="1" max="1" width="18" bestFit="1" customWidth="1"/>
    <col min="16" max="16" width="9.140625" style="1"/>
    <col min="19" max="19" width="9.140625" style="1"/>
  </cols>
  <sheetData>
    <row r="1" spans="1:25" x14ac:dyDescent="0.25">
      <c r="B1" t="s">
        <v>4</v>
      </c>
      <c r="C1" t="s">
        <v>3</v>
      </c>
      <c r="D1" t="s">
        <v>0</v>
      </c>
      <c r="E1" t="s">
        <v>1</v>
      </c>
      <c r="F1" t="s">
        <v>2</v>
      </c>
      <c r="G1" t="s">
        <v>4</v>
      </c>
      <c r="H1" t="s">
        <v>3</v>
      </c>
      <c r="I1" t="s">
        <v>5</v>
      </c>
      <c r="J1" t="s">
        <v>6</v>
      </c>
      <c r="K1" t="s">
        <v>7</v>
      </c>
      <c r="L1" t="s">
        <v>14</v>
      </c>
      <c r="M1" t="s">
        <v>15</v>
      </c>
      <c r="N1" t="s">
        <v>16</v>
      </c>
      <c r="O1" t="s">
        <v>17</v>
      </c>
      <c r="P1" s="1" t="s">
        <v>18</v>
      </c>
      <c r="Q1" t="s">
        <v>19</v>
      </c>
      <c r="R1" t="s">
        <v>20</v>
      </c>
      <c r="S1" s="1" t="s">
        <v>21</v>
      </c>
      <c r="T1" t="s">
        <v>22</v>
      </c>
      <c r="U1" t="s">
        <v>23</v>
      </c>
      <c r="V1" t="s">
        <v>24</v>
      </c>
      <c r="W1" t="s">
        <v>26</v>
      </c>
      <c r="X1" t="s">
        <v>25</v>
      </c>
    </row>
    <row r="2" spans="1:25" x14ac:dyDescent="0.25">
      <c r="A2" t="s">
        <v>8</v>
      </c>
      <c r="B2">
        <v>182</v>
      </c>
      <c r="C2">
        <v>6.0449999999999999</v>
      </c>
      <c r="D2">
        <v>-179.66300000000001</v>
      </c>
      <c r="E2">
        <v>0.997</v>
      </c>
      <c r="F2">
        <v>-170.428</v>
      </c>
      <c r="G2">
        <v>161</v>
      </c>
      <c r="H2">
        <v>5.3540000000000001</v>
      </c>
      <c r="I2">
        <v>-1.166E-2</v>
      </c>
      <c r="J2">
        <v>-1.286E-2</v>
      </c>
      <c r="K2">
        <v>1.15E-3</v>
      </c>
      <c r="L2">
        <f>I2*57.2958</f>
        <v>-0.66806902800000001</v>
      </c>
      <c r="M2">
        <f t="shared" ref="M2:N17" si="0">J2*57.2958</f>
        <v>-0.73682398800000004</v>
      </c>
      <c r="N2">
        <f t="shared" si="0"/>
        <v>6.5890169999999998E-2</v>
      </c>
      <c r="O2">
        <f>L2*0.033</f>
        <v>-2.2046277924000001E-2</v>
      </c>
      <c r="P2" s="1">
        <f t="shared" ref="P2:Q19" si="1">M2*0.033</f>
        <v>-2.4315191604000003E-2</v>
      </c>
      <c r="Q2">
        <f t="shared" si="1"/>
        <v>2.1743756099999998E-3</v>
      </c>
    </row>
    <row r="3" spans="1:25" x14ac:dyDescent="0.25">
      <c r="A3" t="s">
        <v>10</v>
      </c>
      <c r="B3">
        <v>183</v>
      </c>
      <c r="C3">
        <v>6.0750000000000002</v>
      </c>
      <c r="D3">
        <v>-179.66399999999999</v>
      </c>
      <c r="E3">
        <v>1.145</v>
      </c>
      <c r="F3">
        <v>-170.429</v>
      </c>
      <c r="G3">
        <v>162</v>
      </c>
      <c r="H3">
        <v>5.3940000000000001</v>
      </c>
      <c r="I3">
        <v>-1.6060000000000001E-2</v>
      </c>
      <c r="J3">
        <v>0.2097</v>
      </c>
      <c r="K3">
        <v>0.22078</v>
      </c>
      <c r="L3">
        <f t="shared" ref="L3:N19" si="2">I3*57.2958</f>
        <v>-0.92017054800000009</v>
      </c>
      <c r="M3">
        <f t="shared" si="0"/>
        <v>12.014929260000001</v>
      </c>
      <c r="N3">
        <f t="shared" si="0"/>
        <v>12.649766724000001</v>
      </c>
      <c r="O3">
        <f t="shared" ref="O3:O19" si="3">L3*0.033</f>
        <v>-3.0365628084000004E-2</v>
      </c>
      <c r="P3" s="1">
        <f t="shared" si="1"/>
        <v>0.39649266558000001</v>
      </c>
      <c r="Q3">
        <f t="shared" si="1"/>
        <v>0.41744230189200004</v>
      </c>
      <c r="R3">
        <f>D3-D2</f>
        <v>-9.9999999997635314E-4</v>
      </c>
      <c r="S3" s="1">
        <f t="shared" ref="S3:T5" si="4">E3-E2</f>
        <v>0.14800000000000002</v>
      </c>
      <c r="T3">
        <f t="shared" si="4"/>
        <v>-1.0000000000047748E-3</v>
      </c>
      <c r="U3">
        <f>C3-C2</f>
        <v>3.0000000000000249E-2</v>
      </c>
      <c r="V3">
        <f>H3-H2</f>
        <v>4.0000000000000036E-2</v>
      </c>
      <c r="W3">
        <f>E3-E2</f>
        <v>0.14800000000000002</v>
      </c>
      <c r="X3">
        <f>J3-J2</f>
        <v>0.22256000000000001</v>
      </c>
    </row>
    <row r="4" spans="1:25" x14ac:dyDescent="0.25">
      <c r="B4">
        <v>184</v>
      </c>
      <c r="C4">
        <v>6.11</v>
      </c>
      <c r="D4">
        <v>-179.66499999999999</v>
      </c>
      <c r="E4">
        <v>0.995</v>
      </c>
      <c r="F4">
        <v>-170.43199999999999</v>
      </c>
      <c r="G4">
        <v>163</v>
      </c>
      <c r="H4">
        <v>5.4240000000000004</v>
      </c>
      <c r="I4">
        <v>-2.5190000000000001E-2</v>
      </c>
      <c r="J4">
        <v>1.42666</v>
      </c>
      <c r="K4">
        <v>0.68711999999999995</v>
      </c>
      <c r="L4">
        <f t="shared" si="2"/>
        <v>-1.4432812020000001</v>
      </c>
      <c r="M4">
        <f t="shared" si="0"/>
        <v>81.741626027999999</v>
      </c>
      <c r="N4">
        <f t="shared" si="0"/>
        <v>39.369090095999994</v>
      </c>
      <c r="O4">
        <f t="shared" si="3"/>
        <v>-4.7628279666000008E-2</v>
      </c>
      <c r="P4" s="1">
        <f t="shared" si="1"/>
        <v>2.6974736589240003</v>
      </c>
      <c r="Q4">
        <f t="shared" si="1"/>
        <v>1.2991799731679998</v>
      </c>
      <c r="R4">
        <f t="shared" ref="R4:R5" si="5">D4-D3</f>
        <v>-1.0000000000047748E-3</v>
      </c>
      <c r="S4" s="1">
        <f t="shared" si="4"/>
        <v>-0.15000000000000002</v>
      </c>
      <c r="T4">
        <f t="shared" si="4"/>
        <v>-2.9999999999859028E-3</v>
      </c>
      <c r="U4">
        <f>C4-C3</f>
        <v>3.5000000000000142E-2</v>
      </c>
      <c r="V4">
        <f>H4-H3</f>
        <v>3.0000000000000249E-2</v>
      </c>
      <c r="W4">
        <f>E4-E3</f>
        <v>-0.15000000000000002</v>
      </c>
      <c r="X4">
        <f>J4-J3</f>
        <v>1.21696</v>
      </c>
    </row>
    <row r="5" spans="1:25" x14ac:dyDescent="0.25">
      <c r="B5">
        <v>185</v>
      </c>
      <c r="C5">
        <v>6.1449999999999996</v>
      </c>
      <c r="D5">
        <v>-179.72900000000001</v>
      </c>
      <c r="E5">
        <v>4.508</v>
      </c>
      <c r="F5">
        <v>-171.74299999999999</v>
      </c>
      <c r="G5">
        <v>164</v>
      </c>
      <c r="H5">
        <v>5.4539999999999997</v>
      </c>
      <c r="I5">
        <v>-0.25314999999999999</v>
      </c>
      <c r="J5">
        <v>4.8175800000000004</v>
      </c>
      <c r="K5">
        <v>1.32209</v>
      </c>
      <c r="L5">
        <f t="shared" si="2"/>
        <v>-14.504431769999998</v>
      </c>
      <c r="M5">
        <f t="shared" si="0"/>
        <v>276.02710016400005</v>
      </c>
      <c r="N5">
        <f t="shared" si="0"/>
        <v>75.750204221999994</v>
      </c>
      <c r="O5">
        <f t="shared" si="3"/>
        <v>-0.47864624840999997</v>
      </c>
      <c r="P5" s="1">
        <f t="shared" si="1"/>
        <v>9.1088943054120026</v>
      </c>
      <c r="Q5">
        <f t="shared" si="1"/>
        <v>2.4997567393260001</v>
      </c>
      <c r="R5">
        <f t="shared" si="5"/>
        <v>-6.4000000000021373E-2</v>
      </c>
      <c r="S5" s="1">
        <f t="shared" si="4"/>
        <v>3.5129999999999999</v>
      </c>
      <c r="T5">
        <f t="shared" si="4"/>
        <v>-1.311000000000007</v>
      </c>
      <c r="U5">
        <f>C5-C4</f>
        <v>3.4999999999999254E-2</v>
      </c>
      <c r="V5">
        <f>H5-H4</f>
        <v>2.9999999999999361E-2</v>
      </c>
      <c r="W5">
        <f>E5-E4</f>
        <v>3.5129999999999999</v>
      </c>
      <c r="X5">
        <f>J5-J4</f>
        <v>3.3909200000000004</v>
      </c>
    </row>
    <row r="6" spans="1:25" x14ac:dyDescent="0.25">
      <c r="A6" t="s">
        <v>9</v>
      </c>
      <c r="B6">
        <v>186</v>
      </c>
      <c r="C6">
        <v>6.1749999999999998</v>
      </c>
      <c r="D6">
        <v>179.751</v>
      </c>
      <c r="E6">
        <v>-9.4559999999999995</v>
      </c>
      <c r="F6">
        <v>-173.74799999999999</v>
      </c>
      <c r="G6">
        <v>165</v>
      </c>
      <c r="H6">
        <v>5.4939999999999998</v>
      </c>
      <c r="I6">
        <v>-0.91407000000000005</v>
      </c>
      <c r="J6">
        <v>9.5212699999999995</v>
      </c>
      <c r="K6">
        <v>0.89334999999999998</v>
      </c>
      <c r="L6">
        <f t="shared" si="2"/>
        <v>-52.372371906000005</v>
      </c>
      <c r="M6">
        <f t="shared" si="0"/>
        <v>545.52878166599999</v>
      </c>
      <c r="N6">
        <f t="shared" si="0"/>
        <v>51.185202929999996</v>
      </c>
      <c r="O6">
        <f t="shared" si="3"/>
        <v>-1.7282882728980002</v>
      </c>
      <c r="P6" s="1">
        <f t="shared" si="1"/>
        <v>18.002449794978002</v>
      </c>
      <c r="Q6">
        <f t="shared" si="1"/>
        <v>1.6891116966899999</v>
      </c>
      <c r="R6">
        <f>D6-D5</f>
        <v>359.48</v>
      </c>
      <c r="S6" s="1">
        <f>E6-E5</f>
        <v>-13.963999999999999</v>
      </c>
      <c r="T6">
        <f>F6-F5</f>
        <v>-2.0049999999999955</v>
      </c>
      <c r="U6">
        <f>C6-C5</f>
        <v>3.0000000000000249E-2</v>
      </c>
      <c r="V6">
        <f>H6-H5</f>
        <v>4.0000000000000036E-2</v>
      </c>
      <c r="W6">
        <f>E6-E5</f>
        <v>-13.963999999999999</v>
      </c>
      <c r="X6">
        <f>J6-J5</f>
        <v>4.703689999999999</v>
      </c>
    </row>
    <row r="7" spans="1:25" x14ac:dyDescent="0.25">
      <c r="A7" t="s">
        <v>12</v>
      </c>
      <c r="B7">
        <v>187</v>
      </c>
      <c r="C7">
        <v>6.21</v>
      </c>
      <c r="D7">
        <v>177.625</v>
      </c>
      <c r="E7">
        <v>-25.823</v>
      </c>
      <c r="F7">
        <v>-176.126</v>
      </c>
      <c r="G7">
        <v>166</v>
      </c>
      <c r="H7">
        <v>5.524</v>
      </c>
      <c r="I7">
        <v>-1.3330900000000001</v>
      </c>
      <c r="J7">
        <v>11.33412</v>
      </c>
      <c r="K7">
        <v>0.69404999999999994</v>
      </c>
      <c r="L7">
        <f t="shared" si="2"/>
        <v>-76.380458021999999</v>
      </c>
      <c r="M7">
        <f t="shared" si="0"/>
        <v>649.39747269600002</v>
      </c>
      <c r="N7">
        <f t="shared" si="0"/>
        <v>39.766149989999995</v>
      </c>
      <c r="O7">
        <f t="shared" si="3"/>
        <v>-2.5205551147260001</v>
      </c>
      <c r="P7" s="1">
        <f t="shared" si="1"/>
        <v>21.430116598968002</v>
      </c>
      <c r="Q7">
        <f t="shared" si="1"/>
        <v>1.3122829496699999</v>
      </c>
      <c r="R7">
        <f>D7-D6</f>
        <v>-2.1260000000000048</v>
      </c>
      <c r="S7" s="1">
        <f>E7-E6</f>
        <v>-16.367000000000001</v>
      </c>
      <c r="T7">
        <f>F7-F6</f>
        <v>-2.3780000000000143</v>
      </c>
      <c r="U7">
        <f>C7-C6</f>
        <v>3.5000000000000142E-2</v>
      </c>
      <c r="V7">
        <f>H7-H6</f>
        <v>3.0000000000000249E-2</v>
      </c>
      <c r="W7">
        <f>E7-E6</f>
        <v>-16.367000000000001</v>
      </c>
      <c r="X7">
        <f>J7-J6</f>
        <v>1.812850000000001</v>
      </c>
    </row>
    <row r="8" spans="1:25" x14ac:dyDescent="0.25">
      <c r="B8">
        <v>188</v>
      </c>
      <c r="C8">
        <v>6.24</v>
      </c>
      <c r="D8">
        <v>173.65</v>
      </c>
      <c r="E8">
        <v>-44.598999999999997</v>
      </c>
      <c r="F8">
        <v>-179.52099999999999</v>
      </c>
      <c r="G8">
        <v>167</v>
      </c>
      <c r="H8">
        <v>5.5540000000000003</v>
      </c>
      <c r="I8">
        <v>-1.17289</v>
      </c>
      <c r="J8">
        <v>11.368510000000001</v>
      </c>
      <c r="K8">
        <v>0.47077999999999998</v>
      </c>
      <c r="L8">
        <f t="shared" si="2"/>
        <v>-67.201670862</v>
      </c>
      <c r="M8">
        <f t="shared" si="0"/>
        <v>651.36787525800003</v>
      </c>
      <c r="N8">
        <f t="shared" si="0"/>
        <v>26.973716723999999</v>
      </c>
      <c r="O8">
        <f t="shared" si="3"/>
        <v>-2.2176551384460002</v>
      </c>
      <c r="P8" s="1">
        <f t="shared" si="1"/>
        <v>21.495139883514003</v>
      </c>
      <c r="Q8">
        <f t="shared" si="1"/>
        <v>0.89013265189199997</v>
      </c>
      <c r="R8">
        <f>D8-D7</f>
        <v>-3.9749999999999943</v>
      </c>
      <c r="S8" s="1">
        <f>E8-E7</f>
        <v>-18.775999999999996</v>
      </c>
      <c r="T8">
        <f>F8-F7</f>
        <v>-3.3949999999999818</v>
      </c>
      <c r="U8">
        <f>C8-C7</f>
        <v>3.0000000000000249E-2</v>
      </c>
      <c r="V8">
        <f>H8-H7</f>
        <v>3.0000000000000249E-2</v>
      </c>
      <c r="W8">
        <f>E8-E7</f>
        <v>-18.775999999999996</v>
      </c>
      <c r="X8">
        <f>J8-J7</f>
        <v>3.4390000000000143E-2</v>
      </c>
      <c r="Y8" t="s">
        <v>12</v>
      </c>
    </row>
    <row r="9" spans="1:25" x14ac:dyDescent="0.25">
      <c r="B9">
        <v>189</v>
      </c>
      <c r="C9">
        <v>6.2750000000000004</v>
      </c>
      <c r="D9">
        <v>163.15</v>
      </c>
      <c r="E9">
        <v>-66.650000000000006</v>
      </c>
      <c r="F9">
        <v>170.429</v>
      </c>
      <c r="G9">
        <v>168</v>
      </c>
      <c r="H9">
        <v>5.5940000000000003</v>
      </c>
      <c r="I9">
        <v>-1.0139400000000001</v>
      </c>
      <c r="J9">
        <v>11.34301</v>
      </c>
      <c r="K9">
        <v>0.21901000000000001</v>
      </c>
      <c r="L9">
        <f t="shared" si="2"/>
        <v>-58.094503452000005</v>
      </c>
      <c r="M9">
        <f t="shared" si="0"/>
        <v>649.90683235799997</v>
      </c>
      <c r="N9">
        <f t="shared" si="0"/>
        <v>12.548353158000001</v>
      </c>
      <c r="O9">
        <f t="shared" si="3"/>
        <v>-1.9171186139160004</v>
      </c>
      <c r="P9" s="1">
        <f t="shared" si="1"/>
        <v>21.446925467814001</v>
      </c>
      <c r="Q9">
        <f t="shared" si="1"/>
        <v>0.41409565421400008</v>
      </c>
      <c r="R9">
        <f>D9-D8</f>
        <v>-10.5</v>
      </c>
      <c r="S9" s="1">
        <f>E9-E8</f>
        <v>-22.051000000000009</v>
      </c>
      <c r="T9">
        <f>F9-F8</f>
        <v>349.95</v>
      </c>
      <c r="U9">
        <f>C9-C8</f>
        <v>3.5000000000000142E-2</v>
      </c>
      <c r="V9">
        <f>H9-H8</f>
        <v>4.0000000000000036E-2</v>
      </c>
      <c r="W9">
        <f>E9-E8</f>
        <v>-22.051000000000009</v>
      </c>
      <c r="X9">
        <f>J9-J8</f>
        <v>-2.5500000000000966E-2</v>
      </c>
    </row>
    <row r="10" spans="1:25" x14ac:dyDescent="0.25">
      <c r="B10">
        <v>190</v>
      </c>
      <c r="C10">
        <v>6.31</v>
      </c>
      <c r="D10">
        <v>87.304000000000002</v>
      </c>
      <c r="E10">
        <v>-82.299000000000007</v>
      </c>
      <c r="F10">
        <v>94.694999999999993</v>
      </c>
      <c r="G10">
        <v>169</v>
      </c>
      <c r="H10">
        <v>5.6239999999999997</v>
      </c>
      <c r="I10">
        <v>-0.96040999999999999</v>
      </c>
      <c r="J10">
        <v>11.32268</v>
      </c>
      <c r="K10">
        <v>5.5879999999999999E-2</v>
      </c>
      <c r="L10">
        <f t="shared" si="2"/>
        <v>-55.027459278000002</v>
      </c>
      <c r="M10">
        <f t="shared" si="0"/>
        <v>648.74200874400003</v>
      </c>
      <c r="N10">
        <f t="shared" si="0"/>
        <v>3.2016893039999998</v>
      </c>
      <c r="O10">
        <f t="shared" si="3"/>
        <v>-1.8159061561740002</v>
      </c>
      <c r="P10" s="1">
        <f t="shared" si="1"/>
        <v>21.408486288552002</v>
      </c>
      <c r="Q10">
        <f t="shared" si="1"/>
        <v>0.10565574703199999</v>
      </c>
      <c r="R10">
        <f>D10-D9</f>
        <v>-75.846000000000004</v>
      </c>
      <c r="S10" s="1">
        <f>E10-E9</f>
        <v>-15.649000000000001</v>
      </c>
      <c r="T10">
        <f>F10-F9</f>
        <v>-75.734000000000009</v>
      </c>
      <c r="U10">
        <f>C10-C9</f>
        <v>3.4999999999999254E-2</v>
      </c>
      <c r="V10">
        <f>H10-H9</f>
        <v>2.9999999999999361E-2</v>
      </c>
      <c r="W10">
        <f>E10-E9</f>
        <v>-15.649000000000001</v>
      </c>
      <c r="X10">
        <f>J10-J9</f>
        <v>-2.0329999999999515E-2</v>
      </c>
    </row>
    <row r="11" spans="1:25" x14ac:dyDescent="0.25">
      <c r="B11">
        <v>191</v>
      </c>
      <c r="C11">
        <v>6.34</v>
      </c>
      <c r="D11">
        <v>22.279</v>
      </c>
      <c r="E11">
        <v>-68.635000000000005</v>
      </c>
      <c r="F11">
        <v>29.547999999999998</v>
      </c>
      <c r="G11">
        <v>170</v>
      </c>
      <c r="H11">
        <v>5.6539999999999999</v>
      </c>
      <c r="I11">
        <v>-0.97704000000000002</v>
      </c>
      <c r="J11">
        <v>11.3011</v>
      </c>
      <c r="K11">
        <v>-0.10288</v>
      </c>
      <c r="L11">
        <f t="shared" si="2"/>
        <v>-55.980288432000002</v>
      </c>
      <c r="M11">
        <f t="shared" si="0"/>
        <v>647.50556538000001</v>
      </c>
      <c r="N11">
        <f t="shared" si="0"/>
        <v>-5.8945919040000003</v>
      </c>
      <c r="O11">
        <f t="shared" si="3"/>
        <v>-1.8473495182560002</v>
      </c>
      <c r="P11" s="1">
        <f t="shared" si="1"/>
        <v>21.367683657540002</v>
      </c>
      <c r="Q11">
        <f t="shared" si="1"/>
        <v>-0.19452153283200002</v>
      </c>
      <c r="R11">
        <f>D11-D10</f>
        <v>-65.025000000000006</v>
      </c>
      <c r="S11" s="1">
        <f>E11-E10</f>
        <v>13.664000000000001</v>
      </c>
      <c r="T11">
        <f>F11-F10</f>
        <v>-65.146999999999991</v>
      </c>
      <c r="U11">
        <f>C11-C10</f>
        <v>3.0000000000000249E-2</v>
      </c>
      <c r="V11">
        <f>H11-H10</f>
        <v>3.0000000000000249E-2</v>
      </c>
      <c r="W11">
        <f>E11-E10</f>
        <v>13.664000000000001</v>
      </c>
      <c r="X11">
        <f>J11-J10</f>
        <v>-2.1580000000000155E-2</v>
      </c>
    </row>
    <row r="12" spans="1:25" x14ac:dyDescent="0.25">
      <c r="B12">
        <v>192</v>
      </c>
      <c r="C12">
        <v>6.375</v>
      </c>
      <c r="D12">
        <v>11.116</v>
      </c>
      <c r="E12">
        <v>-46.823999999999998</v>
      </c>
      <c r="F12">
        <v>18.045999999999999</v>
      </c>
      <c r="G12">
        <v>171</v>
      </c>
      <c r="H12">
        <v>5.694</v>
      </c>
      <c r="I12">
        <v>-1.11155</v>
      </c>
      <c r="J12">
        <v>11.298400000000001</v>
      </c>
      <c r="K12">
        <v>-0.33300000000000002</v>
      </c>
      <c r="L12">
        <f t="shared" si="2"/>
        <v>-63.687146490000003</v>
      </c>
      <c r="M12">
        <f t="shared" si="0"/>
        <v>647.35086672</v>
      </c>
      <c r="N12">
        <f t="shared" si="0"/>
        <v>-19.079501400000002</v>
      </c>
      <c r="O12">
        <f t="shared" si="3"/>
        <v>-2.1016758341700004</v>
      </c>
      <c r="P12" s="1">
        <f t="shared" si="1"/>
        <v>21.362578601759999</v>
      </c>
      <c r="Q12">
        <f t="shared" si="1"/>
        <v>-0.62962354620000005</v>
      </c>
      <c r="R12">
        <f>D12-D11</f>
        <v>-11.163</v>
      </c>
      <c r="S12" s="1">
        <f>E12-E11</f>
        <v>21.811000000000007</v>
      </c>
      <c r="T12">
        <f>F12-F11</f>
        <v>-11.501999999999999</v>
      </c>
      <c r="U12">
        <f>C12-C11</f>
        <v>3.5000000000000142E-2</v>
      </c>
      <c r="V12">
        <f>H12-H11</f>
        <v>4.0000000000000036E-2</v>
      </c>
      <c r="W12">
        <f>E12-E11</f>
        <v>21.811000000000007</v>
      </c>
      <c r="X12">
        <f>J12-J11</f>
        <v>-2.6999999999990365E-3</v>
      </c>
    </row>
    <row r="13" spans="1:25" x14ac:dyDescent="0.25">
      <c r="B13">
        <v>193</v>
      </c>
      <c r="C13">
        <v>6.41</v>
      </c>
      <c r="D13">
        <v>7.3410000000000002</v>
      </c>
      <c r="E13">
        <v>-24.506</v>
      </c>
      <c r="F13">
        <v>13.760999999999999</v>
      </c>
      <c r="G13">
        <v>172</v>
      </c>
      <c r="H13">
        <v>5.7240000000000002</v>
      </c>
      <c r="I13">
        <v>-1.2894399999999999</v>
      </c>
      <c r="J13">
        <v>11.30631</v>
      </c>
      <c r="K13">
        <v>-0.53964000000000001</v>
      </c>
      <c r="L13">
        <f t="shared" si="2"/>
        <v>-73.87949635199999</v>
      </c>
      <c r="M13">
        <f t="shared" si="0"/>
        <v>647.80407649799997</v>
      </c>
      <c r="N13">
        <f t="shared" si="0"/>
        <v>-30.919105512000002</v>
      </c>
      <c r="O13">
        <f t="shared" si="3"/>
        <v>-2.4380233796159998</v>
      </c>
      <c r="P13" s="1">
        <f t="shared" si="1"/>
        <v>21.377534524434001</v>
      </c>
      <c r="Q13">
        <f t="shared" si="1"/>
        <v>-1.0203304818960002</v>
      </c>
      <c r="R13">
        <f>D13-D12</f>
        <v>-3.7749999999999995</v>
      </c>
      <c r="S13" s="1">
        <f>E13-E12</f>
        <v>22.317999999999998</v>
      </c>
      <c r="T13">
        <f>F13-F12</f>
        <v>-4.2850000000000001</v>
      </c>
      <c r="U13">
        <f>C13-C12</f>
        <v>3.5000000000000142E-2</v>
      </c>
      <c r="V13">
        <f>H13-H12</f>
        <v>3.0000000000000249E-2</v>
      </c>
      <c r="W13">
        <f>E13-E12</f>
        <v>22.317999999999998</v>
      </c>
      <c r="X13">
        <f>J13-J12</f>
        <v>7.9099999999989734E-3</v>
      </c>
      <c r="Y13" t="s">
        <v>13</v>
      </c>
    </row>
    <row r="14" spans="1:25" x14ac:dyDescent="0.25">
      <c r="A14" t="s">
        <v>13</v>
      </c>
      <c r="B14">
        <v>194</v>
      </c>
      <c r="C14">
        <v>6.44</v>
      </c>
      <c r="D14">
        <v>5.6040000000000001</v>
      </c>
      <c r="E14">
        <v>-5.2359999999999998</v>
      </c>
      <c r="F14">
        <v>11.433</v>
      </c>
      <c r="G14">
        <v>173</v>
      </c>
      <c r="H14">
        <v>5.7539999999999996</v>
      </c>
      <c r="I14">
        <v>-1.51667</v>
      </c>
      <c r="J14">
        <v>11.28412</v>
      </c>
      <c r="K14">
        <v>-0.78659000000000001</v>
      </c>
      <c r="L14">
        <f t="shared" si="2"/>
        <v>-86.898820986000004</v>
      </c>
      <c r="M14">
        <f t="shared" si="0"/>
        <v>646.53268269599994</v>
      </c>
      <c r="N14">
        <f t="shared" si="0"/>
        <v>-45.068303321999998</v>
      </c>
      <c r="O14">
        <f t="shared" si="3"/>
        <v>-2.8676610925380004</v>
      </c>
      <c r="P14" s="1">
        <f t="shared" si="1"/>
        <v>21.335578528968</v>
      </c>
      <c r="Q14">
        <f t="shared" si="1"/>
        <v>-1.4872540096260001</v>
      </c>
      <c r="R14">
        <f>D14-D13</f>
        <v>-1.7370000000000001</v>
      </c>
      <c r="S14" s="1">
        <f>E14-E13</f>
        <v>19.27</v>
      </c>
      <c r="T14">
        <f>F14-F13</f>
        <v>-2.3279999999999994</v>
      </c>
      <c r="U14">
        <f>C14-C13</f>
        <v>3.0000000000000249E-2</v>
      </c>
      <c r="V14">
        <f>H14-H13</f>
        <v>2.9999999999999361E-2</v>
      </c>
      <c r="W14">
        <f>E14-E13</f>
        <v>19.27</v>
      </c>
      <c r="X14">
        <f>J14-J13</f>
        <v>-2.2190000000000154E-2</v>
      </c>
    </row>
    <row r="15" spans="1:25" x14ac:dyDescent="0.25">
      <c r="B15">
        <v>195</v>
      </c>
      <c r="C15">
        <v>6.4749999999999996</v>
      </c>
      <c r="D15">
        <v>4.3259999999999996</v>
      </c>
      <c r="E15">
        <v>17.327999999999999</v>
      </c>
      <c r="F15">
        <v>9.1440000000000001</v>
      </c>
      <c r="G15">
        <v>174</v>
      </c>
      <c r="H15">
        <v>5.7939999999999996</v>
      </c>
      <c r="I15">
        <v>-1.9274</v>
      </c>
      <c r="J15">
        <v>11.137309999999999</v>
      </c>
      <c r="K15">
        <v>-1.1979200000000001</v>
      </c>
      <c r="L15">
        <f t="shared" si="2"/>
        <v>-110.43192492</v>
      </c>
      <c r="M15">
        <f t="shared" si="0"/>
        <v>638.12108629799991</v>
      </c>
      <c r="N15">
        <f t="shared" si="0"/>
        <v>-68.635784736000005</v>
      </c>
      <c r="O15">
        <f t="shared" si="3"/>
        <v>-3.6442535223600001</v>
      </c>
      <c r="P15" s="1">
        <f t="shared" si="1"/>
        <v>21.057995847833997</v>
      </c>
      <c r="Q15">
        <f t="shared" si="1"/>
        <v>-2.2649808962880003</v>
      </c>
      <c r="R15">
        <f>D15-D14</f>
        <v>-1.2780000000000005</v>
      </c>
      <c r="S15" s="1">
        <f>E15-E14</f>
        <v>22.564</v>
      </c>
      <c r="T15">
        <f>F15-F14</f>
        <v>-2.2889999999999997</v>
      </c>
      <c r="U15">
        <f>C15-C14</f>
        <v>3.4999999999999254E-2</v>
      </c>
      <c r="V15">
        <f>H15-H14</f>
        <v>4.0000000000000036E-2</v>
      </c>
      <c r="W15">
        <f>E15-E14</f>
        <v>22.564</v>
      </c>
      <c r="X15">
        <f>J15-J14</f>
        <v>-0.14681000000000033</v>
      </c>
    </row>
    <row r="16" spans="1:25" x14ac:dyDescent="0.25">
      <c r="A16" t="s">
        <v>11</v>
      </c>
      <c r="B16">
        <v>196</v>
      </c>
      <c r="C16">
        <v>6.51</v>
      </c>
      <c r="D16">
        <v>3.7530000000000001</v>
      </c>
      <c r="E16">
        <v>39.787999999999997</v>
      </c>
      <c r="F16">
        <v>6.6180000000000003</v>
      </c>
      <c r="G16">
        <v>175</v>
      </c>
      <c r="H16">
        <v>5.8239999999999998</v>
      </c>
      <c r="I16">
        <v>-2.3643299999999998</v>
      </c>
      <c r="J16">
        <v>10.936999999999999</v>
      </c>
      <c r="K16">
        <v>-1.5833600000000001</v>
      </c>
      <c r="L16">
        <f t="shared" si="2"/>
        <v>-135.46617881399999</v>
      </c>
      <c r="M16">
        <f t="shared" si="0"/>
        <v>626.64416459999995</v>
      </c>
      <c r="N16">
        <f t="shared" si="0"/>
        <v>-90.719877887999999</v>
      </c>
      <c r="O16">
        <f t="shared" si="3"/>
        <v>-4.4703839008620001</v>
      </c>
      <c r="P16" s="1">
        <f t="shared" si="1"/>
        <v>20.6792574318</v>
      </c>
      <c r="Q16">
        <f t="shared" si="1"/>
        <v>-2.993755970304</v>
      </c>
      <c r="R16">
        <f>D16-D15</f>
        <v>-0.57299999999999951</v>
      </c>
      <c r="S16" s="1">
        <f>E16-E15</f>
        <v>22.459999999999997</v>
      </c>
      <c r="T16">
        <f>F16-F15</f>
        <v>-2.5259999999999998</v>
      </c>
      <c r="U16">
        <f>C16-C15</f>
        <v>3.5000000000000142E-2</v>
      </c>
      <c r="V16">
        <f>H16-H15</f>
        <v>3.0000000000000249E-2</v>
      </c>
      <c r="W16">
        <f>E16-E15</f>
        <v>22.459999999999997</v>
      </c>
      <c r="X16">
        <f>J16-J15</f>
        <v>-0.20030999999999999</v>
      </c>
    </row>
    <row r="17" spans="1:24" x14ac:dyDescent="0.25">
      <c r="B17">
        <v>197</v>
      </c>
      <c r="C17">
        <v>6.54</v>
      </c>
      <c r="D17">
        <v>4.5330000000000004</v>
      </c>
      <c r="E17">
        <v>58.801000000000002</v>
      </c>
      <c r="F17">
        <v>3.2029999999999998</v>
      </c>
      <c r="G17">
        <v>176</v>
      </c>
      <c r="H17">
        <v>5.8540000000000001</v>
      </c>
      <c r="I17">
        <v>-2.92889</v>
      </c>
      <c r="J17">
        <v>10.71598</v>
      </c>
      <c r="K17">
        <v>-2.06447</v>
      </c>
      <c r="L17">
        <f t="shared" si="2"/>
        <v>-167.81309566199999</v>
      </c>
      <c r="M17">
        <f t="shared" si="0"/>
        <v>613.98064688399995</v>
      </c>
      <c r="N17">
        <f t="shared" si="0"/>
        <v>-118.285460226</v>
      </c>
      <c r="O17">
        <f t="shared" si="3"/>
        <v>-5.5378321568460001</v>
      </c>
      <c r="P17" s="1">
        <f t="shared" si="1"/>
        <v>20.261361347171999</v>
      </c>
      <c r="Q17">
        <f t="shared" si="1"/>
        <v>-3.9034201874579999</v>
      </c>
      <c r="R17">
        <f>D17-D16</f>
        <v>0.78000000000000025</v>
      </c>
      <c r="S17" s="1">
        <f>E17-E16</f>
        <v>19.013000000000005</v>
      </c>
      <c r="T17">
        <f>F17-F16</f>
        <v>-3.4150000000000005</v>
      </c>
      <c r="U17">
        <f>C17-C16</f>
        <v>3.0000000000000249E-2</v>
      </c>
      <c r="V17">
        <f>H17-H16</f>
        <v>3.0000000000000249E-2</v>
      </c>
      <c r="W17">
        <f>E17-E16</f>
        <v>19.013000000000005</v>
      </c>
      <c r="X17">
        <f>J17-J16</f>
        <v>-0.22101999999999933</v>
      </c>
    </row>
    <row r="18" spans="1:24" x14ac:dyDescent="0.25">
      <c r="B18">
        <v>198</v>
      </c>
      <c r="C18">
        <v>6.5750000000000002</v>
      </c>
      <c r="D18">
        <v>17.193000000000001</v>
      </c>
      <c r="E18">
        <v>80.405000000000001</v>
      </c>
      <c r="F18">
        <v>42.759</v>
      </c>
      <c r="G18">
        <v>177</v>
      </c>
      <c r="H18">
        <v>5.8940000000000001</v>
      </c>
      <c r="I18">
        <v>-4.1710200000000004</v>
      </c>
      <c r="J18">
        <v>9.2164900000000003</v>
      </c>
      <c r="K18">
        <v>-1.8322799999999999</v>
      </c>
      <c r="L18">
        <f t="shared" si="2"/>
        <v>-238.98192771600003</v>
      </c>
      <c r="M18">
        <f t="shared" si="2"/>
        <v>528.06616774200006</v>
      </c>
      <c r="N18">
        <f t="shared" si="2"/>
        <v>-104.981948424</v>
      </c>
      <c r="O18">
        <f t="shared" si="3"/>
        <v>-7.8864036146280014</v>
      </c>
      <c r="P18" s="1">
        <f t="shared" si="1"/>
        <v>17.426183535486004</v>
      </c>
      <c r="Q18">
        <f t="shared" si="1"/>
        <v>-3.464404297992</v>
      </c>
      <c r="R18">
        <f>D18-D17</f>
        <v>12.66</v>
      </c>
      <c r="S18" s="1">
        <f>E18-E17</f>
        <v>21.603999999999999</v>
      </c>
      <c r="T18">
        <f>F18-F17</f>
        <v>39.555999999999997</v>
      </c>
      <c r="U18">
        <f>C18-C17</f>
        <v>3.5000000000000142E-2</v>
      </c>
      <c r="V18">
        <f>H18-H17</f>
        <v>4.0000000000000036E-2</v>
      </c>
      <c r="W18">
        <f>E18-E17</f>
        <v>21.603999999999999</v>
      </c>
      <c r="X18">
        <f>J18-J17</f>
        <v>-1.4994899999999998</v>
      </c>
    </row>
    <row r="19" spans="1:24" x14ac:dyDescent="0.25">
      <c r="B19">
        <v>199</v>
      </c>
      <c r="C19">
        <v>6.61</v>
      </c>
      <c r="D19">
        <v>159.80500000000001</v>
      </c>
      <c r="E19">
        <v>77.863</v>
      </c>
      <c r="F19">
        <v>-159.24199999999999</v>
      </c>
      <c r="G19">
        <v>178</v>
      </c>
      <c r="H19">
        <v>5.9240000000000004</v>
      </c>
      <c r="I19">
        <v>-0.45684999999999998</v>
      </c>
      <c r="J19">
        <v>20.408390000000001</v>
      </c>
      <c r="K19">
        <v>-0.98934999999999995</v>
      </c>
      <c r="L19">
        <f t="shared" si="2"/>
        <v>-26.17558623</v>
      </c>
      <c r="M19">
        <f t="shared" si="2"/>
        <v>1169.315031762</v>
      </c>
      <c r="N19">
        <f t="shared" si="2"/>
        <v>-56.68559973</v>
      </c>
      <c r="O19">
        <f t="shared" si="3"/>
        <v>-0.86379434559000001</v>
      </c>
      <c r="P19" s="1">
        <f t="shared" si="1"/>
        <v>38.587396048146005</v>
      </c>
      <c r="Q19">
        <f t="shared" si="1"/>
        <v>-1.87062479109</v>
      </c>
      <c r="R19">
        <f>D19-D18</f>
        <v>142.61199999999999</v>
      </c>
      <c r="S19" s="1">
        <f>E19-E18</f>
        <v>-2.5420000000000016</v>
      </c>
      <c r="T19">
        <f>F19-F18</f>
        <v>-202.00099999999998</v>
      </c>
      <c r="U19">
        <f>C19-C18</f>
        <v>3.5000000000000142E-2</v>
      </c>
      <c r="V19">
        <f>H19-H18</f>
        <v>3.0000000000000249E-2</v>
      </c>
      <c r="W19">
        <f>E19-E18</f>
        <v>-2.5420000000000016</v>
      </c>
      <c r="X19">
        <f>J19-J18</f>
        <v>11.1919</v>
      </c>
    </row>
    <row r="21" spans="1:24" x14ac:dyDescent="0.25">
      <c r="A21" t="s">
        <v>27</v>
      </c>
      <c r="B21" t="s">
        <v>33</v>
      </c>
      <c r="C21">
        <f>C13-C8</f>
        <v>0.16999999999999993</v>
      </c>
    </row>
    <row r="22" spans="1:24" x14ac:dyDescent="0.25">
      <c r="A22" t="s">
        <v>28</v>
      </c>
      <c r="H22" t="s">
        <v>30</v>
      </c>
      <c r="I22">
        <f>STDEV(I8:I13)</f>
        <v>0.12838532575804773</v>
      </c>
      <c r="J22">
        <f>STDEV(J8:J13)</f>
        <v>2.7692292610038624E-2</v>
      </c>
      <c r="K22">
        <f>STDEV(K8:K13)</f>
        <v>0.36785899920576454</v>
      </c>
    </row>
    <row r="23" spans="1:24" x14ac:dyDescent="0.25">
      <c r="A23" t="s">
        <v>29</v>
      </c>
      <c r="H23" t="s">
        <v>31</v>
      </c>
      <c r="I23">
        <f>AVERAGE(I8:I13)</f>
        <v>-1.087545</v>
      </c>
      <c r="J23">
        <f>AVERAGE(J8:J13)</f>
        <v>11.323335</v>
      </c>
      <c r="K23">
        <f>AVERAGE(K8:K13)</f>
        <v>-3.8308333333333326E-2</v>
      </c>
    </row>
    <row r="24" spans="1:24" x14ac:dyDescent="0.25">
      <c r="H24" t="s">
        <v>32</v>
      </c>
      <c r="I24">
        <f>I22/I23</f>
        <v>-0.1180505871095428</v>
      </c>
      <c r="J24">
        <f>J22/J23</f>
        <v>2.4455951016232077E-3</v>
      </c>
      <c r="K24">
        <f>K22/K23</f>
        <v>-9.6025842733721447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workbookViewId="0">
      <selection activeCell="E11" sqref="E11"/>
    </sheetView>
  </sheetViews>
  <sheetFormatPr defaultRowHeight="15" x14ac:dyDescent="0.25"/>
  <cols>
    <col min="1" max="1" width="18" bestFit="1" customWidth="1"/>
    <col min="16" max="16" width="9.140625" style="1"/>
    <col min="19" max="19" width="9.140625" style="1"/>
  </cols>
  <sheetData>
    <row r="1" spans="1:25" x14ac:dyDescent="0.25">
      <c r="B1" t="s">
        <v>4</v>
      </c>
      <c r="C1" t="s">
        <v>3</v>
      </c>
      <c r="D1" t="s">
        <v>0</v>
      </c>
      <c r="E1" t="s">
        <v>1</v>
      </c>
      <c r="F1" t="s">
        <v>2</v>
      </c>
      <c r="G1" t="s">
        <v>4</v>
      </c>
      <c r="H1" t="s">
        <v>3</v>
      </c>
      <c r="I1" t="s">
        <v>5</v>
      </c>
      <c r="J1" t="s">
        <v>6</v>
      </c>
      <c r="K1" t="s">
        <v>7</v>
      </c>
      <c r="L1" t="s">
        <v>14</v>
      </c>
      <c r="M1" t="s">
        <v>15</v>
      </c>
      <c r="N1" t="s">
        <v>16</v>
      </c>
      <c r="O1" t="s">
        <v>17</v>
      </c>
      <c r="P1" s="1" t="s">
        <v>18</v>
      </c>
      <c r="Q1" t="s">
        <v>19</v>
      </c>
      <c r="R1" t="s">
        <v>20</v>
      </c>
      <c r="S1" s="1" t="s">
        <v>21</v>
      </c>
      <c r="T1" t="s">
        <v>22</v>
      </c>
      <c r="U1" t="s">
        <v>23</v>
      </c>
      <c r="V1" t="s">
        <v>24</v>
      </c>
      <c r="W1" t="s">
        <v>26</v>
      </c>
      <c r="X1" t="s">
        <v>25</v>
      </c>
    </row>
    <row r="2" spans="1:25" x14ac:dyDescent="0.25">
      <c r="A2" t="s">
        <v>8</v>
      </c>
      <c r="B2">
        <v>227</v>
      </c>
      <c r="C2">
        <v>7.5579999999999998</v>
      </c>
      <c r="D2">
        <v>-179.745</v>
      </c>
      <c r="E2">
        <v>-0.28199999999999997</v>
      </c>
      <c r="F2">
        <v>93.394000000000005</v>
      </c>
      <c r="G2">
        <v>186</v>
      </c>
      <c r="H2">
        <v>6.1779999999999999</v>
      </c>
      <c r="I2">
        <v>-1.6809999999999999E-2</v>
      </c>
      <c r="J2">
        <v>-2.9960000000000001E-2</v>
      </c>
      <c r="K2">
        <v>1.2970000000000001E-2</v>
      </c>
      <c r="L2">
        <f>I2*57.2958</f>
        <v>-0.9631423979999999</v>
      </c>
      <c r="M2">
        <f t="shared" ref="M2:N2" si="0">J2*57.2958</f>
        <v>-1.716582168</v>
      </c>
      <c r="N2">
        <f t="shared" si="0"/>
        <v>0.74312652600000006</v>
      </c>
      <c r="O2">
        <f>L2*0.033</f>
        <v>-3.1783699133999997E-2</v>
      </c>
      <c r="P2" s="1">
        <f t="shared" ref="P2:P19" si="1">M2*0.033</f>
        <v>-5.6647211544000001E-2</v>
      </c>
      <c r="Q2">
        <f t="shared" ref="Q2:Q19" si="2">N2*0.033</f>
        <v>2.4523175358000002E-2</v>
      </c>
    </row>
    <row r="3" spans="1:25" x14ac:dyDescent="0.25">
      <c r="A3" t="s">
        <v>10</v>
      </c>
      <c r="B3">
        <v>228</v>
      </c>
      <c r="C3">
        <v>7.593</v>
      </c>
      <c r="D3">
        <v>-179.64699999999999</v>
      </c>
      <c r="E3">
        <v>-3.4159999999999999</v>
      </c>
      <c r="F3">
        <v>93.421000000000006</v>
      </c>
      <c r="G3">
        <v>187</v>
      </c>
      <c r="H3">
        <v>6.218</v>
      </c>
      <c r="I3">
        <v>4.15E-3</v>
      </c>
      <c r="J3">
        <v>0.25929999999999997</v>
      </c>
      <c r="K3">
        <v>0.60865000000000002</v>
      </c>
      <c r="L3">
        <f t="shared" ref="L3:L19" si="3">I3*57.2958</f>
        <v>0.23777756999999999</v>
      </c>
      <c r="M3">
        <f t="shared" ref="M3:M19" si="4">J3*57.2958</f>
        <v>14.856800939999999</v>
      </c>
      <c r="N3">
        <f t="shared" ref="N3:N19" si="5">K3*57.2958</f>
        <v>34.873088670000001</v>
      </c>
      <c r="O3">
        <f t="shared" ref="O3:O19" si="6">L3*0.033</f>
        <v>7.84665981E-3</v>
      </c>
      <c r="P3" s="1">
        <f t="shared" si="1"/>
        <v>0.49027443102000001</v>
      </c>
      <c r="Q3">
        <f t="shared" si="2"/>
        <v>1.15081192611</v>
      </c>
      <c r="R3">
        <f>D3-D2</f>
        <v>9.8000000000013188E-2</v>
      </c>
      <c r="S3" s="1">
        <f t="shared" ref="S3:S19" si="7">E3-E2</f>
        <v>-3.1339999999999999</v>
      </c>
      <c r="T3">
        <f t="shared" ref="T3:T19" si="8">F3-F2</f>
        <v>2.7000000000001023E-2</v>
      </c>
      <c r="U3">
        <f>C3-C2</f>
        <v>3.5000000000000142E-2</v>
      </c>
      <c r="V3">
        <f>H3-H2</f>
        <v>4.0000000000000036E-2</v>
      </c>
      <c r="W3">
        <f>E3-E2</f>
        <v>-3.1339999999999999</v>
      </c>
      <c r="X3">
        <f>J3-J2</f>
        <v>0.28925999999999996</v>
      </c>
    </row>
    <row r="4" spans="1:25" x14ac:dyDescent="0.25">
      <c r="B4">
        <v>229</v>
      </c>
      <c r="C4">
        <v>7.6230000000000002</v>
      </c>
      <c r="D4">
        <v>-179.333</v>
      </c>
      <c r="E4">
        <v>-12.532</v>
      </c>
      <c r="F4">
        <v>93.531999999999996</v>
      </c>
      <c r="G4">
        <v>188</v>
      </c>
      <c r="H4">
        <v>6.2480000000000002</v>
      </c>
      <c r="I4">
        <v>7.8049999999999994E-2</v>
      </c>
      <c r="J4">
        <v>3.4129499999999999</v>
      </c>
      <c r="K4">
        <v>0.50858000000000003</v>
      </c>
      <c r="L4">
        <f t="shared" si="3"/>
        <v>4.4719371899999993</v>
      </c>
      <c r="M4">
        <f t="shared" si="4"/>
        <v>195.54770060999999</v>
      </c>
      <c r="N4">
        <f t="shared" si="5"/>
        <v>29.139497964</v>
      </c>
      <c r="O4">
        <f t="shared" si="6"/>
        <v>0.14757392726999999</v>
      </c>
      <c r="P4" s="1">
        <f t="shared" si="1"/>
        <v>6.4530741201300001</v>
      </c>
      <c r="Q4">
        <f t="shared" si="2"/>
        <v>0.961603432812</v>
      </c>
      <c r="R4">
        <f t="shared" ref="R4:R19" si="9">D4-D3</f>
        <v>0.31399999999999295</v>
      </c>
      <c r="S4" s="1">
        <f t="shared" si="7"/>
        <v>-9.1159999999999997</v>
      </c>
      <c r="T4">
        <f t="shared" si="8"/>
        <v>0.11099999999999</v>
      </c>
      <c r="U4">
        <f>C4-C3</f>
        <v>3.0000000000000249E-2</v>
      </c>
      <c r="V4">
        <f>H4-H3</f>
        <v>3.0000000000000249E-2</v>
      </c>
      <c r="W4">
        <f>E4-E3</f>
        <v>-9.1159999999999997</v>
      </c>
      <c r="X4">
        <f>J4-J3</f>
        <v>3.1536499999999998</v>
      </c>
    </row>
    <row r="5" spans="1:25" x14ac:dyDescent="0.25">
      <c r="B5">
        <v>230</v>
      </c>
      <c r="C5">
        <v>7.6580000000000004</v>
      </c>
      <c r="D5">
        <v>-178.643</v>
      </c>
      <c r="E5">
        <v>-30.084</v>
      </c>
      <c r="F5">
        <v>93.840999999999994</v>
      </c>
      <c r="G5">
        <v>189</v>
      </c>
      <c r="H5">
        <v>6.2779999999999996</v>
      </c>
      <c r="I5">
        <v>0.11748</v>
      </c>
      <c r="J5">
        <v>6.75047</v>
      </c>
      <c r="K5">
        <v>0.50041000000000002</v>
      </c>
      <c r="L5">
        <f t="shared" si="3"/>
        <v>6.7311105839999996</v>
      </c>
      <c r="M5">
        <f t="shared" si="4"/>
        <v>386.77357902599999</v>
      </c>
      <c r="N5">
        <f t="shared" si="5"/>
        <v>28.671391278000002</v>
      </c>
      <c r="O5">
        <f t="shared" si="6"/>
        <v>0.22212664927199999</v>
      </c>
      <c r="P5" s="1">
        <f t="shared" si="1"/>
        <v>12.763528107858001</v>
      </c>
      <c r="Q5">
        <f t="shared" si="2"/>
        <v>0.94615591217400008</v>
      </c>
      <c r="R5">
        <f t="shared" si="9"/>
        <v>0.68999999999999773</v>
      </c>
      <c r="S5" s="1">
        <f t="shared" si="7"/>
        <v>-17.552</v>
      </c>
      <c r="T5">
        <f t="shared" si="8"/>
        <v>0.3089999999999975</v>
      </c>
      <c r="U5">
        <f>C5-C4</f>
        <v>3.5000000000000142E-2</v>
      </c>
      <c r="V5">
        <f>H5-H4</f>
        <v>2.9999999999999361E-2</v>
      </c>
      <c r="W5">
        <f>E5-E4</f>
        <v>-17.552</v>
      </c>
      <c r="X5">
        <f>J5-J4</f>
        <v>3.33752</v>
      </c>
    </row>
    <row r="6" spans="1:25" x14ac:dyDescent="0.25">
      <c r="A6" t="s">
        <v>9</v>
      </c>
      <c r="B6">
        <v>231</v>
      </c>
      <c r="C6">
        <v>7.6929999999999996</v>
      </c>
      <c r="D6">
        <v>-177.59200000000001</v>
      </c>
      <c r="E6">
        <v>-51.445999999999998</v>
      </c>
      <c r="F6">
        <v>94.518000000000001</v>
      </c>
      <c r="G6">
        <v>190</v>
      </c>
      <c r="H6">
        <v>6.3179999999999996</v>
      </c>
      <c r="I6">
        <v>3.6080000000000001E-2</v>
      </c>
      <c r="J6">
        <v>10.19144</v>
      </c>
      <c r="K6">
        <v>0.55374999999999996</v>
      </c>
      <c r="L6">
        <f t="shared" si="3"/>
        <v>2.0672324639999999</v>
      </c>
      <c r="M6">
        <f t="shared" si="4"/>
        <v>583.92670795200002</v>
      </c>
      <c r="N6">
        <f t="shared" si="5"/>
        <v>31.727549249999999</v>
      </c>
      <c r="O6">
        <f t="shared" si="6"/>
        <v>6.8218671312000004E-2</v>
      </c>
      <c r="P6" s="1">
        <f t="shared" si="1"/>
        <v>19.269581362416002</v>
      </c>
      <c r="Q6">
        <f t="shared" si="2"/>
        <v>1.04700912525</v>
      </c>
      <c r="R6">
        <f t="shared" si="9"/>
        <v>1.0509999999999877</v>
      </c>
      <c r="S6" s="1">
        <f t="shared" si="7"/>
        <v>-21.361999999999998</v>
      </c>
      <c r="T6">
        <f t="shared" si="8"/>
        <v>0.67700000000000671</v>
      </c>
      <c r="U6">
        <f>C6-C5</f>
        <v>3.4999999999999254E-2</v>
      </c>
      <c r="V6">
        <f>H6-H5</f>
        <v>4.0000000000000036E-2</v>
      </c>
      <c r="W6">
        <f>E6-E5</f>
        <v>-21.361999999999998</v>
      </c>
      <c r="X6">
        <f>J6-J5</f>
        <v>3.4409700000000001</v>
      </c>
    </row>
    <row r="7" spans="1:25" x14ac:dyDescent="0.25">
      <c r="B7">
        <v>232</v>
      </c>
      <c r="C7">
        <v>7.7229999999999999</v>
      </c>
      <c r="D7">
        <v>-175.73</v>
      </c>
      <c r="E7">
        <v>-69.882999999999996</v>
      </c>
      <c r="F7">
        <v>96.02</v>
      </c>
      <c r="G7">
        <v>191</v>
      </c>
      <c r="H7">
        <v>6.3479999999999999</v>
      </c>
      <c r="I7">
        <v>-3.2550000000000003E-2</v>
      </c>
      <c r="J7">
        <v>10.607150000000001</v>
      </c>
      <c r="K7">
        <v>0.58696999999999999</v>
      </c>
      <c r="L7">
        <f t="shared" si="3"/>
        <v>-1.86497829</v>
      </c>
      <c r="M7">
        <f t="shared" si="4"/>
        <v>607.74514497000007</v>
      </c>
      <c r="N7">
        <f t="shared" si="5"/>
        <v>33.630915725999998</v>
      </c>
      <c r="O7">
        <f t="shared" si="6"/>
        <v>-6.1544283570000004E-2</v>
      </c>
      <c r="P7" s="1">
        <f t="shared" si="1"/>
        <v>20.055589784010003</v>
      </c>
      <c r="Q7">
        <f t="shared" si="2"/>
        <v>1.109820218958</v>
      </c>
      <c r="R7">
        <f t="shared" si="9"/>
        <v>1.8620000000000232</v>
      </c>
      <c r="S7" s="1">
        <f t="shared" si="7"/>
        <v>-18.436999999999998</v>
      </c>
      <c r="T7">
        <f t="shared" si="8"/>
        <v>1.5019999999999953</v>
      </c>
      <c r="U7">
        <f>C7-C6</f>
        <v>3.0000000000000249E-2</v>
      </c>
      <c r="V7">
        <f>H7-H6</f>
        <v>3.0000000000000249E-2</v>
      </c>
      <c r="W7">
        <f>E7-E6</f>
        <v>-18.436999999999998</v>
      </c>
      <c r="X7">
        <f>J7-J6</f>
        <v>0.41571000000000069</v>
      </c>
    </row>
    <row r="8" spans="1:25" x14ac:dyDescent="0.25">
      <c r="A8" t="s">
        <v>12</v>
      </c>
      <c r="B8">
        <v>233</v>
      </c>
      <c r="C8">
        <v>7.758</v>
      </c>
      <c r="D8">
        <v>-35.264000000000003</v>
      </c>
      <c r="E8">
        <v>-88.281999999999996</v>
      </c>
      <c r="F8">
        <v>-124.128</v>
      </c>
      <c r="G8">
        <v>192</v>
      </c>
      <c r="H8">
        <v>6.3780000000000001</v>
      </c>
      <c r="I8">
        <v>0.16059000000000001</v>
      </c>
      <c r="J8">
        <v>10.57667</v>
      </c>
      <c r="K8">
        <v>0.63163000000000002</v>
      </c>
      <c r="L8">
        <f t="shared" si="3"/>
        <v>9.201132522</v>
      </c>
      <c r="M8">
        <f t="shared" si="4"/>
        <v>605.99876898599996</v>
      </c>
      <c r="N8">
        <f t="shared" si="5"/>
        <v>36.189746153999998</v>
      </c>
      <c r="O8">
        <f t="shared" si="6"/>
        <v>0.30363737322600004</v>
      </c>
      <c r="P8" s="1">
        <f t="shared" si="1"/>
        <v>19.997959376537999</v>
      </c>
      <c r="Q8">
        <f t="shared" si="2"/>
        <v>1.194261623082</v>
      </c>
      <c r="R8">
        <f t="shared" si="9"/>
        <v>140.46599999999998</v>
      </c>
      <c r="S8" s="1">
        <f t="shared" si="7"/>
        <v>-18.399000000000001</v>
      </c>
      <c r="T8">
        <f t="shared" si="8"/>
        <v>-220.148</v>
      </c>
      <c r="U8">
        <f>C8-C7</f>
        <v>3.5000000000000142E-2</v>
      </c>
      <c r="V8">
        <f>H8-H7</f>
        <v>3.0000000000000249E-2</v>
      </c>
      <c r="W8">
        <f>E8-E7</f>
        <v>-18.399000000000001</v>
      </c>
      <c r="X8">
        <f>J8-J7</f>
        <v>-3.0480000000000729E-2</v>
      </c>
      <c r="Y8" t="s">
        <v>12</v>
      </c>
    </row>
    <row r="9" spans="1:25" x14ac:dyDescent="0.25">
      <c r="B9">
        <v>234</v>
      </c>
      <c r="C9">
        <v>7.7930000000000001</v>
      </c>
      <c r="D9">
        <v>0.30099999999999999</v>
      </c>
      <c r="E9">
        <v>-67.209999999999994</v>
      </c>
      <c r="F9">
        <v>-89.468000000000004</v>
      </c>
      <c r="G9">
        <v>193</v>
      </c>
      <c r="H9">
        <v>6.4180000000000001</v>
      </c>
      <c r="I9">
        <v>0.45036999999999999</v>
      </c>
      <c r="J9">
        <v>10.535819999999999</v>
      </c>
      <c r="K9">
        <v>0.75190000000000001</v>
      </c>
      <c r="L9">
        <f t="shared" si="3"/>
        <v>25.804309445999998</v>
      </c>
      <c r="M9">
        <f t="shared" si="4"/>
        <v>603.65823555599991</v>
      </c>
      <c r="N9">
        <f t="shared" si="5"/>
        <v>43.08071202</v>
      </c>
      <c r="O9">
        <f t="shared" si="6"/>
        <v>0.85154221171799993</v>
      </c>
      <c r="P9" s="1">
        <f t="shared" si="1"/>
        <v>19.920721773347999</v>
      </c>
      <c r="Q9">
        <f t="shared" si="2"/>
        <v>1.4216634966600001</v>
      </c>
      <c r="R9">
        <f t="shared" si="9"/>
        <v>35.565000000000005</v>
      </c>
      <c r="S9" s="1">
        <f t="shared" si="7"/>
        <v>21.072000000000003</v>
      </c>
      <c r="T9">
        <f t="shared" si="8"/>
        <v>34.659999999999997</v>
      </c>
      <c r="U9">
        <f>C9-C8</f>
        <v>3.5000000000000142E-2</v>
      </c>
      <c r="V9">
        <f>H9-H8</f>
        <v>4.0000000000000036E-2</v>
      </c>
      <c r="W9">
        <f>E9-E8</f>
        <v>21.072000000000003</v>
      </c>
      <c r="X9">
        <f>J9-J8</f>
        <v>-4.0850000000000719E-2</v>
      </c>
    </row>
    <row r="10" spans="1:25" x14ac:dyDescent="0.25">
      <c r="B10">
        <v>235</v>
      </c>
      <c r="C10">
        <v>7.8230000000000004</v>
      </c>
      <c r="D10">
        <v>2.5409999999999999</v>
      </c>
      <c r="E10">
        <v>-48.905000000000001</v>
      </c>
      <c r="F10">
        <v>-88.323999999999998</v>
      </c>
      <c r="G10">
        <v>194</v>
      </c>
      <c r="H10">
        <v>6.4480000000000004</v>
      </c>
      <c r="I10">
        <v>0.71055999999999997</v>
      </c>
      <c r="J10">
        <v>10.506679999999999</v>
      </c>
      <c r="K10">
        <v>0.89348000000000005</v>
      </c>
      <c r="L10">
        <f t="shared" si="3"/>
        <v>40.712103647999996</v>
      </c>
      <c r="M10">
        <f t="shared" si="4"/>
        <v>601.98863594399995</v>
      </c>
      <c r="N10">
        <f t="shared" si="5"/>
        <v>51.192651384000001</v>
      </c>
      <c r="O10">
        <f t="shared" si="6"/>
        <v>1.3434994203839998</v>
      </c>
      <c r="P10" s="1">
        <f t="shared" si="1"/>
        <v>19.865624986152</v>
      </c>
      <c r="Q10">
        <f t="shared" si="2"/>
        <v>1.6893574956720001</v>
      </c>
      <c r="R10">
        <f t="shared" si="9"/>
        <v>2.2399999999999998</v>
      </c>
      <c r="S10" s="1">
        <f t="shared" si="7"/>
        <v>18.304999999999993</v>
      </c>
      <c r="T10">
        <f t="shared" si="8"/>
        <v>1.1440000000000055</v>
      </c>
      <c r="U10">
        <f>C10-C9</f>
        <v>3.0000000000000249E-2</v>
      </c>
      <c r="V10">
        <f>H10-H9</f>
        <v>3.0000000000000249E-2</v>
      </c>
      <c r="W10">
        <f>E10-E9</f>
        <v>18.304999999999993</v>
      </c>
      <c r="X10">
        <f>J10-J9</f>
        <v>-2.9139999999999944E-2</v>
      </c>
    </row>
    <row r="11" spans="1:25" x14ac:dyDescent="0.25">
      <c r="B11">
        <v>236</v>
      </c>
      <c r="C11">
        <v>7.8579999999999997</v>
      </c>
      <c r="D11">
        <v>4.7220000000000004</v>
      </c>
      <c r="E11">
        <v>-27.523</v>
      </c>
      <c r="F11">
        <v>-87.930999999999997</v>
      </c>
      <c r="G11">
        <v>195</v>
      </c>
      <c r="H11">
        <v>6.4779999999999998</v>
      </c>
      <c r="I11">
        <v>1.0085900000000001</v>
      </c>
      <c r="J11">
        <v>10.48624</v>
      </c>
      <c r="K11">
        <v>1.08934</v>
      </c>
      <c r="L11">
        <f t="shared" si="3"/>
        <v>57.787970922000007</v>
      </c>
      <c r="M11">
        <f t="shared" si="4"/>
        <v>600.81750979200001</v>
      </c>
      <c r="N11">
        <f t="shared" si="5"/>
        <v>62.414606771999999</v>
      </c>
      <c r="O11">
        <f t="shared" si="6"/>
        <v>1.9070030404260003</v>
      </c>
      <c r="P11" s="1">
        <f t="shared" si="1"/>
        <v>19.826977823136001</v>
      </c>
      <c r="Q11">
        <f t="shared" si="2"/>
        <v>2.0596820234760003</v>
      </c>
      <c r="R11">
        <f t="shared" si="9"/>
        <v>2.1810000000000005</v>
      </c>
      <c r="S11" s="1">
        <f t="shared" si="7"/>
        <v>21.382000000000001</v>
      </c>
      <c r="T11">
        <f t="shared" si="8"/>
        <v>0.39300000000000068</v>
      </c>
      <c r="U11">
        <f>C11-C10</f>
        <v>3.4999999999999254E-2</v>
      </c>
      <c r="V11">
        <f>H11-H10</f>
        <v>2.9999999999999361E-2</v>
      </c>
      <c r="W11">
        <f>E11-E10</f>
        <v>21.382000000000001</v>
      </c>
      <c r="X11">
        <f>J11-J10</f>
        <v>-2.0439999999998903E-2</v>
      </c>
    </row>
    <row r="12" spans="1:25" x14ac:dyDescent="0.25">
      <c r="B12">
        <v>237</v>
      </c>
      <c r="C12">
        <v>7.8929999999999998</v>
      </c>
      <c r="D12">
        <v>7.2460000000000004</v>
      </c>
      <c r="E12">
        <v>-6.077</v>
      </c>
      <c r="F12">
        <v>-87.933000000000007</v>
      </c>
      <c r="G12">
        <v>196</v>
      </c>
      <c r="H12">
        <v>6.5179999999999998</v>
      </c>
      <c r="I12">
        <v>1.4349799999999999</v>
      </c>
      <c r="J12">
        <v>10.457710000000001</v>
      </c>
      <c r="K12">
        <v>1.4396800000000001</v>
      </c>
      <c r="L12">
        <f t="shared" si="3"/>
        <v>82.218327083999995</v>
      </c>
      <c r="M12">
        <f t="shared" si="4"/>
        <v>599.18286061800006</v>
      </c>
      <c r="N12">
        <f t="shared" si="5"/>
        <v>82.487617344</v>
      </c>
      <c r="O12">
        <f t="shared" si="6"/>
        <v>2.7132047937719999</v>
      </c>
      <c r="P12" s="1">
        <f t="shared" si="1"/>
        <v>19.773034400394003</v>
      </c>
      <c r="Q12">
        <f t="shared" si="2"/>
        <v>2.7220913723520002</v>
      </c>
      <c r="R12">
        <f t="shared" si="9"/>
        <v>2.524</v>
      </c>
      <c r="S12" s="1">
        <f t="shared" si="7"/>
        <v>21.445999999999998</v>
      </c>
      <c r="T12">
        <f t="shared" si="8"/>
        <v>-2.0000000000095497E-3</v>
      </c>
      <c r="U12">
        <f>C12-C11</f>
        <v>3.5000000000000142E-2</v>
      </c>
      <c r="V12">
        <f>H12-H11</f>
        <v>4.0000000000000036E-2</v>
      </c>
      <c r="W12">
        <f>E12-E11</f>
        <v>21.445999999999998</v>
      </c>
      <c r="X12">
        <f>J12-J11</f>
        <v>-2.8529999999999944E-2</v>
      </c>
    </row>
    <row r="13" spans="1:25" x14ac:dyDescent="0.25">
      <c r="A13" t="s">
        <v>13</v>
      </c>
      <c r="B13">
        <v>238</v>
      </c>
      <c r="C13">
        <v>7.9240000000000004</v>
      </c>
      <c r="D13">
        <v>9.9659999999999993</v>
      </c>
      <c r="E13">
        <v>12.324999999999999</v>
      </c>
      <c r="F13">
        <v>-88.221000000000004</v>
      </c>
      <c r="G13">
        <v>197</v>
      </c>
      <c r="H13">
        <v>6.548</v>
      </c>
      <c r="I13">
        <v>1.7568699999999999</v>
      </c>
      <c r="J13">
        <v>10.426769999999999</v>
      </c>
      <c r="K13">
        <v>1.7688600000000001</v>
      </c>
      <c r="L13">
        <f t="shared" si="3"/>
        <v>100.661272146</v>
      </c>
      <c r="M13">
        <f t="shared" si="4"/>
        <v>597.41012856599991</v>
      </c>
      <c r="N13">
        <f t="shared" si="5"/>
        <v>101.34824878800001</v>
      </c>
      <c r="O13">
        <f t="shared" si="6"/>
        <v>3.3218219808180001</v>
      </c>
      <c r="P13" s="1">
        <f t="shared" si="1"/>
        <v>19.714534242677999</v>
      </c>
      <c r="Q13">
        <f t="shared" si="2"/>
        <v>3.3444922100040002</v>
      </c>
      <c r="R13">
        <f t="shared" si="9"/>
        <v>2.7199999999999989</v>
      </c>
      <c r="S13" s="1">
        <f t="shared" si="7"/>
        <v>18.402000000000001</v>
      </c>
      <c r="T13">
        <f t="shared" si="8"/>
        <v>-0.2879999999999967</v>
      </c>
      <c r="U13">
        <f>C13-C12</f>
        <v>3.1000000000000583E-2</v>
      </c>
      <c r="V13">
        <f>H13-H12</f>
        <v>3.0000000000000249E-2</v>
      </c>
      <c r="W13">
        <f>E13-E12</f>
        <v>18.402000000000001</v>
      </c>
      <c r="X13">
        <f>J13-J12</f>
        <v>-3.0940000000001078E-2</v>
      </c>
      <c r="Y13" t="s">
        <v>13</v>
      </c>
    </row>
    <row r="14" spans="1:25" x14ac:dyDescent="0.25">
      <c r="B14">
        <v>239</v>
      </c>
      <c r="C14">
        <v>7.9589999999999996</v>
      </c>
      <c r="D14">
        <v>14.317</v>
      </c>
      <c r="E14">
        <v>33.609000000000002</v>
      </c>
      <c r="F14">
        <v>-89.082999999999998</v>
      </c>
      <c r="G14">
        <v>198</v>
      </c>
      <c r="H14">
        <v>6.5780000000000003</v>
      </c>
      <c r="I14">
        <v>2.14459</v>
      </c>
      <c r="J14">
        <v>10.29984</v>
      </c>
      <c r="K14">
        <v>2.16133</v>
      </c>
      <c r="L14">
        <f t="shared" si="3"/>
        <v>122.875999722</v>
      </c>
      <c r="M14">
        <f t="shared" si="4"/>
        <v>590.13757267200003</v>
      </c>
      <c r="N14">
        <f t="shared" si="5"/>
        <v>123.835131414</v>
      </c>
      <c r="O14">
        <f t="shared" si="6"/>
        <v>4.054907990826</v>
      </c>
      <c r="P14" s="1">
        <f t="shared" si="1"/>
        <v>19.474539898176001</v>
      </c>
      <c r="Q14">
        <f t="shared" si="2"/>
        <v>4.0865593366619999</v>
      </c>
      <c r="R14">
        <f t="shared" si="9"/>
        <v>4.3510000000000009</v>
      </c>
      <c r="S14" s="1">
        <f t="shared" si="7"/>
        <v>21.284000000000002</v>
      </c>
      <c r="T14">
        <f t="shared" si="8"/>
        <v>-0.86199999999999477</v>
      </c>
      <c r="U14">
        <f>C14-C13</f>
        <v>3.4999999999999254E-2</v>
      </c>
      <c r="V14">
        <f>H14-H13</f>
        <v>3.0000000000000249E-2</v>
      </c>
      <c r="W14">
        <f>E14-E13</f>
        <v>21.284000000000002</v>
      </c>
      <c r="X14">
        <f>J14-J13</f>
        <v>-0.12692999999999977</v>
      </c>
    </row>
    <row r="15" spans="1:25" x14ac:dyDescent="0.25">
      <c r="B15">
        <v>240</v>
      </c>
      <c r="C15">
        <v>7.9939999999999998</v>
      </c>
      <c r="D15">
        <v>-2.1280000000000001</v>
      </c>
      <c r="E15">
        <v>-2.6970000000000001</v>
      </c>
      <c r="F15">
        <v>-86.52</v>
      </c>
      <c r="G15">
        <v>199</v>
      </c>
      <c r="H15">
        <v>6.6180000000000003</v>
      </c>
      <c r="I15">
        <v>2.9304399999999999</v>
      </c>
      <c r="J15">
        <v>9.9004899999999996</v>
      </c>
      <c r="K15">
        <v>2.8041</v>
      </c>
      <c r="L15">
        <f t="shared" si="3"/>
        <v>167.90190415199999</v>
      </c>
      <c r="M15">
        <f t="shared" si="4"/>
        <v>567.25649494200002</v>
      </c>
      <c r="N15">
        <f t="shared" si="5"/>
        <v>160.66315277999999</v>
      </c>
      <c r="O15">
        <f t="shared" si="6"/>
        <v>5.5407628370159996</v>
      </c>
      <c r="P15" s="1">
        <f t="shared" si="1"/>
        <v>18.719464333086002</v>
      </c>
      <c r="Q15">
        <f t="shared" si="2"/>
        <v>5.3018840417400002</v>
      </c>
      <c r="R15">
        <f t="shared" si="9"/>
        <v>-16.445</v>
      </c>
      <c r="S15" s="1">
        <f t="shared" si="7"/>
        <v>-36.306000000000004</v>
      </c>
      <c r="T15">
        <f t="shared" si="8"/>
        <v>2.5630000000000024</v>
      </c>
      <c r="U15">
        <f>C15-C14</f>
        <v>3.5000000000000142E-2</v>
      </c>
      <c r="V15">
        <f>H15-H14</f>
        <v>4.0000000000000036E-2</v>
      </c>
      <c r="W15">
        <f>E15-E14</f>
        <v>-36.306000000000004</v>
      </c>
      <c r="X15">
        <f>J15-J14</f>
        <v>-0.39935000000000009</v>
      </c>
    </row>
    <row r="16" spans="1:25" x14ac:dyDescent="0.25">
      <c r="A16" t="s">
        <v>11</v>
      </c>
      <c r="B16">
        <v>241</v>
      </c>
      <c r="C16">
        <v>8.0239999999999991</v>
      </c>
      <c r="D16">
        <v>26.731999999999999</v>
      </c>
      <c r="E16">
        <v>33.448999999999998</v>
      </c>
      <c r="F16">
        <v>-94.292000000000002</v>
      </c>
      <c r="G16">
        <v>200</v>
      </c>
      <c r="H16">
        <v>6.6479999999999997</v>
      </c>
      <c r="I16">
        <v>29.71377</v>
      </c>
      <c r="J16">
        <v>-26.783570000000001</v>
      </c>
      <c r="K16">
        <v>5.1661900000000003</v>
      </c>
      <c r="L16">
        <f t="shared" si="3"/>
        <v>1702.474223166</v>
      </c>
      <c r="M16">
        <f t="shared" si="4"/>
        <v>-1534.586070006</v>
      </c>
      <c r="N16">
        <f t="shared" si="5"/>
        <v>296.00098900200004</v>
      </c>
      <c r="O16">
        <f t="shared" si="6"/>
        <v>56.181649364478005</v>
      </c>
      <c r="P16" s="1">
        <f t="shared" si="1"/>
        <v>-50.641340310198004</v>
      </c>
      <c r="Q16">
        <f t="shared" si="2"/>
        <v>9.7680326370660016</v>
      </c>
      <c r="R16">
        <f t="shared" si="9"/>
        <v>28.86</v>
      </c>
      <c r="S16" s="1">
        <f t="shared" si="7"/>
        <v>36.146000000000001</v>
      </c>
      <c r="T16">
        <f t="shared" si="8"/>
        <v>-7.7720000000000056</v>
      </c>
      <c r="U16">
        <f>C16-C15</f>
        <v>2.9999999999999361E-2</v>
      </c>
      <c r="V16">
        <f>H16-H15</f>
        <v>2.9999999999999361E-2</v>
      </c>
      <c r="W16">
        <f>E16-E15</f>
        <v>36.146000000000001</v>
      </c>
      <c r="X16">
        <f>J16-J15</f>
        <v>-36.684060000000002</v>
      </c>
    </row>
    <row r="17" spans="1:24" x14ac:dyDescent="0.25">
      <c r="B17">
        <v>242</v>
      </c>
      <c r="C17">
        <v>8.0589999999999993</v>
      </c>
      <c r="D17">
        <v>12.345000000000001</v>
      </c>
      <c r="E17">
        <v>54.353000000000002</v>
      </c>
      <c r="F17">
        <v>-102.244</v>
      </c>
      <c r="G17">
        <v>201</v>
      </c>
      <c r="H17">
        <v>6.6779999999999999</v>
      </c>
      <c r="I17">
        <v>7.8763300000000003</v>
      </c>
      <c r="J17">
        <v>12.13776</v>
      </c>
      <c r="K17">
        <v>3.10548</v>
      </c>
      <c r="L17">
        <f t="shared" si="3"/>
        <v>451.28062841400003</v>
      </c>
      <c r="M17">
        <f t="shared" si="4"/>
        <v>695.44266940800003</v>
      </c>
      <c r="N17">
        <f t="shared" si="5"/>
        <v>177.930960984</v>
      </c>
      <c r="O17">
        <f t="shared" si="6"/>
        <v>14.892260737662001</v>
      </c>
      <c r="P17" s="1">
        <f t="shared" si="1"/>
        <v>22.949608090464</v>
      </c>
      <c r="Q17">
        <f t="shared" si="2"/>
        <v>5.8717217124720005</v>
      </c>
      <c r="R17">
        <f t="shared" si="9"/>
        <v>-14.386999999999999</v>
      </c>
      <c r="S17" s="1">
        <f t="shared" si="7"/>
        <v>20.904000000000003</v>
      </c>
      <c r="T17">
        <f t="shared" si="8"/>
        <v>-7.9519999999999982</v>
      </c>
      <c r="U17">
        <f>C17-C16</f>
        <v>3.5000000000000142E-2</v>
      </c>
      <c r="V17">
        <f>H17-H16</f>
        <v>3.0000000000000249E-2</v>
      </c>
      <c r="W17">
        <f>E17-E16</f>
        <v>20.904000000000003</v>
      </c>
      <c r="X17">
        <f>J17-J16</f>
        <v>38.921329999999998</v>
      </c>
    </row>
    <row r="18" spans="1:24" x14ac:dyDescent="0.25">
      <c r="B18">
        <v>243</v>
      </c>
      <c r="C18">
        <v>8.0939999999999994</v>
      </c>
      <c r="D18">
        <v>5.0090000000000003</v>
      </c>
      <c r="E18">
        <v>74.841999999999999</v>
      </c>
      <c r="F18">
        <v>-116.667</v>
      </c>
      <c r="G18">
        <v>202</v>
      </c>
      <c r="H18">
        <v>6.718</v>
      </c>
      <c r="I18">
        <v>0.45094000000000001</v>
      </c>
      <c r="J18">
        <v>8.0503699999999991</v>
      </c>
      <c r="K18">
        <v>1.8338399999999999</v>
      </c>
      <c r="L18">
        <f t="shared" si="3"/>
        <v>25.836968052</v>
      </c>
      <c r="M18">
        <f t="shared" si="4"/>
        <v>461.25238944599994</v>
      </c>
      <c r="N18">
        <f t="shared" si="5"/>
        <v>105.07132987199999</v>
      </c>
      <c r="O18">
        <f t="shared" si="6"/>
        <v>0.85261994571599997</v>
      </c>
      <c r="P18" s="1">
        <f t="shared" si="1"/>
        <v>15.221328851717999</v>
      </c>
      <c r="Q18">
        <f t="shared" si="2"/>
        <v>3.4673538857759998</v>
      </c>
      <c r="R18">
        <f t="shared" si="9"/>
        <v>-7.3360000000000003</v>
      </c>
      <c r="S18" s="1">
        <f t="shared" si="7"/>
        <v>20.488999999999997</v>
      </c>
      <c r="T18">
        <f t="shared" si="8"/>
        <v>-14.423000000000002</v>
      </c>
      <c r="U18">
        <f>C18-C17</f>
        <v>3.5000000000000142E-2</v>
      </c>
      <c r="V18">
        <f>H18-H17</f>
        <v>4.0000000000000036E-2</v>
      </c>
      <c r="W18">
        <f>E18-E17</f>
        <v>20.488999999999997</v>
      </c>
      <c r="X18">
        <f>J18-J17</f>
        <v>-4.087390000000001</v>
      </c>
    </row>
    <row r="19" spans="1:24" x14ac:dyDescent="0.25">
      <c r="B19">
        <v>244</v>
      </c>
      <c r="C19">
        <v>8.1240000000000006</v>
      </c>
      <c r="D19">
        <v>94.775999999999996</v>
      </c>
      <c r="E19">
        <v>84.811000000000007</v>
      </c>
      <c r="F19">
        <v>133.93299999999999</v>
      </c>
      <c r="G19">
        <v>203</v>
      </c>
      <c r="H19">
        <v>6.7480000000000002</v>
      </c>
      <c r="I19">
        <v>0.87999000000000005</v>
      </c>
      <c r="J19">
        <v>7.99383</v>
      </c>
      <c r="K19">
        <v>1.94225</v>
      </c>
      <c r="L19">
        <f t="shared" si="3"/>
        <v>50.419731042000002</v>
      </c>
      <c r="M19">
        <f t="shared" si="4"/>
        <v>458.01288491399998</v>
      </c>
      <c r="N19">
        <f t="shared" si="5"/>
        <v>111.28276755</v>
      </c>
      <c r="O19">
        <f t="shared" si="6"/>
        <v>1.6638511243860001</v>
      </c>
      <c r="P19" s="1">
        <f t="shared" si="1"/>
        <v>15.114425202162</v>
      </c>
      <c r="Q19">
        <f t="shared" si="2"/>
        <v>3.6723313291500004</v>
      </c>
      <c r="R19">
        <f t="shared" si="9"/>
        <v>89.766999999999996</v>
      </c>
      <c r="S19" s="1">
        <f t="shared" si="7"/>
        <v>9.9690000000000083</v>
      </c>
      <c r="T19">
        <f t="shared" si="8"/>
        <v>250.6</v>
      </c>
      <c r="U19">
        <f>C19-C18</f>
        <v>3.0000000000001137E-2</v>
      </c>
      <c r="V19">
        <f>H19-H18</f>
        <v>3.0000000000000249E-2</v>
      </c>
      <c r="W19">
        <f>E19-E18</f>
        <v>9.9690000000000083</v>
      </c>
      <c r="X19">
        <f>J19-J18</f>
        <v>-5.6539999999999146E-2</v>
      </c>
    </row>
    <row r="21" spans="1:24" x14ac:dyDescent="0.25">
      <c r="A21" t="s">
        <v>27</v>
      </c>
      <c r="B21" t="s">
        <v>33</v>
      </c>
      <c r="C21">
        <f>C13-C8</f>
        <v>0.16600000000000037</v>
      </c>
    </row>
    <row r="22" spans="1:24" x14ac:dyDescent="0.25">
      <c r="A22" t="s">
        <v>28</v>
      </c>
      <c r="H22" t="s">
        <v>30</v>
      </c>
      <c r="I22">
        <f>STDEV(I8:I13)</f>
        <v>0.60241586030471228</v>
      </c>
      <c r="J22">
        <f>STDEV(J8:J13)</f>
        <v>5.3906146124537542E-2</v>
      </c>
      <c r="K22">
        <f>STDEV(K8:K13)</f>
        <v>0.4349619131717169</v>
      </c>
    </row>
    <row r="23" spans="1:24" x14ac:dyDescent="0.25">
      <c r="A23" t="s">
        <v>29</v>
      </c>
      <c r="H23" t="s">
        <v>31</v>
      </c>
      <c r="I23">
        <f>AVERAGE(I8:I13)</f>
        <v>0.92032666666666663</v>
      </c>
      <c r="J23">
        <f>AVERAGE(J8:J13)</f>
        <v>10.498315</v>
      </c>
      <c r="K23">
        <f>AVERAGE(K8:K13)</f>
        <v>1.095815</v>
      </c>
    </row>
    <row r="24" spans="1:24" x14ac:dyDescent="0.25">
      <c r="H24" t="s">
        <v>32</v>
      </c>
      <c r="I24">
        <f>I22/I23</f>
        <v>0.65456742928747647</v>
      </c>
      <c r="J24">
        <f>J22/J23</f>
        <v>5.1347426824721433E-3</v>
      </c>
      <c r="K24">
        <f>K22/K23</f>
        <v>0.3969300595189123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</dc:creator>
  <cp:lastModifiedBy>Kent</cp:lastModifiedBy>
  <dcterms:created xsi:type="dcterms:W3CDTF">2017-08-15T21:47:41Z</dcterms:created>
  <dcterms:modified xsi:type="dcterms:W3CDTF">2017-08-15T23:38:18Z</dcterms:modified>
</cp:coreProperties>
</file>