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60" windowHeight="7656" firstSheet="1" activeTab="4"/>
  </bookViews>
  <sheets>
    <sheet name="Discrepencies O&amp;GT" sheetId="6" state="hidden" r:id="rId1"/>
    <sheet name="C(1)" sheetId="1" r:id="rId2"/>
    <sheet name="C(2)" sheetId="2" r:id="rId3"/>
    <sheet name="C(3)" sheetId="3" r:id="rId4"/>
    <sheet name="C(4)" sheetId="4" r:id="rId5"/>
  </sheets>
  <definedNames>
    <definedName name="_xlnm._FilterDatabase" localSheetId="1" hidden="1">'C(1)'!$A$6:$Z$37</definedName>
    <definedName name="_xlnm._FilterDatabase" localSheetId="2" hidden="1">'C(2)'!$A$6:$Z$37</definedName>
    <definedName name="_xlnm._FilterDatabase" localSheetId="3" hidden="1">'C(3)'!$A$6:$Z$37</definedName>
    <definedName name="_xlnm._FilterDatabase" localSheetId="4" hidden="1">'C(4)'!$A$6:$Z$37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3" i="4" l="1"/>
  <c r="X33" i="4"/>
  <c r="U33" i="4"/>
  <c r="T33" i="4"/>
  <c r="Q33" i="4"/>
  <c r="P33" i="4"/>
  <c r="M33" i="4"/>
  <c r="L33" i="4"/>
  <c r="J33" i="4"/>
  <c r="I33" i="4"/>
  <c r="H33" i="4"/>
  <c r="F33" i="4"/>
  <c r="E33" i="4"/>
  <c r="Y31" i="4"/>
  <c r="X31" i="4"/>
  <c r="U31" i="4"/>
  <c r="T31" i="4"/>
  <c r="Q31" i="4"/>
  <c r="P31" i="4"/>
  <c r="M31" i="4"/>
  <c r="L31" i="4"/>
  <c r="J31" i="4"/>
  <c r="I31" i="4"/>
  <c r="H31" i="4"/>
  <c r="F31" i="4"/>
  <c r="E31" i="4"/>
  <c r="Y29" i="4"/>
  <c r="X29" i="4"/>
  <c r="U29" i="4"/>
  <c r="T29" i="4"/>
  <c r="Q29" i="4"/>
  <c r="P29" i="4"/>
  <c r="M29" i="4"/>
  <c r="L29" i="4"/>
  <c r="J29" i="4"/>
  <c r="I29" i="4"/>
  <c r="H29" i="4"/>
  <c r="F29" i="4"/>
  <c r="E29" i="4"/>
  <c r="Y28" i="4"/>
  <c r="X28" i="4"/>
  <c r="V28" i="4"/>
  <c r="U28" i="4"/>
  <c r="T28" i="4"/>
  <c r="R28" i="4"/>
  <c r="Q28" i="4"/>
  <c r="P28" i="4"/>
  <c r="M28" i="4"/>
  <c r="L28" i="4"/>
  <c r="J28" i="4"/>
  <c r="I28" i="4"/>
  <c r="H28" i="4"/>
  <c r="F28" i="4"/>
  <c r="E28" i="4"/>
  <c r="Y27" i="4"/>
  <c r="X27" i="4"/>
  <c r="M27" i="4"/>
  <c r="L27" i="4"/>
  <c r="Y26" i="4"/>
  <c r="X26" i="4"/>
  <c r="M26" i="4"/>
  <c r="L26" i="4"/>
  <c r="Y25" i="4"/>
  <c r="X25" i="4"/>
  <c r="M25" i="4"/>
  <c r="L25" i="4"/>
  <c r="Y22" i="4"/>
  <c r="X22" i="4"/>
  <c r="M22" i="4"/>
  <c r="L22" i="4"/>
  <c r="Y21" i="4"/>
  <c r="X21" i="4"/>
  <c r="M21" i="4"/>
  <c r="L21" i="4"/>
  <c r="Y20" i="4"/>
  <c r="X20" i="4"/>
  <c r="M20" i="4"/>
  <c r="L20" i="4"/>
  <c r="Y19" i="4"/>
  <c r="X19" i="4"/>
  <c r="M19" i="4"/>
  <c r="L19" i="4"/>
  <c r="I19" i="4"/>
  <c r="Y18" i="4"/>
  <c r="X18" i="4"/>
  <c r="M18" i="4"/>
  <c r="L18" i="4"/>
  <c r="Y17" i="4"/>
  <c r="X17" i="4"/>
  <c r="M17" i="4"/>
  <c r="L17" i="4"/>
  <c r="Y16" i="4"/>
  <c r="X16" i="4"/>
  <c r="M16" i="4"/>
  <c r="Y15" i="4"/>
  <c r="X15" i="4"/>
  <c r="M15" i="4"/>
  <c r="L15" i="4"/>
  <c r="Y13" i="4"/>
  <c r="X13" i="4"/>
  <c r="M13" i="4"/>
  <c r="L13" i="4"/>
  <c r="Y12" i="4"/>
  <c r="X12" i="4"/>
  <c r="M12" i="4"/>
  <c r="L12" i="4"/>
  <c r="Y11" i="4"/>
  <c r="X11" i="4"/>
  <c r="M11" i="4"/>
  <c r="L11" i="4"/>
  <c r="Y9" i="4"/>
  <c r="X9" i="4"/>
  <c r="V9" i="4"/>
  <c r="U9" i="4"/>
  <c r="T9" i="4"/>
  <c r="R9" i="4"/>
  <c r="Q9" i="4"/>
  <c r="P9" i="4"/>
  <c r="M9" i="4"/>
  <c r="L9" i="4"/>
  <c r="J9" i="4"/>
  <c r="I9" i="4"/>
  <c r="H9" i="4"/>
  <c r="F9" i="4"/>
  <c r="E9" i="4"/>
  <c r="D9" i="4"/>
  <c r="Y8" i="4"/>
  <c r="X8" i="4"/>
  <c r="V8" i="4"/>
  <c r="U8" i="4"/>
  <c r="T8" i="4"/>
  <c r="R8" i="4"/>
  <c r="Q8" i="4"/>
  <c r="P8" i="4"/>
  <c r="M8" i="4"/>
  <c r="L8" i="4"/>
  <c r="J8" i="4"/>
  <c r="I8" i="4"/>
  <c r="H8" i="4"/>
  <c r="F8" i="4"/>
  <c r="E8" i="4"/>
  <c r="D8" i="4"/>
  <c r="Y33" i="3"/>
  <c r="X33" i="3"/>
  <c r="U33" i="3"/>
  <c r="T33" i="3"/>
  <c r="Q33" i="3"/>
  <c r="P33" i="3"/>
  <c r="M33" i="3"/>
  <c r="L33" i="3"/>
  <c r="J33" i="3"/>
  <c r="I33" i="3"/>
  <c r="H33" i="3"/>
  <c r="F33" i="3"/>
  <c r="E33" i="3"/>
  <c r="Y31" i="3"/>
  <c r="X31" i="3"/>
  <c r="U31" i="3"/>
  <c r="T31" i="3"/>
  <c r="Q31" i="3"/>
  <c r="P31" i="3"/>
  <c r="M31" i="3"/>
  <c r="L31" i="3"/>
  <c r="J31" i="3"/>
  <c r="I31" i="3"/>
  <c r="H31" i="3"/>
  <c r="F31" i="3"/>
  <c r="E31" i="3"/>
  <c r="Y29" i="3"/>
  <c r="X29" i="3"/>
  <c r="U29" i="3"/>
  <c r="T29" i="3"/>
  <c r="Q29" i="3"/>
  <c r="P29" i="3"/>
  <c r="M29" i="3"/>
  <c r="L29" i="3"/>
  <c r="J29" i="3"/>
  <c r="I29" i="3"/>
  <c r="H29" i="3"/>
  <c r="F29" i="3"/>
  <c r="E29" i="3"/>
  <c r="Y28" i="3"/>
  <c r="X28" i="3"/>
  <c r="V28" i="3"/>
  <c r="U28" i="3"/>
  <c r="T28" i="3"/>
  <c r="R28" i="3"/>
  <c r="Q28" i="3"/>
  <c r="P28" i="3"/>
  <c r="M28" i="3"/>
  <c r="L28" i="3"/>
  <c r="J28" i="3"/>
  <c r="I28" i="3"/>
  <c r="H28" i="3"/>
  <c r="F28" i="3"/>
  <c r="E28" i="3"/>
  <c r="Y27" i="3"/>
  <c r="X27" i="3"/>
  <c r="M27" i="3"/>
  <c r="L27" i="3"/>
  <c r="Y26" i="3"/>
  <c r="X26" i="3"/>
  <c r="M26" i="3"/>
  <c r="L26" i="3"/>
  <c r="Y25" i="3"/>
  <c r="X25" i="3"/>
  <c r="M25" i="3"/>
  <c r="L25" i="3"/>
  <c r="Y22" i="3"/>
  <c r="X22" i="3"/>
  <c r="M22" i="3"/>
  <c r="L22" i="3"/>
  <c r="Y21" i="3"/>
  <c r="X21" i="3"/>
  <c r="M21" i="3"/>
  <c r="L21" i="3"/>
  <c r="Y20" i="3"/>
  <c r="X20" i="3"/>
  <c r="M20" i="3"/>
  <c r="L20" i="3"/>
  <c r="Y19" i="3"/>
  <c r="X19" i="3"/>
  <c r="M19" i="3"/>
  <c r="L19" i="3"/>
  <c r="Y18" i="3"/>
  <c r="X18" i="3"/>
  <c r="M18" i="3"/>
  <c r="L18" i="3"/>
  <c r="Y17" i="3"/>
  <c r="X17" i="3"/>
  <c r="M17" i="3"/>
  <c r="L17" i="3"/>
  <c r="Y16" i="3"/>
  <c r="X16" i="3"/>
  <c r="M16" i="3"/>
  <c r="Y15" i="3"/>
  <c r="X15" i="3"/>
  <c r="M15" i="3"/>
  <c r="L15" i="3"/>
  <c r="Y13" i="3"/>
  <c r="X13" i="3"/>
  <c r="M13" i="3"/>
  <c r="L13" i="3"/>
  <c r="Y12" i="3"/>
  <c r="X12" i="3"/>
  <c r="M12" i="3"/>
  <c r="L12" i="3"/>
  <c r="Y11" i="3"/>
  <c r="X11" i="3"/>
  <c r="M11" i="3"/>
  <c r="L11" i="3"/>
  <c r="Y9" i="3"/>
  <c r="X9" i="3"/>
  <c r="V9" i="3"/>
  <c r="U9" i="3"/>
  <c r="T9" i="3"/>
  <c r="R9" i="3"/>
  <c r="Q9" i="3"/>
  <c r="P9" i="3"/>
  <c r="M9" i="3"/>
  <c r="L9" i="3"/>
  <c r="J9" i="3"/>
  <c r="I9" i="3"/>
  <c r="H9" i="3"/>
  <c r="F9" i="3"/>
  <c r="E9" i="3"/>
  <c r="D9" i="3"/>
  <c r="Y8" i="3"/>
  <c r="X8" i="3"/>
  <c r="V8" i="3"/>
  <c r="U8" i="3"/>
  <c r="T8" i="3"/>
  <c r="R8" i="3"/>
  <c r="Q8" i="3"/>
  <c r="P8" i="3"/>
  <c r="M8" i="3"/>
  <c r="L8" i="3"/>
  <c r="J8" i="3"/>
  <c r="I8" i="3"/>
  <c r="H8" i="3"/>
  <c r="F8" i="3"/>
  <c r="E8" i="3"/>
  <c r="D8" i="3"/>
  <c r="Y33" i="2"/>
  <c r="X33" i="2"/>
  <c r="U33" i="2"/>
  <c r="T33" i="2"/>
  <c r="Q33" i="2"/>
  <c r="P33" i="2"/>
  <c r="M33" i="2"/>
  <c r="L33" i="2"/>
  <c r="J33" i="2"/>
  <c r="I33" i="2"/>
  <c r="H33" i="2"/>
  <c r="F33" i="2"/>
  <c r="E33" i="2"/>
  <c r="Y31" i="2"/>
  <c r="X31" i="2"/>
  <c r="U31" i="2"/>
  <c r="T31" i="2"/>
  <c r="Q31" i="2"/>
  <c r="P31" i="2"/>
  <c r="M31" i="2"/>
  <c r="L31" i="2"/>
  <c r="J31" i="2"/>
  <c r="I31" i="2"/>
  <c r="H31" i="2"/>
  <c r="F31" i="2"/>
  <c r="E31" i="2"/>
  <c r="Y29" i="2"/>
  <c r="X29" i="2"/>
  <c r="U29" i="2"/>
  <c r="T29" i="2"/>
  <c r="Q29" i="2"/>
  <c r="P29" i="2"/>
  <c r="M29" i="2"/>
  <c r="L29" i="2"/>
  <c r="J29" i="2"/>
  <c r="I29" i="2"/>
  <c r="H29" i="2"/>
  <c r="F29" i="2"/>
  <c r="E29" i="2"/>
  <c r="Y28" i="2"/>
  <c r="X28" i="2"/>
  <c r="V28" i="2"/>
  <c r="U28" i="2"/>
  <c r="T28" i="2"/>
  <c r="R28" i="2"/>
  <c r="Q28" i="2"/>
  <c r="P28" i="2"/>
  <c r="M28" i="2"/>
  <c r="L28" i="2"/>
  <c r="J28" i="2"/>
  <c r="I28" i="2"/>
  <c r="H28" i="2"/>
  <c r="F28" i="2"/>
  <c r="E28" i="2"/>
  <c r="Y27" i="2"/>
  <c r="X27" i="2"/>
  <c r="M27" i="2"/>
  <c r="L27" i="2"/>
  <c r="Y26" i="2"/>
  <c r="X26" i="2"/>
  <c r="M26" i="2"/>
  <c r="L26" i="2"/>
  <c r="Y25" i="2"/>
  <c r="X25" i="2"/>
  <c r="M25" i="2"/>
  <c r="L25" i="2"/>
  <c r="Y22" i="2"/>
  <c r="X22" i="2"/>
  <c r="M22" i="2"/>
  <c r="L22" i="2"/>
  <c r="Y21" i="2"/>
  <c r="X21" i="2"/>
  <c r="M21" i="2"/>
  <c r="L21" i="2"/>
  <c r="Y20" i="2"/>
  <c r="X20" i="2"/>
  <c r="M20" i="2"/>
  <c r="L20" i="2"/>
  <c r="Y19" i="2"/>
  <c r="X19" i="2"/>
  <c r="M19" i="2"/>
  <c r="L19" i="2"/>
  <c r="Y18" i="2"/>
  <c r="X18" i="2"/>
  <c r="M18" i="2"/>
  <c r="L18" i="2"/>
  <c r="Y17" i="2"/>
  <c r="X17" i="2"/>
  <c r="M17" i="2"/>
  <c r="L17" i="2"/>
  <c r="Y16" i="2"/>
  <c r="X16" i="2"/>
  <c r="M16" i="2"/>
  <c r="L16" i="2"/>
  <c r="Y15" i="2"/>
  <c r="X15" i="2"/>
  <c r="M15" i="2"/>
  <c r="L15" i="2"/>
  <c r="Y13" i="2"/>
  <c r="X13" i="2"/>
  <c r="M13" i="2"/>
  <c r="L13" i="2"/>
  <c r="Y12" i="2"/>
  <c r="X12" i="2"/>
  <c r="M12" i="2"/>
  <c r="L12" i="2"/>
  <c r="Y11" i="2"/>
  <c r="X11" i="2"/>
  <c r="M11" i="2"/>
  <c r="L11" i="2"/>
  <c r="Y9" i="2"/>
  <c r="X9" i="2"/>
  <c r="V9" i="2"/>
  <c r="U9" i="2"/>
  <c r="T9" i="2"/>
  <c r="R9" i="2"/>
  <c r="Q9" i="2"/>
  <c r="P9" i="2"/>
  <c r="M9" i="2"/>
  <c r="L9" i="2"/>
  <c r="J9" i="2"/>
  <c r="I9" i="2"/>
  <c r="H9" i="2"/>
  <c r="F9" i="2"/>
  <c r="E9" i="2"/>
  <c r="D9" i="2"/>
  <c r="Y8" i="2"/>
  <c r="X8" i="2"/>
  <c r="V8" i="2"/>
  <c r="U8" i="2"/>
  <c r="T8" i="2"/>
  <c r="R8" i="2"/>
  <c r="Q8" i="2"/>
  <c r="P8" i="2"/>
  <c r="M8" i="2"/>
  <c r="L8" i="2"/>
  <c r="J8" i="2"/>
  <c r="I8" i="2"/>
  <c r="H8" i="2"/>
  <c r="F8" i="2"/>
  <c r="E8" i="2"/>
  <c r="D8" i="2"/>
  <c r="Y33" i="1"/>
  <c r="X33" i="1"/>
  <c r="U33" i="1"/>
  <c r="T33" i="1"/>
  <c r="Q33" i="1"/>
  <c r="P33" i="1"/>
  <c r="M33" i="1"/>
  <c r="L33" i="1"/>
  <c r="J33" i="1"/>
  <c r="I33" i="1"/>
  <c r="H33" i="1"/>
  <c r="F33" i="1"/>
  <c r="E33" i="1"/>
  <c r="Y31" i="1"/>
  <c r="X31" i="1"/>
  <c r="U31" i="1"/>
  <c r="T31" i="1"/>
  <c r="Q31" i="1"/>
  <c r="P31" i="1"/>
  <c r="M31" i="1"/>
  <c r="L31" i="1"/>
  <c r="J31" i="1"/>
  <c r="I31" i="1"/>
  <c r="H31" i="1"/>
  <c r="F31" i="1"/>
  <c r="E31" i="1"/>
  <c r="Y29" i="1"/>
  <c r="X29" i="1"/>
  <c r="U29" i="1"/>
  <c r="T29" i="1"/>
  <c r="Q29" i="1"/>
  <c r="P29" i="1"/>
  <c r="M29" i="1"/>
  <c r="L29" i="1"/>
  <c r="J29" i="1"/>
  <c r="I29" i="1"/>
  <c r="H29" i="1"/>
  <c r="F29" i="1"/>
  <c r="E29" i="1"/>
  <c r="Y28" i="1"/>
  <c r="X28" i="1"/>
  <c r="V28" i="1"/>
  <c r="U28" i="1"/>
  <c r="T28" i="1"/>
  <c r="R28" i="1"/>
  <c r="Q28" i="1"/>
  <c r="P28" i="1"/>
  <c r="M28" i="1"/>
  <c r="L28" i="1"/>
  <c r="J28" i="1"/>
  <c r="I28" i="1"/>
  <c r="H28" i="1"/>
  <c r="F28" i="1"/>
  <c r="E28" i="1"/>
  <c r="Y27" i="1"/>
  <c r="X27" i="1"/>
  <c r="M27" i="1"/>
  <c r="L27" i="1"/>
  <c r="Y26" i="1"/>
  <c r="X26" i="1"/>
  <c r="M26" i="1"/>
  <c r="L26" i="1"/>
  <c r="Y25" i="1"/>
  <c r="X25" i="1"/>
  <c r="Q25" i="1"/>
  <c r="M25" i="1"/>
  <c r="L25" i="1"/>
  <c r="Y22" i="1"/>
  <c r="X22" i="1"/>
  <c r="M22" i="1"/>
  <c r="L22" i="1"/>
  <c r="Y21" i="1"/>
  <c r="X21" i="1"/>
  <c r="M21" i="1"/>
  <c r="L21" i="1"/>
  <c r="Y20" i="1"/>
  <c r="X20" i="1"/>
  <c r="M20" i="1"/>
  <c r="L20" i="1"/>
  <c r="Y19" i="1"/>
  <c r="X19" i="1"/>
  <c r="M19" i="1"/>
  <c r="L19" i="1"/>
  <c r="Y18" i="1"/>
  <c r="X18" i="1"/>
  <c r="M18" i="1"/>
  <c r="L18" i="1"/>
  <c r="Y17" i="1"/>
  <c r="X17" i="1"/>
  <c r="M17" i="1"/>
  <c r="L17" i="1"/>
  <c r="Y16" i="1"/>
  <c r="X16" i="1"/>
  <c r="M16" i="1"/>
  <c r="L16" i="1"/>
  <c r="Y15" i="1"/>
  <c r="X15" i="1"/>
  <c r="M15" i="1"/>
  <c r="L15" i="1"/>
  <c r="Y13" i="1"/>
  <c r="X13" i="1"/>
  <c r="M13" i="1"/>
  <c r="L13" i="1"/>
  <c r="Y12" i="1"/>
  <c r="X12" i="1"/>
  <c r="M12" i="1"/>
  <c r="L12" i="1"/>
  <c r="Y11" i="1"/>
  <c r="X11" i="1"/>
  <c r="M11" i="1"/>
  <c r="L11" i="1"/>
  <c r="Y9" i="1"/>
  <c r="X9" i="1"/>
  <c r="V9" i="1"/>
  <c r="U9" i="1"/>
  <c r="T9" i="1"/>
  <c r="R9" i="1"/>
  <c r="Q9" i="1"/>
  <c r="P9" i="1"/>
  <c r="M9" i="1"/>
  <c r="L9" i="1"/>
  <c r="J9" i="1"/>
  <c r="I9" i="1"/>
  <c r="H9" i="1"/>
  <c r="F9" i="1"/>
  <c r="E9" i="1"/>
  <c r="D9" i="1"/>
  <c r="Y8" i="1"/>
  <c r="X8" i="1"/>
  <c r="V8" i="1"/>
  <c r="U8" i="1"/>
  <c r="T8" i="1"/>
  <c r="R8" i="1"/>
  <c r="Q8" i="1"/>
  <c r="P8" i="1"/>
  <c r="M8" i="1"/>
  <c r="L8" i="1"/>
  <c r="J8" i="1"/>
  <c r="I8" i="1"/>
  <c r="H8" i="1"/>
  <c r="F8" i="1"/>
  <c r="E8" i="1"/>
  <c r="D8" i="1"/>
  <c r="AR20" i="6"/>
  <c r="AQ20" i="6"/>
  <c r="AO20" i="6"/>
  <c r="AN20" i="6"/>
  <c r="AM20" i="6"/>
  <c r="AK20" i="6"/>
  <c r="AJ20" i="6"/>
  <c r="AI20" i="6"/>
  <c r="AF20" i="6"/>
  <c r="AE20" i="6"/>
  <c r="AD20" i="6"/>
  <c r="AB20" i="6"/>
  <c r="AA20" i="6"/>
  <c r="Z20" i="6"/>
  <c r="AR19" i="6"/>
  <c r="AQ19" i="6"/>
  <c r="AO19" i="6"/>
  <c r="AN19" i="6"/>
  <c r="AM19" i="6"/>
  <c r="AK19" i="6"/>
  <c r="AJ19" i="6"/>
  <c r="AI19" i="6"/>
  <c r="AF19" i="6"/>
  <c r="AE19" i="6"/>
  <c r="AD19" i="6"/>
  <c r="AB19" i="6"/>
  <c r="AA19" i="6"/>
  <c r="Z19" i="6"/>
  <c r="AR18" i="6"/>
  <c r="AQ18" i="6"/>
  <c r="AO18" i="6"/>
  <c r="AN18" i="6"/>
  <c r="AM18" i="6"/>
  <c r="AK18" i="6"/>
  <c r="AJ18" i="6"/>
  <c r="AI18" i="6"/>
  <c r="AF18" i="6"/>
  <c r="AE18" i="6"/>
  <c r="AD18" i="6"/>
  <c r="AB18" i="6"/>
  <c r="AA18" i="6"/>
  <c r="Z18" i="6"/>
  <c r="AR17" i="6"/>
  <c r="AQ17" i="6"/>
  <c r="AO17" i="6"/>
  <c r="AN17" i="6"/>
  <c r="AM17" i="6"/>
  <c r="AK17" i="6"/>
  <c r="AJ17" i="6"/>
  <c r="AI17" i="6"/>
  <c r="AF17" i="6"/>
  <c r="AE17" i="6"/>
  <c r="AD17" i="6"/>
  <c r="AB17" i="6"/>
  <c r="AA17" i="6"/>
  <c r="Z17" i="6"/>
  <c r="AR16" i="6"/>
  <c r="AQ16" i="6"/>
  <c r="AO16" i="6"/>
  <c r="AN16" i="6"/>
  <c r="AM16" i="6"/>
  <c r="AK16" i="6"/>
  <c r="AJ16" i="6"/>
  <c r="AI16" i="6"/>
  <c r="AF16" i="6"/>
  <c r="AE16" i="6"/>
  <c r="AD16" i="6"/>
  <c r="AB16" i="6"/>
  <c r="AA16" i="6"/>
  <c r="Z16" i="6"/>
  <c r="X16" i="6"/>
  <c r="W16" i="6"/>
  <c r="U16" i="6"/>
  <c r="T16" i="6"/>
  <c r="S16" i="6"/>
  <c r="Q16" i="6"/>
  <c r="P16" i="6"/>
  <c r="O16" i="6"/>
  <c r="M16" i="6"/>
  <c r="L16" i="6"/>
  <c r="J16" i="6"/>
  <c r="I16" i="6"/>
  <c r="H16" i="6"/>
  <c r="F16" i="6"/>
  <c r="E16" i="6"/>
  <c r="D16" i="6"/>
  <c r="AR15" i="6"/>
  <c r="AQ15" i="6"/>
  <c r="AO15" i="6"/>
  <c r="AN15" i="6"/>
  <c r="AM15" i="6"/>
  <c r="AK15" i="6"/>
  <c r="AJ15" i="6"/>
  <c r="AI15" i="6"/>
  <c r="AF15" i="6"/>
  <c r="AE15" i="6"/>
  <c r="AD15" i="6"/>
  <c r="AB15" i="6"/>
  <c r="AA15" i="6"/>
  <c r="Z15" i="6"/>
  <c r="AR14" i="6"/>
  <c r="AQ14" i="6"/>
  <c r="AO14" i="6"/>
  <c r="AN14" i="6"/>
  <c r="AM14" i="6"/>
  <c r="AK14" i="6"/>
  <c r="AJ14" i="6"/>
  <c r="AI14" i="6"/>
  <c r="AF14" i="6"/>
  <c r="AE14" i="6"/>
  <c r="AD14" i="6"/>
  <c r="AB14" i="6"/>
  <c r="AA14" i="6"/>
  <c r="Z14" i="6"/>
  <c r="AR13" i="6"/>
  <c r="AQ13" i="6"/>
  <c r="AO13" i="6"/>
  <c r="AN13" i="6"/>
  <c r="AM13" i="6"/>
  <c r="AK13" i="6"/>
  <c r="AJ13" i="6"/>
  <c r="AI13" i="6"/>
  <c r="AF13" i="6"/>
  <c r="AE13" i="6"/>
  <c r="AD13" i="6"/>
  <c r="AB13" i="6"/>
  <c r="AA13" i="6"/>
  <c r="Z13" i="6"/>
  <c r="AR12" i="6"/>
  <c r="AQ12" i="6"/>
  <c r="AO12" i="6"/>
  <c r="AN12" i="6"/>
  <c r="AM12" i="6"/>
  <c r="AK12" i="6"/>
  <c r="AJ12" i="6"/>
  <c r="AI12" i="6"/>
  <c r="AF12" i="6"/>
  <c r="AE12" i="6"/>
  <c r="AD12" i="6"/>
  <c r="AB12" i="6"/>
  <c r="AA12" i="6"/>
  <c r="Z12" i="6"/>
  <c r="AR11" i="6"/>
  <c r="AQ11" i="6"/>
  <c r="AO11" i="6"/>
  <c r="AN11" i="6"/>
  <c r="AM11" i="6"/>
  <c r="AK11" i="6"/>
  <c r="AJ11" i="6"/>
  <c r="AI11" i="6"/>
  <c r="AF11" i="6"/>
  <c r="AE11" i="6"/>
  <c r="AD11" i="6"/>
  <c r="AB11" i="6"/>
  <c r="AA11" i="6"/>
  <c r="Z11" i="6"/>
  <c r="X11" i="6"/>
  <c r="W11" i="6"/>
  <c r="U11" i="6"/>
  <c r="T11" i="6"/>
  <c r="S11" i="6"/>
  <c r="Q11" i="6"/>
  <c r="P11" i="6"/>
  <c r="O11" i="6"/>
  <c r="M11" i="6"/>
  <c r="L11" i="6"/>
  <c r="J11" i="6"/>
  <c r="I11" i="6"/>
  <c r="H11" i="6"/>
  <c r="F11" i="6"/>
  <c r="E11" i="6"/>
  <c r="D11" i="6"/>
  <c r="AR10" i="6"/>
  <c r="AQ10" i="6"/>
  <c r="AO10" i="6"/>
  <c r="AN10" i="6"/>
  <c r="AM10" i="6"/>
  <c r="AK10" i="6"/>
  <c r="AJ10" i="6"/>
  <c r="AI10" i="6"/>
  <c r="AF10" i="6"/>
  <c r="AE10" i="6"/>
  <c r="AD10" i="6"/>
  <c r="AB10" i="6"/>
  <c r="AA10" i="6"/>
  <c r="Z10" i="6"/>
  <c r="AR9" i="6"/>
  <c r="AQ9" i="6"/>
  <c r="AO9" i="6"/>
  <c r="AN9" i="6"/>
  <c r="AM9" i="6"/>
  <c r="AK9" i="6"/>
  <c r="AJ9" i="6"/>
  <c r="AI9" i="6"/>
  <c r="AF9" i="6"/>
  <c r="AE9" i="6"/>
  <c r="AD9" i="6"/>
  <c r="AB9" i="6"/>
  <c r="AA9" i="6"/>
  <c r="Z9" i="6"/>
  <c r="AR8" i="6"/>
  <c r="AQ8" i="6"/>
  <c r="AO8" i="6"/>
  <c r="AN8" i="6"/>
  <c r="AM8" i="6"/>
  <c r="AK8" i="6"/>
  <c r="AJ8" i="6"/>
  <c r="AI8" i="6"/>
  <c r="AF8" i="6"/>
  <c r="AE8" i="6"/>
  <c r="AD8" i="6"/>
  <c r="AB8" i="6"/>
  <c r="AA8" i="6"/>
  <c r="Z8" i="6"/>
  <c r="X8" i="6"/>
  <c r="W8" i="6"/>
  <c r="U8" i="6"/>
  <c r="T8" i="6"/>
  <c r="S8" i="6"/>
  <c r="Q8" i="6"/>
  <c r="P8" i="6"/>
  <c r="O8" i="6"/>
  <c r="M8" i="6"/>
  <c r="L8" i="6"/>
  <c r="J8" i="6"/>
  <c r="I8" i="6"/>
  <c r="H8" i="6"/>
  <c r="F8" i="6"/>
  <c r="E8" i="6"/>
  <c r="D8" i="6"/>
  <c r="AR7" i="6"/>
  <c r="AQ7" i="6"/>
  <c r="AO7" i="6"/>
  <c r="AN7" i="6"/>
  <c r="AM7" i="6"/>
  <c r="AK7" i="6"/>
  <c r="AJ7" i="6"/>
  <c r="AI7" i="6"/>
  <c r="AF7" i="6"/>
  <c r="AE7" i="6"/>
  <c r="AD7" i="6"/>
  <c r="AB7" i="6"/>
  <c r="AA7" i="6"/>
  <c r="Z7" i="6"/>
  <c r="AR6" i="6"/>
  <c r="AQ6" i="6"/>
  <c r="AO6" i="6"/>
  <c r="AN6" i="6"/>
  <c r="AM6" i="6"/>
  <c r="AK6" i="6"/>
  <c r="AJ6" i="6"/>
  <c r="AI6" i="6"/>
  <c r="AF6" i="6"/>
  <c r="AE6" i="6"/>
  <c r="AD6" i="6"/>
  <c r="AB6" i="6"/>
  <c r="AA6" i="6"/>
  <c r="Z6" i="6"/>
  <c r="X6" i="6"/>
  <c r="W6" i="6"/>
  <c r="M6" i="6"/>
  <c r="L6" i="6"/>
  <c r="AR5" i="6"/>
  <c r="AQ5" i="6"/>
  <c r="AO5" i="6"/>
  <c r="AN5" i="6"/>
  <c r="AM5" i="6"/>
  <c r="AK5" i="6"/>
  <c r="AJ5" i="6"/>
  <c r="AI5" i="6"/>
  <c r="AF5" i="6"/>
  <c r="AE5" i="6"/>
  <c r="AD5" i="6"/>
  <c r="AB5" i="6"/>
  <c r="AA5" i="6"/>
  <c r="Z5" i="6"/>
  <c r="X5" i="6"/>
  <c r="W5" i="6"/>
  <c r="U5" i="6"/>
  <c r="T5" i="6"/>
  <c r="S5" i="6"/>
  <c r="Q5" i="6"/>
  <c r="P5" i="6"/>
  <c r="O5" i="6"/>
  <c r="M5" i="6"/>
  <c r="L5" i="6"/>
  <c r="J5" i="6"/>
  <c r="I5" i="6"/>
  <c r="H5" i="6"/>
  <c r="F5" i="6"/>
  <c r="E5" i="6"/>
  <c r="D5" i="6"/>
</calcChain>
</file>

<file path=xl/sharedStrings.xml><?xml version="1.0" encoding="utf-8"?>
<sst xmlns="http://schemas.openxmlformats.org/spreadsheetml/2006/main" count="438" uniqueCount="66">
  <si>
    <t>Legal Name</t>
  </si>
  <si>
    <t>Company Number</t>
  </si>
  <si>
    <t xml:space="preserve">Sector </t>
  </si>
  <si>
    <t xml:space="preserve">MMK </t>
  </si>
  <si>
    <t>USD</t>
  </si>
  <si>
    <t>Per Company</t>
  </si>
  <si>
    <t xml:space="preserve">Per Government </t>
  </si>
  <si>
    <t xml:space="preserve">Variance pre-recocniliation </t>
  </si>
  <si>
    <t xml:space="preserve">Variance post-reconciliation </t>
  </si>
  <si>
    <t xml:space="preserve">Remarks </t>
  </si>
  <si>
    <t>S/N</t>
  </si>
  <si>
    <t xml:space="preserve">Description of Payment </t>
  </si>
  <si>
    <t>Payment as Disclosed by Company</t>
  </si>
  <si>
    <t xml:space="preserve">Company Adjust </t>
  </si>
  <si>
    <t>Final</t>
  </si>
  <si>
    <t>Revenue as Disclosed by Government</t>
  </si>
  <si>
    <t xml:space="preserve">Government Adjust </t>
  </si>
  <si>
    <t>MMK</t>
  </si>
  <si>
    <t>Payment in Cash</t>
  </si>
  <si>
    <t>Ministry of Planning and Finance (MOPF)</t>
  </si>
  <si>
    <t xml:space="preserve">Customs Department (CD) </t>
  </si>
  <si>
    <t xml:space="preserve">Custom Duties </t>
  </si>
  <si>
    <t>Commercial Tax on Imported Capital Equipment</t>
  </si>
  <si>
    <t>Commercial Tax on Imports on Raw Materials and Inventories</t>
  </si>
  <si>
    <t xml:space="preserve">Inertal Revenue Department (IRD) </t>
  </si>
  <si>
    <t>Corporate Income Tax</t>
  </si>
  <si>
    <t>Personal Income Tax</t>
  </si>
  <si>
    <t>C. Unreconciled due to tax not reported and supporting documents not provided by government agency </t>
  </si>
  <si>
    <t>Commercial Tax</t>
  </si>
  <si>
    <t>Capital Gains Tax</t>
  </si>
  <si>
    <t xml:space="preserve">Withholding tax - Resident </t>
  </si>
  <si>
    <t>Withholding tax - Non-Resident</t>
  </si>
  <si>
    <t>Stamp Duties</t>
  </si>
  <si>
    <t>Specific Goods Tax</t>
  </si>
  <si>
    <t>State Owned Enterprises</t>
  </si>
  <si>
    <t>Myanma Oil and Gas Enterprise</t>
  </si>
  <si>
    <t xml:space="preserve">Unilateral Disclosures by Company </t>
  </si>
  <si>
    <t xml:space="preserve">Ministry of Labour </t>
  </si>
  <si>
    <t>Social Security Board Contribution</t>
  </si>
  <si>
    <t>State/Regions (Subnational Government)</t>
  </si>
  <si>
    <t>Contribution to the State/region social development fund</t>
  </si>
  <si>
    <t>CSR Beneficiaries</t>
  </si>
  <si>
    <t>Mandatory Corporate Social Responsibility</t>
  </si>
  <si>
    <t>Voluntary Corporate Social Responsibility</t>
  </si>
  <si>
    <t>Training Fund Usage</t>
  </si>
  <si>
    <t>Research and Development Fund (Usage)</t>
  </si>
  <si>
    <t>Profit Sharing</t>
  </si>
  <si>
    <t>Pipeline Tariff Fee</t>
  </si>
  <si>
    <t>Right of Way</t>
  </si>
  <si>
    <t>Andaman Transportation Limited (Yangon Branch)</t>
  </si>
  <si>
    <t>13 FC</t>
  </si>
  <si>
    <t>Oil and Gas Transportation</t>
  </si>
  <si>
    <t>Moattama Gas Transportation Company (Yangon Branch)</t>
  </si>
  <si>
    <t>Old=&gt; 121FC 1995-1996, New=&gt; 142356155</t>
  </si>
  <si>
    <t>South-East Asia Gas Pipeline Co., Ltd ( Great Ocean Branch)</t>
  </si>
  <si>
    <t>180954341</t>
  </si>
  <si>
    <t>Taninthayi Pipeline Company LLC</t>
  </si>
  <si>
    <t>72/FC of 1997-1998</t>
  </si>
  <si>
    <t>E. Unreconciled due to the exchange rate difference by either the participating entity or government agency</t>
  </si>
  <si>
    <t>Reason for discrepency still being investigated</t>
  </si>
  <si>
    <t>USD to MMK</t>
  </si>
  <si>
    <t>TOTAL MMK</t>
  </si>
  <si>
    <t>C. Unreconcilied due to the receipts not reported by and absence of supporting documents from the government agencies</t>
  </si>
  <si>
    <t>F. Immaterial Difference less than MMK 5 Million</t>
  </si>
  <si>
    <t xml:space="preserve"> G. Immaterial Difference less than MMK 5 Million </t>
  </si>
  <si>
    <t>G. Immaterial Difference &lt;MMK 5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</si>
</sst>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Georgia"/>
      <family val="1"/>
      <scheme val="major"/>
    </font>
    <font>
      <b/>
      <sz val="11"/>
      <color theme="1"/>
      <name val="Georgia"/>
      <family val="1"/>
      <scheme val="major"/>
    </font>
    <font>
      <b/>
      <i/>
      <sz val="12"/>
      <color theme="1"/>
      <name val="Georgia"/>
      <family val="1"/>
      <scheme val="major"/>
    </font>
    <font>
      <b/>
      <i/>
      <sz val="11"/>
      <color theme="1"/>
      <name val="Georgia"/>
      <family val="1"/>
      <scheme val="major"/>
    </font>
    <font>
      <b/>
      <i/>
      <sz val="11"/>
      <color theme="2"/>
      <name val="Georgia"/>
      <family val="1"/>
      <scheme val="major"/>
    </font>
    <font>
      <b/>
      <i/>
      <sz val="12"/>
      <color theme="2"/>
      <name val="Georgia"/>
      <family val="1"/>
      <scheme val="major"/>
    </font>
    <font>
      <sz val="11"/>
      <color theme="2"/>
      <name val="Arial"/>
      <family val="2"/>
      <scheme val="minor"/>
    </font>
    <font>
      <sz val="10"/>
      <color theme="1"/>
      <name val="Georgia"/>
      <family val="1"/>
      <scheme val="major"/>
    </font>
    <font>
      <b/>
      <i/>
      <sz val="10"/>
      <color theme="1"/>
      <name val="Georgia"/>
      <family val="1"/>
      <scheme val="major"/>
    </font>
    <font>
      <b/>
      <i/>
      <sz val="10"/>
      <name val="Georgia"/>
      <family val="1"/>
      <scheme val="major"/>
    </font>
    <font>
      <sz val="10"/>
      <color rgb="FFFF0000"/>
      <name val="Georgia"/>
      <family val="1"/>
      <scheme val="major"/>
    </font>
    <font>
      <sz val="10"/>
      <name val="Georgia"/>
      <family val="1"/>
      <scheme val="major"/>
    </font>
    <font>
      <i/>
      <sz val="10"/>
      <color theme="1"/>
      <name val="Georgia"/>
      <family val="1"/>
    </font>
    <font>
      <sz val="10"/>
      <color theme="1"/>
      <name val="Arial"/>
      <family val="2"/>
    </font>
    <font>
      <sz val="10"/>
      <color theme="2"/>
      <name val="Georgia"/>
      <family val="1"/>
      <scheme val="major"/>
    </font>
    <font>
      <sz val="11"/>
      <color theme="1"/>
      <name val="Georgia"/>
      <family val="1"/>
      <scheme val="maj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sz val="10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34060"/>
        <bgColor indexed="64"/>
      </patternFill>
    </fill>
  </fills>
  <borders count="19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4"/>
      </left>
      <right style="thin">
        <color theme="4"/>
      </right>
      <top style="thin">
        <color theme="3"/>
      </top>
      <bottom style="thin">
        <color theme="4"/>
      </bottom>
      <diagonal/>
    </border>
    <border>
      <left style="thin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hair">
        <color theme="4"/>
      </right>
      <top style="thin">
        <color theme="4"/>
      </top>
      <bottom style="thin">
        <color theme="4"/>
      </bottom>
      <diagonal/>
    </border>
    <border>
      <left style="hair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ashed">
        <color theme="4"/>
      </right>
      <top style="thin">
        <color theme="4"/>
      </top>
      <bottom style="thin">
        <color theme="4"/>
      </bottom>
      <diagonal/>
    </border>
    <border>
      <left style="dashed">
        <color theme="4"/>
      </left>
      <right style="dashed">
        <color theme="4"/>
      </right>
      <top style="thin">
        <color theme="4"/>
      </top>
      <bottom style="thin">
        <color theme="4"/>
      </bottom>
      <diagonal/>
    </border>
    <border>
      <left style="dashed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ashed">
        <color theme="4"/>
      </right>
      <top style="thin">
        <color theme="4"/>
      </top>
      <bottom/>
      <diagonal/>
    </border>
    <border>
      <left style="dashed">
        <color theme="4"/>
      </left>
      <right style="dashed">
        <color theme="4"/>
      </right>
      <top style="thin">
        <color theme="4"/>
      </top>
      <bottom/>
      <diagonal/>
    </border>
    <border>
      <left style="dashed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dashed">
        <color theme="4"/>
      </right>
      <top/>
      <bottom style="thin">
        <color theme="4"/>
      </bottom>
      <diagonal/>
    </border>
    <border>
      <left style="dashed">
        <color theme="4"/>
      </left>
      <right style="dashed">
        <color theme="4"/>
      </right>
      <top/>
      <bottom style="thin">
        <color theme="4"/>
      </bottom>
      <diagonal/>
    </border>
    <border>
      <left style="dashed">
        <color theme="4"/>
      </left>
      <right style="thin">
        <color theme="4"/>
      </right>
      <top/>
      <bottom/>
      <diagonal/>
    </border>
    <border>
      <left style="dashed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6" fillId="8" borderId="18" applyNumberFormat="0" applyFont="0" applyFill="0" applyAlignment="0">
      <alignment horizontal="center" vertical="center" wrapText="1"/>
    </xf>
  </cellStyleXfs>
  <cellXfs count="128">
    <xf numFmtId="0" fontId="0" fillId="0" borderId="0" xfId="0"/>
    <xf numFmtId="43" fontId="4" fillId="0" borderId="1" xfId="1" applyFont="1" applyFill="1" applyBorder="1" applyAlignment="1">
      <alignment horizontal="right"/>
    </xf>
    <xf numFmtId="43" fontId="5" fillId="0" borderId="1" xfId="1" applyFont="1" applyBorder="1" applyAlignment="1"/>
    <xf numFmtId="164" fontId="0" fillId="0" borderId="0" xfId="1" applyNumberFormat="1" applyFont="1"/>
    <xf numFmtId="2" fontId="5" fillId="0" borderId="1" xfId="1" applyNumberFormat="1" applyFont="1" applyBorder="1" applyAlignment="1">
      <alignment horizontal="left"/>
    </xf>
    <xf numFmtId="43" fontId="4" fillId="0" borderId="2" xfId="1" applyFont="1" applyFill="1" applyBorder="1" applyAlignment="1">
      <alignment horizontal="right"/>
    </xf>
    <xf numFmtId="43" fontId="5" fillId="0" borderId="2" xfId="1" applyFont="1" applyBorder="1" applyAlignment="1"/>
    <xf numFmtId="43" fontId="4" fillId="0" borderId="0" xfId="1" applyFont="1" applyFill="1" applyBorder="1" applyAlignment="1">
      <alignment horizontal="right"/>
    </xf>
    <xf numFmtId="43" fontId="5" fillId="0" borderId="0" xfId="1" applyFont="1" applyBorder="1" applyAlignment="1">
      <alignment horizontal="center"/>
    </xf>
    <xf numFmtId="0" fontId="0" fillId="2" borderId="0" xfId="0" applyFill="1"/>
    <xf numFmtId="43" fontId="7" fillId="0" borderId="0" xfId="1" applyFont="1" applyFill="1" applyBorder="1" applyAlignment="1">
      <alignment horizontal="center" vertical="center"/>
    </xf>
    <xf numFmtId="164" fontId="6" fillId="5" borderId="3" xfId="1" applyNumberFormat="1" applyFont="1" applyFill="1" applyBorder="1" applyAlignment="1">
      <alignment horizontal="center" vertical="center" wrapText="1"/>
    </xf>
    <xf numFmtId="164" fontId="6" fillId="5" borderId="4" xfId="1" applyNumberFormat="1" applyFont="1" applyFill="1" applyBorder="1" applyAlignment="1">
      <alignment horizontal="center" vertical="center" wrapText="1"/>
    </xf>
    <xf numFmtId="164" fontId="6" fillId="5" borderId="5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6" fillId="5" borderId="6" xfId="1" applyNumberFormat="1" applyFont="1" applyFill="1" applyBorder="1" applyAlignment="1">
      <alignment horizontal="center" vertical="center" wrapText="1"/>
    </xf>
    <xf numFmtId="164" fontId="6" fillId="5" borderId="7" xfId="1" applyNumberFormat="1" applyFont="1" applyFill="1" applyBorder="1" applyAlignment="1">
      <alignment horizontal="center" vertical="center" wrapText="1"/>
    </xf>
    <xf numFmtId="164" fontId="6" fillId="5" borderId="8" xfId="1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64" fontId="7" fillId="5" borderId="3" xfId="1" applyNumberFormat="1" applyFont="1" applyFill="1" applyBorder="1" applyAlignment="1">
      <alignment horizontal="center" vertical="center"/>
    </xf>
    <xf numFmtId="164" fontId="8" fillId="6" borderId="6" xfId="1" applyNumberFormat="1" applyFont="1" applyFill="1" applyBorder="1" applyAlignment="1">
      <alignment horizontal="center" vertical="center"/>
    </xf>
    <xf numFmtId="164" fontId="9" fillId="6" borderId="5" xfId="1" applyNumberFormat="1" applyFont="1" applyFill="1" applyBorder="1" applyAlignment="1">
      <alignment horizontal="center" vertical="center" wrapText="1"/>
    </xf>
    <xf numFmtId="164" fontId="9" fillId="6" borderId="17" xfId="1" applyNumberFormat="1" applyFont="1" applyFill="1" applyBorder="1" applyAlignment="1">
      <alignment horizontal="center" vertical="center" wrapText="1"/>
    </xf>
    <xf numFmtId="164" fontId="7" fillId="7" borderId="3" xfId="1" applyNumberFormat="1" applyFont="1" applyFill="1" applyBorder="1" applyAlignment="1">
      <alignment horizontal="center" vertical="center"/>
    </xf>
    <xf numFmtId="164" fontId="6" fillId="7" borderId="5" xfId="1" applyNumberFormat="1" applyFont="1" applyFill="1" applyBorder="1" applyAlignment="1">
      <alignment horizontal="center" vertical="center" wrapText="1"/>
    </xf>
    <xf numFmtId="1" fontId="4" fillId="0" borderId="6" xfId="1" applyNumberFormat="1" applyFont="1" applyFill="1" applyBorder="1" applyAlignment="1">
      <alignment horizontal="center" vertical="center" wrapText="1"/>
    </xf>
    <xf numFmtId="164" fontId="11" fillId="0" borderId="8" xfId="1" applyNumberFormat="1" applyFont="1" applyFill="1" applyBorder="1" applyAlignment="1">
      <alignment horizontal="left" vertical="center" wrapText="1"/>
    </xf>
    <xf numFmtId="164" fontId="8" fillId="0" borderId="0" xfId="1" applyNumberFormat="1" applyFont="1" applyFill="1" applyBorder="1" applyAlignment="1">
      <alignment horizontal="center" vertical="center"/>
    </xf>
    <xf numFmtId="164" fontId="10" fillId="0" borderId="0" xfId="1" applyNumberFormat="1" applyFont="1" applyAlignment="1">
      <alignment vertical="center"/>
    </xf>
    <xf numFmtId="164" fontId="10" fillId="2" borderId="0" xfId="1" applyNumberFormat="1" applyFont="1" applyFill="1" applyAlignment="1">
      <alignment vertical="center"/>
    </xf>
    <xf numFmtId="164" fontId="13" fillId="0" borderId="0" xfId="1" applyNumberFormat="1" applyFont="1" applyFill="1" applyBorder="1" applyAlignment="1">
      <alignment horizontal="left" vertical="center" wrapText="1"/>
    </xf>
    <xf numFmtId="164" fontId="3" fillId="5" borderId="3" xfId="1" applyNumberFormat="1" applyFont="1" applyFill="1" applyBorder="1"/>
    <xf numFmtId="0" fontId="3" fillId="0" borderId="0" xfId="0" applyFont="1"/>
    <xf numFmtId="164" fontId="3" fillId="5" borderId="5" xfId="1" applyNumberFormat="1" applyFont="1" applyFill="1" applyBorder="1"/>
    <xf numFmtId="0" fontId="3" fillId="2" borderId="0" xfId="0" applyFont="1" applyFill="1"/>
    <xf numFmtId="164" fontId="14" fillId="0" borderId="0" xfId="1" applyNumberFormat="1" applyFont="1" applyFill="1" applyBorder="1" applyAlignment="1">
      <alignment horizontal="left" vertical="center" wrapText="1"/>
    </xf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43" fontId="0" fillId="0" borderId="7" xfId="1" applyFont="1" applyBorder="1"/>
    <xf numFmtId="164" fontId="15" fillId="0" borderId="0" xfId="1" applyNumberFormat="1" applyFont="1" applyFill="1" applyBorder="1" applyAlignment="1">
      <alignment horizontal="left" vertical="center" wrapText="1"/>
    </xf>
    <xf numFmtId="43" fontId="3" fillId="5" borderId="3" xfId="1" applyFont="1" applyFill="1" applyBorder="1"/>
    <xf numFmtId="164" fontId="11" fillId="0" borderId="0" xfId="1" applyNumberFormat="1" applyFont="1" applyFill="1" applyBorder="1" applyAlignment="1">
      <alignment horizontal="left" vertical="center" wrapText="1"/>
    </xf>
    <xf numFmtId="164" fontId="11" fillId="0" borderId="8" xfId="1" applyNumberFormat="1" applyFont="1" applyBorder="1" applyAlignment="1">
      <alignment horizontal="left" vertical="center" wrapText="1"/>
    </xf>
    <xf numFmtId="164" fontId="14" fillId="0" borderId="0" xfId="1" applyNumberFormat="1" applyFont="1" applyBorder="1" applyAlignment="1">
      <alignment horizontal="left" vertical="center" wrapText="1"/>
    </xf>
    <xf numFmtId="164" fontId="15" fillId="0" borderId="0" xfId="1" applyNumberFormat="1" applyFont="1" applyBorder="1" applyAlignment="1">
      <alignment horizontal="left" vertical="center" wrapText="1"/>
    </xf>
    <xf numFmtId="43" fontId="7" fillId="7" borderId="3" xfId="1" applyFont="1" applyFill="1" applyBorder="1" applyAlignment="1">
      <alignment horizontal="center" vertical="center"/>
    </xf>
    <xf numFmtId="164" fontId="13" fillId="0" borderId="0" xfId="1" applyNumberFormat="1" applyFont="1" applyBorder="1" applyAlignment="1">
      <alignment horizontal="left" vertical="center" wrapText="1"/>
    </xf>
    <xf numFmtId="164" fontId="18" fillId="0" borderId="0" xfId="1" applyNumberFormat="1" applyFont="1" applyBorder="1" applyAlignment="1">
      <alignment horizontal="left" vertical="center" wrapText="1"/>
    </xf>
    <xf numFmtId="164" fontId="8" fillId="6" borderId="3" xfId="1" applyNumberFormat="1" applyFont="1" applyFill="1" applyBorder="1" applyAlignment="1">
      <alignment horizontal="center" vertical="center"/>
    </xf>
    <xf numFmtId="0" fontId="10" fillId="0" borderId="0" xfId="0" applyFont="1"/>
    <xf numFmtId="0" fontId="10" fillId="2" borderId="0" xfId="0" applyFont="1" applyFill="1"/>
    <xf numFmtId="164" fontId="0" fillId="5" borderId="5" xfId="1" applyNumberFormat="1" applyFont="1" applyFill="1" applyBorder="1"/>
    <xf numFmtId="0" fontId="17" fillId="0" borderId="18" xfId="2" applyFont="1" applyFill="1" applyAlignment="1">
      <alignment vertical="center" wrapText="1"/>
    </xf>
    <xf numFmtId="0" fontId="19" fillId="0" borderId="0" xfId="0" applyFont="1"/>
    <xf numFmtId="0" fontId="5" fillId="0" borderId="0" xfId="0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164" fontId="20" fillId="0" borderId="8" xfId="1" applyNumberFormat="1" applyFont="1" applyBorder="1" applyAlignment="1">
      <alignment wrapText="1"/>
    </xf>
    <xf numFmtId="43" fontId="20" fillId="0" borderId="7" xfId="1" applyFont="1" applyBorder="1"/>
    <xf numFmtId="164" fontId="20" fillId="0" borderId="6" xfId="1" applyNumberFormat="1" applyFont="1" applyBorder="1"/>
    <xf numFmtId="164" fontId="20" fillId="0" borderId="8" xfId="1" applyNumberFormat="1" applyFont="1" applyBorder="1"/>
    <xf numFmtId="164" fontId="20" fillId="0" borderId="7" xfId="1" applyNumberFormat="1" applyFont="1" applyBorder="1"/>
    <xf numFmtId="164" fontId="20" fillId="0" borderId="5" xfId="1" applyNumberFormat="1" applyFont="1" applyBorder="1"/>
    <xf numFmtId="164" fontId="20" fillId="0" borderId="4" xfId="1" applyNumberFormat="1" applyFont="1" applyBorder="1"/>
    <xf numFmtId="164" fontId="20" fillId="0" borderId="3" xfId="1" applyNumberFormat="1" applyFont="1" applyBorder="1"/>
    <xf numFmtId="0" fontId="20" fillId="2" borderId="0" xfId="0" applyFont="1" applyFill="1"/>
    <xf numFmtId="0" fontId="21" fillId="0" borderId="0" xfId="0" applyFont="1"/>
    <xf numFmtId="164" fontId="21" fillId="0" borderId="0" xfId="0" applyNumberFormat="1" applyFont="1"/>
    <xf numFmtId="0" fontId="20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43" fontId="23" fillId="0" borderId="0" xfId="1" applyFont="1" applyFill="1" applyBorder="1" applyAlignment="1">
      <alignment horizontal="center" vertical="center"/>
    </xf>
    <xf numFmtId="164" fontId="23" fillId="5" borderId="3" xfId="1" applyNumberFormat="1" applyFont="1" applyFill="1" applyBorder="1" applyAlignment="1">
      <alignment horizontal="center" vertical="center" wrapText="1"/>
    </xf>
    <xf numFmtId="164" fontId="23" fillId="5" borderId="4" xfId="1" applyNumberFormat="1" applyFont="1" applyFill="1" applyBorder="1" applyAlignment="1">
      <alignment horizontal="center" vertical="center" wrapText="1"/>
    </xf>
    <xf numFmtId="164" fontId="23" fillId="5" borderId="5" xfId="1" applyNumberFormat="1" applyFont="1" applyFill="1" applyBorder="1" applyAlignment="1">
      <alignment horizontal="center" vertical="center" wrapText="1"/>
    </xf>
    <xf numFmtId="164" fontId="23" fillId="5" borderId="6" xfId="1" applyNumberFormat="1" applyFont="1" applyFill="1" applyBorder="1" applyAlignment="1">
      <alignment horizontal="center" vertical="center" wrapText="1"/>
    </xf>
    <xf numFmtId="164" fontId="23" fillId="5" borderId="7" xfId="1" applyNumberFormat="1" applyFont="1" applyFill="1" applyBorder="1" applyAlignment="1">
      <alignment horizontal="center" vertical="center" wrapText="1"/>
    </xf>
    <xf numFmtId="164" fontId="23" fillId="5" borderId="8" xfId="1" applyNumberFormat="1" applyFont="1" applyFill="1" applyBorder="1" applyAlignment="1">
      <alignment horizontal="center" vertical="center" wrapText="1"/>
    </xf>
    <xf numFmtId="164" fontId="23" fillId="5" borderId="3" xfId="1" applyNumberFormat="1" applyFont="1" applyFill="1" applyBorder="1" applyAlignment="1">
      <alignment horizontal="center" vertical="center"/>
    </xf>
    <xf numFmtId="164" fontId="20" fillId="0" borderId="8" xfId="1" applyNumberFormat="1" applyFont="1" applyBorder="1" applyAlignment="1">
      <alignment horizontal="left" vertical="center" wrapText="1"/>
    </xf>
    <xf numFmtId="164" fontId="24" fillId="0" borderId="0" xfId="1" applyNumberFormat="1" applyFont="1" applyBorder="1" applyAlignment="1">
      <alignment horizontal="left" vertical="center" wrapText="1"/>
    </xf>
    <xf numFmtId="1" fontId="25" fillId="0" borderId="6" xfId="1" applyNumberFormat="1" applyFont="1" applyFill="1" applyBorder="1" applyAlignment="1">
      <alignment horizontal="center" vertical="center" wrapText="1"/>
    </xf>
    <xf numFmtId="164" fontId="26" fillId="0" borderId="0" xfId="1" applyNumberFormat="1" applyFont="1" applyBorder="1" applyAlignment="1">
      <alignment horizontal="left" vertical="center" wrapText="1"/>
    </xf>
    <xf numFmtId="43" fontId="21" fillId="0" borderId="1" xfId="1" applyFont="1" applyBorder="1" applyAlignment="1"/>
    <xf numFmtId="164" fontId="20" fillId="0" borderId="0" xfId="0" applyNumberFormat="1" applyFont="1"/>
    <xf numFmtId="43" fontId="0" fillId="0" borderId="0" xfId="0" applyNumberFormat="1"/>
    <xf numFmtId="164" fontId="23" fillId="5" borderId="10" xfId="1" applyNumberFormat="1" applyFont="1" applyFill="1" applyBorder="1" applyAlignment="1">
      <alignment horizontal="center" vertical="center" wrapText="1"/>
    </xf>
    <xf numFmtId="164" fontId="23" fillId="5" borderId="13" xfId="1" applyNumberFormat="1" applyFont="1" applyFill="1" applyBorder="1" applyAlignment="1">
      <alignment horizontal="center" vertical="center" wrapText="1"/>
    </xf>
    <xf numFmtId="164" fontId="22" fillId="3" borderId="3" xfId="1" applyNumberFormat="1" applyFont="1" applyFill="1" applyBorder="1" applyAlignment="1">
      <alignment horizontal="center"/>
    </xf>
    <xf numFmtId="164" fontId="22" fillId="3" borderId="4" xfId="1" applyNumberFormat="1" applyFont="1" applyFill="1" applyBorder="1" applyAlignment="1">
      <alignment horizontal="center"/>
    </xf>
    <xf numFmtId="164" fontId="22" fillId="3" borderId="5" xfId="1" applyNumberFormat="1" applyFont="1" applyFill="1" applyBorder="1" applyAlignment="1">
      <alignment horizontal="center"/>
    </xf>
    <xf numFmtId="164" fontId="22" fillId="4" borderId="6" xfId="1" applyNumberFormat="1" applyFont="1" applyFill="1" applyBorder="1" applyAlignment="1">
      <alignment horizontal="center"/>
    </xf>
    <xf numFmtId="164" fontId="22" fillId="4" borderId="7" xfId="1" applyNumberFormat="1" applyFont="1" applyFill="1" applyBorder="1" applyAlignment="1">
      <alignment horizontal="center"/>
    </xf>
    <xf numFmtId="164" fontId="22" fillId="4" borderId="8" xfId="1" applyNumberFormat="1" applyFont="1" applyFill="1" applyBorder="1" applyAlignment="1">
      <alignment horizontal="center"/>
    </xf>
    <xf numFmtId="164" fontId="23" fillId="5" borderId="9" xfId="1" applyNumberFormat="1" applyFont="1" applyFill="1" applyBorder="1" applyAlignment="1">
      <alignment horizontal="center" vertical="center" wrapText="1"/>
    </xf>
    <xf numFmtId="164" fontId="23" fillId="5" borderId="12" xfId="1" applyNumberFormat="1" applyFont="1" applyFill="1" applyBorder="1" applyAlignment="1">
      <alignment horizontal="center" vertical="center" wrapText="1"/>
    </xf>
    <xf numFmtId="164" fontId="23" fillId="5" borderId="11" xfId="1" applyNumberFormat="1" applyFont="1" applyFill="1" applyBorder="1" applyAlignment="1">
      <alignment horizontal="center" vertical="center" wrapText="1"/>
    </xf>
    <xf numFmtId="164" fontId="23" fillId="5" borderId="14" xfId="1" applyNumberFormat="1" applyFont="1" applyFill="1" applyBorder="1" applyAlignment="1">
      <alignment horizontal="center" vertical="center" wrapText="1"/>
    </xf>
    <xf numFmtId="164" fontId="23" fillId="5" borderId="15" xfId="1" applyNumberFormat="1" applyFont="1" applyFill="1" applyBorder="1" applyAlignment="1">
      <alignment horizontal="center" vertical="center" wrapText="1"/>
    </xf>
    <xf numFmtId="43" fontId="23" fillId="5" borderId="6" xfId="1" applyFont="1" applyFill="1" applyBorder="1" applyAlignment="1">
      <alignment horizontal="center" vertical="center"/>
    </xf>
    <xf numFmtId="43" fontId="23" fillId="5" borderId="8" xfId="1" applyFont="1" applyFill="1" applyBorder="1" applyAlignment="1">
      <alignment horizontal="center" vertical="center"/>
    </xf>
    <xf numFmtId="164" fontId="6" fillId="5" borderId="10" xfId="1" applyNumberFormat="1" applyFont="1" applyFill="1" applyBorder="1" applyAlignment="1">
      <alignment horizontal="center" vertical="center" wrapText="1"/>
    </xf>
    <xf numFmtId="164" fontId="6" fillId="5" borderId="13" xfId="1" applyNumberFormat="1" applyFont="1" applyFill="1" applyBorder="1" applyAlignment="1">
      <alignment horizontal="center" vertical="center" wrapText="1"/>
    </xf>
    <xf numFmtId="164" fontId="6" fillId="5" borderId="11" xfId="1" applyNumberFormat="1" applyFont="1" applyFill="1" applyBorder="1" applyAlignment="1">
      <alignment horizontal="center" vertical="center" wrapText="1"/>
    </xf>
    <xf numFmtId="164" fontId="6" fillId="5" borderId="14" xfId="1" applyNumberFormat="1" applyFont="1" applyFill="1" applyBorder="1" applyAlignment="1">
      <alignment horizontal="center" vertical="center" wrapText="1"/>
    </xf>
    <xf numFmtId="164" fontId="6" fillId="5" borderId="15" xfId="1" applyNumberFormat="1" applyFont="1" applyFill="1" applyBorder="1" applyAlignment="1">
      <alignment horizontal="center" vertical="center" wrapText="1"/>
    </xf>
    <xf numFmtId="43" fontId="7" fillId="5" borderId="6" xfId="1" applyFont="1" applyFill="1" applyBorder="1" applyAlignment="1">
      <alignment horizontal="center" vertical="center"/>
    </xf>
    <xf numFmtId="43" fontId="7" fillId="5" borderId="8" xfId="1" applyFont="1" applyFill="1" applyBorder="1" applyAlignment="1">
      <alignment horizontal="center" vertical="center"/>
    </xf>
    <xf numFmtId="164" fontId="5" fillId="2" borderId="0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164" fontId="2" fillId="3" borderId="5" xfId="1" applyNumberFormat="1" applyFont="1" applyFill="1" applyBorder="1" applyAlignment="1">
      <alignment horizontal="center"/>
    </xf>
    <xf numFmtId="164" fontId="2" fillId="4" borderId="6" xfId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2" fillId="4" borderId="8" xfId="1" applyNumberFormat="1" applyFont="1" applyFill="1" applyBorder="1" applyAlignment="1">
      <alignment horizontal="center"/>
    </xf>
    <xf numFmtId="164" fontId="6" fillId="5" borderId="9" xfId="1" applyNumberFormat="1" applyFont="1" applyFill="1" applyBorder="1" applyAlignment="1">
      <alignment horizontal="center" vertical="center" wrapText="1"/>
    </xf>
    <xf numFmtId="164" fontId="6" fillId="5" borderId="12" xfId="1" applyNumberFormat="1" applyFont="1" applyFill="1" applyBorder="1" applyAlignment="1">
      <alignment horizontal="center" vertical="center" wrapText="1"/>
    </xf>
    <xf numFmtId="43" fontId="8" fillId="6" borderId="6" xfId="1" applyFont="1" applyFill="1" applyBorder="1" applyAlignment="1">
      <alignment horizontal="left" vertical="center" wrapText="1"/>
    </xf>
    <xf numFmtId="43" fontId="8" fillId="6" borderId="8" xfId="1" applyFont="1" applyFill="1" applyBorder="1" applyAlignment="1">
      <alignment horizontal="left" vertical="center" wrapText="1"/>
    </xf>
    <xf numFmtId="164" fontId="12" fillId="5" borderId="6" xfId="1" applyNumberFormat="1" applyFont="1" applyFill="1" applyBorder="1" applyAlignment="1">
      <alignment horizontal="left" vertical="center" wrapText="1"/>
    </xf>
    <xf numFmtId="164" fontId="12" fillId="5" borderId="8" xfId="1" applyNumberFormat="1" applyFont="1" applyFill="1" applyBorder="1" applyAlignment="1">
      <alignment horizontal="left" vertical="center" wrapText="1"/>
    </xf>
    <xf numFmtId="164" fontId="8" fillId="6" borderId="16" xfId="1" applyNumberFormat="1" applyFont="1" applyFill="1" applyBorder="1" applyAlignment="1">
      <alignment horizontal="left" vertical="center"/>
    </xf>
    <xf numFmtId="164" fontId="8" fillId="6" borderId="17" xfId="1" applyNumberFormat="1" applyFont="1" applyFill="1" applyBorder="1" applyAlignment="1">
      <alignment horizontal="left" vertical="center"/>
    </xf>
    <xf numFmtId="43" fontId="7" fillId="7" borderId="6" xfId="1" applyFont="1" applyFill="1" applyBorder="1" applyAlignment="1">
      <alignment horizontal="left" vertical="center" wrapText="1"/>
    </xf>
    <xf numFmtId="43" fontId="7" fillId="7" borderId="8" xfId="1" applyFont="1" applyFill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zoomScale="70" zoomScaleNormal="70" workbookViewId="0">
      <selection activeCell="AI31" sqref="AI31"/>
    </sheetView>
  </sheetViews>
  <sheetFormatPr defaultRowHeight="13.2" x14ac:dyDescent="0.25"/>
  <cols>
    <col min="1" max="1" width="5.796875" style="59" customWidth="1"/>
    <col min="2" max="2" width="61.296875" style="59" customWidth="1"/>
    <col min="3" max="3" width="3.09765625" style="59" hidden="1" customWidth="1"/>
    <col min="4" max="6" width="18.69921875" style="59" hidden="1" customWidth="1"/>
    <col min="7" max="7" width="4.5" style="59" hidden="1" customWidth="1"/>
    <col min="8" max="10" width="18.69921875" style="59" hidden="1" customWidth="1"/>
    <col min="11" max="11" width="4.5" style="59" hidden="1" customWidth="1"/>
    <col min="12" max="12" width="31.796875" style="59" hidden="1" customWidth="1"/>
    <col min="13" max="13" width="18.69921875" style="59" hidden="1" customWidth="1"/>
    <col min="14" max="14" width="4.5" style="59" hidden="1" customWidth="1"/>
    <col min="15" max="17" width="18.69921875" style="59" hidden="1" customWidth="1"/>
    <col min="18" max="18" width="4.5" style="59" hidden="1" customWidth="1"/>
    <col min="19" max="21" width="18.69921875" style="59" hidden="1" customWidth="1"/>
    <col min="22" max="22" width="4.5" style="59" hidden="1" customWidth="1"/>
    <col min="23" max="24" width="18.69921875" style="59" hidden="1" customWidth="1"/>
    <col min="25" max="25" width="4.5" style="59" hidden="1" customWidth="1"/>
    <col min="26" max="26" width="39.3984375" style="59" hidden="1" customWidth="1"/>
    <col min="27" max="27" width="18.69921875" style="59" hidden="1" customWidth="1"/>
    <col min="28" max="28" width="20.09765625" style="59" hidden="1" customWidth="1"/>
    <col min="29" max="29" width="4.5" style="59" hidden="1" customWidth="1"/>
    <col min="30" max="32" width="18.69921875" style="59" hidden="1" customWidth="1"/>
    <col min="33" max="34" width="4.5" style="59" hidden="1" customWidth="1"/>
    <col min="35" max="35" width="23.09765625" style="59" customWidth="1"/>
    <col min="36" max="36" width="18.69921875" style="59" customWidth="1"/>
    <col min="37" max="37" width="19.8984375" style="59" bestFit="1" customWidth="1"/>
    <col min="38" max="38" width="4.5" style="59" customWidth="1"/>
    <col min="39" max="39" width="20.296875" style="59" customWidth="1"/>
    <col min="40" max="40" width="18.69921875" style="59" customWidth="1"/>
    <col min="41" max="41" width="19.8984375" style="59" bestFit="1" customWidth="1"/>
    <col min="42" max="42" width="4.5" style="59" customWidth="1"/>
    <col min="43" max="43" width="20" style="59" customWidth="1"/>
    <col min="44" max="44" width="18.69921875" style="59" customWidth="1"/>
    <col min="45" max="45" width="65.296875" style="60" customWidth="1"/>
    <col min="46" max="46" width="39.3984375" style="60" hidden="1" customWidth="1"/>
    <col min="47" max="16384" width="8.796875" style="59"/>
  </cols>
  <sheetData>
    <row r="1" spans="1:46" x14ac:dyDescent="0.25">
      <c r="O1" s="59" t="s">
        <v>4</v>
      </c>
      <c r="Z1" s="59" t="s">
        <v>60</v>
      </c>
      <c r="AA1" s="59">
        <v>1257</v>
      </c>
      <c r="AI1" s="59" t="s">
        <v>61</v>
      </c>
      <c r="AJ1" s="59">
        <v>1257</v>
      </c>
    </row>
    <row r="2" spans="1:46" x14ac:dyDescent="0.25">
      <c r="D2" s="91" t="s">
        <v>5</v>
      </c>
      <c r="E2" s="92"/>
      <c r="F2" s="93"/>
      <c r="H2" s="94" t="s">
        <v>6</v>
      </c>
      <c r="I2" s="95"/>
      <c r="J2" s="96"/>
      <c r="L2" s="97" t="s">
        <v>7</v>
      </c>
      <c r="M2" s="89" t="s">
        <v>8</v>
      </c>
      <c r="N2" s="69"/>
      <c r="O2" s="91" t="s">
        <v>5</v>
      </c>
      <c r="P2" s="92"/>
      <c r="Q2" s="93"/>
      <c r="S2" s="94" t="s">
        <v>6</v>
      </c>
      <c r="T2" s="95"/>
      <c r="U2" s="96"/>
      <c r="W2" s="97" t="s">
        <v>7</v>
      </c>
      <c r="X2" s="89" t="s">
        <v>8</v>
      </c>
      <c r="Z2" s="91" t="s">
        <v>5</v>
      </c>
      <c r="AA2" s="92"/>
      <c r="AB2" s="93"/>
      <c r="AD2" s="94" t="s">
        <v>6</v>
      </c>
      <c r="AE2" s="95"/>
      <c r="AF2" s="96"/>
      <c r="AI2" s="91" t="s">
        <v>5</v>
      </c>
      <c r="AJ2" s="92"/>
      <c r="AK2" s="93"/>
      <c r="AM2" s="94" t="s">
        <v>6</v>
      </c>
      <c r="AN2" s="95"/>
      <c r="AO2" s="96"/>
      <c r="AQ2" s="97" t="s">
        <v>7</v>
      </c>
      <c r="AR2" s="89" t="s">
        <v>8</v>
      </c>
      <c r="AS2" s="99" t="s">
        <v>9</v>
      </c>
      <c r="AT2" s="99" t="s">
        <v>9</v>
      </c>
    </row>
    <row r="3" spans="1:46" s="72" customFormat="1" ht="39.6" x14ac:dyDescent="0.25">
      <c r="A3" s="102" t="s">
        <v>10</v>
      </c>
      <c r="B3" s="103" t="s">
        <v>11</v>
      </c>
      <c r="C3" s="74"/>
      <c r="D3" s="75" t="s">
        <v>12</v>
      </c>
      <c r="E3" s="76" t="s">
        <v>13</v>
      </c>
      <c r="F3" s="77" t="s">
        <v>14</v>
      </c>
      <c r="H3" s="78" t="s">
        <v>15</v>
      </c>
      <c r="I3" s="79" t="s">
        <v>16</v>
      </c>
      <c r="J3" s="80" t="s">
        <v>14</v>
      </c>
      <c r="L3" s="98"/>
      <c r="M3" s="90"/>
      <c r="N3" s="73"/>
      <c r="O3" s="75" t="s">
        <v>12</v>
      </c>
      <c r="P3" s="76" t="s">
        <v>13</v>
      </c>
      <c r="Q3" s="77" t="s">
        <v>14</v>
      </c>
      <c r="S3" s="78" t="s">
        <v>15</v>
      </c>
      <c r="T3" s="79" t="s">
        <v>16</v>
      </c>
      <c r="U3" s="80" t="s">
        <v>14</v>
      </c>
      <c r="W3" s="98"/>
      <c r="X3" s="90"/>
      <c r="Z3" s="75" t="s">
        <v>12</v>
      </c>
      <c r="AA3" s="76" t="s">
        <v>13</v>
      </c>
      <c r="AB3" s="77" t="s">
        <v>14</v>
      </c>
      <c r="AD3" s="78" t="s">
        <v>15</v>
      </c>
      <c r="AE3" s="79" t="s">
        <v>16</v>
      </c>
      <c r="AF3" s="80" t="s">
        <v>14</v>
      </c>
      <c r="AI3" s="75" t="s">
        <v>12</v>
      </c>
      <c r="AJ3" s="76" t="s">
        <v>13</v>
      </c>
      <c r="AK3" s="77" t="s">
        <v>14</v>
      </c>
      <c r="AM3" s="78" t="s">
        <v>15</v>
      </c>
      <c r="AN3" s="79" t="s">
        <v>16</v>
      </c>
      <c r="AO3" s="80" t="s">
        <v>14</v>
      </c>
      <c r="AQ3" s="98"/>
      <c r="AR3" s="90"/>
      <c r="AS3" s="100"/>
      <c r="AT3" s="100"/>
    </row>
    <row r="4" spans="1:46" s="72" customFormat="1" x14ac:dyDescent="0.25">
      <c r="A4" s="102"/>
      <c r="B4" s="103"/>
      <c r="C4" s="74"/>
      <c r="D4" s="81" t="s">
        <v>3</v>
      </c>
      <c r="E4" s="76" t="s">
        <v>17</v>
      </c>
      <c r="F4" s="77" t="s">
        <v>17</v>
      </c>
      <c r="H4" s="78" t="s">
        <v>17</v>
      </c>
      <c r="I4" s="79" t="s">
        <v>17</v>
      </c>
      <c r="J4" s="80" t="s">
        <v>17</v>
      </c>
      <c r="L4" s="78" t="s">
        <v>17</v>
      </c>
      <c r="M4" s="79" t="s">
        <v>17</v>
      </c>
      <c r="N4" s="73"/>
      <c r="O4" s="81" t="s">
        <v>4</v>
      </c>
      <c r="P4" s="81" t="s">
        <v>4</v>
      </c>
      <c r="Q4" s="81" t="s">
        <v>4</v>
      </c>
      <c r="S4" s="81" t="s">
        <v>4</v>
      </c>
      <c r="T4" s="81" t="s">
        <v>4</v>
      </c>
      <c r="U4" s="81" t="s">
        <v>4</v>
      </c>
      <c r="W4" s="81" t="s">
        <v>4</v>
      </c>
      <c r="X4" s="81" t="s">
        <v>4</v>
      </c>
      <c r="Z4" s="81" t="s">
        <v>4</v>
      </c>
      <c r="AA4" s="81" t="s">
        <v>4</v>
      </c>
      <c r="AB4" s="81" t="s">
        <v>4</v>
      </c>
      <c r="AD4" s="81" t="s">
        <v>4</v>
      </c>
      <c r="AE4" s="81" t="s">
        <v>4</v>
      </c>
      <c r="AF4" s="81" t="s">
        <v>4</v>
      </c>
      <c r="AI4" s="81" t="s">
        <v>17</v>
      </c>
      <c r="AJ4" s="81" t="s">
        <v>17</v>
      </c>
      <c r="AK4" s="81" t="s">
        <v>17</v>
      </c>
      <c r="AM4" s="81" t="s">
        <v>17</v>
      </c>
      <c r="AN4" s="81" t="s">
        <v>17</v>
      </c>
      <c r="AO4" s="81" t="s">
        <v>17</v>
      </c>
      <c r="AQ4" s="81" t="s">
        <v>17</v>
      </c>
      <c r="AR4" s="81" t="s">
        <v>17</v>
      </c>
      <c r="AS4" s="101"/>
      <c r="AT4" s="101"/>
    </row>
    <row r="5" spans="1:46" s="70" customFormat="1" x14ac:dyDescent="0.25">
      <c r="A5" s="86" t="s">
        <v>49</v>
      </c>
      <c r="D5" s="71">
        <f>SUM(D6:D7)</f>
        <v>3013054941.79</v>
      </c>
      <c r="E5" s="71">
        <f t="shared" ref="E5:F5" si="0">SUM(E6:E7)</f>
        <v>0</v>
      </c>
      <c r="F5" s="71">
        <f t="shared" si="0"/>
        <v>3013054941.79</v>
      </c>
      <c r="G5" s="71"/>
      <c r="H5" s="71">
        <f>SUM(H6:H7)</f>
        <v>0</v>
      </c>
      <c r="I5" s="71">
        <f t="shared" ref="I5" si="1">SUM(I6:I7)</f>
        <v>0</v>
      </c>
      <c r="J5" s="71">
        <f t="shared" ref="J5" si="2">SUM(J6:J7)</f>
        <v>0</v>
      </c>
      <c r="K5" s="71"/>
      <c r="L5" s="71">
        <f>SUM(L6:L7)</f>
        <v>3013054941.79</v>
      </c>
      <c r="M5" s="71">
        <f t="shared" ref="M5" si="3">SUM(M6:M7)</f>
        <v>3013054941.79</v>
      </c>
      <c r="N5" s="71"/>
      <c r="O5" s="71">
        <f>SUM(O6:O7)</f>
        <v>38600000</v>
      </c>
      <c r="P5" s="71">
        <f t="shared" ref="P5:U5" si="4">SUM(P6:P7)</f>
        <v>0</v>
      </c>
      <c r="Q5" s="71">
        <f t="shared" si="4"/>
        <v>38600000</v>
      </c>
      <c r="R5" s="71"/>
      <c r="S5" s="71">
        <f t="shared" si="4"/>
        <v>38595910</v>
      </c>
      <c r="T5" s="71">
        <f t="shared" si="4"/>
        <v>0</v>
      </c>
      <c r="U5" s="71">
        <f t="shared" si="4"/>
        <v>38595910</v>
      </c>
      <c r="W5" s="71">
        <f>SUM(W6:W7)</f>
        <v>4090</v>
      </c>
      <c r="X5" s="71">
        <f t="shared" ref="X5" si="5">SUM(X6:X7)</f>
        <v>4090</v>
      </c>
      <c r="Z5" s="71">
        <f>O5*$AA$1</f>
        <v>48520200000</v>
      </c>
      <c r="AA5" s="71">
        <f t="shared" ref="AA5:AF5" si="6">P5*$AA$1</f>
        <v>0</v>
      </c>
      <c r="AB5" s="71">
        <f t="shared" si="6"/>
        <v>48520200000</v>
      </c>
      <c r="AC5" s="71"/>
      <c r="AD5" s="71">
        <f t="shared" si="6"/>
        <v>48515058870</v>
      </c>
      <c r="AE5" s="71">
        <f t="shared" si="6"/>
        <v>0</v>
      </c>
      <c r="AF5" s="71">
        <f t="shared" si="6"/>
        <v>48515058870</v>
      </c>
      <c r="AG5" s="71"/>
      <c r="AI5" s="71">
        <f>Z5+D5</f>
        <v>51533254941.790001</v>
      </c>
      <c r="AJ5" s="71">
        <f t="shared" ref="AJ5:AO5" si="7">AA5+E5</f>
        <v>0</v>
      </c>
      <c r="AK5" s="71">
        <f t="shared" si="7"/>
        <v>51533254941.790001</v>
      </c>
      <c r="AL5" s="71"/>
      <c r="AM5" s="71">
        <f t="shared" si="7"/>
        <v>48515058870</v>
      </c>
      <c r="AN5" s="71">
        <f t="shared" si="7"/>
        <v>0</v>
      </c>
      <c r="AO5" s="71">
        <f t="shared" si="7"/>
        <v>48515058870</v>
      </c>
      <c r="AP5" s="71"/>
      <c r="AQ5" s="71">
        <f>AI5-AM5</f>
        <v>3018196071.7900009</v>
      </c>
      <c r="AR5" s="71">
        <f>AK5-AO5</f>
        <v>3018196071.7900009</v>
      </c>
      <c r="AS5" s="71"/>
      <c r="AT5" s="71"/>
    </row>
    <row r="6" spans="1:46" ht="26.4" x14ac:dyDescent="0.25">
      <c r="A6" s="84">
        <v>7</v>
      </c>
      <c r="B6" s="82" t="s">
        <v>32</v>
      </c>
      <c r="C6" s="83"/>
      <c r="D6" s="68">
        <v>3013054941.79</v>
      </c>
      <c r="E6" s="67">
        <v>0</v>
      </c>
      <c r="F6" s="66">
        <v>3013054941.79</v>
      </c>
      <c r="H6" s="63">
        <v>0</v>
      </c>
      <c r="I6" s="65">
        <v>0</v>
      </c>
      <c r="J6" s="64">
        <v>0</v>
      </c>
      <c r="L6" s="63">
        <f>D6-H6</f>
        <v>3013054941.79</v>
      </c>
      <c r="M6" s="62">
        <f>F6-J6</f>
        <v>3013054941.79</v>
      </c>
      <c r="N6" s="69"/>
      <c r="O6" s="68">
        <v>0</v>
      </c>
      <c r="P6" s="67">
        <v>0</v>
      </c>
      <c r="Q6" s="66">
        <v>0</v>
      </c>
      <c r="S6" s="63">
        <v>0</v>
      </c>
      <c r="T6" s="65">
        <v>0</v>
      </c>
      <c r="U6" s="64">
        <v>0</v>
      </c>
      <c r="W6" s="63">
        <f>O6-S6</f>
        <v>0</v>
      </c>
      <c r="X6" s="62">
        <f>Q6-U6</f>
        <v>0</v>
      </c>
      <c r="Z6" s="87">
        <f t="shared" ref="Z6:Z20" si="8">O6*$AA$1</f>
        <v>0</v>
      </c>
      <c r="AA6" s="87">
        <f t="shared" ref="AA6:AA20" si="9">P6*$AA$1</f>
        <v>0</v>
      </c>
      <c r="AB6" s="87">
        <f t="shared" ref="AB6:AB20" si="10">Q6*$AA$1</f>
        <v>0</v>
      </c>
      <c r="AC6" s="87"/>
      <c r="AD6" s="87">
        <f t="shared" ref="AD6:AD20" si="11">S6*$AA$1</f>
        <v>0</v>
      </c>
      <c r="AE6" s="87">
        <f t="shared" ref="AE6:AE20" si="12">T6*$AA$1</f>
        <v>0</v>
      </c>
      <c r="AF6" s="87">
        <f t="shared" ref="AF6:AF20" si="13">U6*$AA$1</f>
        <v>0</v>
      </c>
      <c r="AG6" s="87"/>
      <c r="AI6" s="87">
        <f t="shared" ref="AI6:AI20" si="14">Z6+D6</f>
        <v>3013054941.79</v>
      </c>
      <c r="AJ6" s="87">
        <f t="shared" ref="AJ6:AJ20" si="15">AA6+E6</f>
        <v>0</v>
      </c>
      <c r="AK6" s="87">
        <f t="shared" ref="AK6:AK20" si="16">AB6+F6</f>
        <v>3013054941.79</v>
      </c>
      <c r="AL6" s="87"/>
      <c r="AM6" s="87">
        <f t="shared" ref="AM6:AM20" si="17">AD6+H6</f>
        <v>0</v>
      </c>
      <c r="AN6" s="87">
        <f t="shared" ref="AN6:AN20" si="18">AE6+I6</f>
        <v>0</v>
      </c>
      <c r="AO6" s="87">
        <f t="shared" ref="AO6:AO20" si="19">AF6+J6</f>
        <v>0</v>
      </c>
      <c r="AP6" s="87"/>
      <c r="AQ6" s="87">
        <f t="shared" ref="AQ6:AQ20" si="20">AI6-AM6</f>
        <v>3013054941.79</v>
      </c>
      <c r="AR6" s="87">
        <f t="shared" ref="AR6:AR20" si="21">AK6-AO6</f>
        <v>3013054941.79</v>
      </c>
      <c r="AS6" s="61" t="s">
        <v>62</v>
      </c>
      <c r="AT6" s="61"/>
    </row>
    <row r="7" spans="1:46" ht="39.6" x14ac:dyDescent="0.25">
      <c r="A7" s="84">
        <v>1</v>
      </c>
      <c r="B7" s="82" t="s">
        <v>46</v>
      </c>
      <c r="C7" s="85"/>
      <c r="D7" s="68">
        <v>0</v>
      </c>
      <c r="E7" s="67">
        <v>0</v>
      </c>
      <c r="F7" s="66">
        <v>0</v>
      </c>
      <c r="H7" s="63">
        <v>0</v>
      </c>
      <c r="I7" s="65">
        <v>0</v>
      </c>
      <c r="J7" s="64">
        <v>0</v>
      </c>
      <c r="L7" s="63">
        <v>0</v>
      </c>
      <c r="M7" s="62">
        <v>0</v>
      </c>
      <c r="N7" s="69"/>
      <c r="O7" s="68">
        <v>38600000</v>
      </c>
      <c r="P7" s="67">
        <v>0</v>
      </c>
      <c r="Q7" s="66">
        <v>38600000</v>
      </c>
      <c r="S7" s="63">
        <v>38595910</v>
      </c>
      <c r="T7" s="65">
        <v>0</v>
      </c>
      <c r="U7" s="64">
        <v>38595910</v>
      </c>
      <c r="W7" s="63">
        <v>4090</v>
      </c>
      <c r="X7" s="62">
        <v>4090</v>
      </c>
      <c r="Z7" s="87">
        <f t="shared" si="8"/>
        <v>48520200000</v>
      </c>
      <c r="AA7" s="87">
        <f t="shared" si="9"/>
        <v>0</v>
      </c>
      <c r="AB7" s="87">
        <f t="shared" si="10"/>
        <v>48520200000</v>
      </c>
      <c r="AC7" s="87"/>
      <c r="AD7" s="87">
        <f t="shared" si="11"/>
        <v>48515058870</v>
      </c>
      <c r="AE7" s="87">
        <f t="shared" si="12"/>
        <v>0</v>
      </c>
      <c r="AF7" s="87">
        <f t="shared" si="13"/>
        <v>48515058870</v>
      </c>
      <c r="AG7" s="87"/>
      <c r="AI7" s="87">
        <f t="shared" si="14"/>
        <v>48520200000</v>
      </c>
      <c r="AJ7" s="87">
        <f t="shared" si="15"/>
        <v>0</v>
      </c>
      <c r="AK7" s="87">
        <f t="shared" si="16"/>
        <v>48520200000</v>
      </c>
      <c r="AL7" s="87"/>
      <c r="AM7" s="87">
        <f t="shared" si="17"/>
        <v>48515058870</v>
      </c>
      <c r="AN7" s="87">
        <f t="shared" si="18"/>
        <v>0</v>
      </c>
      <c r="AO7" s="87">
        <f t="shared" si="19"/>
        <v>48515058870</v>
      </c>
      <c r="AP7" s="87"/>
      <c r="AQ7" s="87">
        <f t="shared" si="20"/>
        <v>5141130</v>
      </c>
      <c r="AR7" s="87">
        <f t="shared" si="21"/>
        <v>5141130</v>
      </c>
      <c r="AS7" s="61" t="s">
        <v>58</v>
      </c>
      <c r="AT7" s="61" t="s">
        <v>58</v>
      </c>
    </row>
    <row r="8" spans="1:46" s="70" customFormat="1" x14ac:dyDescent="0.25">
      <c r="A8" s="86" t="s">
        <v>52</v>
      </c>
      <c r="D8" s="71">
        <f>SUM(D9:D10)</f>
        <v>0</v>
      </c>
      <c r="E8" s="71">
        <f t="shared" ref="E8" si="22">SUM(E9:E10)</f>
        <v>0</v>
      </c>
      <c r="F8" s="71">
        <f t="shared" ref="F8" si="23">SUM(F9:F10)</f>
        <v>0</v>
      </c>
      <c r="G8" s="71"/>
      <c r="H8" s="71">
        <f>SUM(H9:H10)</f>
        <v>0</v>
      </c>
      <c r="I8" s="71">
        <f t="shared" ref="I8" si="24">SUM(I9:I10)</f>
        <v>0</v>
      </c>
      <c r="J8" s="71">
        <f t="shared" ref="J8" si="25">SUM(J9:J10)</f>
        <v>0</v>
      </c>
      <c r="K8" s="71"/>
      <c r="L8" s="71">
        <f>SUM(L9:L10)</f>
        <v>0</v>
      </c>
      <c r="M8" s="71">
        <f t="shared" ref="M8" si="26">SUM(M9:M10)</f>
        <v>0</v>
      </c>
      <c r="N8" s="71"/>
      <c r="O8" s="71">
        <f>SUM(O9:O10)</f>
        <v>1016564.84</v>
      </c>
      <c r="P8" s="71">
        <f t="shared" ref="P8" si="27">SUM(P9:P10)</f>
        <v>0</v>
      </c>
      <c r="Q8" s="71">
        <f t="shared" ref="Q8" si="28">SUM(Q9:Q10)</f>
        <v>1016564.84</v>
      </c>
      <c r="S8" s="71">
        <f>SUM(S9:S10)</f>
        <v>999985</v>
      </c>
      <c r="T8" s="71">
        <f t="shared" ref="T8" si="29">SUM(T9:T10)</f>
        <v>0</v>
      </c>
      <c r="U8" s="71">
        <f t="shared" ref="U8" si="30">SUM(U9:U10)</f>
        <v>999985</v>
      </c>
      <c r="W8" s="71">
        <f>SUM(W9:W10)</f>
        <v>16579.84</v>
      </c>
      <c r="X8" s="71">
        <f t="shared" ref="X8" si="31">SUM(X9:X10)</f>
        <v>16579.84</v>
      </c>
      <c r="Z8" s="71">
        <f t="shared" si="8"/>
        <v>1277822003.8799999</v>
      </c>
      <c r="AA8" s="71">
        <f t="shared" si="9"/>
        <v>0</v>
      </c>
      <c r="AB8" s="71">
        <f t="shared" si="10"/>
        <v>1277822003.8799999</v>
      </c>
      <c r="AC8" s="71"/>
      <c r="AD8" s="71">
        <f t="shared" si="11"/>
        <v>1256981145</v>
      </c>
      <c r="AE8" s="71">
        <f t="shared" si="12"/>
        <v>0</v>
      </c>
      <c r="AF8" s="71">
        <f t="shared" si="13"/>
        <v>1256981145</v>
      </c>
      <c r="AG8" s="71"/>
      <c r="AI8" s="71">
        <f t="shared" si="14"/>
        <v>1277822003.8799999</v>
      </c>
      <c r="AJ8" s="71">
        <f t="shared" si="15"/>
        <v>0</v>
      </c>
      <c r="AK8" s="71">
        <f t="shared" si="16"/>
        <v>1277822003.8799999</v>
      </c>
      <c r="AL8" s="71"/>
      <c r="AM8" s="71">
        <f t="shared" si="17"/>
        <v>1256981145</v>
      </c>
      <c r="AN8" s="71">
        <f t="shared" si="18"/>
        <v>0</v>
      </c>
      <c r="AO8" s="71">
        <f t="shared" si="19"/>
        <v>1256981145</v>
      </c>
      <c r="AP8" s="71"/>
      <c r="AQ8" s="71">
        <f t="shared" si="20"/>
        <v>20840858.879999876</v>
      </c>
      <c r="AR8" s="71">
        <f t="shared" si="21"/>
        <v>20840858.879999876</v>
      </c>
      <c r="AS8" s="71"/>
      <c r="AT8" s="71"/>
    </row>
    <row r="9" spans="1:46" ht="39.6" x14ac:dyDescent="0.25">
      <c r="A9" s="84">
        <v>6</v>
      </c>
      <c r="B9" s="82" t="s">
        <v>31</v>
      </c>
      <c r="C9" s="83"/>
      <c r="D9" s="68">
        <v>0</v>
      </c>
      <c r="E9" s="67">
        <v>0</v>
      </c>
      <c r="F9" s="66">
        <v>0</v>
      </c>
      <c r="H9" s="63">
        <v>0</v>
      </c>
      <c r="I9" s="65">
        <v>0</v>
      </c>
      <c r="J9" s="64">
        <v>0</v>
      </c>
      <c r="L9" s="63">
        <v>0</v>
      </c>
      <c r="M9" s="62">
        <v>0</v>
      </c>
      <c r="N9" s="69"/>
      <c r="O9" s="68">
        <v>16564.84</v>
      </c>
      <c r="P9" s="67">
        <v>0</v>
      </c>
      <c r="Q9" s="66">
        <v>16564.84</v>
      </c>
      <c r="S9" s="63">
        <v>0</v>
      </c>
      <c r="T9" s="65">
        <v>0</v>
      </c>
      <c r="U9" s="64">
        <v>0</v>
      </c>
      <c r="W9" s="63">
        <v>16564.84</v>
      </c>
      <c r="X9" s="62">
        <v>16564.84</v>
      </c>
      <c r="Z9" s="87">
        <f>O9*$AA$1</f>
        <v>20822003.879999999</v>
      </c>
      <c r="AA9" s="87">
        <f t="shared" si="9"/>
        <v>0</v>
      </c>
      <c r="AB9" s="87">
        <f t="shared" si="10"/>
        <v>20822003.879999999</v>
      </c>
      <c r="AC9" s="87"/>
      <c r="AD9" s="87">
        <f t="shared" si="11"/>
        <v>0</v>
      </c>
      <c r="AE9" s="87">
        <f t="shared" si="12"/>
        <v>0</v>
      </c>
      <c r="AF9" s="87">
        <f t="shared" si="13"/>
        <v>0</v>
      </c>
      <c r="AG9" s="87"/>
      <c r="AI9" s="87">
        <f t="shared" si="14"/>
        <v>20822003.879999999</v>
      </c>
      <c r="AJ9" s="87">
        <f t="shared" si="15"/>
        <v>0</v>
      </c>
      <c r="AK9" s="87">
        <f t="shared" si="16"/>
        <v>20822003.879999999</v>
      </c>
      <c r="AL9" s="87"/>
      <c r="AM9" s="87">
        <f t="shared" si="17"/>
        <v>0</v>
      </c>
      <c r="AN9" s="87">
        <f t="shared" si="18"/>
        <v>0</v>
      </c>
      <c r="AO9" s="87">
        <f t="shared" si="19"/>
        <v>0</v>
      </c>
      <c r="AP9" s="87"/>
      <c r="AQ9" s="87">
        <f t="shared" si="20"/>
        <v>20822003.879999999</v>
      </c>
      <c r="AR9" s="87">
        <f t="shared" si="21"/>
        <v>20822003.879999999</v>
      </c>
      <c r="AS9" s="61" t="s">
        <v>62</v>
      </c>
      <c r="AT9" s="61" t="s">
        <v>62</v>
      </c>
    </row>
    <row r="10" spans="1:46" x14ac:dyDescent="0.25">
      <c r="A10" s="84">
        <v>3</v>
      </c>
      <c r="B10" s="82" t="s">
        <v>48</v>
      </c>
      <c r="C10" s="85"/>
      <c r="D10" s="68">
        <v>0</v>
      </c>
      <c r="E10" s="67">
        <v>0</v>
      </c>
      <c r="F10" s="66">
        <v>0</v>
      </c>
      <c r="H10" s="63">
        <v>0</v>
      </c>
      <c r="I10" s="65">
        <v>0</v>
      </c>
      <c r="J10" s="64">
        <v>0</v>
      </c>
      <c r="L10" s="63">
        <v>0</v>
      </c>
      <c r="M10" s="62">
        <v>0</v>
      </c>
      <c r="N10" s="69"/>
      <c r="O10" s="68">
        <v>1000000</v>
      </c>
      <c r="P10" s="67">
        <v>0</v>
      </c>
      <c r="Q10" s="66">
        <v>1000000</v>
      </c>
      <c r="S10" s="63">
        <v>999985</v>
      </c>
      <c r="T10" s="65">
        <v>0</v>
      </c>
      <c r="U10" s="64">
        <v>999985</v>
      </c>
      <c r="W10" s="63">
        <v>15</v>
      </c>
      <c r="X10" s="62">
        <v>15</v>
      </c>
      <c r="Z10" s="87">
        <f t="shared" si="8"/>
        <v>1257000000</v>
      </c>
      <c r="AA10" s="87">
        <f t="shared" si="9"/>
        <v>0</v>
      </c>
      <c r="AB10" s="87">
        <f t="shared" si="10"/>
        <v>1257000000</v>
      </c>
      <c r="AC10" s="87"/>
      <c r="AD10" s="87">
        <f t="shared" si="11"/>
        <v>1256981145</v>
      </c>
      <c r="AE10" s="87">
        <f t="shared" si="12"/>
        <v>0</v>
      </c>
      <c r="AF10" s="87">
        <f t="shared" si="13"/>
        <v>1256981145</v>
      </c>
      <c r="AG10" s="87"/>
      <c r="AI10" s="87">
        <f t="shared" si="14"/>
        <v>1257000000</v>
      </c>
      <c r="AJ10" s="87">
        <f t="shared" si="15"/>
        <v>0</v>
      </c>
      <c r="AK10" s="87">
        <f t="shared" si="16"/>
        <v>1257000000</v>
      </c>
      <c r="AL10" s="87"/>
      <c r="AM10" s="87">
        <f t="shared" si="17"/>
        <v>1256981145</v>
      </c>
      <c r="AN10" s="87">
        <f t="shared" si="18"/>
        <v>0</v>
      </c>
      <c r="AO10" s="87">
        <f t="shared" si="19"/>
        <v>1256981145</v>
      </c>
      <c r="AP10" s="87"/>
      <c r="AQ10" s="87">
        <f t="shared" si="20"/>
        <v>18855</v>
      </c>
      <c r="AR10" s="87">
        <f t="shared" si="21"/>
        <v>18855</v>
      </c>
      <c r="AS10" s="61" t="s">
        <v>63</v>
      </c>
      <c r="AT10" s="61" t="s">
        <v>63</v>
      </c>
    </row>
    <row r="11" spans="1:46" s="70" customFormat="1" x14ac:dyDescent="0.25">
      <c r="A11" s="86" t="s">
        <v>54</v>
      </c>
      <c r="D11" s="71">
        <f>SUM(D12:D15)</f>
        <v>7428132007</v>
      </c>
      <c r="E11" s="71">
        <f t="shared" ref="E11:F11" si="32">SUM(E12:E15)</f>
        <v>0</v>
      </c>
      <c r="F11" s="71">
        <f t="shared" si="32"/>
        <v>7428132007</v>
      </c>
      <c r="G11" s="71"/>
      <c r="H11" s="71">
        <f>SUM(H12:H15)</f>
        <v>0</v>
      </c>
      <c r="I11" s="71">
        <f t="shared" ref="I11" si="33">SUM(I12:I15)</f>
        <v>0</v>
      </c>
      <c r="J11" s="71">
        <f t="shared" ref="J11" si="34">SUM(J12:J15)</f>
        <v>0</v>
      </c>
      <c r="K11" s="71"/>
      <c r="L11" s="71">
        <f>SUM(L12:L15)</f>
        <v>28828845</v>
      </c>
      <c r="M11" s="71">
        <f t="shared" ref="M11" si="35">SUM(M12:M15)</f>
        <v>7428132007</v>
      </c>
      <c r="N11" s="71"/>
      <c r="O11" s="71">
        <f>SUM(O12:O15)</f>
        <v>11541417.98</v>
      </c>
      <c r="P11" s="71">
        <f t="shared" ref="P11" si="36">SUM(P12:P15)</f>
        <v>45176858.63000001</v>
      </c>
      <c r="Q11" s="71">
        <f t="shared" ref="Q11" si="37">SUM(Q12:Q15)</f>
        <v>56718276.610000014</v>
      </c>
      <c r="S11" s="71">
        <f>SUM(S12:S15)</f>
        <v>49906684.219999999</v>
      </c>
      <c r="T11" s="71">
        <f t="shared" ref="T11" si="38">SUM(T12:T15)</f>
        <v>0</v>
      </c>
      <c r="U11" s="71">
        <f t="shared" ref="U11" si="39">SUM(U12:U15)</f>
        <v>49906684.219999999</v>
      </c>
      <c r="W11" s="71">
        <f>SUM(W12:W15)</f>
        <v>-38365266.239999995</v>
      </c>
      <c r="X11" s="71">
        <f t="shared" ref="X11" si="40">SUM(X12:X15)</f>
        <v>6811592.3900000118</v>
      </c>
      <c r="Z11" s="71">
        <f t="shared" si="8"/>
        <v>14507562400.860001</v>
      </c>
      <c r="AA11" s="71">
        <f t="shared" si="9"/>
        <v>56787311297.910011</v>
      </c>
      <c r="AB11" s="71">
        <f t="shared" si="10"/>
        <v>71294873698.77002</v>
      </c>
      <c r="AC11" s="71"/>
      <c r="AD11" s="71">
        <f t="shared" si="11"/>
        <v>62732702064.540001</v>
      </c>
      <c r="AE11" s="71">
        <f t="shared" si="12"/>
        <v>0</v>
      </c>
      <c r="AF11" s="71">
        <f>U11*$AA$1</f>
        <v>62732702064.540001</v>
      </c>
      <c r="AG11" s="71"/>
      <c r="AI11" s="71">
        <f t="shared" si="14"/>
        <v>21935694407.860001</v>
      </c>
      <c r="AJ11" s="71">
        <f t="shared" si="15"/>
        <v>56787311297.910011</v>
      </c>
      <c r="AK11" s="71">
        <f t="shared" si="16"/>
        <v>78723005705.77002</v>
      </c>
      <c r="AL11" s="71"/>
      <c r="AM11" s="71">
        <f t="shared" si="17"/>
        <v>62732702064.540001</v>
      </c>
      <c r="AN11" s="71">
        <f t="shared" si="18"/>
        <v>0</v>
      </c>
      <c r="AO11" s="71">
        <f t="shared" si="19"/>
        <v>62732702064.540001</v>
      </c>
      <c r="AP11" s="71"/>
      <c r="AQ11" s="71">
        <f t="shared" si="20"/>
        <v>-40797007656.68</v>
      </c>
      <c r="AR11" s="71">
        <f t="shared" si="21"/>
        <v>15990303641.230019</v>
      </c>
      <c r="AS11" s="71"/>
      <c r="AT11" s="71"/>
    </row>
    <row r="12" spans="1:46" ht="26.4" x14ac:dyDescent="0.25">
      <c r="A12" s="84">
        <v>2</v>
      </c>
      <c r="B12" s="82" t="s">
        <v>26</v>
      </c>
      <c r="C12" s="83"/>
      <c r="D12" s="68">
        <v>7399303162</v>
      </c>
      <c r="E12" s="67">
        <v>0</v>
      </c>
      <c r="F12" s="66">
        <v>7399303162</v>
      </c>
      <c r="H12" s="63">
        <v>0</v>
      </c>
      <c r="I12" s="65">
        <v>0</v>
      </c>
      <c r="J12" s="64">
        <v>0</v>
      </c>
      <c r="L12" s="63">
        <v>0</v>
      </c>
      <c r="M12" s="62">
        <v>7399303162</v>
      </c>
      <c r="N12" s="69"/>
      <c r="O12" s="68">
        <v>0</v>
      </c>
      <c r="P12" s="67">
        <v>0</v>
      </c>
      <c r="Q12" s="66">
        <v>0</v>
      </c>
      <c r="S12" s="63">
        <v>0</v>
      </c>
      <c r="T12" s="65">
        <v>0</v>
      </c>
      <c r="U12" s="64">
        <v>0</v>
      </c>
      <c r="W12" s="63">
        <v>0</v>
      </c>
      <c r="X12" s="62">
        <v>0</v>
      </c>
      <c r="Z12" s="87">
        <f t="shared" si="8"/>
        <v>0</v>
      </c>
      <c r="AA12" s="87">
        <f t="shared" si="9"/>
        <v>0</v>
      </c>
      <c r="AB12" s="87">
        <f t="shared" si="10"/>
        <v>0</v>
      </c>
      <c r="AC12" s="87"/>
      <c r="AD12" s="87">
        <f t="shared" si="11"/>
        <v>0</v>
      </c>
      <c r="AE12" s="87">
        <f t="shared" si="12"/>
        <v>0</v>
      </c>
      <c r="AF12" s="87">
        <f t="shared" si="13"/>
        <v>0</v>
      </c>
      <c r="AG12" s="87"/>
      <c r="AI12" s="87">
        <f t="shared" si="14"/>
        <v>7399303162</v>
      </c>
      <c r="AJ12" s="87">
        <f t="shared" si="15"/>
        <v>0</v>
      </c>
      <c r="AK12" s="87">
        <f t="shared" si="16"/>
        <v>7399303162</v>
      </c>
      <c r="AL12" s="87"/>
      <c r="AM12" s="87">
        <f t="shared" si="17"/>
        <v>0</v>
      </c>
      <c r="AN12" s="87">
        <f t="shared" si="18"/>
        <v>0</v>
      </c>
      <c r="AO12" s="87">
        <f t="shared" si="19"/>
        <v>0</v>
      </c>
      <c r="AP12" s="87"/>
      <c r="AQ12" s="87">
        <f t="shared" si="20"/>
        <v>7399303162</v>
      </c>
      <c r="AR12" s="87">
        <f t="shared" si="21"/>
        <v>7399303162</v>
      </c>
      <c r="AS12" s="61" t="s">
        <v>62</v>
      </c>
      <c r="AT12" s="61"/>
    </row>
    <row r="13" spans="1:46" ht="26.4" x14ac:dyDescent="0.25">
      <c r="A13" s="84">
        <v>7</v>
      </c>
      <c r="B13" s="82" t="s">
        <v>32</v>
      </c>
      <c r="C13" s="85"/>
      <c r="D13" s="68">
        <v>28828845</v>
      </c>
      <c r="E13" s="67">
        <v>0</v>
      </c>
      <c r="F13" s="66">
        <v>28828845</v>
      </c>
      <c r="H13" s="63">
        <v>0</v>
      </c>
      <c r="I13" s="65">
        <v>0</v>
      </c>
      <c r="J13" s="64">
        <v>0</v>
      </c>
      <c r="L13" s="63">
        <v>28828845</v>
      </c>
      <c r="M13" s="62">
        <v>28828845</v>
      </c>
      <c r="N13" s="69"/>
      <c r="O13" s="68">
        <v>0</v>
      </c>
      <c r="P13" s="67">
        <v>0</v>
      </c>
      <c r="Q13" s="66">
        <v>0</v>
      </c>
      <c r="S13" s="63">
        <v>0</v>
      </c>
      <c r="T13" s="65">
        <v>0</v>
      </c>
      <c r="U13" s="64">
        <v>0</v>
      </c>
      <c r="W13" s="63">
        <v>0</v>
      </c>
      <c r="X13" s="62">
        <v>0</v>
      </c>
      <c r="Z13" s="87">
        <f t="shared" si="8"/>
        <v>0</v>
      </c>
      <c r="AA13" s="87">
        <f t="shared" si="9"/>
        <v>0</v>
      </c>
      <c r="AB13" s="87">
        <f t="shared" si="10"/>
        <v>0</v>
      </c>
      <c r="AC13" s="87"/>
      <c r="AD13" s="87">
        <f t="shared" si="11"/>
        <v>0</v>
      </c>
      <c r="AE13" s="87">
        <f t="shared" si="12"/>
        <v>0</v>
      </c>
      <c r="AF13" s="87">
        <f t="shared" si="13"/>
        <v>0</v>
      </c>
      <c r="AG13" s="87"/>
      <c r="AI13" s="87">
        <f t="shared" si="14"/>
        <v>28828845</v>
      </c>
      <c r="AJ13" s="87">
        <f t="shared" si="15"/>
        <v>0</v>
      </c>
      <c r="AK13" s="87">
        <f t="shared" si="16"/>
        <v>28828845</v>
      </c>
      <c r="AL13" s="87"/>
      <c r="AM13" s="87">
        <f t="shared" si="17"/>
        <v>0</v>
      </c>
      <c r="AN13" s="87">
        <f t="shared" si="18"/>
        <v>0</v>
      </c>
      <c r="AO13" s="87">
        <f t="shared" si="19"/>
        <v>0</v>
      </c>
      <c r="AP13" s="87"/>
      <c r="AQ13" s="87">
        <f t="shared" si="20"/>
        <v>28828845</v>
      </c>
      <c r="AR13" s="87">
        <f t="shared" si="21"/>
        <v>28828845</v>
      </c>
      <c r="AS13" s="61" t="s">
        <v>62</v>
      </c>
      <c r="AT13" s="61"/>
    </row>
    <row r="14" spans="1:46" ht="39.6" x14ac:dyDescent="0.25">
      <c r="A14" s="84">
        <v>6</v>
      </c>
      <c r="B14" s="82" t="s">
        <v>31</v>
      </c>
      <c r="C14" s="83"/>
      <c r="D14" s="68"/>
      <c r="E14" s="67">
        <v>0</v>
      </c>
      <c r="F14" s="66">
        <v>0</v>
      </c>
      <c r="H14" s="63">
        <v>0</v>
      </c>
      <c r="I14" s="65">
        <v>0</v>
      </c>
      <c r="J14" s="64">
        <v>0</v>
      </c>
      <c r="L14" s="63">
        <v>0</v>
      </c>
      <c r="M14" s="62">
        <v>0</v>
      </c>
      <c r="N14" s="69"/>
      <c r="O14" s="68">
        <v>11541417.98</v>
      </c>
      <c r="P14" s="67">
        <v>0</v>
      </c>
      <c r="Q14" s="66">
        <v>11541417.98</v>
      </c>
      <c r="S14" s="63">
        <v>0</v>
      </c>
      <c r="T14" s="65">
        <v>0</v>
      </c>
      <c r="U14" s="64">
        <v>0</v>
      </c>
      <c r="W14" s="63">
        <v>11541417.98</v>
      </c>
      <c r="X14" s="62">
        <v>11541417.98</v>
      </c>
      <c r="Z14" s="87">
        <f t="shared" si="8"/>
        <v>14507562400.860001</v>
      </c>
      <c r="AA14" s="87">
        <f t="shared" si="9"/>
        <v>0</v>
      </c>
      <c r="AB14" s="87">
        <f t="shared" si="10"/>
        <v>14507562400.860001</v>
      </c>
      <c r="AC14" s="87"/>
      <c r="AD14" s="87">
        <f t="shared" si="11"/>
        <v>0</v>
      </c>
      <c r="AE14" s="87">
        <f t="shared" si="12"/>
        <v>0</v>
      </c>
      <c r="AF14" s="87">
        <f t="shared" si="13"/>
        <v>0</v>
      </c>
      <c r="AG14" s="87"/>
      <c r="AI14" s="87">
        <f t="shared" si="14"/>
        <v>14507562400.860001</v>
      </c>
      <c r="AJ14" s="87">
        <f t="shared" si="15"/>
        <v>0</v>
      </c>
      <c r="AK14" s="87">
        <f t="shared" si="16"/>
        <v>14507562400.860001</v>
      </c>
      <c r="AL14" s="87"/>
      <c r="AM14" s="87">
        <f t="shared" si="17"/>
        <v>0</v>
      </c>
      <c r="AN14" s="87">
        <f t="shared" si="18"/>
        <v>0</v>
      </c>
      <c r="AO14" s="87">
        <f t="shared" si="19"/>
        <v>0</v>
      </c>
      <c r="AP14" s="87"/>
      <c r="AQ14" s="87">
        <f t="shared" si="20"/>
        <v>14507562400.860001</v>
      </c>
      <c r="AR14" s="87">
        <f t="shared" si="21"/>
        <v>14507562400.860001</v>
      </c>
      <c r="AS14" s="61" t="s">
        <v>62</v>
      </c>
      <c r="AT14" s="61" t="s">
        <v>62</v>
      </c>
    </row>
    <row r="15" spans="1:46" x14ac:dyDescent="0.25">
      <c r="A15" s="84">
        <v>1</v>
      </c>
      <c r="B15" s="82" t="s">
        <v>46</v>
      </c>
      <c r="C15" s="85"/>
      <c r="D15" s="68">
        <v>0</v>
      </c>
      <c r="E15" s="67">
        <v>0</v>
      </c>
      <c r="F15" s="66">
        <v>0</v>
      </c>
      <c r="H15" s="63">
        <v>0</v>
      </c>
      <c r="I15" s="65">
        <v>0</v>
      </c>
      <c r="J15" s="64">
        <v>0</v>
      </c>
      <c r="L15" s="63">
        <v>0</v>
      </c>
      <c r="M15" s="62">
        <v>0</v>
      </c>
      <c r="N15" s="69"/>
      <c r="O15" s="68">
        <v>0</v>
      </c>
      <c r="P15" s="67">
        <v>45176858.63000001</v>
      </c>
      <c r="Q15" s="66">
        <v>45176858.63000001</v>
      </c>
      <c r="S15" s="63">
        <v>49906684.219999999</v>
      </c>
      <c r="T15" s="65">
        <v>0</v>
      </c>
      <c r="U15" s="64">
        <v>49906684.219999999</v>
      </c>
      <c r="W15" s="63">
        <v>-49906684.219999999</v>
      </c>
      <c r="X15" s="62">
        <v>-4729825.5899999887</v>
      </c>
      <c r="Z15" s="87">
        <f t="shared" si="8"/>
        <v>0</v>
      </c>
      <c r="AA15" s="87">
        <f t="shared" si="9"/>
        <v>56787311297.910011</v>
      </c>
      <c r="AB15" s="87">
        <f t="shared" si="10"/>
        <v>56787311297.910011</v>
      </c>
      <c r="AC15" s="87"/>
      <c r="AD15" s="87">
        <f t="shared" si="11"/>
        <v>62732702064.540001</v>
      </c>
      <c r="AE15" s="87">
        <f t="shared" si="12"/>
        <v>0</v>
      </c>
      <c r="AF15" s="87">
        <f t="shared" si="13"/>
        <v>62732702064.540001</v>
      </c>
      <c r="AG15" s="87"/>
      <c r="AI15" s="87">
        <f t="shared" si="14"/>
        <v>0</v>
      </c>
      <c r="AJ15" s="87">
        <f t="shared" si="15"/>
        <v>56787311297.910011</v>
      </c>
      <c r="AK15" s="87">
        <f t="shared" si="16"/>
        <v>56787311297.910011</v>
      </c>
      <c r="AL15" s="87"/>
      <c r="AM15" s="87">
        <f t="shared" si="17"/>
        <v>62732702064.540001</v>
      </c>
      <c r="AN15" s="87">
        <f t="shared" si="18"/>
        <v>0</v>
      </c>
      <c r="AO15" s="87">
        <f t="shared" si="19"/>
        <v>62732702064.540001</v>
      </c>
      <c r="AP15" s="87"/>
      <c r="AQ15" s="87">
        <f t="shared" si="20"/>
        <v>-62732702064.540001</v>
      </c>
      <c r="AR15" s="87">
        <f t="shared" si="21"/>
        <v>-5945390766.6299896</v>
      </c>
      <c r="AS15" s="61" t="s">
        <v>59</v>
      </c>
      <c r="AT15" s="61" t="s">
        <v>59</v>
      </c>
    </row>
    <row r="16" spans="1:46" s="70" customFormat="1" x14ac:dyDescent="0.25">
      <c r="A16" s="86" t="s">
        <v>56</v>
      </c>
      <c r="D16" s="71">
        <f>SUM(D17:D20)</f>
        <v>0</v>
      </c>
      <c r="E16" s="71">
        <f t="shared" ref="E16" si="41">SUM(E17:E20)</f>
        <v>51730941273</v>
      </c>
      <c r="F16" s="71">
        <f t="shared" ref="F16" si="42">SUM(F17:F20)</f>
        <v>51730941273</v>
      </c>
      <c r="G16" s="71"/>
      <c r="H16" s="71">
        <f>SUM(H17:H20)</f>
        <v>51522374433.670006</v>
      </c>
      <c r="I16" s="71">
        <f t="shared" ref="I16" si="43">SUM(I17:I20)</f>
        <v>0</v>
      </c>
      <c r="J16" s="71">
        <f t="shared" ref="J16" si="44">SUM(J17:J20)</f>
        <v>51522374433.670006</v>
      </c>
      <c r="K16" s="71"/>
      <c r="L16" s="71">
        <f>SUM(L17:L20)</f>
        <v>-51522374433.670006</v>
      </c>
      <c r="M16" s="71">
        <f t="shared" ref="M16" si="45">SUM(M17:M20)</f>
        <v>208566839.32999611</v>
      </c>
      <c r="N16" s="71"/>
      <c r="O16" s="71">
        <f>SUM(O17:O20)</f>
        <v>38146675.364915408</v>
      </c>
      <c r="P16" s="71">
        <f t="shared" ref="P16" si="46">SUM(P17:P20)</f>
        <v>-21739.86</v>
      </c>
      <c r="Q16" s="71">
        <f>SUM(Q17:Q20)</f>
        <v>38124935.504915409</v>
      </c>
      <c r="S16" s="71">
        <f>SUM(S17:S20)</f>
        <v>38110968.18</v>
      </c>
      <c r="T16" s="71">
        <f t="shared" ref="T16" si="47">SUM(T17:T20)</f>
        <v>0</v>
      </c>
      <c r="U16" s="71">
        <f t="shared" ref="U16" si="48">SUM(U17:U20)</f>
        <v>38110968.18</v>
      </c>
      <c r="W16" s="71">
        <f>SUM(W17:W20)</f>
        <v>35707.184915410879</v>
      </c>
      <c r="X16" s="71">
        <f>SUM(X17:X20)</f>
        <v>13967.324915410878</v>
      </c>
      <c r="Z16" s="71">
        <f t="shared" si="8"/>
        <v>47950370933.698669</v>
      </c>
      <c r="AA16" s="71">
        <f t="shared" si="9"/>
        <v>-27327004.02</v>
      </c>
      <c r="AB16" s="71">
        <f t="shared" si="10"/>
        <v>47923043929.678665</v>
      </c>
      <c r="AC16" s="71"/>
      <c r="AD16" s="71">
        <f>S16*$AA$1</f>
        <v>47905487002.260002</v>
      </c>
      <c r="AE16" s="71">
        <f t="shared" si="12"/>
        <v>0</v>
      </c>
      <c r="AF16" s="71">
        <f t="shared" si="13"/>
        <v>47905487002.260002</v>
      </c>
      <c r="AG16" s="71"/>
      <c r="AI16" s="71">
        <f t="shared" si="14"/>
        <v>47950370933.698669</v>
      </c>
      <c r="AJ16" s="71">
        <f t="shared" si="15"/>
        <v>51703614268.980003</v>
      </c>
      <c r="AK16" s="71">
        <f t="shared" si="16"/>
        <v>99653985202.678665</v>
      </c>
      <c r="AL16" s="71"/>
      <c r="AM16" s="71">
        <f t="shared" si="17"/>
        <v>99427861435.930008</v>
      </c>
      <c r="AN16" s="71">
        <f t="shared" si="18"/>
        <v>0</v>
      </c>
      <c r="AO16" s="71">
        <f t="shared" si="19"/>
        <v>99427861435.930008</v>
      </c>
      <c r="AP16" s="71"/>
      <c r="AQ16" s="71">
        <f t="shared" si="20"/>
        <v>-51477490502.231339</v>
      </c>
      <c r="AR16" s="71">
        <f t="shared" si="21"/>
        <v>226123766.74865723</v>
      </c>
      <c r="AS16" s="71"/>
      <c r="AT16" s="71"/>
    </row>
    <row r="17" spans="1:46" ht="26.4" x14ac:dyDescent="0.25">
      <c r="A17" s="84">
        <v>1</v>
      </c>
      <c r="B17" s="82" t="s">
        <v>25</v>
      </c>
      <c r="C17" s="83"/>
      <c r="D17" s="68">
        <v>0</v>
      </c>
      <c r="E17" s="67">
        <v>51730941273</v>
      </c>
      <c r="F17" s="66">
        <v>51730941273</v>
      </c>
      <c r="H17" s="63">
        <v>40077554575.300003</v>
      </c>
      <c r="I17" s="65">
        <v>0</v>
      </c>
      <c r="J17" s="64">
        <v>40077554575.300003</v>
      </c>
      <c r="L17" s="63">
        <v>-40077554575.300003</v>
      </c>
      <c r="M17" s="62">
        <v>11653386697.699997</v>
      </c>
      <c r="N17" s="69"/>
      <c r="O17" s="68">
        <v>0</v>
      </c>
      <c r="P17" s="67">
        <v>0</v>
      </c>
      <c r="Q17" s="66">
        <v>0</v>
      </c>
      <c r="S17" s="63">
        <v>0</v>
      </c>
      <c r="T17" s="65">
        <v>0</v>
      </c>
      <c r="U17" s="64">
        <v>0</v>
      </c>
      <c r="W17" s="63">
        <v>0</v>
      </c>
      <c r="X17" s="62">
        <v>0</v>
      </c>
      <c r="Z17" s="87">
        <f t="shared" si="8"/>
        <v>0</v>
      </c>
      <c r="AA17" s="87">
        <f t="shared" si="9"/>
        <v>0</v>
      </c>
      <c r="AB17" s="87">
        <f t="shared" si="10"/>
        <v>0</v>
      </c>
      <c r="AC17" s="87"/>
      <c r="AD17" s="87">
        <f t="shared" si="11"/>
        <v>0</v>
      </c>
      <c r="AE17" s="87">
        <f t="shared" si="12"/>
        <v>0</v>
      </c>
      <c r="AF17" s="87">
        <f t="shared" si="13"/>
        <v>0</v>
      </c>
      <c r="AG17" s="87"/>
      <c r="AI17" s="87">
        <f t="shared" si="14"/>
        <v>0</v>
      </c>
      <c r="AJ17" s="87">
        <f t="shared" si="15"/>
        <v>51730941273</v>
      </c>
      <c r="AK17" s="87">
        <f t="shared" si="16"/>
        <v>51730941273</v>
      </c>
      <c r="AL17" s="87"/>
      <c r="AM17" s="87">
        <f t="shared" si="17"/>
        <v>40077554575.300003</v>
      </c>
      <c r="AN17" s="87">
        <f t="shared" si="18"/>
        <v>0</v>
      </c>
      <c r="AO17" s="87">
        <f t="shared" si="19"/>
        <v>40077554575.300003</v>
      </c>
      <c r="AP17" s="87"/>
      <c r="AQ17" s="87">
        <f t="shared" si="20"/>
        <v>-40077554575.300003</v>
      </c>
      <c r="AR17" s="87">
        <f t="shared" si="21"/>
        <v>11653386697.699997</v>
      </c>
      <c r="AS17" s="61" t="s">
        <v>62</v>
      </c>
      <c r="AT17" s="61"/>
    </row>
    <row r="18" spans="1:46" ht="26.4" x14ac:dyDescent="0.25">
      <c r="A18" s="84">
        <v>5</v>
      </c>
      <c r="B18" s="82" t="s">
        <v>30</v>
      </c>
      <c r="C18" s="85"/>
      <c r="D18" s="68">
        <v>0</v>
      </c>
      <c r="E18" s="67">
        <v>0</v>
      </c>
      <c r="F18" s="66">
        <v>0</v>
      </c>
      <c r="H18" s="63">
        <v>11444819858.370001</v>
      </c>
      <c r="I18" s="65"/>
      <c r="J18" s="64">
        <v>11444819858.370001</v>
      </c>
      <c r="L18" s="63">
        <v>-11444819858.370001</v>
      </c>
      <c r="M18" s="62">
        <v>-11444819858.370001</v>
      </c>
      <c r="N18" s="69"/>
      <c r="O18" s="68">
        <v>21739.86</v>
      </c>
      <c r="P18" s="67">
        <v>-21739.86</v>
      </c>
      <c r="Q18" s="66">
        <v>0</v>
      </c>
      <c r="S18" s="63">
        <v>0</v>
      </c>
      <c r="T18" s="65">
        <v>0</v>
      </c>
      <c r="U18" s="64">
        <v>0</v>
      </c>
      <c r="W18" s="63">
        <v>21739.86</v>
      </c>
      <c r="X18" s="62">
        <v>0</v>
      </c>
      <c r="Z18" s="87">
        <f t="shared" si="8"/>
        <v>27327004.02</v>
      </c>
      <c r="AA18" s="87">
        <f t="shared" si="9"/>
        <v>-27327004.02</v>
      </c>
      <c r="AB18" s="87">
        <f t="shared" si="10"/>
        <v>0</v>
      </c>
      <c r="AC18" s="87"/>
      <c r="AD18" s="87">
        <f t="shared" si="11"/>
        <v>0</v>
      </c>
      <c r="AE18" s="87">
        <f t="shared" si="12"/>
        <v>0</v>
      </c>
      <c r="AF18" s="87">
        <f t="shared" si="13"/>
        <v>0</v>
      </c>
      <c r="AG18" s="87"/>
      <c r="AI18" s="87">
        <f t="shared" si="14"/>
        <v>27327004.02</v>
      </c>
      <c r="AJ18" s="87">
        <f t="shared" si="15"/>
        <v>-27327004.02</v>
      </c>
      <c r="AK18" s="87">
        <f t="shared" si="16"/>
        <v>0</v>
      </c>
      <c r="AL18" s="87"/>
      <c r="AM18" s="87">
        <f t="shared" si="17"/>
        <v>11444819858.370001</v>
      </c>
      <c r="AN18" s="87">
        <f t="shared" si="18"/>
        <v>0</v>
      </c>
      <c r="AO18" s="87">
        <f t="shared" si="19"/>
        <v>11444819858.370001</v>
      </c>
      <c r="AP18" s="87"/>
      <c r="AQ18" s="87">
        <f t="shared" si="20"/>
        <v>-11417492854.35</v>
      </c>
      <c r="AR18" s="87">
        <f t="shared" si="21"/>
        <v>-11444819858.370001</v>
      </c>
      <c r="AS18" s="61" t="s">
        <v>62</v>
      </c>
      <c r="AT18" s="61"/>
    </row>
    <row r="19" spans="1:46" ht="39.6" x14ac:dyDescent="0.25">
      <c r="A19" s="84">
        <v>6</v>
      </c>
      <c r="B19" s="82" t="s">
        <v>31</v>
      </c>
      <c r="C19" s="83"/>
      <c r="D19" s="68">
        <v>0</v>
      </c>
      <c r="E19" s="67">
        <v>0</v>
      </c>
      <c r="F19" s="66">
        <v>0</v>
      </c>
      <c r="H19" s="63">
        <v>0</v>
      </c>
      <c r="I19" s="65">
        <v>0</v>
      </c>
      <c r="J19" s="64">
        <v>0</v>
      </c>
      <c r="L19" s="63">
        <v>0</v>
      </c>
      <c r="M19" s="62">
        <v>0</v>
      </c>
      <c r="N19" s="69"/>
      <c r="O19" s="68">
        <v>13867.330000000002</v>
      </c>
      <c r="P19" s="67">
        <v>0</v>
      </c>
      <c r="Q19" s="66">
        <v>13867.330000000002</v>
      </c>
      <c r="S19" s="63">
        <v>0</v>
      </c>
      <c r="T19" s="65">
        <v>0</v>
      </c>
      <c r="U19" s="64">
        <v>0</v>
      </c>
      <c r="W19" s="63">
        <v>13867.330000000002</v>
      </c>
      <c r="X19" s="62">
        <v>13867.330000000002</v>
      </c>
      <c r="Z19" s="87">
        <f t="shared" si="8"/>
        <v>17431233.810000002</v>
      </c>
      <c r="AA19" s="87">
        <f t="shared" si="9"/>
        <v>0</v>
      </c>
      <c r="AB19" s="87">
        <f t="shared" si="10"/>
        <v>17431233.810000002</v>
      </c>
      <c r="AC19" s="87"/>
      <c r="AD19" s="87">
        <f t="shared" si="11"/>
        <v>0</v>
      </c>
      <c r="AE19" s="87">
        <f t="shared" si="12"/>
        <v>0</v>
      </c>
      <c r="AF19" s="87">
        <f t="shared" si="13"/>
        <v>0</v>
      </c>
      <c r="AG19" s="87"/>
      <c r="AI19" s="87">
        <f t="shared" si="14"/>
        <v>17431233.810000002</v>
      </c>
      <c r="AJ19" s="87">
        <f t="shared" si="15"/>
        <v>0</v>
      </c>
      <c r="AK19" s="87">
        <f t="shared" si="16"/>
        <v>17431233.810000002</v>
      </c>
      <c r="AL19" s="87"/>
      <c r="AM19" s="87">
        <f t="shared" si="17"/>
        <v>0</v>
      </c>
      <c r="AN19" s="87">
        <f t="shared" si="18"/>
        <v>0</v>
      </c>
      <c r="AO19" s="87">
        <f t="shared" si="19"/>
        <v>0</v>
      </c>
      <c r="AP19" s="87"/>
      <c r="AQ19" s="87">
        <f t="shared" si="20"/>
        <v>17431233.810000002</v>
      </c>
      <c r="AR19" s="87">
        <f t="shared" si="21"/>
        <v>17431233.810000002</v>
      </c>
      <c r="AS19" s="61" t="s">
        <v>62</v>
      </c>
      <c r="AT19" s="61" t="s">
        <v>62</v>
      </c>
    </row>
    <row r="20" spans="1:46" x14ac:dyDescent="0.25">
      <c r="A20" s="84">
        <v>1</v>
      </c>
      <c r="B20" s="82" t="s">
        <v>46</v>
      </c>
      <c r="C20" s="85"/>
      <c r="D20" s="68">
        <v>0</v>
      </c>
      <c r="E20" s="67">
        <v>0</v>
      </c>
      <c r="F20" s="66">
        <v>0</v>
      </c>
      <c r="H20" s="63">
        <v>0</v>
      </c>
      <c r="I20" s="65">
        <v>0</v>
      </c>
      <c r="J20" s="64">
        <v>0</v>
      </c>
      <c r="L20" s="63">
        <v>0</v>
      </c>
      <c r="M20" s="62">
        <v>0</v>
      </c>
      <c r="N20" s="69"/>
      <c r="O20" s="68">
        <v>38111068.174915411</v>
      </c>
      <c r="P20" s="67">
        <v>0</v>
      </c>
      <c r="Q20" s="66">
        <v>38111068.174915411</v>
      </c>
      <c r="S20" s="63">
        <v>38110968.18</v>
      </c>
      <c r="T20" s="65">
        <v>0</v>
      </c>
      <c r="U20" s="64">
        <v>38110968.18</v>
      </c>
      <c r="W20" s="63">
        <v>99.994915410876274</v>
      </c>
      <c r="X20" s="62">
        <v>99.994915410876274</v>
      </c>
      <c r="Z20" s="87">
        <f t="shared" si="8"/>
        <v>47905612695.868668</v>
      </c>
      <c r="AA20" s="87">
        <f t="shared" si="9"/>
        <v>0</v>
      </c>
      <c r="AB20" s="87">
        <f t="shared" si="10"/>
        <v>47905612695.868668</v>
      </c>
      <c r="AC20" s="87"/>
      <c r="AD20" s="87">
        <f t="shared" si="11"/>
        <v>47905487002.260002</v>
      </c>
      <c r="AE20" s="87">
        <f t="shared" si="12"/>
        <v>0</v>
      </c>
      <c r="AF20" s="87">
        <f t="shared" si="13"/>
        <v>47905487002.260002</v>
      </c>
      <c r="AG20" s="87"/>
      <c r="AI20" s="87">
        <f t="shared" si="14"/>
        <v>47905612695.868668</v>
      </c>
      <c r="AJ20" s="87">
        <f t="shared" si="15"/>
        <v>0</v>
      </c>
      <c r="AK20" s="87">
        <f t="shared" si="16"/>
        <v>47905612695.868668</v>
      </c>
      <c r="AL20" s="87"/>
      <c r="AM20" s="87">
        <f t="shared" si="17"/>
        <v>47905487002.260002</v>
      </c>
      <c r="AN20" s="87">
        <f t="shared" si="18"/>
        <v>0</v>
      </c>
      <c r="AO20" s="87">
        <f t="shared" si="19"/>
        <v>47905487002.260002</v>
      </c>
      <c r="AP20" s="87"/>
      <c r="AQ20" s="87">
        <f t="shared" si="20"/>
        <v>125693.60866546631</v>
      </c>
      <c r="AR20" s="87">
        <f t="shared" si="21"/>
        <v>125693.60866546631</v>
      </c>
      <c r="AS20" s="61" t="s">
        <v>63</v>
      </c>
      <c r="AT20" s="61" t="s">
        <v>63</v>
      </c>
    </row>
  </sheetData>
  <mergeCells count="18">
    <mergeCell ref="M2:M3"/>
    <mergeCell ref="AS2:AS4"/>
    <mergeCell ref="O2:Q2"/>
    <mergeCell ref="S2:U2"/>
    <mergeCell ref="W2:W3"/>
    <mergeCell ref="X2:X3"/>
    <mergeCell ref="Z2:AB2"/>
    <mergeCell ref="AD2:AF2"/>
    <mergeCell ref="A3:A4"/>
    <mergeCell ref="B3:B4"/>
    <mergeCell ref="D2:F2"/>
    <mergeCell ref="H2:J2"/>
    <mergeCell ref="L2:L3"/>
    <mergeCell ref="AR2:AR3"/>
    <mergeCell ref="AI2:AK2"/>
    <mergeCell ref="AM2:AO2"/>
    <mergeCell ref="AQ2:AQ3"/>
    <mergeCell ref="AT2:A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zoomScale="63" zoomScaleNormal="63" workbookViewId="0">
      <selection activeCell="L20" sqref="L20"/>
    </sheetView>
  </sheetViews>
  <sheetFormatPr defaultRowHeight="13.8" x14ac:dyDescent="0.25"/>
  <cols>
    <col min="1" max="1" width="17" customWidth="1"/>
    <col min="2" max="2" width="39.19921875" customWidth="1"/>
    <col min="3" max="3" width="3.09765625" customWidth="1"/>
    <col min="4" max="4" width="20.3984375" style="3" bestFit="1" customWidth="1"/>
    <col min="5" max="5" width="19.3984375" style="3" customWidth="1"/>
    <col min="6" max="6" width="18.5" style="3" bestFit="1" customWidth="1"/>
    <col min="7" max="7" width="2.796875" customWidth="1"/>
    <col min="8" max="8" width="18.796875" style="3" customWidth="1"/>
    <col min="9" max="9" width="17.5" style="3" customWidth="1"/>
    <col min="10" max="10" width="20.19921875" style="3" bestFit="1" customWidth="1"/>
    <col min="11" max="11" width="2.19921875" customWidth="1"/>
    <col min="12" max="12" width="19.796875" style="3" customWidth="1"/>
    <col min="13" max="13" width="25" style="3" customWidth="1"/>
    <col min="14" max="14" width="32.3984375" style="3" customWidth="1"/>
    <col min="15" max="15" width="1.296875" customWidth="1"/>
    <col min="16" max="18" width="17.796875" customWidth="1"/>
    <col min="19" max="19" width="2.3984375" customWidth="1"/>
    <col min="20" max="22" width="17" customWidth="1"/>
    <col min="23" max="23" width="2.3984375" customWidth="1"/>
    <col min="24" max="26" width="18.296875" customWidth="1"/>
  </cols>
  <sheetData>
    <row r="1" spans="1:26" x14ac:dyDescent="0.25">
      <c r="A1" s="1" t="s">
        <v>0</v>
      </c>
      <c r="B1" s="2" t="s">
        <v>49</v>
      </c>
    </row>
    <row r="2" spans="1:26" x14ac:dyDescent="0.25">
      <c r="A2" s="1" t="s">
        <v>1</v>
      </c>
      <c r="B2" s="4" t="s">
        <v>50</v>
      </c>
    </row>
    <row r="3" spans="1:26" x14ac:dyDescent="0.25">
      <c r="A3" s="5" t="s">
        <v>2</v>
      </c>
      <c r="B3" s="6" t="s">
        <v>51</v>
      </c>
    </row>
    <row r="4" spans="1:26" x14ac:dyDescent="0.25">
      <c r="A4" s="7"/>
      <c r="B4" s="8"/>
      <c r="C4" s="8"/>
      <c r="D4" s="111" t="s">
        <v>3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P4" s="111" t="s">
        <v>4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spans="1:26" x14ac:dyDescent="0.25">
      <c r="D5" s="112" t="s">
        <v>5</v>
      </c>
      <c r="E5" s="113"/>
      <c r="F5" s="114"/>
      <c r="H5" s="115" t="s">
        <v>6</v>
      </c>
      <c r="I5" s="116"/>
      <c r="J5" s="117"/>
      <c r="L5" s="118" t="s">
        <v>7</v>
      </c>
      <c r="M5" s="104" t="s">
        <v>8</v>
      </c>
      <c r="N5" s="106" t="s">
        <v>9</v>
      </c>
      <c r="O5" s="9"/>
      <c r="P5" s="112" t="s">
        <v>5</v>
      </c>
      <c r="Q5" s="113"/>
      <c r="R5" s="114"/>
      <c r="T5" s="115" t="s">
        <v>6</v>
      </c>
      <c r="U5" s="116"/>
      <c r="V5" s="117"/>
      <c r="X5" s="118" t="s">
        <v>7</v>
      </c>
      <c r="Y5" s="104" t="s">
        <v>8</v>
      </c>
      <c r="Z5" s="106" t="s">
        <v>9</v>
      </c>
    </row>
    <row r="6" spans="1:26" s="14" customFormat="1" ht="67.95" customHeight="1" x14ac:dyDescent="0.25">
      <c r="A6" s="109" t="s">
        <v>10</v>
      </c>
      <c r="B6" s="110" t="s">
        <v>11</v>
      </c>
      <c r="C6" s="10"/>
      <c r="D6" s="11" t="s">
        <v>12</v>
      </c>
      <c r="E6" s="12" t="s">
        <v>13</v>
      </c>
      <c r="F6" s="13" t="s">
        <v>14</v>
      </c>
      <c r="H6" s="15" t="s">
        <v>15</v>
      </c>
      <c r="I6" s="16" t="s">
        <v>16</v>
      </c>
      <c r="J6" s="17" t="s">
        <v>14</v>
      </c>
      <c r="L6" s="119"/>
      <c r="M6" s="105"/>
      <c r="N6" s="107"/>
      <c r="O6" s="18"/>
      <c r="P6" s="11" t="s">
        <v>12</v>
      </c>
      <c r="Q6" s="12" t="s">
        <v>13</v>
      </c>
      <c r="R6" s="13" t="s">
        <v>14</v>
      </c>
      <c r="T6" s="15" t="s">
        <v>15</v>
      </c>
      <c r="U6" s="16" t="s">
        <v>16</v>
      </c>
      <c r="V6" s="17" t="s">
        <v>14</v>
      </c>
      <c r="X6" s="119"/>
      <c r="Y6" s="105"/>
      <c r="Z6" s="107"/>
    </row>
    <row r="7" spans="1:26" s="14" customFormat="1" ht="14.4" customHeight="1" x14ac:dyDescent="0.25">
      <c r="A7" s="109"/>
      <c r="B7" s="110"/>
      <c r="C7" s="10"/>
      <c r="D7" s="19" t="s">
        <v>3</v>
      </c>
      <c r="E7" s="12" t="s">
        <v>17</v>
      </c>
      <c r="F7" s="13" t="s">
        <v>17</v>
      </c>
      <c r="H7" s="15" t="s">
        <v>17</v>
      </c>
      <c r="I7" s="16" t="s">
        <v>17</v>
      </c>
      <c r="J7" s="17" t="s">
        <v>17</v>
      </c>
      <c r="L7" s="15" t="s">
        <v>17</v>
      </c>
      <c r="M7" s="16" t="s">
        <v>17</v>
      </c>
      <c r="N7" s="108"/>
      <c r="O7" s="18"/>
      <c r="P7" s="19" t="s">
        <v>4</v>
      </c>
      <c r="Q7" s="19" t="s">
        <v>4</v>
      </c>
      <c r="R7" s="19" t="s">
        <v>4</v>
      </c>
      <c r="T7" s="19" t="s">
        <v>4</v>
      </c>
      <c r="U7" s="19" t="s">
        <v>4</v>
      </c>
      <c r="V7" s="19" t="s">
        <v>4</v>
      </c>
      <c r="X7" s="19" t="s">
        <v>4</v>
      </c>
      <c r="Y7" s="19" t="s">
        <v>4</v>
      </c>
      <c r="Z7" s="108"/>
    </row>
    <row r="8" spans="1:26" s="28" customFormat="1" ht="26.55" customHeight="1" x14ac:dyDescent="0.25">
      <c r="A8" s="124" t="s">
        <v>18</v>
      </c>
      <c r="B8" s="125"/>
      <c r="C8" s="27"/>
      <c r="D8" s="20">
        <f>SUM(D9:D27)</f>
        <v>3096816670.8740001</v>
      </c>
      <c r="E8" s="20">
        <f>SUM(E9:E27)</f>
        <v>0</v>
      </c>
      <c r="F8" s="20">
        <f>SUM(F9:F27)</f>
        <v>3096816670.8740001</v>
      </c>
      <c r="H8" s="20">
        <f>SUM(H9:H27)</f>
        <v>0</v>
      </c>
      <c r="I8" s="20">
        <f>SUM(I9:I27)</f>
        <v>0</v>
      </c>
      <c r="J8" s="20">
        <f>SUM(J9:J27)</f>
        <v>0</v>
      </c>
      <c r="L8" s="20">
        <f>SUM(L9:L27)</f>
        <v>3096816670.8740001</v>
      </c>
      <c r="M8" s="20">
        <f>SUM(M9:M27)</f>
        <v>3096816670.8740001</v>
      </c>
      <c r="N8" s="22"/>
      <c r="O8" s="29"/>
      <c r="P8" s="20">
        <f>SUM(P9:P27)</f>
        <v>39350000</v>
      </c>
      <c r="Q8" s="20">
        <f>SUM(Q9:Q27)</f>
        <v>-38600000</v>
      </c>
      <c r="R8" s="20">
        <f>SUM(R9:R27)</f>
        <v>750000</v>
      </c>
      <c r="T8" s="20">
        <f>SUM(T9:T27)</f>
        <v>550000</v>
      </c>
      <c r="U8" s="20">
        <f>SUM(U9:U27)</f>
        <v>200000</v>
      </c>
      <c r="V8" s="20">
        <f>SUM(V9:V27)</f>
        <v>750000</v>
      </c>
      <c r="X8" s="20">
        <f>SUM(X9:X27)</f>
        <v>38800000</v>
      </c>
      <c r="Y8" s="20">
        <f>SUM(Y9:Y27)</f>
        <v>0</v>
      </c>
      <c r="Z8" s="22"/>
    </row>
    <row r="9" spans="1:26" s="14" customFormat="1" ht="26.55" customHeight="1" x14ac:dyDescent="0.25">
      <c r="A9" s="126" t="s">
        <v>19</v>
      </c>
      <c r="B9" s="127"/>
      <c r="C9" s="10"/>
      <c r="D9" s="23">
        <f>SUM(D10,D14)</f>
        <v>0</v>
      </c>
      <c r="E9" s="23">
        <f t="shared" ref="E9:F9" si="0">SUM(E10,E14)</f>
        <v>0</v>
      </c>
      <c r="F9" s="23">
        <f t="shared" si="0"/>
        <v>0</v>
      </c>
      <c r="H9" s="23">
        <f t="shared" ref="H9:J9" si="1">SUM(H10,H14)</f>
        <v>0</v>
      </c>
      <c r="I9" s="23">
        <f t="shared" si="1"/>
        <v>0</v>
      </c>
      <c r="J9" s="23">
        <f t="shared" si="1"/>
        <v>0</v>
      </c>
      <c r="L9" s="23">
        <f t="shared" ref="L9:M9" si="2">SUM(L10,L14)</f>
        <v>0</v>
      </c>
      <c r="M9" s="23">
        <f t="shared" si="2"/>
        <v>0</v>
      </c>
      <c r="N9" s="24"/>
      <c r="O9" s="18"/>
      <c r="P9" s="23">
        <f>SUM(P10,P14)</f>
        <v>0</v>
      </c>
      <c r="Q9" s="23">
        <f t="shared" ref="Q9:R9" si="3">SUM(Q10,Q14)</f>
        <v>0</v>
      </c>
      <c r="R9" s="23">
        <f t="shared" si="3"/>
        <v>0</v>
      </c>
      <c r="T9" s="23">
        <f t="shared" ref="T9:V9" si="4">SUM(T10,T14)</f>
        <v>0</v>
      </c>
      <c r="U9" s="23">
        <f t="shared" si="4"/>
        <v>0</v>
      </c>
      <c r="V9" s="23">
        <f t="shared" si="4"/>
        <v>0</v>
      </c>
      <c r="X9" s="23">
        <f t="shared" ref="X9:Y9" si="5">SUM(X10,X14)</f>
        <v>0</v>
      </c>
      <c r="Y9" s="23">
        <f t="shared" si="5"/>
        <v>0</v>
      </c>
      <c r="Z9" s="24"/>
    </row>
    <row r="10" spans="1:26" s="32" customFormat="1" x14ac:dyDescent="0.25">
      <c r="A10" s="122" t="s">
        <v>20</v>
      </c>
      <c r="B10" s="123"/>
      <c r="C10" s="30"/>
      <c r="D10" s="31"/>
      <c r="E10" s="31"/>
      <c r="F10" s="31"/>
      <c r="H10" s="31"/>
      <c r="I10" s="31"/>
      <c r="J10" s="31"/>
      <c r="L10" s="31"/>
      <c r="M10" s="31"/>
      <c r="N10" s="33"/>
      <c r="O10" s="34"/>
      <c r="P10" s="31"/>
      <c r="Q10" s="31"/>
      <c r="R10" s="31"/>
      <c r="T10" s="31"/>
      <c r="U10" s="31"/>
      <c r="V10" s="31"/>
      <c r="X10" s="31"/>
      <c r="Y10" s="31"/>
      <c r="Z10" s="33"/>
    </row>
    <row r="11" spans="1:26" x14ac:dyDescent="0.25">
      <c r="A11" s="25">
        <v>1</v>
      </c>
      <c r="B11" s="26" t="s">
        <v>21</v>
      </c>
      <c r="C11" s="35"/>
      <c r="D11" s="36">
        <v>0</v>
      </c>
      <c r="E11" s="37">
        <v>0</v>
      </c>
      <c r="F11" s="38">
        <v>0</v>
      </c>
      <c r="H11" s="39">
        <v>0</v>
      </c>
      <c r="I11" s="40">
        <v>0</v>
      </c>
      <c r="J11" s="41">
        <v>0</v>
      </c>
      <c r="L11" s="39">
        <f>D11-H11</f>
        <v>0</v>
      </c>
      <c r="M11" s="42">
        <f>F11-J11</f>
        <v>0</v>
      </c>
      <c r="N11" s="41"/>
      <c r="O11" s="9"/>
      <c r="P11" s="36">
        <v>0</v>
      </c>
      <c r="Q11" s="37">
        <v>0</v>
      </c>
      <c r="R11" s="38">
        <v>0</v>
      </c>
      <c r="T11" s="39">
        <v>0</v>
      </c>
      <c r="U11" s="40">
        <v>0</v>
      </c>
      <c r="V11" s="41">
        <v>0</v>
      </c>
      <c r="X11" s="39">
        <f>P11-T11</f>
        <v>0</v>
      </c>
      <c r="Y11" s="42">
        <f>R11-V11</f>
        <v>0</v>
      </c>
      <c r="Z11" s="41"/>
    </row>
    <row r="12" spans="1:26" ht="26.55" customHeight="1" x14ac:dyDescent="0.25">
      <c r="A12" s="25">
        <v>2</v>
      </c>
      <c r="B12" s="26" t="s">
        <v>22</v>
      </c>
      <c r="C12" s="35"/>
      <c r="D12" s="36">
        <v>0</v>
      </c>
      <c r="E12" s="37">
        <v>0</v>
      </c>
      <c r="F12" s="38">
        <v>0</v>
      </c>
      <c r="H12" s="39">
        <v>0</v>
      </c>
      <c r="I12" s="40">
        <v>0</v>
      </c>
      <c r="J12" s="41">
        <v>0</v>
      </c>
      <c r="L12" s="39">
        <f t="shared" ref="L12:L13" si="6">D12-H12</f>
        <v>0</v>
      </c>
      <c r="M12" s="42">
        <f t="shared" ref="M12:M13" si="7">F12-J12</f>
        <v>0</v>
      </c>
      <c r="N12" s="41"/>
      <c r="O12" s="9"/>
      <c r="P12" s="36">
        <v>0</v>
      </c>
      <c r="Q12" s="37">
        <v>0</v>
      </c>
      <c r="R12" s="38">
        <v>0</v>
      </c>
      <c r="T12" s="39">
        <v>0</v>
      </c>
      <c r="U12" s="40">
        <v>0</v>
      </c>
      <c r="V12" s="41">
        <v>0</v>
      </c>
      <c r="X12" s="39">
        <f t="shared" ref="X12" si="8">P12-T12</f>
        <v>0</v>
      </c>
      <c r="Y12" s="42">
        <f t="shared" ref="Y12:Y13" si="9">R12-V12</f>
        <v>0</v>
      </c>
      <c r="Z12" s="41"/>
    </row>
    <row r="13" spans="1:26" ht="30" customHeight="1" x14ac:dyDescent="0.25">
      <c r="A13" s="25">
        <v>3</v>
      </c>
      <c r="B13" s="26" t="s">
        <v>23</v>
      </c>
      <c r="C13" s="43"/>
      <c r="D13" s="36">
        <v>0</v>
      </c>
      <c r="E13" s="37">
        <v>0</v>
      </c>
      <c r="F13" s="38">
        <v>0</v>
      </c>
      <c r="H13" s="39">
        <v>0</v>
      </c>
      <c r="I13" s="40">
        <v>0</v>
      </c>
      <c r="J13" s="41">
        <v>0</v>
      </c>
      <c r="L13" s="39">
        <f t="shared" si="6"/>
        <v>0</v>
      </c>
      <c r="M13" s="42">
        <f t="shared" si="7"/>
        <v>0</v>
      </c>
      <c r="N13" s="41"/>
      <c r="O13" s="9"/>
      <c r="P13" s="36">
        <v>0</v>
      </c>
      <c r="Q13" s="37">
        <v>0</v>
      </c>
      <c r="R13" s="38">
        <v>0</v>
      </c>
      <c r="T13" s="39">
        <v>0</v>
      </c>
      <c r="U13" s="40">
        <v>0</v>
      </c>
      <c r="V13" s="41">
        <v>0</v>
      </c>
      <c r="X13" s="39">
        <f>P13-T13</f>
        <v>0</v>
      </c>
      <c r="Y13" s="42">
        <f t="shared" si="9"/>
        <v>0</v>
      </c>
      <c r="Z13" s="41"/>
    </row>
    <row r="14" spans="1:26" s="32" customFormat="1" x14ac:dyDescent="0.25">
      <c r="A14" s="122" t="s">
        <v>24</v>
      </c>
      <c r="B14" s="123"/>
      <c r="C14" s="30"/>
      <c r="D14" s="31"/>
      <c r="E14" s="31"/>
      <c r="F14" s="31"/>
      <c r="H14" s="31"/>
      <c r="I14" s="31"/>
      <c r="J14" s="31"/>
      <c r="L14" s="31">
        <v>0</v>
      </c>
      <c r="M14" s="44">
        <v>0</v>
      </c>
      <c r="N14" s="33"/>
      <c r="O14" s="34"/>
      <c r="P14" s="31"/>
      <c r="Q14" s="31"/>
      <c r="R14" s="31"/>
      <c r="T14" s="31"/>
      <c r="U14" s="31"/>
      <c r="V14" s="31"/>
      <c r="X14" s="31">
        <v>0</v>
      </c>
      <c r="Y14" s="44">
        <v>0</v>
      </c>
      <c r="Z14" s="33"/>
    </row>
    <row r="15" spans="1:26" x14ac:dyDescent="0.25">
      <c r="A15" s="25">
        <v>1</v>
      </c>
      <c r="B15" s="26" t="s">
        <v>25</v>
      </c>
      <c r="C15" s="45"/>
      <c r="D15" s="36">
        <v>0</v>
      </c>
      <c r="E15" s="37">
        <v>0</v>
      </c>
      <c r="F15" s="38">
        <v>0</v>
      </c>
      <c r="H15" s="39">
        <v>0</v>
      </c>
      <c r="I15" s="40">
        <v>0</v>
      </c>
      <c r="J15" s="41">
        <v>0</v>
      </c>
      <c r="L15" s="39">
        <f t="shared" ref="L15" si="10">D15-H15</f>
        <v>0</v>
      </c>
      <c r="M15" s="42">
        <f t="shared" ref="M15" si="11">F15-J15</f>
        <v>0</v>
      </c>
      <c r="N15" s="41"/>
      <c r="O15" s="9"/>
      <c r="P15" s="36">
        <v>0</v>
      </c>
      <c r="Q15" s="37">
        <v>0</v>
      </c>
      <c r="R15" s="38">
        <v>0</v>
      </c>
      <c r="T15" s="39">
        <v>0</v>
      </c>
      <c r="U15" s="40">
        <v>0</v>
      </c>
      <c r="V15" s="41">
        <v>0</v>
      </c>
      <c r="X15" s="39">
        <f t="shared" ref="X15:X22" si="12">P15-T15</f>
        <v>0</v>
      </c>
      <c r="Y15" s="42">
        <f t="shared" ref="Y15:Y22" si="13">R15-V15</f>
        <v>0</v>
      </c>
      <c r="Z15" s="41"/>
    </row>
    <row r="16" spans="1:26" x14ac:dyDescent="0.25">
      <c r="A16" s="25">
        <v>2</v>
      </c>
      <c r="B16" s="46" t="s">
        <v>26</v>
      </c>
      <c r="C16" s="45"/>
      <c r="D16" s="36">
        <v>0</v>
      </c>
      <c r="E16" s="37">
        <v>0</v>
      </c>
      <c r="F16" s="38">
        <v>0</v>
      </c>
      <c r="H16" s="39">
        <v>0</v>
      </c>
      <c r="I16" s="40">
        <v>0</v>
      </c>
      <c r="J16" s="41">
        <v>0</v>
      </c>
      <c r="L16" s="39">
        <f t="shared" ref="L16:L22" si="14">D16-H16</f>
        <v>0</v>
      </c>
      <c r="M16" s="42">
        <f t="shared" ref="M16:M22" si="15">F16-J16</f>
        <v>0</v>
      </c>
      <c r="N16" s="41"/>
      <c r="O16" s="9"/>
      <c r="P16" s="36">
        <v>0</v>
      </c>
      <c r="Q16" s="37">
        <v>0</v>
      </c>
      <c r="R16" s="38">
        <v>0</v>
      </c>
      <c r="T16" s="39">
        <v>0</v>
      </c>
      <c r="U16" s="40">
        <v>0</v>
      </c>
      <c r="V16" s="41">
        <v>0</v>
      </c>
      <c r="X16" s="39">
        <f t="shared" si="12"/>
        <v>0</v>
      </c>
      <c r="Y16" s="42">
        <f t="shared" si="13"/>
        <v>0</v>
      </c>
      <c r="Z16" s="41"/>
    </row>
    <row r="17" spans="1:26" x14ac:dyDescent="0.25">
      <c r="A17" s="25">
        <v>3</v>
      </c>
      <c r="B17" s="26" t="s">
        <v>28</v>
      </c>
      <c r="C17" s="35"/>
      <c r="D17" s="36">
        <v>0</v>
      </c>
      <c r="E17" s="37">
        <v>0</v>
      </c>
      <c r="F17" s="38">
        <v>0</v>
      </c>
      <c r="H17" s="39">
        <v>0</v>
      </c>
      <c r="I17" s="40">
        <v>0</v>
      </c>
      <c r="J17" s="41">
        <v>0</v>
      </c>
      <c r="L17" s="39">
        <f t="shared" si="14"/>
        <v>0</v>
      </c>
      <c r="M17" s="42">
        <f t="shared" si="15"/>
        <v>0</v>
      </c>
      <c r="N17" s="41"/>
      <c r="O17" s="9"/>
      <c r="P17" s="36">
        <v>0</v>
      </c>
      <c r="Q17" s="37">
        <v>0</v>
      </c>
      <c r="R17" s="38">
        <v>0</v>
      </c>
      <c r="T17" s="39">
        <v>0</v>
      </c>
      <c r="U17" s="40">
        <v>0</v>
      </c>
      <c r="V17" s="41">
        <v>0</v>
      </c>
      <c r="X17" s="39">
        <f t="shared" si="12"/>
        <v>0</v>
      </c>
      <c r="Y17" s="42">
        <f t="shared" si="13"/>
        <v>0</v>
      </c>
      <c r="Z17" s="41"/>
    </row>
    <row r="18" spans="1:26" x14ac:dyDescent="0.25">
      <c r="A18" s="25">
        <v>4</v>
      </c>
      <c r="B18" s="26" t="s">
        <v>29</v>
      </c>
      <c r="C18" s="43"/>
      <c r="D18" s="36">
        <v>0</v>
      </c>
      <c r="E18" s="37">
        <v>0</v>
      </c>
      <c r="F18" s="38">
        <v>0</v>
      </c>
      <c r="H18" s="39">
        <v>0</v>
      </c>
      <c r="I18" s="40">
        <v>0</v>
      </c>
      <c r="J18" s="41">
        <v>0</v>
      </c>
      <c r="L18" s="39">
        <f t="shared" si="14"/>
        <v>0</v>
      </c>
      <c r="M18" s="42">
        <f t="shared" si="15"/>
        <v>0</v>
      </c>
      <c r="N18" s="41"/>
      <c r="O18" s="9"/>
      <c r="P18" s="36">
        <v>0</v>
      </c>
      <c r="Q18" s="37">
        <v>0</v>
      </c>
      <c r="R18" s="38">
        <v>0</v>
      </c>
      <c r="T18" s="39">
        <v>0</v>
      </c>
      <c r="U18" s="40">
        <v>0</v>
      </c>
      <c r="V18" s="41">
        <v>0</v>
      </c>
      <c r="X18" s="39">
        <f t="shared" si="12"/>
        <v>0</v>
      </c>
      <c r="Y18" s="42">
        <f t="shared" si="13"/>
        <v>0</v>
      </c>
      <c r="Z18" s="41"/>
    </row>
    <row r="19" spans="1:26" x14ac:dyDescent="0.25">
      <c r="A19" s="25">
        <v>5</v>
      </c>
      <c r="B19" s="46" t="s">
        <v>30</v>
      </c>
      <c r="C19" s="47"/>
      <c r="D19" s="36">
        <v>0</v>
      </c>
      <c r="E19" s="37">
        <v>0</v>
      </c>
      <c r="F19" s="38">
        <v>0</v>
      </c>
      <c r="H19" s="39">
        <v>0</v>
      </c>
      <c r="I19" s="40">
        <v>0</v>
      </c>
      <c r="J19" s="41">
        <v>0</v>
      </c>
      <c r="L19" s="39">
        <f t="shared" si="14"/>
        <v>0</v>
      </c>
      <c r="M19" s="42">
        <f t="shared" si="15"/>
        <v>0</v>
      </c>
      <c r="N19" s="41"/>
      <c r="O19" s="9"/>
      <c r="P19" s="36">
        <v>0</v>
      </c>
      <c r="Q19" s="37">
        <v>0</v>
      </c>
      <c r="R19" s="38">
        <v>0</v>
      </c>
      <c r="T19" s="39">
        <v>0</v>
      </c>
      <c r="U19" s="40">
        <v>0</v>
      </c>
      <c r="V19" s="41">
        <v>0</v>
      </c>
      <c r="X19" s="39">
        <f t="shared" si="12"/>
        <v>0</v>
      </c>
      <c r="Y19" s="42">
        <f t="shared" si="13"/>
        <v>0</v>
      </c>
      <c r="Z19" s="41"/>
    </row>
    <row r="20" spans="1:26" x14ac:dyDescent="0.25">
      <c r="A20" s="25">
        <v>6</v>
      </c>
      <c r="B20" s="46" t="s">
        <v>31</v>
      </c>
      <c r="C20" s="47"/>
      <c r="D20" s="36">
        <v>83761729.084000006</v>
      </c>
      <c r="E20" s="37">
        <v>0</v>
      </c>
      <c r="F20" s="41">
        <v>83761729.084000006</v>
      </c>
      <c r="H20" s="39">
        <v>0</v>
      </c>
      <c r="I20" s="40">
        <v>0</v>
      </c>
      <c r="J20" s="41">
        <v>0</v>
      </c>
      <c r="L20" s="39">
        <f t="shared" si="14"/>
        <v>83761729.084000006</v>
      </c>
      <c r="M20" s="42">
        <f t="shared" si="15"/>
        <v>83761729.084000006</v>
      </c>
      <c r="N20" s="41" t="s">
        <v>62</v>
      </c>
      <c r="O20" s="9"/>
      <c r="P20" s="36">
        <v>0</v>
      </c>
      <c r="Q20" s="37">
        <v>0</v>
      </c>
      <c r="R20" s="38">
        <v>0</v>
      </c>
      <c r="T20" s="39">
        <v>0</v>
      </c>
      <c r="U20" s="40">
        <v>0</v>
      </c>
      <c r="V20" s="41">
        <v>0</v>
      </c>
      <c r="X20" s="39">
        <f t="shared" si="12"/>
        <v>0</v>
      </c>
      <c r="Y20" s="42">
        <f t="shared" si="13"/>
        <v>0</v>
      </c>
      <c r="Z20" s="41"/>
    </row>
    <row r="21" spans="1:26" x14ac:dyDescent="0.25">
      <c r="A21" s="25">
        <v>7</v>
      </c>
      <c r="B21" s="46" t="s">
        <v>32</v>
      </c>
      <c r="C21" s="48"/>
      <c r="D21" s="36">
        <v>3013054941.79</v>
      </c>
      <c r="E21" s="37">
        <v>0</v>
      </c>
      <c r="F21" s="38">
        <v>3013054941.79</v>
      </c>
      <c r="H21" s="39">
        <v>0</v>
      </c>
      <c r="I21" s="40">
        <v>0</v>
      </c>
      <c r="J21" s="41">
        <v>0</v>
      </c>
      <c r="L21" s="39">
        <f t="shared" si="14"/>
        <v>3013054941.79</v>
      </c>
      <c r="M21" s="42">
        <f t="shared" si="15"/>
        <v>3013054941.79</v>
      </c>
      <c r="N21" s="41" t="s">
        <v>62</v>
      </c>
      <c r="O21" s="9"/>
      <c r="P21" s="36">
        <v>0</v>
      </c>
      <c r="Q21" s="37">
        <v>0</v>
      </c>
      <c r="R21" s="38">
        <v>0</v>
      </c>
      <c r="T21" s="39">
        <v>0</v>
      </c>
      <c r="U21" s="40">
        <v>0</v>
      </c>
      <c r="V21" s="41">
        <v>0</v>
      </c>
      <c r="X21" s="39">
        <f t="shared" si="12"/>
        <v>0</v>
      </c>
      <c r="Y21" s="42">
        <f t="shared" si="13"/>
        <v>0</v>
      </c>
      <c r="Z21" s="41"/>
    </row>
    <row r="22" spans="1:26" x14ac:dyDescent="0.25">
      <c r="A22" s="25">
        <v>8</v>
      </c>
      <c r="B22" s="46" t="s">
        <v>33</v>
      </c>
      <c r="C22" s="47"/>
      <c r="D22" s="36">
        <v>0</v>
      </c>
      <c r="E22" s="37">
        <v>0</v>
      </c>
      <c r="F22" s="38">
        <v>0</v>
      </c>
      <c r="H22" s="39">
        <v>0</v>
      </c>
      <c r="I22" s="40">
        <v>0</v>
      </c>
      <c r="J22" s="41">
        <v>0</v>
      </c>
      <c r="L22" s="39">
        <f t="shared" si="14"/>
        <v>0</v>
      </c>
      <c r="M22" s="42">
        <f t="shared" si="15"/>
        <v>0</v>
      </c>
      <c r="N22" s="41"/>
      <c r="O22" s="9"/>
      <c r="P22" s="36">
        <v>0</v>
      </c>
      <c r="Q22" s="37">
        <v>0</v>
      </c>
      <c r="R22" s="38">
        <v>0</v>
      </c>
      <c r="T22" s="39">
        <v>0</v>
      </c>
      <c r="U22" s="40">
        <v>0</v>
      </c>
      <c r="V22" s="41">
        <v>0</v>
      </c>
      <c r="X22" s="39">
        <f t="shared" si="12"/>
        <v>0</v>
      </c>
      <c r="Y22" s="42">
        <f t="shared" si="13"/>
        <v>0</v>
      </c>
      <c r="Z22" s="41"/>
    </row>
    <row r="23" spans="1:26" ht="15.6" x14ac:dyDescent="0.25">
      <c r="A23" s="126" t="s">
        <v>34</v>
      </c>
      <c r="B23" s="127"/>
      <c r="C23" s="47"/>
      <c r="D23" s="23"/>
      <c r="E23" s="23"/>
      <c r="F23" s="23"/>
      <c r="H23" s="23"/>
      <c r="I23" s="23"/>
      <c r="J23" s="23"/>
      <c r="L23" s="23"/>
      <c r="M23" s="49"/>
      <c r="N23" s="24"/>
      <c r="O23" s="9"/>
      <c r="P23" s="23"/>
      <c r="Q23" s="23"/>
      <c r="R23" s="23"/>
      <c r="T23" s="23"/>
      <c r="U23" s="23"/>
      <c r="V23" s="23"/>
      <c r="X23" s="23"/>
      <c r="Y23" s="49"/>
      <c r="Z23" s="24"/>
    </row>
    <row r="24" spans="1:26" s="32" customFormat="1" ht="14.4" thickBot="1" x14ac:dyDescent="0.3">
      <c r="A24" s="122" t="s">
        <v>35</v>
      </c>
      <c r="B24" s="123"/>
      <c r="C24" s="50"/>
      <c r="D24" s="31"/>
      <c r="E24" s="31"/>
      <c r="F24" s="31"/>
      <c r="H24" s="31"/>
      <c r="I24" s="31"/>
      <c r="J24" s="31"/>
      <c r="L24" s="31">
        <v>0</v>
      </c>
      <c r="M24" s="44">
        <v>0</v>
      </c>
      <c r="N24" s="33"/>
      <c r="O24" s="34"/>
      <c r="P24" s="31"/>
      <c r="Q24" s="31"/>
      <c r="R24" s="31"/>
      <c r="T24" s="31"/>
      <c r="U24" s="31"/>
      <c r="V24" s="31"/>
      <c r="X24" s="31">
        <v>0</v>
      </c>
      <c r="Y24" s="44">
        <v>0</v>
      </c>
      <c r="Z24" s="33"/>
    </row>
    <row r="25" spans="1:26" ht="14.4" thickBot="1" x14ac:dyDescent="0.3">
      <c r="A25" s="25">
        <v>1</v>
      </c>
      <c r="B25" s="56" t="s">
        <v>46</v>
      </c>
      <c r="C25" s="43"/>
      <c r="D25" s="36"/>
      <c r="E25" s="37"/>
      <c r="F25" s="38">
        <v>0</v>
      </c>
      <c r="H25" s="39"/>
      <c r="I25" s="40"/>
      <c r="J25" s="41">
        <v>0</v>
      </c>
      <c r="L25" s="39">
        <f>D25-H25</f>
        <v>0</v>
      </c>
      <c r="M25" s="42">
        <f t="shared" ref="M25:M27" si="16">F25-J25</f>
        <v>0</v>
      </c>
      <c r="N25" s="41"/>
      <c r="O25" s="9"/>
      <c r="P25" s="36">
        <v>38600000</v>
      </c>
      <c r="Q25" s="37">
        <f>-P25</f>
        <v>-38600000</v>
      </c>
      <c r="R25" s="38">
        <v>0</v>
      </c>
      <c r="T25" s="39"/>
      <c r="U25" s="40">
        <v>0</v>
      </c>
      <c r="V25" s="41"/>
      <c r="X25" s="39">
        <f t="shared" ref="X25:X27" si="17">P25-T25</f>
        <v>38600000</v>
      </c>
      <c r="Y25" s="42">
        <f t="shared" ref="Y25:Y27" si="18">R25-V25</f>
        <v>0</v>
      </c>
      <c r="Z25" s="41"/>
    </row>
    <row r="26" spans="1:26" ht="14.4" thickBot="1" x14ac:dyDescent="0.3">
      <c r="A26" s="25">
        <v>2</v>
      </c>
      <c r="B26" s="56" t="s">
        <v>47</v>
      </c>
      <c r="C26" s="43"/>
      <c r="D26" s="36"/>
      <c r="E26" s="37"/>
      <c r="F26" s="38">
        <v>0</v>
      </c>
      <c r="H26" s="39"/>
      <c r="I26" s="40"/>
      <c r="J26" s="41">
        <v>0</v>
      </c>
      <c r="L26" s="39">
        <f t="shared" ref="L26" si="19">D26-H26</f>
        <v>0</v>
      </c>
      <c r="M26" s="42">
        <f t="shared" si="16"/>
        <v>0</v>
      </c>
      <c r="N26" s="41"/>
      <c r="O26" s="9"/>
      <c r="P26" s="36">
        <v>0</v>
      </c>
      <c r="Q26" s="37">
        <v>0</v>
      </c>
      <c r="R26" s="38">
        <v>0</v>
      </c>
      <c r="T26" s="39">
        <v>0</v>
      </c>
      <c r="U26" s="40">
        <v>0</v>
      </c>
      <c r="V26" s="41">
        <v>0</v>
      </c>
      <c r="X26" s="39">
        <f t="shared" ref="X26" si="20">P26-T26</f>
        <v>0</v>
      </c>
      <c r="Y26" s="42">
        <f t="shared" ref="Y26" si="21">R26-V26</f>
        <v>0</v>
      </c>
      <c r="Z26" s="41"/>
    </row>
    <row r="27" spans="1:26" ht="14.4" thickBot="1" x14ac:dyDescent="0.3">
      <c r="A27" s="25">
        <v>3</v>
      </c>
      <c r="B27" s="56" t="s">
        <v>48</v>
      </c>
      <c r="C27" s="43"/>
      <c r="D27" s="36"/>
      <c r="E27" s="37"/>
      <c r="F27" s="38">
        <v>0</v>
      </c>
      <c r="H27" s="39"/>
      <c r="I27" s="40"/>
      <c r="J27" s="41">
        <v>0</v>
      </c>
      <c r="L27" s="39">
        <f>D27-H27</f>
        <v>0</v>
      </c>
      <c r="M27" s="42">
        <f t="shared" si="16"/>
        <v>0</v>
      </c>
      <c r="N27" s="41"/>
      <c r="O27" s="9"/>
      <c r="P27" s="36">
        <v>750000</v>
      </c>
      <c r="Q27" s="37">
        <v>0</v>
      </c>
      <c r="R27" s="38">
        <v>750000</v>
      </c>
      <c r="T27" s="39">
        <v>550000</v>
      </c>
      <c r="U27" s="40">
        <v>200000</v>
      </c>
      <c r="V27" s="41">
        <v>750000</v>
      </c>
      <c r="X27" s="39">
        <f t="shared" si="17"/>
        <v>200000</v>
      </c>
      <c r="Y27" s="42">
        <f t="shared" si="18"/>
        <v>0</v>
      </c>
      <c r="Z27" s="41"/>
    </row>
    <row r="28" spans="1:26" s="53" customFormat="1" ht="31.5" customHeight="1" x14ac:dyDescent="0.25">
      <c r="A28" s="120" t="s">
        <v>36</v>
      </c>
      <c r="B28" s="121"/>
      <c r="C28" s="51"/>
      <c r="D28" s="52"/>
      <c r="E28" s="52">
        <f t="shared" ref="E28:F28" si="22">SUM(E29,E31,E33)</f>
        <v>0</v>
      </c>
      <c r="F28" s="52">
        <f t="shared" si="22"/>
        <v>0</v>
      </c>
      <c r="H28" s="52">
        <f t="shared" ref="H28:J28" si="23">SUM(H29,H31,H33)</f>
        <v>0</v>
      </c>
      <c r="I28" s="52">
        <f t="shared" si="23"/>
        <v>0</v>
      </c>
      <c r="J28" s="52">
        <f t="shared" si="23"/>
        <v>0</v>
      </c>
      <c r="L28" s="52">
        <f t="shared" ref="L28:M28" si="24">SUM(L29,L31,L33)</f>
        <v>0</v>
      </c>
      <c r="M28" s="52">
        <f t="shared" si="24"/>
        <v>0</v>
      </c>
      <c r="N28" s="21"/>
      <c r="O28" s="54"/>
      <c r="P28" s="52">
        <f>SUM(P29,P31,P33)</f>
        <v>0</v>
      </c>
      <c r="Q28" s="52">
        <f t="shared" ref="Q28:R28" si="25">SUM(Q29,Q31,Q33)</f>
        <v>0</v>
      </c>
      <c r="R28" s="52">
        <f t="shared" si="25"/>
        <v>0</v>
      </c>
      <c r="T28" s="52">
        <f t="shared" ref="T28:V28" si="26">SUM(T29,T31,T33)</f>
        <v>0</v>
      </c>
      <c r="U28" s="52">
        <f t="shared" si="26"/>
        <v>0</v>
      </c>
      <c r="V28" s="52">
        <f t="shared" si="26"/>
        <v>0</v>
      </c>
      <c r="X28" s="52">
        <f t="shared" ref="X28:Y28" si="27">SUM(X29,X31,X33)</f>
        <v>0</v>
      </c>
      <c r="Y28" s="52">
        <f t="shared" si="27"/>
        <v>0</v>
      </c>
      <c r="Z28" s="21"/>
    </row>
    <row r="29" spans="1:26" x14ac:dyDescent="0.25">
      <c r="A29" s="122" t="s">
        <v>37</v>
      </c>
      <c r="B29" s="123"/>
      <c r="C29" s="50"/>
      <c r="D29" s="31">
        <v>0</v>
      </c>
      <c r="E29" s="31">
        <f t="shared" ref="E29:F29" si="28">E30</f>
        <v>0</v>
      </c>
      <c r="F29" s="31">
        <f t="shared" si="28"/>
        <v>0</v>
      </c>
      <c r="H29" s="31">
        <f t="shared" ref="H29:J29" si="29">H30</f>
        <v>0</v>
      </c>
      <c r="I29" s="31">
        <f t="shared" si="29"/>
        <v>0</v>
      </c>
      <c r="J29" s="31">
        <f t="shared" si="29"/>
        <v>0</v>
      </c>
      <c r="L29" s="31">
        <f>L30</f>
        <v>0</v>
      </c>
      <c r="M29" s="31">
        <f t="shared" ref="M29" si="30">M30</f>
        <v>0</v>
      </c>
      <c r="N29" s="55"/>
      <c r="P29" s="31">
        <f>P30</f>
        <v>0</v>
      </c>
      <c r="Q29" s="31">
        <f t="shared" ref="Q29" si="31">Q30</f>
        <v>0</v>
      </c>
      <c r="R29" s="55"/>
      <c r="T29" s="31">
        <f>T30</f>
        <v>0</v>
      </c>
      <c r="U29" s="31">
        <f t="shared" ref="U29" si="32">U30</f>
        <v>0</v>
      </c>
      <c r="V29" s="55"/>
      <c r="X29" s="31">
        <f>X30</f>
        <v>0</v>
      </c>
      <c r="Y29" s="31">
        <f t="shared" ref="Y29" si="33">Y30</f>
        <v>0</v>
      </c>
      <c r="Z29" s="55"/>
    </row>
    <row r="30" spans="1:26" x14ac:dyDescent="0.25">
      <c r="A30" s="25">
        <v>1</v>
      </c>
      <c r="B30" s="26" t="s">
        <v>38</v>
      </c>
      <c r="C30" s="43"/>
      <c r="D30" s="36"/>
      <c r="E30" s="37"/>
      <c r="F30" s="38"/>
      <c r="H30" s="39"/>
      <c r="I30" s="40"/>
      <c r="J30" s="41"/>
      <c r="L30" s="39"/>
      <c r="M30" s="40"/>
      <c r="N30" s="41"/>
      <c r="P30" s="39"/>
      <c r="Q30" s="40"/>
      <c r="R30" s="41"/>
      <c r="T30" s="39"/>
      <c r="U30" s="40"/>
      <c r="V30" s="41"/>
      <c r="X30" s="39"/>
      <c r="Y30" s="40"/>
      <c r="Z30" s="41"/>
    </row>
    <row r="31" spans="1:26" x14ac:dyDescent="0.25">
      <c r="A31" s="122" t="s">
        <v>39</v>
      </c>
      <c r="B31" s="123"/>
      <c r="C31" s="43"/>
      <c r="D31" s="31"/>
      <c r="E31" s="31">
        <f t="shared" ref="E31:F31" si="34">E32</f>
        <v>0</v>
      </c>
      <c r="F31" s="31">
        <f t="shared" si="34"/>
        <v>0</v>
      </c>
      <c r="H31" s="31">
        <f t="shared" ref="H31:J31" si="35">H32</f>
        <v>0</v>
      </c>
      <c r="I31" s="31">
        <f t="shared" si="35"/>
        <v>0</v>
      </c>
      <c r="J31" s="31">
        <f t="shared" si="35"/>
        <v>0</v>
      </c>
      <c r="L31" s="31">
        <f t="shared" ref="L31:M31" si="36">L32</f>
        <v>0</v>
      </c>
      <c r="M31" s="31">
        <f t="shared" si="36"/>
        <v>0</v>
      </c>
      <c r="N31" s="55"/>
      <c r="P31" s="31">
        <f t="shared" ref="P31:Q31" si="37">P32</f>
        <v>0</v>
      </c>
      <c r="Q31" s="31">
        <f t="shared" si="37"/>
        <v>0</v>
      </c>
      <c r="R31" s="55"/>
      <c r="T31" s="31">
        <f t="shared" ref="T31:U31" si="38">T32</f>
        <v>0</v>
      </c>
      <c r="U31" s="31">
        <f t="shared" si="38"/>
        <v>0</v>
      </c>
      <c r="V31" s="55"/>
      <c r="X31" s="31">
        <f t="shared" ref="X31:Y31" si="39">X32</f>
        <v>0</v>
      </c>
      <c r="Y31" s="31">
        <f t="shared" si="39"/>
        <v>0</v>
      </c>
      <c r="Z31" s="55"/>
    </row>
    <row r="32" spans="1:26" ht="26.4" x14ac:dyDescent="0.25">
      <c r="A32" s="25">
        <v>1</v>
      </c>
      <c r="B32" s="26" t="s">
        <v>40</v>
      </c>
      <c r="C32" s="43"/>
      <c r="D32" s="36"/>
      <c r="E32" s="37"/>
      <c r="F32" s="38"/>
      <c r="H32" s="39"/>
      <c r="I32" s="40"/>
      <c r="J32" s="41"/>
      <c r="L32" s="39"/>
      <c r="M32" s="40"/>
      <c r="N32" s="41"/>
      <c r="P32" s="39"/>
      <c r="Q32" s="40"/>
      <c r="R32" s="41"/>
      <c r="T32" s="39"/>
      <c r="U32" s="40"/>
      <c r="V32" s="41"/>
      <c r="X32" s="39"/>
      <c r="Y32" s="40"/>
      <c r="Z32" s="41"/>
    </row>
    <row r="33" spans="1:26" x14ac:dyDescent="0.25">
      <c r="A33" s="122" t="s">
        <v>41</v>
      </c>
      <c r="B33" s="123"/>
      <c r="C33" s="43"/>
      <c r="D33" s="31">
        <v>0</v>
      </c>
      <c r="E33" s="31">
        <f t="shared" ref="E33:F33" si="40">SUM(E34:E35)</f>
        <v>0</v>
      </c>
      <c r="F33" s="31">
        <f t="shared" si="40"/>
        <v>0</v>
      </c>
      <c r="H33" s="31">
        <f t="shared" ref="H33:J33" si="41">SUM(H34:H35)</f>
        <v>0</v>
      </c>
      <c r="I33" s="31">
        <f t="shared" si="41"/>
        <v>0</v>
      </c>
      <c r="J33" s="31">
        <f t="shared" si="41"/>
        <v>0</v>
      </c>
      <c r="L33" s="31">
        <f t="shared" ref="L33:M33" si="42">SUM(L34:L35)</f>
        <v>0</v>
      </c>
      <c r="M33" s="31">
        <f t="shared" si="42"/>
        <v>0</v>
      </c>
      <c r="N33" s="55"/>
      <c r="P33" s="31">
        <f t="shared" ref="P33:Q33" si="43">SUM(P34:P35)</f>
        <v>0</v>
      </c>
      <c r="Q33" s="31">
        <f t="shared" si="43"/>
        <v>0</v>
      </c>
      <c r="R33" s="55"/>
      <c r="T33" s="31">
        <f t="shared" ref="T33:U33" si="44">SUM(T34:T35)</f>
        <v>0</v>
      </c>
      <c r="U33" s="31">
        <f t="shared" si="44"/>
        <v>0</v>
      </c>
      <c r="V33" s="55"/>
      <c r="X33" s="31">
        <f t="shared" ref="X33:Y33" si="45">SUM(X34:X35)</f>
        <v>0</v>
      </c>
      <c r="Y33" s="31">
        <f t="shared" si="45"/>
        <v>0</v>
      </c>
      <c r="Z33" s="55"/>
    </row>
    <row r="34" spans="1:26" x14ac:dyDescent="0.25">
      <c r="A34" s="25">
        <v>1</v>
      </c>
      <c r="B34" s="26" t="s">
        <v>42</v>
      </c>
      <c r="C34" s="43"/>
      <c r="D34" s="36">
        <v>0</v>
      </c>
      <c r="E34" s="37"/>
      <c r="F34" s="38"/>
      <c r="H34" s="39"/>
      <c r="I34" s="40"/>
      <c r="J34" s="41"/>
      <c r="L34" s="39"/>
      <c r="M34" s="40"/>
      <c r="N34" s="41"/>
      <c r="P34" s="39"/>
      <c r="Q34" s="40"/>
      <c r="R34" s="41"/>
      <c r="T34" s="39"/>
      <c r="U34" s="40"/>
      <c r="V34" s="41"/>
      <c r="X34" s="39"/>
      <c r="Y34" s="40"/>
      <c r="Z34" s="41"/>
    </row>
    <row r="35" spans="1:26" x14ac:dyDescent="0.25">
      <c r="A35" s="25">
        <v>2</v>
      </c>
      <c r="B35" s="26" t="s">
        <v>43</v>
      </c>
      <c r="C35" s="43"/>
      <c r="D35" s="36">
        <v>0</v>
      </c>
      <c r="E35" s="37"/>
      <c r="F35" s="38"/>
      <c r="H35" s="39"/>
      <c r="I35" s="40"/>
      <c r="J35" s="41"/>
      <c r="L35" s="39"/>
      <c r="M35" s="40"/>
      <c r="N35" s="41"/>
      <c r="P35" s="39"/>
      <c r="Q35" s="40"/>
      <c r="R35" s="41"/>
      <c r="T35" s="39"/>
      <c r="U35" s="40"/>
      <c r="V35" s="41"/>
      <c r="X35" s="39"/>
      <c r="Y35" s="40"/>
      <c r="Z35" s="41"/>
    </row>
    <row r="36" spans="1:26" x14ac:dyDescent="0.25">
      <c r="A36" s="25">
        <v>3</v>
      </c>
      <c r="B36" s="26" t="s">
        <v>44</v>
      </c>
      <c r="C36" s="43"/>
      <c r="D36" s="36">
        <v>0</v>
      </c>
      <c r="E36" s="37"/>
      <c r="F36" s="38"/>
      <c r="H36" s="39"/>
      <c r="I36" s="40"/>
      <c r="J36" s="41"/>
      <c r="L36" s="39"/>
      <c r="M36" s="40"/>
      <c r="N36" s="41"/>
      <c r="P36" s="39"/>
      <c r="Q36" s="40"/>
      <c r="R36" s="41"/>
      <c r="T36" s="39"/>
      <c r="U36" s="40"/>
      <c r="V36" s="41"/>
      <c r="X36" s="39"/>
      <c r="Y36" s="40"/>
      <c r="Z36" s="41"/>
    </row>
    <row r="37" spans="1:26" x14ac:dyDescent="0.25">
      <c r="A37" s="25">
        <v>4</v>
      </c>
      <c r="B37" s="26" t="s">
        <v>45</v>
      </c>
      <c r="C37" s="43"/>
      <c r="D37" s="36"/>
      <c r="E37" s="37"/>
      <c r="F37" s="38"/>
      <c r="H37" s="39"/>
      <c r="I37" s="40"/>
      <c r="J37" s="41"/>
      <c r="L37" s="39"/>
      <c r="M37" s="40"/>
      <c r="N37" s="41"/>
      <c r="P37" s="39"/>
      <c r="Q37" s="40"/>
      <c r="R37" s="41"/>
      <c r="T37" s="39"/>
      <c r="U37" s="40"/>
      <c r="V37" s="41"/>
      <c r="X37" s="39"/>
      <c r="Y37" s="40"/>
      <c r="Z37" s="41"/>
    </row>
  </sheetData>
  <autoFilter ref="A6:Z37"/>
  <mergeCells count="24">
    <mergeCell ref="A28:B28"/>
    <mergeCell ref="A29:B29"/>
    <mergeCell ref="A31:B31"/>
    <mergeCell ref="A33:B33"/>
    <mergeCell ref="A8:B8"/>
    <mergeCell ref="A9:B9"/>
    <mergeCell ref="A10:B10"/>
    <mergeCell ref="A14:B14"/>
    <mergeCell ref="A23:B23"/>
    <mergeCell ref="A24:B24"/>
    <mergeCell ref="Y5:Y6"/>
    <mergeCell ref="Z5:Z7"/>
    <mergeCell ref="A6:A7"/>
    <mergeCell ref="B6:B7"/>
    <mergeCell ref="D4:N4"/>
    <mergeCell ref="P4:Z4"/>
    <mergeCell ref="D5:F5"/>
    <mergeCell ref="H5:J5"/>
    <mergeCell ref="L5:L6"/>
    <mergeCell ref="M5:M6"/>
    <mergeCell ref="N5:N7"/>
    <mergeCell ref="P5:R5"/>
    <mergeCell ref="T5:V5"/>
    <mergeCell ref="X5:X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zoomScale="70" zoomScaleNormal="70" workbookViewId="0">
      <selection activeCell="B1" sqref="B1"/>
    </sheetView>
  </sheetViews>
  <sheetFormatPr defaultRowHeight="13.8" x14ac:dyDescent="0.25"/>
  <cols>
    <col min="1" max="1" width="17" customWidth="1"/>
    <col min="2" max="2" width="54.5" bestFit="1" customWidth="1"/>
    <col min="3" max="3" width="3.09765625" customWidth="1"/>
    <col min="4" max="4" width="20.3984375" style="3" bestFit="1" customWidth="1"/>
    <col min="5" max="5" width="26.09765625" style="3" bestFit="1" customWidth="1"/>
    <col min="6" max="6" width="20.796875" style="3" bestFit="1" customWidth="1"/>
    <col min="7" max="7" width="2.796875" customWidth="1"/>
    <col min="8" max="8" width="30.796875" style="3" bestFit="1" customWidth="1"/>
    <col min="9" max="9" width="17.5" style="3" customWidth="1"/>
    <col min="10" max="10" width="20.19921875" style="3" bestFit="1" customWidth="1"/>
    <col min="11" max="11" width="2.19921875" customWidth="1"/>
    <col min="12" max="12" width="32.19921875" style="3" bestFit="1" customWidth="1"/>
    <col min="13" max="13" width="25" style="3" customWidth="1"/>
    <col min="14" max="14" width="32.3984375" style="3" customWidth="1"/>
    <col min="15" max="15" width="1.296875" customWidth="1"/>
    <col min="16" max="18" width="17.796875" customWidth="1"/>
    <col min="19" max="19" width="2.3984375" customWidth="1"/>
    <col min="20" max="22" width="17" customWidth="1"/>
    <col min="23" max="23" width="2.3984375" customWidth="1"/>
    <col min="24" max="26" width="18.296875" customWidth="1"/>
  </cols>
  <sheetData>
    <row r="1" spans="1:26" ht="27.6" x14ac:dyDescent="0.25">
      <c r="A1" s="1" t="s">
        <v>0</v>
      </c>
      <c r="B1" s="58" t="s">
        <v>52</v>
      </c>
    </row>
    <row r="2" spans="1:26" x14ac:dyDescent="0.25">
      <c r="A2" s="1" t="s">
        <v>1</v>
      </c>
      <c r="B2" s="57" t="s">
        <v>53</v>
      </c>
    </row>
    <row r="3" spans="1:26" x14ac:dyDescent="0.25">
      <c r="A3" s="5" t="s">
        <v>2</v>
      </c>
      <c r="B3" s="6" t="s">
        <v>51</v>
      </c>
    </row>
    <row r="4" spans="1:26" x14ac:dyDescent="0.25">
      <c r="A4" s="7"/>
      <c r="B4" s="8"/>
      <c r="C4" s="8"/>
      <c r="D4" s="111" t="s">
        <v>3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P4" s="111" t="s">
        <v>4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spans="1:26" x14ac:dyDescent="0.25">
      <c r="D5" s="112" t="s">
        <v>5</v>
      </c>
      <c r="E5" s="113"/>
      <c r="F5" s="114"/>
      <c r="H5" s="115" t="s">
        <v>6</v>
      </c>
      <c r="I5" s="116"/>
      <c r="J5" s="117"/>
      <c r="L5" s="118" t="s">
        <v>7</v>
      </c>
      <c r="M5" s="104" t="s">
        <v>8</v>
      </c>
      <c r="N5" s="106" t="s">
        <v>9</v>
      </c>
      <c r="O5" s="9"/>
      <c r="P5" s="112" t="s">
        <v>5</v>
      </c>
      <c r="Q5" s="113"/>
      <c r="R5" s="114"/>
      <c r="T5" s="115" t="s">
        <v>6</v>
      </c>
      <c r="U5" s="116"/>
      <c r="V5" s="117"/>
      <c r="X5" s="118" t="s">
        <v>7</v>
      </c>
      <c r="Y5" s="104" t="s">
        <v>8</v>
      </c>
      <c r="Z5" s="106" t="s">
        <v>9</v>
      </c>
    </row>
    <row r="6" spans="1:26" s="14" customFormat="1" ht="67.95" customHeight="1" x14ac:dyDescent="0.25">
      <c r="A6" s="109" t="s">
        <v>10</v>
      </c>
      <c r="B6" s="110" t="s">
        <v>11</v>
      </c>
      <c r="C6" s="10"/>
      <c r="D6" s="11" t="s">
        <v>12</v>
      </c>
      <c r="E6" s="12" t="s">
        <v>13</v>
      </c>
      <c r="F6" s="13" t="s">
        <v>14</v>
      </c>
      <c r="H6" s="15" t="s">
        <v>15</v>
      </c>
      <c r="I6" s="16" t="s">
        <v>16</v>
      </c>
      <c r="J6" s="17" t="s">
        <v>14</v>
      </c>
      <c r="L6" s="119"/>
      <c r="M6" s="105"/>
      <c r="N6" s="107"/>
      <c r="O6" s="18"/>
      <c r="P6" s="11" t="s">
        <v>12</v>
      </c>
      <c r="Q6" s="12" t="s">
        <v>13</v>
      </c>
      <c r="R6" s="13" t="s">
        <v>14</v>
      </c>
      <c r="T6" s="15" t="s">
        <v>15</v>
      </c>
      <c r="U6" s="16" t="s">
        <v>16</v>
      </c>
      <c r="V6" s="17" t="s">
        <v>14</v>
      </c>
      <c r="X6" s="119"/>
      <c r="Y6" s="105"/>
      <c r="Z6" s="107"/>
    </row>
    <row r="7" spans="1:26" s="14" customFormat="1" ht="14.4" customHeight="1" x14ac:dyDescent="0.25">
      <c r="A7" s="109"/>
      <c r="B7" s="110"/>
      <c r="C7" s="10"/>
      <c r="D7" s="19" t="s">
        <v>3</v>
      </c>
      <c r="E7" s="12" t="s">
        <v>17</v>
      </c>
      <c r="F7" s="13" t="s">
        <v>17</v>
      </c>
      <c r="H7" s="15" t="s">
        <v>17</v>
      </c>
      <c r="I7" s="16" t="s">
        <v>17</v>
      </c>
      <c r="J7" s="17" t="s">
        <v>17</v>
      </c>
      <c r="L7" s="15" t="s">
        <v>17</v>
      </c>
      <c r="M7" s="16" t="s">
        <v>17</v>
      </c>
      <c r="N7" s="108"/>
      <c r="O7" s="18"/>
      <c r="P7" s="19" t="s">
        <v>4</v>
      </c>
      <c r="Q7" s="19" t="s">
        <v>4</v>
      </c>
      <c r="R7" s="19" t="s">
        <v>4</v>
      </c>
      <c r="T7" s="19" t="s">
        <v>4</v>
      </c>
      <c r="U7" s="19" t="s">
        <v>4</v>
      </c>
      <c r="V7" s="19" t="s">
        <v>4</v>
      </c>
      <c r="X7" s="19" t="s">
        <v>4</v>
      </c>
      <c r="Y7" s="19" t="s">
        <v>4</v>
      </c>
      <c r="Z7" s="108"/>
    </row>
    <row r="8" spans="1:26" s="28" customFormat="1" ht="26.55" customHeight="1" x14ac:dyDescent="0.25">
      <c r="A8" s="124" t="s">
        <v>18</v>
      </c>
      <c r="B8" s="125"/>
      <c r="C8" s="27"/>
      <c r="D8" s="20">
        <f>SUM(D9:D27)</f>
        <v>5719717.5099999998</v>
      </c>
      <c r="E8" s="20">
        <f>SUM(E9:E27)</f>
        <v>100547401207.20001</v>
      </c>
      <c r="F8" s="20">
        <f>SUM(F9:F27)</f>
        <v>100553120924.71001</v>
      </c>
      <c r="H8" s="20">
        <f>SUM(H9:H27)</f>
        <v>100552288195.20001</v>
      </c>
      <c r="I8" s="20">
        <f>SUM(I9:I27)</f>
        <v>0</v>
      </c>
      <c r="J8" s="20">
        <f>SUM(J9:J27)</f>
        <v>100552288195.20001</v>
      </c>
      <c r="L8" s="20">
        <f>SUM(L9:L27)</f>
        <v>-100546568477.69002</v>
      </c>
      <c r="M8" s="20">
        <f>SUM(M9:M27)</f>
        <v>832729.50999999989</v>
      </c>
      <c r="N8" s="22"/>
      <c r="O8" s="29"/>
      <c r="P8" s="20">
        <f>SUM(P9:P27)</f>
        <v>116907491.52000001</v>
      </c>
      <c r="Q8" s="20">
        <f>SUM(Q9:Q27)</f>
        <v>-78466861</v>
      </c>
      <c r="R8" s="20">
        <f>SUM(R9:R27)</f>
        <v>38440630.520000003</v>
      </c>
      <c r="T8" s="20">
        <f>SUM(T9:T27)</f>
        <v>38349985</v>
      </c>
      <c r="U8" s="20">
        <f>SUM(U9:U27)</f>
        <v>0</v>
      </c>
      <c r="V8" s="20">
        <f>SUM(V9:V27)</f>
        <v>38349985</v>
      </c>
      <c r="X8" s="20">
        <f>SUM(X9:X27)</f>
        <v>78557506.520000011</v>
      </c>
      <c r="Y8" s="20">
        <f>SUM(Y9:Y27)</f>
        <v>90645.52</v>
      </c>
      <c r="Z8" s="22"/>
    </row>
    <row r="9" spans="1:26" s="14" customFormat="1" ht="26.55" customHeight="1" x14ac:dyDescent="0.25">
      <c r="A9" s="126" t="s">
        <v>19</v>
      </c>
      <c r="B9" s="127"/>
      <c r="C9" s="10"/>
      <c r="D9" s="23">
        <f>SUM(D10,D14)</f>
        <v>0</v>
      </c>
      <c r="E9" s="23">
        <f t="shared" ref="E9:F9" si="0">SUM(E10,E14)</f>
        <v>0</v>
      </c>
      <c r="F9" s="23">
        <f t="shared" si="0"/>
        <v>0</v>
      </c>
      <c r="H9" s="23">
        <f t="shared" ref="H9:J9" si="1">SUM(H10,H14)</f>
        <v>0</v>
      </c>
      <c r="I9" s="23">
        <f t="shared" si="1"/>
        <v>0</v>
      </c>
      <c r="J9" s="23">
        <f t="shared" si="1"/>
        <v>0</v>
      </c>
      <c r="L9" s="23">
        <f t="shared" ref="L9:M9" si="2">SUM(L10,L14)</f>
        <v>0</v>
      </c>
      <c r="M9" s="23">
        <f t="shared" si="2"/>
        <v>0</v>
      </c>
      <c r="N9" s="24"/>
      <c r="O9" s="18"/>
      <c r="P9" s="23">
        <f>SUM(P10,P14)</f>
        <v>0</v>
      </c>
      <c r="Q9" s="23">
        <f t="shared" ref="Q9:R9" si="3">SUM(Q10,Q14)</f>
        <v>0</v>
      </c>
      <c r="R9" s="23">
        <f t="shared" si="3"/>
        <v>0</v>
      </c>
      <c r="T9" s="23">
        <f t="shared" ref="T9:V9" si="4">SUM(T10,T14)</f>
        <v>0</v>
      </c>
      <c r="U9" s="23">
        <f t="shared" si="4"/>
        <v>0</v>
      </c>
      <c r="V9" s="23">
        <f t="shared" si="4"/>
        <v>0</v>
      </c>
      <c r="X9" s="23">
        <f t="shared" ref="X9:Y9" si="5">SUM(X10,X14)</f>
        <v>0</v>
      </c>
      <c r="Y9" s="23">
        <f t="shared" si="5"/>
        <v>0</v>
      </c>
      <c r="Z9" s="24"/>
    </row>
    <row r="10" spans="1:26" s="32" customFormat="1" x14ac:dyDescent="0.25">
      <c r="A10" s="122" t="s">
        <v>20</v>
      </c>
      <c r="B10" s="123"/>
      <c r="C10" s="30"/>
      <c r="D10" s="31"/>
      <c r="E10" s="31"/>
      <c r="F10" s="31"/>
      <c r="H10" s="31"/>
      <c r="I10" s="31"/>
      <c r="J10" s="31"/>
      <c r="L10" s="31"/>
      <c r="M10" s="31"/>
      <c r="N10" s="33"/>
      <c r="O10" s="34"/>
      <c r="P10" s="31"/>
      <c r="Q10" s="31"/>
      <c r="R10" s="31"/>
      <c r="T10" s="31"/>
      <c r="U10" s="31"/>
      <c r="V10" s="31"/>
      <c r="X10" s="31"/>
      <c r="Y10" s="31"/>
      <c r="Z10" s="33"/>
    </row>
    <row r="11" spans="1:26" x14ac:dyDescent="0.25">
      <c r="A11" s="25">
        <v>1</v>
      </c>
      <c r="B11" s="26" t="s">
        <v>21</v>
      </c>
      <c r="C11" s="35"/>
      <c r="D11" s="36">
        <v>0</v>
      </c>
      <c r="E11" s="37">
        <v>0</v>
      </c>
      <c r="F11" s="38">
        <v>0</v>
      </c>
      <c r="H11" s="39">
        <v>0</v>
      </c>
      <c r="I11" s="40">
        <v>0</v>
      </c>
      <c r="J11" s="41">
        <v>0</v>
      </c>
      <c r="L11" s="39">
        <f>D11-H11</f>
        <v>0</v>
      </c>
      <c r="M11" s="42">
        <f>F11-J11</f>
        <v>0</v>
      </c>
      <c r="N11" s="41"/>
      <c r="O11" s="9"/>
      <c r="P11" s="36">
        <v>0</v>
      </c>
      <c r="Q11" s="37">
        <v>0</v>
      </c>
      <c r="R11" s="38">
        <v>0</v>
      </c>
      <c r="T11" s="39">
        <v>0</v>
      </c>
      <c r="U11" s="40">
        <v>0</v>
      </c>
      <c r="V11" s="41">
        <v>0</v>
      </c>
      <c r="X11" s="39">
        <f>P11-T11</f>
        <v>0</v>
      </c>
      <c r="Y11" s="42">
        <f>R11-V11</f>
        <v>0</v>
      </c>
      <c r="Z11" s="41"/>
    </row>
    <row r="12" spans="1:26" ht="26.55" customHeight="1" x14ac:dyDescent="0.25">
      <c r="A12" s="25">
        <v>2</v>
      </c>
      <c r="B12" s="26" t="s">
        <v>22</v>
      </c>
      <c r="C12" s="35"/>
      <c r="D12" s="36">
        <v>0</v>
      </c>
      <c r="E12" s="37">
        <v>0</v>
      </c>
      <c r="F12" s="38">
        <v>0</v>
      </c>
      <c r="H12" s="39">
        <v>0</v>
      </c>
      <c r="I12" s="40">
        <v>0</v>
      </c>
      <c r="J12" s="41">
        <v>0</v>
      </c>
      <c r="L12" s="39">
        <f t="shared" ref="L12:L13" si="6">D12-H12</f>
        <v>0</v>
      </c>
      <c r="M12" s="42">
        <f t="shared" ref="M12:M13" si="7">F12-J12</f>
        <v>0</v>
      </c>
      <c r="N12" s="41"/>
      <c r="O12" s="9"/>
      <c r="P12" s="36">
        <v>0</v>
      </c>
      <c r="Q12" s="37">
        <v>0</v>
      </c>
      <c r="R12" s="38">
        <v>0</v>
      </c>
      <c r="T12" s="39">
        <v>0</v>
      </c>
      <c r="U12" s="40">
        <v>0</v>
      </c>
      <c r="V12" s="41">
        <v>0</v>
      </c>
      <c r="X12" s="39">
        <f t="shared" ref="X12" si="8">P12-T12</f>
        <v>0</v>
      </c>
      <c r="Y12" s="42">
        <f t="shared" ref="Y12:Y13" si="9">R12-V12</f>
        <v>0</v>
      </c>
      <c r="Z12" s="41"/>
    </row>
    <row r="13" spans="1:26" ht="30" customHeight="1" x14ac:dyDescent="0.25">
      <c r="A13" s="25">
        <v>3</v>
      </c>
      <c r="B13" s="26" t="s">
        <v>23</v>
      </c>
      <c r="C13" s="43"/>
      <c r="D13" s="36">
        <v>0</v>
      </c>
      <c r="E13" s="37">
        <v>0</v>
      </c>
      <c r="F13" s="38">
        <v>0</v>
      </c>
      <c r="H13" s="39">
        <v>0</v>
      </c>
      <c r="I13" s="40">
        <v>0</v>
      </c>
      <c r="J13" s="41">
        <v>0</v>
      </c>
      <c r="L13" s="39">
        <f t="shared" si="6"/>
        <v>0</v>
      </c>
      <c r="M13" s="42">
        <f t="shared" si="7"/>
        <v>0</v>
      </c>
      <c r="N13" s="41"/>
      <c r="O13" s="9"/>
      <c r="P13" s="36">
        <v>0</v>
      </c>
      <c r="Q13" s="37">
        <v>0</v>
      </c>
      <c r="R13" s="38">
        <v>0</v>
      </c>
      <c r="T13" s="39">
        <v>0</v>
      </c>
      <c r="U13" s="40">
        <v>0</v>
      </c>
      <c r="V13" s="41">
        <v>0</v>
      </c>
      <c r="X13" s="39">
        <f>P13-T13</f>
        <v>0</v>
      </c>
      <c r="Y13" s="42">
        <f t="shared" si="9"/>
        <v>0</v>
      </c>
      <c r="Z13" s="41"/>
    </row>
    <row r="14" spans="1:26" s="32" customFormat="1" x14ac:dyDescent="0.25">
      <c r="A14" s="122" t="s">
        <v>24</v>
      </c>
      <c r="B14" s="123"/>
      <c r="C14" s="30"/>
      <c r="D14" s="31"/>
      <c r="E14" s="31"/>
      <c r="F14" s="31"/>
      <c r="H14" s="31"/>
      <c r="I14" s="31"/>
      <c r="J14" s="31"/>
      <c r="L14" s="31">
        <v>0</v>
      </c>
      <c r="M14" s="44">
        <v>0</v>
      </c>
      <c r="N14" s="33"/>
      <c r="O14" s="34"/>
      <c r="P14" s="31"/>
      <c r="Q14" s="31"/>
      <c r="R14" s="31"/>
      <c r="T14" s="31"/>
      <c r="U14" s="31"/>
      <c r="V14" s="31"/>
      <c r="X14" s="31">
        <v>0</v>
      </c>
      <c r="Y14" s="44">
        <v>0</v>
      </c>
      <c r="Z14" s="33"/>
    </row>
    <row r="15" spans="1:26" x14ac:dyDescent="0.25">
      <c r="A15" s="25">
        <v>1</v>
      </c>
      <c r="B15" s="26" t="s">
        <v>25</v>
      </c>
      <c r="C15" s="45"/>
      <c r="D15" s="36">
        <v>4886988</v>
      </c>
      <c r="E15" s="37">
        <v>100547401207.20001</v>
      </c>
      <c r="F15" s="38">
        <v>100552288195.20001</v>
      </c>
      <c r="H15" s="39">
        <v>100552288195.20001</v>
      </c>
      <c r="I15" s="40">
        <v>0</v>
      </c>
      <c r="J15" s="41">
        <v>100552288195.20001</v>
      </c>
      <c r="L15" s="39">
        <f t="shared" ref="L15:L22" si="10">D15-H15</f>
        <v>-100547401207.20001</v>
      </c>
      <c r="M15" s="42">
        <f t="shared" ref="M15:M22" si="11">F15-J15</f>
        <v>0</v>
      </c>
      <c r="N15" s="41"/>
      <c r="O15" s="9"/>
      <c r="P15" s="36">
        <v>78466861</v>
      </c>
      <c r="Q15" s="37">
        <v>-78466861</v>
      </c>
      <c r="R15" s="38">
        <v>0</v>
      </c>
      <c r="T15" s="39">
        <v>0</v>
      </c>
      <c r="U15" s="40">
        <v>0</v>
      </c>
      <c r="V15" s="41">
        <v>0</v>
      </c>
      <c r="X15" s="39">
        <f t="shared" ref="X15:X22" si="12">P15-T15</f>
        <v>78466861</v>
      </c>
      <c r="Y15" s="42">
        <f t="shared" ref="Y15:Y22" si="13">R15-V15</f>
        <v>0</v>
      </c>
      <c r="Z15" s="41"/>
    </row>
    <row r="16" spans="1:26" x14ac:dyDescent="0.25">
      <c r="A16" s="25">
        <v>2</v>
      </c>
      <c r="B16" s="46" t="s">
        <v>26</v>
      </c>
      <c r="C16" s="45"/>
      <c r="D16" s="36">
        <v>0</v>
      </c>
      <c r="E16" s="37">
        <v>0</v>
      </c>
      <c r="F16" s="38">
        <v>0</v>
      </c>
      <c r="H16" s="39">
        <v>0</v>
      </c>
      <c r="I16" s="40">
        <v>0</v>
      </c>
      <c r="J16" s="41">
        <v>0</v>
      </c>
      <c r="L16" s="39">
        <f t="shared" si="10"/>
        <v>0</v>
      </c>
      <c r="M16" s="42">
        <f t="shared" si="11"/>
        <v>0</v>
      </c>
      <c r="N16" s="41"/>
      <c r="O16" s="9"/>
      <c r="P16" s="36">
        <v>0</v>
      </c>
      <c r="Q16" s="37">
        <v>0</v>
      </c>
      <c r="R16" s="38">
        <v>0</v>
      </c>
      <c r="T16" s="39">
        <v>0</v>
      </c>
      <c r="U16" s="40">
        <v>0</v>
      </c>
      <c r="V16" s="41">
        <v>0</v>
      </c>
      <c r="X16" s="39">
        <f t="shared" si="12"/>
        <v>0</v>
      </c>
      <c r="Y16" s="42">
        <f t="shared" si="13"/>
        <v>0</v>
      </c>
      <c r="Z16" s="41"/>
    </row>
    <row r="17" spans="1:26" x14ac:dyDescent="0.25">
      <c r="A17" s="25">
        <v>3</v>
      </c>
      <c r="B17" s="26" t="s">
        <v>28</v>
      </c>
      <c r="C17" s="35"/>
      <c r="D17" s="36">
        <v>0</v>
      </c>
      <c r="E17" s="37">
        <v>0</v>
      </c>
      <c r="F17" s="38">
        <v>0</v>
      </c>
      <c r="H17" s="39">
        <v>0</v>
      </c>
      <c r="I17" s="40">
        <v>0</v>
      </c>
      <c r="J17" s="41">
        <v>0</v>
      </c>
      <c r="L17" s="39">
        <f t="shared" si="10"/>
        <v>0</v>
      </c>
      <c r="M17" s="42">
        <f t="shared" si="11"/>
        <v>0</v>
      </c>
      <c r="N17" s="41"/>
      <c r="O17" s="9"/>
      <c r="P17" s="36">
        <v>0</v>
      </c>
      <c r="Q17" s="37">
        <v>0</v>
      </c>
      <c r="R17" s="38">
        <v>0</v>
      </c>
      <c r="T17" s="39">
        <v>0</v>
      </c>
      <c r="U17" s="40">
        <v>0</v>
      </c>
      <c r="V17" s="41">
        <v>0</v>
      </c>
      <c r="X17" s="39">
        <f t="shared" si="12"/>
        <v>0</v>
      </c>
      <c r="Y17" s="42">
        <f t="shared" si="13"/>
        <v>0</v>
      </c>
      <c r="Z17" s="41"/>
    </row>
    <row r="18" spans="1:26" x14ac:dyDescent="0.25">
      <c r="A18" s="25">
        <v>4</v>
      </c>
      <c r="B18" s="26" t="s">
        <v>29</v>
      </c>
      <c r="C18" s="43"/>
      <c r="D18" s="36">
        <v>0</v>
      </c>
      <c r="E18" s="37">
        <v>0</v>
      </c>
      <c r="F18" s="38">
        <v>0</v>
      </c>
      <c r="H18" s="39">
        <v>0</v>
      </c>
      <c r="I18" s="40">
        <v>0</v>
      </c>
      <c r="J18" s="41">
        <v>0</v>
      </c>
      <c r="L18" s="39">
        <f t="shared" si="10"/>
        <v>0</v>
      </c>
      <c r="M18" s="42">
        <f t="shared" si="11"/>
        <v>0</v>
      </c>
      <c r="N18" s="41"/>
      <c r="O18" s="9"/>
      <c r="P18" s="36">
        <v>0</v>
      </c>
      <c r="Q18" s="37">
        <v>0</v>
      </c>
      <c r="R18" s="38">
        <v>0</v>
      </c>
      <c r="T18" s="39">
        <v>0</v>
      </c>
      <c r="U18" s="40">
        <v>0</v>
      </c>
      <c r="V18" s="41">
        <v>0</v>
      </c>
      <c r="X18" s="39">
        <f t="shared" si="12"/>
        <v>0</v>
      </c>
      <c r="Y18" s="42">
        <f t="shared" si="13"/>
        <v>0</v>
      </c>
      <c r="Z18" s="41"/>
    </row>
    <row r="19" spans="1:26" x14ac:dyDescent="0.25">
      <c r="A19" s="25">
        <v>5</v>
      </c>
      <c r="B19" s="46" t="s">
        <v>30</v>
      </c>
      <c r="C19" s="47"/>
      <c r="D19" s="36">
        <v>832729.50999999989</v>
      </c>
      <c r="E19" s="37">
        <v>0</v>
      </c>
      <c r="F19" s="38">
        <v>832729.50999999989</v>
      </c>
      <c r="H19" s="39">
        <v>0</v>
      </c>
      <c r="I19" s="40">
        <v>0</v>
      </c>
      <c r="J19" s="41">
        <v>0</v>
      </c>
      <c r="L19" s="39">
        <f t="shared" si="10"/>
        <v>832729.50999999989</v>
      </c>
      <c r="M19" s="42">
        <f t="shared" si="11"/>
        <v>832729.50999999989</v>
      </c>
      <c r="N19" s="41" t="s">
        <v>64</v>
      </c>
      <c r="O19" s="9"/>
      <c r="P19" s="36">
        <v>74065.680000000008</v>
      </c>
      <c r="Q19" s="37">
        <v>0</v>
      </c>
      <c r="R19" s="38">
        <v>74065.680000000008</v>
      </c>
      <c r="T19" s="39">
        <v>0</v>
      </c>
      <c r="U19" s="40">
        <v>0</v>
      </c>
      <c r="V19" s="41">
        <v>0</v>
      </c>
      <c r="X19" s="39">
        <f t="shared" si="12"/>
        <v>74065.680000000008</v>
      </c>
      <c r="Y19" s="42">
        <f t="shared" si="13"/>
        <v>74065.680000000008</v>
      </c>
      <c r="Z19" s="41" t="s">
        <v>62</v>
      </c>
    </row>
    <row r="20" spans="1:26" x14ac:dyDescent="0.25">
      <c r="A20" s="25">
        <v>6</v>
      </c>
      <c r="B20" s="46" t="s">
        <v>31</v>
      </c>
      <c r="C20" s="47"/>
      <c r="D20" s="36">
        <v>0</v>
      </c>
      <c r="E20" s="37">
        <v>0</v>
      </c>
      <c r="F20" s="38">
        <v>0</v>
      </c>
      <c r="H20" s="39">
        <v>0</v>
      </c>
      <c r="I20" s="40">
        <v>0</v>
      </c>
      <c r="J20" s="41">
        <v>0</v>
      </c>
      <c r="L20" s="39">
        <f t="shared" si="10"/>
        <v>0</v>
      </c>
      <c r="M20" s="42">
        <f t="shared" si="11"/>
        <v>0</v>
      </c>
      <c r="N20" s="41"/>
      <c r="O20" s="9"/>
      <c r="P20" s="36">
        <v>16564.84</v>
      </c>
      <c r="Q20" s="37">
        <v>0</v>
      </c>
      <c r="R20" s="38">
        <v>16564.84</v>
      </c>
      <c r="T20" s="39">
        <v>0</v>
      </c>
      <c r="U20" s="40">
        <v>0</v>
      </c>
      <c r="V20" s="41">
        <v>0</v>
      </c>
      <c r="X20" s="39">
        <f t="shared" si="12"/>
        <v>16564.84</v>
      </c>
      <c r="Y20" s="42">
        <f t="shared" si="13"/>
        <v>16564.84</v>
      </c>
      <c r="Z20" s="41" t="s">
        <v>62</v>
      </c>
    </row>
    <row r="21" spans="1:26" x14ac:dyDescent="0.25">
      <c r="A21" s="25">
        <v>7</v>
      </c>
      <c r="B21" s="46" t="s">
        <v>32</v>
      </c>
      <c r="C21" s="48"/>
      <c r="D21" s="36">
        <v>0</v>
      </c>
      <c r="E21" s="37">
        <v>0</v>
      </c>
      <c r="F21" s="38">
        <v>0</v>
      </c>
      <c r="H21" s="39">
        <v>0</v>
      </c>
      <c r="I21" s="40">
        <v>0</v>
      </c>
      <c r="J21" s="41">
        <v>0</v>
      </c>
      <c r="L21" s="39">
        <f t="shared" si="10"/>
        <v>0</v>
      </c>
      <c r="M21" s="42">
        <f t="shared" si="11"/>
        <v>0</v>
      </c>
      <c r="N21" s="41"/>
      <c r="O21" s="9"/>
      <c r="P21" s="36">
        <v>0</v>
      </c>
      <c r="Q21" s="37">
        <v>0</v>
      </c>
      <c r="R21" s="38">
        <v>0</v>
      </c>
      <c r="T21" s="39">
        <v>0</v>
      </c>
      <c r="U21" s="40">
        <v>0</v>
      </c>
      <c r="V21" s="41">
        <v>0</v>
      </c>
      <c r="X21" s="39">
        <f t="shared" si="12"/>
        <v>0</v>
      </c>
      <c r="Y21" s="42">
        <f t="shared" si="13"/>
        <v>0</v>
      </c>
      <c r="Z21" s="41"/>
    </row>
    <row r="22" spans="1:26" x14ac:dyDescent="0.25">
      <c r="A22" s="25">
        <v>8</v>
      </c>
      <c r="B22" s="46" t="s">
        <v>33</v>
      </c>
      <c r="C22" s="47"/>
      <c r="D22" s="36">
        <v>0</v>
      </c>
      <c r="E22" s="37">
        <v>0</v>
      </c>
      <c r="F22" s="38">
        <v>0</v>
      </c>
      <c r="H22" s="39">
        <v>0</v>
      </c>
      <c r="I22" s="40">
        <v>0</v>
      </c>
      <c r="J22" s="41">
        <v>0</v>
      </c>
      <c r="L22" s="39">
        <f t="shared" si="10"/>
        <v>0</v>
      </c>
      <c r="M22" s="42">
        <f t="shared" si="11"/>
        <v>0</v>
      </c>
      <c r="N22" s="41"/>
      <c r="O22" s="9"/>
      <c r="P22" s="36">
        <v>0</v>
      </c>
      <c r="Q22" s="37">
        <v>0</v>
      </c>
      <c r="R22" s="38">
        <v>0</v>
      </c>
      <c r="T22" s="39">
        <v>0</v>
      </c>
      <c r="U22" s="40">
        <v>0</v>
      </c>
      <c r="V22" s="41">
        <v>0</v>
      </c>
      <c r="X22" s="39">
        <f t="shared" si="12"/>
        <v>0</v>
      </c>
      <c r="Y22" s="42">
        <f t="shared" si="13"/>
        <v>0</v>
      </c>
      <c r="Z22" s="41"/>
    </row>
    <row r="23" spans="1:26" ht="15.6" x14ac:dyDescent="0.25">
      <c r="A23" s="126" t="s">
        <v>34</v>
      </c>
      <c r="B23" s="127"/>
      <c r="C23" s="47"/>
      <c r="D23" s="23"/>
      <c r="E23" s="23"/>
      <c r="F23" s="23"/>
      <c r="H23" s="23"/>
      <c r="I23" s="23"/>
      <c r="J23" s="23"/>
      <c r="L23" s="23"/>
      <c r="M23" s="49"/>
      <c r="N23" s="24"/>
      <c r="O23" s="9"/>
      <c r="P23" s="23"/>
      <c r="Q23" s="23"/>
      <c r="R23" s="23"/>
      <c r="T23" s="23"/>
      <c r="U23" s="23"/>
      <c r="V23" s="23"/>
      <c r="X23" s="23"/>
      <c r="Y23" s="49"/>
      <c r="Z23" s="24"/>
    </row>
    <row r="24" spans="1:26" s="32" customFormat="1" ht="14.4" thickBot="1" x14ac:dyDescent="0.3">
      <c r="A24" s="122" t="s">
        <v>35</v>
      </c>
      <c r="B24" s="123"/>
      <c r="C24" s="50"/>
      <c r="D24" s="31"/>
      <c r="E24" s="31"/>
      <c r="F24" s="31"/>
      <c r="H24" s="31"/>
      <c r="I24" s="31"/>
      <c r="J24" s="31"/>
      <c r="L24" s="31">
        <v>0</v>
      </c>
      <c r="M24" s="44">
        <v>0</v>
      </c>
      <c r="N24" s="33"/>
      <c r="O24" s="34"/>
      <c r="P24" s="31"/>
      <c r="Q24" s="31"/>
      <c r="R24" s="31"/>
      <c r="T24" s="31"/>
      <c r="U24" s="31"/>
      <c r="V24" s="31"/>
      <c r="X24" s="31">
        <v>0</v>
      </c>
      <c r="Y24" s="44">
        <v>0</v>
      </c>
      <c r="Z24" s="33"/>
    </row>
    <row r="25" spans="1:26" ht="14.4" thickBot="1" x14ac:dyDescent="0.3">
      <c r="A25" s="25">
        <v>1</v>
      </c>
      <c r="B25" s="56" t="s">
        <v>46</v>
      </c>
      <c r="C25" s="43"/>
      <c r="D25" s="36">
        <v>0</v>
      </c>
      <c r="E25" s="37">
        <v>0</v>
      </c>
      <c r="F25" s="38">
        <v>0</v>
      </c>
      <c r="H25" s="39">
        <v>0</v>
      </c>
      <c r="I25" s="40">
        <v>0</v>
      </c>
      <c r="J25" s="41">
        <v>0</v>
      </c>
      <c r="L25" s="39">
        <f t="shared" ref="L25:L27" si="14">D25-H25</f>
        <v>0</v>
      </c>
      <c r="M25" s="42">
        <f t="shared" ref="M25:M27" si="15">F25-J25</f>
        <v>0</v>
      </c>
      <c r="N25" s="41"/>
      <c r="O25" s="9"/>
      <c r="P25" s="36">
        <v>37350000</v>
      </c>
      <c r="Q25" s="37">
        <v>0</v>
      </c>
      <c r="R25" s="38">
        <v>37350000</v>
      </c>
      <c r="T25" s="39">
        <v>37350000</v>
      </c>
      <c r="U25" s="40">
        <v>0</v>
      </c>
      <c r="V25" s="41">
        <v>37350000</v>
      </c>
      <c r="X25" s="39">
        <f t="shared" ref="X25:X27" si="16">P25-T25</f>
        <v>0</v>
      </c>
      <c r="Y25" s="42">
        <f t="shared" ref="Y25:Y27" si="17">R25-V25</f>
        <v>0</v>
      </c>
      <c r="Z25" s="41"/>
    </row>
    <row r="26" spans="1:26" ht="14.4" thickBot="1" x14ac:dyDescent="0.3">
      <c r="A26" s="25">
        <v>2</v>
      </c>
      <c r="B26" s="56" t="s">
        <v>47</v>
      </c>
      <c r="C26" s="43"/>
      <c r="D26" s="36">
        <v>0</v>
      </c>
      <c r="E26" s="37">
        <v>0</v>
      </c>
      <c r="F26" s="38">
        <v>0</v>
      </c>
      <c r="H26" s="39">
        <v>0</v>
      </c>
      <c r="I26" s="40">
        <v>0</v>
      </c>
      <c r="J26" s="41">
        <v>0</v>
      </c>
      <c r="L26" s="39">
        <f t="shared" si="14"/>
        <v>0</v>
      </c>
      <c r="M26" s="42">
        <f t="shared" si="15"/>
        <v>0</v>
      </c>
      <c r="N26" s="41"/>
      <c r="O26" s="9"/>
      <c r="P26" s="36">
        <v>0</v>
      </c>
      <c r="Q26" s="37">
        <v>0</v>
      </c>
      <c r="R26" s="38">
        <v>0</v>
      </c>
      <c r="T26" s="39">
        <v>0</v>
      </c>
      <c r="U26" s="40">
        <v>0</v>
      </c>
      <c r="V26" s="41">
        <v>0</v>
      </c>
      <c r="X26" s="39">
        <f t="shared" si="16"/>
        <v>0</v>
      </c>
      <c r="Y26" s="42">
        <f t="shared" si="17"/>
        <v>0</v>
      </c>
      <c r="Z26" s="41"/>
    </row>
    <row r="27" spans="1:26" ht="14.4" thickBot="1" x14ac:dyDescent="0.3">
      <c r="A27" s="25">
        <v>3</v>
      </c>
      <c r="B27" s="56" t="s">
        <v>48</v>
      </c>
      <c r="C27" s="43"/>
      <c r="D27" s="36">
        <v>0</v>
      </c>
      <c r="E27" s="37">
        <v>0</v>
      </c>
      <c r="F27" s="38">
        <v>0</v>
      </c>
      <c r="H27" s="39">
        <v>0</v>
      </c>
      <c r="I27" s="40">
        <v>0</v>
      </c>
      <c r="J27" s="41">
        <v>0</v>
      </c>
      <c r="L27" s="39">
        <f t="shared" si="14"/>
        <v>0</v>
      </c>
      <c r="M27" s="42">
        <f t="shared" si="15"/>
        <v>0</v>
      </c>
      <c r="N27" s="41"/>
      <c r="O27" s="9"/>
      <c r="P27" s="36">
        <v>1000000</v>
      </c>
      <c r="Q27" s="37">
        <v>0</v>
      </c>
      <c r="R27" s="38">
        <v>1000000</v>
      </c>
      <c r="T27" s="39">
        <v>999985</v>
      </c>
      <c r="U27" s="40">
        <v>0</v>
      </c>
      <c r="V27" s="41">
        <v>999985</v>
      </c>
      <c r="X27" s="39">
        <f t="shared" si="16"/>
        <v>15</v>
      </c>
      <c r="Y27" s="42">
        <f t="shared" si="17"/>
        <v>15</v>
      </c>
      <c r="Z27" s="41" t="s">
        <v>64</v>
      </c>
    </row>
    <row r="28" spans="1:26" s="53" customFormat="1" ht="31.5" customHeight="1" x14ac:dyDescent="0.25">
      <c r="A28" s="120" t="s">
        <v>36</v>
      </c>
      <c r="B28" s="121"/>
      <c r="C28" s="51"/>
      <c r="D28" s="52"/>
      <c r="E28" s="52">
        <f t="shared" ref="E28:F28" si="18">SUM(E29,E31,E33)</f>
        <v>0</v>
      </c>
      <c r="F28" s="52">
        <f t="shared" si="18"/>
        <v>0</v>
      </c>
      <c r="H28" s="52">
        <f t="shared" ref="H28:J28" si="19">SUM(H29,H31,H33)</f>
        <v>0</v>
      </c>
      <c r="I28" s="52">
        <f t="shared" si="19"/>
        <v>0</v>
      </c>
      <c r="J28" s="52">
        <f t="shared" si="19"/>
        <v>0</v>
      </c>
      <c r="L28" s="52">
        <f t="shared" ref="L28:M28" si="20">SUM(L29,L31,L33)</f>
        <v>0</v>
      </c>
      <c r="M28" s="52">
        <f t="shared" si="20"/>
        <v>0</v>
      </c>
      <c r="N28" s="21"/>
      <c r="O28" s="54"/>
      <c r="P28" s="52">
        <f>SUM(P29,P31,P33)</f>
        <v>2544673.91</v>
      </c>
      <c r="Q28" s="52">
        <f t="shared" ref="Q28:R28" si="21">SUM(Q29,Q31,Q33)</f>
        <v>0</v>
      </c>
      <c r="R28" s="52">
        <f t="shared" si="21"/>
        <v>0</v>
      </c>
      <c r="T28" s="52">
        <f t="shared" ref="T28:V28" si="22">SUM(T29,T31,T33)</f>
        <v>0</v>
      </c>
      <c r="U28" s="52">
        <f t="shared" si="22"/>
        <v>0</v>
      </c>
      <c r="V28" s="52">
        <f t="shared" si="22"/>
        <v>0</v>
      </c>
      <c r="X28" s="52">
        <f t="shared" ref="X28:Y28" si="23">SUM(X29,X31,X33)</f>
        <v>0</v>
      </c>
      <c r="Y28" s="52">
        <f t="shared" si="23"/>
        <v>0</v>
      </c>
      <c r="Z28" s="21"/>
    </row>
    <row r="29" spans="1:26" x14ac:dyDescent="0.25">
      <c r="A29" s="122" t="s">
        <v>37</v>
      </c>
      <c r="B29" s="123"/>
      <c r="C29" s="50"/>
      <c r="D29" s="31">
        <v>0</v>
      </c>
      <c r="E29" s="31">
        <f t="shared" ref="E29:F29" si="24">E30</f>
        <v>0</v>
      </c>
      <c r="F29" s="31">
        <f t="shared" si="24"/>
        <v>0</v>
      </c>
      <c r="H29" s="31">
        <f t="shared" ref="H29:J29" si="25">H30</f>
        <v>0</v>
      </c>
      <c r="I29" s="31">
        <f t="shared" si="25"/>
        <v>0</v>
      </c>
      <c r="J29" s="31">
        <f t="shared" si="25"/>
        <v>0</v>
      </c>
      <c r="L29" s="31">
        <f>L30</f>
        <v>0</v>
      </c>
      <c r="M29" s="31">
        <f t="shared" ref="M29" si="26">M30</f>
        <v>0</v>
      </c>
      <c r="N29" s="55"/>
      <c r="P29" s="31">
        <f>P30</f>
        <v>0</v>
      </c>
      <c r="Q29" s="31">
        <f t="shared" ref="Q29" si="27">Q30</f>
        <v>0</v>
      </c>
      <c r="R29" s="55"/>
      <c r="T29" s="31">
        <f>T30</f>
        <v>0</v>
      </c>
      <c r="U29" s="31">
        <f t="shared" ref="U29" si="28">U30</f>
        <v>0</v>
      </c>
      <c r="V29" s="55"/>
      <c r="X29" s="31">
        <f>X30</f>
        <v>0</v>
      </c>
      <c r="Y29" s="31">
        <f t="shared" ref="Y29" si="29">Y30</f>
        <v>0</v>
      </c>
      <c r="Z29" s="55"/>
    </row>
    <row r="30" spans="1:26" x14ac:dyDescent="0.25">
      <c r="A30" s="25">
        <v>1</v>
      </c>
      <c r="B30" s="26" t="s">
        <v>38</v>
      </c>
      <c r="C30" s="43"/>
      <c r="D30" s="36"/>
      <c r="E30" s="37"/>
      <c r="F30" s="38"/>
      <c r="H30" s="39"/>
      <c r="I30" s="40"/>
      <c r="J30" s="41"/>
      <c r="L30" s="39"/>
      <c r="M30" s="40"/>
      <c r="N30" s="41"/>
      <c r="P30" s="39"/>
      <c r="Q30" s="40"/>
      <c r="R30" s="41"/>
      <c r="T30" s="39"/>
      <c r="U30" s="40"/>
      <c r="V30" s="41"/>
      <c r="X30" s="39"/>
      <c r="Y30" s="40"/>
      <c r="Z30" s="41"/>
    </row>
    <row r="31" spans="1:26" x14ac:dyDescent="0.25">
      <c r="A31" s="122" t="s">
        <v>39</v>
      </c>
      <c r="B31" s="123"/>
      <c r="C31" s="43"/>
      <c r="D31" s="31"/>
      <c r="E31" s="31">
        <f t="shared" ref="E31:F31" si="30">E32</f>
        <v>0</v>
      </c>
      <c r="F31" s="31">
        <f t="shared" si="30"/>
        <v>0</v>
      </c>
      <c r="H31" s="31">
        <f t="shared" ref="H31:J31" si="31">H32</f>
        <v>0</v>
      </c>
      <c r="I31" s="31">
        <f t="shared" si="31"/>
        <v>0</v>
      </c>
      <c r="J31" s="31">
        <f t="shared" si="31"/>
        <v>0</v>
      </c>
      <c r="L31" s="31">
        <f t="shared" ref="L31:M31" si="32">L32</f>
        <v>0</v>
      </c>
      <c r="M31" s="31">
        <f t="shared" si="32"/>
        <v>0</v>
      </c>
      <c r="N31" s="55"/>
      <c r="P31" s="31">
        <f t="shared" ref="P31:Q31" si="33">P32</f>
        <v>0</v>
      </c>
      <c r="Q31" s="31">
        <f t="shared" si="33"/>
        <v>0</v>
      </c>
      <c r="R31" s="55"/>
      <c r="T31" s="31">
        <f t="shared" ref="T31:U31" si="34">T32</f>
        <v>0</v>
      </c>
      <c r="U31" s="31">
        <f t="shared" si="34"/>
        <v>0</v>
      </c>
      <c r="V31" s="55"/>
      <c r="X31" s="31">
        <f t="shared" ref="X31:Y31" si="35">X32</f>
        <v>0</v>
      </c>
      <c r="Y31" s="31">
        <f t="shared" si="35"/>
        <v>0</v>
      </c>
      <c r="Z31" s="55"/>
    </row>
    <row r="32" spans="1:26" x14ac:dyDescent="0.25">
      <c r="A32" s="25">
        <v>1</v>
      </c>
      <c r="B32" s="26" t="s">
        <v>40</v>
      </c>
      <c r="C32" s="43"/>
      <c r="D32" s="36"/>
      <c r="E32" s="37"/>
      <c r="F32" s="38"/>
      <c r="H32" s="39"/>
      <c r="I32" s="40"/>
      <c r="J32" s="41"/>
      <c r="L32" s="39"/>
      <c r="M32" s="40"/>
      <c r="N32" s="41"/>
      <c r="P32" s="39"/>
      <c r="Q32" s="40"/>
      <c r="R32" s="41"/>
      <c r="T32" s="39"/>
      <c r="U32" s="40"/>
      <c r="V32" s="41"/>
      <c r="X32" s="39"/>
      <c r="Y32" s="40"/>
      <c r="Z32" s="41"/>
    </row>
    <row r="33" spans="1:26" x14ac:dyDescent="0.25">
      <c r="A33" s="122" t="s">
        <v>41</v>
      </c>
      <c r="B33" s="123"/>
      <c r="C33" s="43"/>
      <c r="D33" s="31">
        <v>0</v>
      </c>
      <c r="E33" s="31">
        <f t="shared" ref="E33:F33" si="36">SUM(E34:E35)</f>
        <v>0</v>
      </c>
      <c r="F33" s="31">
        <f t="shared" si="36"/>
        <v>0</v>
      </c>
      <c r="H33" s="31">
        <f t="shared" ref="H33:J33" si="37">SUM(H34:H35)</f>
        <v>0</v>
      </c>
      <c r="I33" s="31">
        <f t="shared" si="37"/>
        <v>0</v>
      </c>
      <c r="J33" s="31">
        <f t="shared" si="37"/>
        <v>0</v>
      </c>
      <c r="L33" s="31">
        <f t="shared" ref="L33:M33" si="38">SUM(L34:L35)</f>
        <v>0</v>
      </c>
      <c r="M33" s="31">
        <f t="shared" si="38"/>
        <v>0</v>
      </c>
      <c r="N33" s="55"/>
      <c r="P33" s="31">
        <f>SUM(P34:P35)</f>
        <v>2544673.91</v>
      </c>
      <c r="Q33" s="31">
        <f t="shared" ref="Q33" si="39">SUM(Q34:Q35)</f>
        <v>0</v>
      </c>
      <c r="R33" s="55"/>
      <c r="T33" s="31">
        <f t="shared" ref="T33:U33" si="40">SUM(T34:T35)</f>
        <v>0</v>
      </c>
      <c r="U33" s="31">
        <f t="shared" si="40"/>
        <v>0</v>
      </c>
      <c r="V33" s="55"/>
      <c r="X33" s="31">
        <f t="shared" ref="X33:Y33" si="41">SUM(X34:X35)</f>
        <v>0</v>
      </c>
      <c r="Y33" s="31">
        <f t="shared" si="41"/>
        <v>0</v>
      </c>
      <c r="Z33" s="55"/>
    </row>
    <row r="34" spans="1:26" x14ac:dyDescent="0.25">
      <c r="A34" s="25">
        <v>1</v>
      </c>
      <c r="B34" s="26" t="s">
        <v>42</v>
      </c>
      <c r="C34" s="43"/>
      <c r="D34" s="36">
        <v>0</v>
      </c>
      <c r="E34" s="37"/>
      <c r="F34" s="38"/>
      <c r="H34" s="39"/>
      <c r="I34" s="40"/>
      <c r="J34" s="41"/>
      <c r="L34" s="39"/>
      <c r="M34" s="40"/>
      <c r="N34" s="41"/>
      <c r="P34" s="39"/>
      <c r="Q34" s="40"/>
      <c r="R34" s="41"/>
      <c r="T34" s="39"/>
      <c r="U34" s="40"/>
      <c r="V34" s="41"/>
      <c r="X34" s="39"/>
      <c r="Y34" s="40"/>
      <c r="Z34" s="41"/>
    </row>
    <row r="35" spans="1:26" x14ac:dyDescent="0.25">
      <c r="A35" s="25">
        <v>2</v>
      </c>
      <c r="B35" s="26" t="s">
        <v>43</v>
      </c>
      <c r="C35" s="43"/>
      <c r="D35" s="36">
        <v>0</v>
      </c>
      <c r="E35" s="37"/>
      <c r="F35" s="38"/>
      <c r="H35" s="39"/>
      <c r="I35" s="40"/>
      <c r="J35" s="41"/>
      <c r="L35" s="39"/>
      <c r="M35" s="40"/>
      <c r="N35" s="41"/>
      <c r="P35" s="39">
        <v>2544673.91</v>
      </c>
      <c r="Q35" s="40"/>
      <c r="R35" s="41"/>
      <c r="T35" s="39"/>
      <c r="U35" s="40"/>
      <c r="V35" s="41"/>
      <c r="X35" s="39"/>
      <c r="Y35" s="40"/>
      <c r="Z35" s="41"/>
    </row>
    <row r="36" spans="1:26" x14ac:dyDescent="0.25">
      <c r="A36" s="25">
        <v>3</v>
      </c>
      <c r="B36" s="26" t="s">
        <v>44</v>
      </c>
      <c r="C36" s="43"/>
      <c r="D36" s="36">
        <v>0</v>
      </c>
      <c r="E36" s="37"/>
      <c r="F36" s="38"/>
      <c r="H36" s="39"/>
      <c r="I36" s="40"/>
      <c r="J36" s="41"/>
      <c r="L36" s="39"/>
      <c r="M36" s="40"/>
      <c r="N36" s="41"/>
      <c r="P36" s="39"/>
      <c r="Q36" s="40"/>
      <c r="R36" s="41"/>
      <c r="T36" s="39"/>
      <c r="U36" s="40"/>
      <c r="V36" s="41"/>
      <c r="X36" s="39"/>
      <c r="Y36" s="40"/>
      <c r="Z36" s="41"/>
    </row>
    <row r="37" spans="1:26" x14ac:dyDescent="0.25">
      <c r="A37" s="25">
        <v>4</v>
      </c>
      <c r="B37" s="26" t="s">
        <v>45</v>
      </c>
      <c r="C37" s="43"/>
      <c r="D37" s="36"/>
      <c r="E37" s="37"/>
      <c r="F37" s="38"/>
      <c r="H37" s="39"/>
      <c r="I37" s="40"/>
      <c r="J37" s="41"/>
      <c r="L37" s="39"/>
      <c r="M37" s="40"/>
      <c r="N37" s="41"/>
      <c r="P37" s="39"/>
      <c r="Q37" s="40"/>
      <c r="R37" s="41"/>
      <c r="T37" s="39"/>
      <c r="U37" s="40"/>
      <c r="V37" s="41"/>
      <c r="X37" s="39"/>
      <c r="Y37" s="40"/>
      <c r="Z37" s="41"/>
    </row>
  </sheetData>
  <autoFilter ref="A6:Z37"/>
  <mergeCells count="24">
    <mergeCell ref="A31:B31"/>
    <mergeCell ref="A33:B33"/>
    <mergeCell ref="A10:B10"/>
    <mergeCell ref="A14:B14"/>
    <mergeCell ref="A23:B23"/>
    <mergeCell ref="A24:B24"/>
    <mergeCell ref="A28:B28"/>
    <mergeCell ref="A29:B29"/>
    <mergeCell ref="A9:B9"/>
    <mergeCell ref="D4:N4"/>
    <mergeCell ref="P4:Z4"/>
    <mergeCell ref="D5:F5"/>
    <mergeCell ref="H5:J5"/>
    <mergeCell ref="L5:L6"/>
    <mergeCell ref="M5:M6"/>
    <mergeCell ref="N5:N7"/>
    <mergeCell ref="P5:R5"/>
    <mergeCell ref="T5:V5"/>
    <mergeCell ref="X5:X6"/>
    <mergeCell ref="Y5:Y6"/>
    <mergeCell ref="Z5:Z7"/>
    <mergeCell ref="A6:A7"/>
    <mergeCell ref="B6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4" zoomScale="60" zoomScaleNormal="60" workbookViewId="0">
      <pane xSplit="3" topLeftCell="O1" activePane="topRight" state="frozen"/>
      <selection pane="topRight" activeCell="U25" sqref="U25"/>
    </sheetView>
  </sheetViews>
  <sheetFormatPr defaultRowHeight="13.8" x14ac:dyDescent="0.25"/>
  <cols>
    <col min="1" max="1" width="20.296875" bestFit="1" customWidth="1"/>
    <col min="2" max="2" width="28.5" customWidth="1"/>
    <col min="3" max="3" width="3.09765625" customWidth="1"/>
    <col min="4" max="4" width="31.796875" style="3" bestFit="1" customWidth="1"/>
    <col min="5" max="5" width="23.59765625" style="3" bestFit="1" customWidth="1"/>
    <col min="6" max="6" width="23.19921875" style="3" bestFit="1" customWidth="1"/>
    <col min="7" max="7" width="2.796875" customWidth="1"/>
    <col min="8" max="8" width="32" style="3" bestFit="1" customWidth="1"/>
    <col min="9" max="9" width="24.69921875" style="3" bestFit="1" customWidth="1"/>
    <col min="10" max="10" width="23.19921875" style="3" bestFit="1" customWidth="1"/>
    <col min="11" max="11" width="2.19921875" customWidth="1"/>
    <col min="12" max="12" width="34.296875" style="3" bestFit="1" customWidth="1"/>
    <col min="13" max="13" width="35.69921875" style="3" bestFit="1" customWidth="1"/>
    <col min="14" max="14" width="13.19921875" style="3" bestFit="1" customWidth="1"/>
    <col min="15" max="15" width="1.296875" customWidth="1"/>
    <col min="16" max="16" width="31.796875" bestFit="1" customWidth="1"/>
    <col min="17" max="17" width="21.59765625" bestFit="1" customWidth="1"/>
    <col min="18" max="18" width="17.59765625" bestFit="1" customWidth="1"/>
    <col min="19" max="19" width="2.3984375" customWidth="1"/>
    <col min="20" max="20" width="32" bestFit="1" customWidth="1"/>
    <col min="21" max="21" width="24.69921875" bestFit="1" customWidth="1"/>
    <col min="22" max="22" width="17.59765625" bestFit="1" customWidth="1"/>
    <col min="23" max="23" width="2.3984375" customWidth="1"/>
    <col min="24" max="24" width="34.296875" bestFit="1" customWidth="1"/>
    <col min="25" max="25" width="35.69921875" bestFit="1" customWidth="1"/>
    <col min="26" max="26" width="13.19921875" bestFit="1" customWidth="1"/>
  </cols>
  <sheetData>
    <row r="1" spans="1:26" ht="41.4" x14ac:dyDescent="0.25">
      <c r="A1" s="1" t="s">
        <v>0</v>
      </c>
      <c r="B1" s="58" t="s">
        <v>54</v>
      </c>
    </row>
    <row r="2" spans="1:26" x14ac:dyDescent="0.25">
      <c r="A2" s="1" t="s">
        <v>1</v>
      </c>
      <c r="B2" s="57" t="s">
        <v>55</v>
      </c>
    </row>
    <row r="3" spans="1:26" x14ac:dyDescent="0.25">
      <c r="A3" s="5" t="s">
        <v>2</v>
      </c>
      <c r="B3" s="6" t="s">
        <v>51</v>
      </c>
    </row>
    <row r="4" spans="1:26" x14ac:dyDescent="0.25">
      <c r="A4" s="7"/>
      <c r="B4" s="8"/>
      <c r="C4" s="8"/>
      <c r="D4" s="111" t="s">
        <v>3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P4" s="111" t="s">
        <v>4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spans="1:26" x14ac:dyDescent="0.25">
      <c r="D5" s="112" t="s">
        <v>5</v>
      </c>
      <c r="E5" s="113"/>
      <c r="F5" s="114"/>
      <c r="H5" s="115" t="s">
        <v>6</v>
      </c>
      <c r="I5" s="116"/>
      <c r="J5" s="117"/>
      <c r="L5" s="118" t="s">
        <v>7</v>
      </c>
      <c r="M5" s="104" t="s">
        <v>8</v>
      </c>
      <c r="N5" s="106" t="s">
        <v>9</v>
      </c>
      <c r="O5" s="9"/>
      <c r="P5" s="112" t="s">
        <v>5</v>
      </c>
      <c r="Q5" s="113"/>
      <c r="R5" s="114"/>
      <c r="T5" s="115" t="s">
        <v>6</v>
      </c>
      <c r="U5" s="116"/>
      <c r="V5" s="117"/>
      <c r="X5" s="118" t="s">
        <v>7</v>
      </c>
      <c r="Y5" s="104" t="s">
        <v>8</v>
      </c>
      <c r="Z5" s="106" t="s">
        <v>9</v>
      </c>
    </row>
    <row r="6" spans="1:26" s="14" customFormat="1" ht="67.95" customHeight="1" x14ac:dyDescent="0.25">
      <c r="A6" s="109" t="s">
        <v>10</v>
      </c>
      <c r="B6" s="110" t="s">
        <v>11</v>
      </c>
      <c r="C6" s="10"/>
      <c r="D6" s="11" t="s">
        <v>12</v>
      </c>
      <c r="E6" s="12" t="s">
        <v>13</v>
      </c>
      <c r="F6" s="13" t="s">
        <v>14</v>
      </c>
      <c r="H6" s="15" t="s">
        <v>15</v>
      </c>
      <c r="I6" s="16" t="s">
        <v>16</v>
      </c>
      <c r="J6" s="17" t="s">
        <v>14</v>
      </c>
      <c r="L6" s="119"/>
      <c r="M6" s="105"/>
      <c r="N6" s="107"/>
      <c r="O6" s="18"/>
      <c r="P6" s="11" t="s">
        <v>12</v>
      </c>
      <c r="Q6" s="12" t="s">
        <v>13</v>
      </c>
      <c r="R6" s="13" t="s">
        <v>14</v>
      </c>
      <c r="T6" s="15" t="s">
        <v>15</v>
      </c>
      <c r="U6" s="16" t="s">
        <v>16</v>
      </c>
      <c r="V6" s="17" t="s">
        <v>14</v>
      </c>
      <c r="X6" s="119"/>
      <c r="Y6" s="105"/>
      <c r="Z6" s="107"/>
    </row>
    <row r="7" spans="1:26" s="14" customFormat="1" ht="14.4" customHeight="1" x14ac:dyDescent="0.25">
      <c r="A7" s="109"/>
      <c r="B7" s="110"/>
      <c r="C7" s="10"/>
      <c r="D7" s="19" t="s">
        <v>3</v>
      </c>
      <c r="E7" s="12" t="s">
        <v>17</v>
      </c>
      <c r="F7" s="13" t="s">
        <v>17</v>
      </c>
      <c r="H7" s="15" t="s">
        <v>17</v>
      </c>
      <c r="I7" s="16" t="s">
        <v>17</v>
      </c>
      <c r="J7" s="17" t="s">
        <v>17</v>
      </c>
      <c r="L7" s="15" t="s">
        <v>17</v>
      </c>
      <c r="M7" s="16" t="s">
        <v>17</v>
      </c>
      <c r="N7" s="108"/>
      <c r="O7" s="18"/>
      <c r="P7" s="19" t="s">
        <v>4</v>
      </c>
      <c r="Q7" s="19" t="s">
        <v>4</v>
      </c>
      <c r="R7" s="19" t="s">
        <v>4</v>
      </c>
      <c r="T7" s="19" t="s">
        <v>4</v>
      </c>
      <c r="U7" s="19" t="s">
        <v>4</v>
      </c>
      <c r="V7" s="19" t="s">
        <v>4</v>
      </c>
      <c r="X7" s="19" t="s">
        <v>4</v>
      </c>
      <c r="Y7" s="19" t="s">
        <v>4</v>
      </c>
      <c r="Z7" s="108"/>
    </row>
    <row r="8" spans="1:26" s="28" customFormat="1" ht="26.55" customHeight="1" x14ac:dyDescent="0.25">
      <c r="A8" s="124" t="s">
        <v>18</v>
      </c>
      <c r="B8" s="125"/>
      <c r="C8" s="27"/>
      <c r="D8" s="20">
        <f>SUM(D9:D27)</f>
        <v>7429664374</v>
      </c>
      <c r="E8" s="20">
        <f>SUM(E9:E27)</f>
        <v>0</v>
      </c>
      <c r="F8" s="20">
        <f>SUM(F9:F27)</f>
        <v>7429664374</v>
      </c>
      <c r="H8" s="20">
        <f>SUM(H9:H27)</f>
        <v>0</v>
      </c>
      <c r="I8" s="20">
        <f>SUM(I9:I27)</f>
        <v>0</v>
      </c>
      <c r="J8" s="20">
        <f>SUM(J9:J27)</f>
        <v>0</v>
      </c>
      <c r="L8" s="20">
        <f>SUM(L9:L27)</f>
        <v>30361212</v>
      </c>
      <c r="M8" s="20">
        <f>SUM(M9:M27)</f>
        <v>7429664374</v>
      </c>
      <c r="N8" s="22"/>
      <c r="O8" s="29"/>
      <c r="P8" s="20">
        <f>SUM(P9:P27)</f>
        <v>18602494.149999999</v>
      </c>
      <c r="Q8" s="20">
        <f>SUM(Q9:Q27)</f>
        <v>18415315.219999999</v>
      </c>
      <c r="R8" s="20">
        <f>SUM(R9:R27)</f>
        <v>37017809.369999997</v>
      </c>
      <c r="T8" s="20">
        <f>SUM(T9:T27)</f>
        <v>56811684.219999999</v>
      </c>
      <c r="U8" s="20">
        <f>SUM(U9:U27)</f>
        <v>-31491368.760000002</v>
      </c>
      <c r="V8" s="20">
        <f>SUM(V9:V27)</f>
        <v>25320315.459999997</v>
      </c>
      <c r="X8" s="20">
        <f>SUM(X9:X27)</f>
        <v>-38209190.07</v>
      </c>
      <c r="Y8" s="20">
        <f>SUM(Y9:Y27)</f>
        <v>11697493.910000002</v>
      </c>
      <c r="Z8" s="22"/>
    </row>
    <row r="9" spans="1:26" s="14" customFormat="1" ht="26.55" customHeight="1" x14ac:dyDescent="0.25">
      <c r="A9" s="126" t="s">
        <v>19</v>
      </c>
      <c r="B9" s="127"/>
      <c r="C9" s="10"/>
      <c r="D9" s="23">
        <f>SUM(D10,D14)</f>
        <v>0</v>
      </c>
      <c r="E9" s="23">
        <f t="shared" ref="E9:F9" si="0">SUM(E10,E14)</f>
        <v>0</v>
      </c>
      <c r="F9" s="23">
        <f t="shared" si="0"/>
        <v>0</v>
      </c>
      <c r="H9" s="23">
        <f t="shared" ref="H9:J9" si="1">SUM(H10,H14)</f>
        <v>0</v>
      </c>
      <c r="I9" s="23">
        <f t="shared" si="1"/>
        <v>0</v>
      </c>
      <c r="J9" s="23">
        <f t="shared" si="1"/>
        <v>0</v>
      </c>
      <c r="L9" s="23">
        <f t="shared" ref="L9:M9" si="2">SUM(L10,L14)</f>
        <v>0</v>
      </c>
      <c r="M9" s="23">
        <f t="shared" si="2"/>
        <v>0</v>
      </c>
      <c r="N9" s="24"/>
      <c r="O9" s="18"/>
      <c r="P9" s="23">
        <f>SUM(P10,P14)</f>
        <v>0</v>
      </c>
      <c r="Q9" s="23">
        <f t="shared" ref="Q9:R9" si="3">SUM(Q10,Q14)</f>
        <v>0</v>
      </c>
      <c r="R9" s="23">
        <f t="shared" si="3"/>
        <v>0</v>
      </c>
      <c r="T9" s="23">
        <f t="shared" ref="T9:V9" si="4">SUM(T10,T14)</f>
        <v>0</v>
      </c>
      <c r="U9" s="23">
        <f t="shared" si="4"/>
        <v>0</v>
      </c>
      <c r="V9" s="23">
        <f t="shared" si="4"/>
        <v>0</v>
      </c>
      <c r="X9" s="23">
        <f t="shared" ref="X9:Y9" si="5">SUM(X10,X14)</f>
        <v>0</v>
      </c>
      <c r="Y9" s="23">
        <f t="shared" si="5"/>
        <v>0</v>
      </c>
      <c r="Z9" s="24"/>
    </row>
    <row r="10" spans="1:26" s="32" customFormat="1" x14ac:dyDescent="0.25">
      <c r="A10" s="122" t="s">
        <v>20</v>
      </c>
      <c r="B10" s="123"/>
      <c r="C10" s="30"/>
      <c r="D10" s="31"/>
      <c r="E10" s="31"/>
      <c r="F10" s="31"/>
      <c r="H10" s="31"/>
      <c r="I10" s="31"/>
      <c r="J10" s="31"/>
      <c r="L10" s="31"/>
      <c r="M10" s="31"/>
      <c r="N10" s="33"/>
      <c r="O10" s="34"/>
      <c r="P10" s="31"/>
      <c r="Q10" s="31"/>
      <c r="R10" s="31"/>
      <c r="T10" s="31"/>
      <c r="U10" s="31"/>
      <c r="V10" s="31"/>
      <c r="X10" s="31"/>
      <c r="Y10" s="31"/>
      <c r="Z10" s="33"/>
    </row>
    <row r="11" spans="1:26" x14ac:dyDescent="0.25">
      <c r="A11" s="25">
        <v>1</v>
      </c>
      <c r="B11" s="26" t="s">
        <v>21</v>
      </c>
      <c r="C11" s="35"/>
      <c r="D11" s="36">
        <v>0</v>
      </c>
      <c r="E11" s="37">
        <v>0</v>
      </c>
      <c r="F11" s="38">
        <v>0</v>
      </c>
      <c r="H11" s="39">
        <v>0</v>
      </c>
      <c r="I11" s="40">
        <v>0</v>
      </c>
      <c r="J11" s="41">
        <v>0</v>
      </c>
      <c r="L11" s="39">
        <f>D11-H11</f>
        <v>0</v>
      </c>
      <c r="M11" s="42">
        <f>F11-J11</f>
        <v>0</v>
      </c>
      <c r="N11" s="41"/>
      <c r="O11" s="9"/>
      <c r="P11" s="36">
        <v>0</v>
      </c>
      <c r="Q11" s="37">
        <v>0</v>
      </c>
      <c r="R11" s="38">
        <v>0</v>
      </c>
      <c r="T11" s="39">
        <v>0</v>
      </c>
      <c r="U11" s="40">
        <v>0</v>
      </c>
      <c r="V11" s="41">
        <v>0</v>
      </c>
      <c r="X11" s="39">
        <f>P11-T11</f>
        <v>0</v>
      </c>
      <c r="Y11" s="42">
        <f>R11-V11</f>
        <v>0</v>
      </c>
      <c r="Z11" s="41"/>
    </row>
    <row r="12" spans="1:26" ht="26.55" customHeight="1" x14ac:dyDescent="0.25">
      <c r="A12" s="25">
        <v>2</v>
      </c>
      <c r="B12" s="26" t="s">
        <v>22</v>
      </c>
      <c r="C12" s="35"/>
      <c r="D12" s="36">
        <v>0</v>
      </c>
      <c r="E12" s="37">
        <v>0</v>
      </c>
      <c r="F12" s="38">
        <v>0</v>
      </c>
      <c r="H12" s="39">
        <v>0</v>
      </c>
      <c r="I12" s="40">
        <v>0</v>
      </c>
      <c r="J12" s="41">
        <v>0</v>
      </c>
      <c r="L12" s="39">
        <f t="shared" ref="L12:L13" si="6">D12-H12</f>
        <v>0</v>
      </c>
      <c r="M12" s="42">
        <f t="shared" ref="M12:M13" si="7">F12-J12</f>
        <v>0</v>
      </c>
      <c r="N12" s="41"/>
      <c r="O12" s="9"/>
      <c r="P12" s="36">
        <v>0</v>
      </c>
      <c r="Q12" s="37">
        <v>0</v>
      </c>
      <c r="R12" s="38">
        <v>0</v>
      </c>
      <c r="T12" s="39">
        <v>0</v>
      </c>
      <c r="U12" s="40">
        <v>0</v>
      </c>
      <c r="V12" s="41">
        <v>0</v>
      </c>
      <c r="X12" s="39">
        <f t="shared" ref="X12" si="8">P12-T12</f>
        <v>0</v>
      </c>
      <c r="Y12" s="42">
        <f t="shared" ref="Y12:Y13" si="9">R12-V12</f>
        <v>0</v>
      </c>
      <c r="Z12" s="41"/>
    </row>
    <row r="13" spans="1:26" ht="30" customHeight="1" x14ac:dyDescent="0.25">
      <c r="A13" s="25">
        <v>3</v>
      </c>
      <c r="B13" s="26" t="s">
        <v>23</v>
      </c>
      <c r="C13" s="43"/>
      <c r="D13" s="36">
        <v>0</v>
      </c>
      <c r="E13" s="37">
        <v>0</v>
      </c>
      <c r="F13" s="38">
        <v>0</v>
      </c>
      <c r="H13" s="39">
        <v>0</v>
      </c>
      <c r="I13" s="40">
        <v>0</v>
      </c>
      <c r="J13" s="41">
        <v>0</v>
      </c>
      <c r="L13" s="39">
        <f t="shared" si="6"/>
        <v>0</v>
      </c>
      <c r="M13" s="42">
        <f t="shared" si="7"/>
        <v>0</v>
      </c>
      <c r="N13" s="41"/>
      <c r="O13" s="9"/>
      <c r="P13" s="36">
        <v>0</v>
      </c>
      <c r="Q13" s="37">
        <v>0</v>
      </c>
      <c r="R13" s="38">
        <v>0</v>
      </c>
      <c r="T13" s="39">
        <v>0</v>
      </c>
      <c r="U13" s="40">
        <v>0</v>
      </c>
      <c r="V13" s="41">
        <v>0</v>
      </c>
      <c r="X13" s="39">
        <f>P13-T13</f>
        <v>0</v>
      </c>
      <c r="Y13" s="42">
        <f t="shared" si="9"/>
        <v>0</v>
      </c>
      <c r="Z13" s="41"/>
    </row>
    <row r="14" spans="1:26" s="32" customFormat="1" x14ac:dyDescent="0.25">
      <c r="A14" s="122" t="s">
        <v>24</v>
      </c>
      <c r="B14" s="123"/>
      <c r="C14" s="30"/>
      <c r="D14" s="31"/>
      <c r="E14" s="31"/>
      <c r="F14" s="31"/>
      <c r="H14" s="31"/>
      <c r="I14" s="31"/>
      <c r="J14" s="31"/>
      <c r="L14" s="31">
        <v>0</v>
      </c>
      <c r="M14" s="44">
        <v>0</v>
      </c>
      <c r="N14" s="33"/>
      <c r="O14" s="34"/>
      <c r="P14" s="31"/>
      <c r="Q14" s="31"/>
      <c r="R14" s="31"/>
      <c r="T14" s="31"/>
      <c r="U14" s="31"/>
      <c r="V14" s="31"/>
      <c r="X14" s="31">
        <v>0</v>
      </c>
      <c r="Y14" s="44">
        <v>0</v>
      </c>
      <c r="Z14" s="33"/>
    </row>
    <row r="15" spans="1:26" x14ac:dyDescent="0.25">
      <c r="A15" s="25">
        <v>1</v>
      </c>
      <c r="B15" s="26" t="s">
        <v>25</v>
      </c>
      <c r="C15" s="45"/>
      <c r="D15" s="36">
        <v>0</v>
      </c>
      <c r="E15" s="37">
        <v>0</v>
      </c>
      <c r="F15" s="38">
        <v>0</v>
      </c>
      <c r="H15" s="39">
        <v>0</v>
      </c>
      <c r="I15" s="40">
        <v>0</v>
      </c>
      <c r="J15" s="41">
        <v>0</v>
      </c>
      <c r="L15" s="39">
        <f t="shared" ref="L15:L22" si="10">D15-H15</f>
        <v>0</v>
      </c>
      <c r="M15" s="42">
        <f t="shared" ref="M15:M22" si="11">F15-J15</f>
        <v>0</v>
      </c>
      <c r="N15" s="41"/>
      <c r="O15" s="9"/>
      <c r="P15" s="36">
        <v>0</v>
      </c>
      <c r="Q15" s="37">
        <v>0</v>
      </c>
      <c r="R15" s="38">
        <v>0</v>
      </c>
      <c r="T15" s="39">
        <v>0</v>
      </c>
      <c r="U15" s="40">
        <v>0</v>
      </c>
      <c r="V15" s="41">
        <v>0</v>
      </c>
      <c r="X15" s="39">
        <f t="shared" ref="X15:X22" si="12">P15-T15</f>
        <v>0</v>
      </c>
      <c r="Y15" s="42">
        <f t="shared" ref="Y15:Y22" si="13">R15-V15</f>
        <v>0</v>
      </c>
      <c r="Z15" s="41"/>
    </row>
    <row r="16" spans="1:26" x14ac:dyDescent="0.25">
      <c r="A16" s="25">
        <v>2</v>
      </c>
      <c r="B16" s="46" t="s">
        <v>26</v>
      </c>
      <c r="C16" s="45"/>
      <c r="D16" s="36">
        <v>7399303162</v>
      </c>
      <c r="E16" s="37">
        <v>0</v>
      </c>
      <c r="F16" s="38">
        <v>7399303162</v>
      </c>
      <c r="H16" s="39">
        <v>0</v>
      </c>
      <c r="I16" s="40">
        <v>0</v>
      </c>
      <c r="J16" s="41">
        <v>0</v>
      </c>
      <c r="L16" s="39">
        <v>0</v>
      </c>
      <c r="M16" s="42">
        <f t="shared" si="11"/>
        <v>7399303162</v>
      </c>
      <c r="N16" s="41" t="s">
        <v>62</v>
      </c>
      <c r="O16" s="9"/>
      <c r="P16" s="36">
        <v>0</v>
      </c>
      <c r="Q16" s="37">
        <v>0</v>
      </c>
      <c r="R16" s="38">
        <v>0</v>
      </c>
      <c r="T16" s="39">
        <v>0</v>
      </c>
      <c r="U16" s="40">
        <v>0</v>
      </c>
      <c r="V16" s="41">
        <v>0</v>
      </c>
      <c r="X16" s="39">
        <f t="shared" si="12"/>
        <v>0</v>
      </c>
      <c r="Y16" s="42">
        <f t="shared" si="13"/>
        <v>0</v>
      </c>
      <c r="Z16" s="41"/>
    </row>
    <row r="17" spans="1:26" x14ac:dyDescent="0.25">
      <c r="A17" s="25">
        <v>3</v>
      </c>
      <c r="B17" s="26" t="s">
        <v>28</v>
      </c>
      <c r="C17" s="35"/>
      <c r="D17" s="36">
        <v>0</v>
      </c>
      <c r="E17" s="37">
        <v>0</v>
      </c>
      <c r="F17" s="38">
        <v>0</v>
      </c>
      <c r="H17" s="39">
        <v>0</v>
      </c>
      <c r="I17" s="40">
        <v>0</v>
      </c>
      <c r="J17" s="41">
        <v>0</v>
      </c>
      <c r="L17" s="39">
        <f t="shared" si="10"/>
        <v>0</v>
      </c>
      <c r="M17" s="42">
        <f t="shared" si="11"/>
        <v>0</v>
      </c>
      <c r="N17" s="41"/>
      <c r="O17" s="9"/>
      <c r="P17" s="36">
        <v>0</v>
      </c>
      <c r="Q17" s="37">
        <v>0</v>
      </c>
      <c r="R17" s="38">
        <v>0</v>
      </c>
      <c r="T17" s="39">
        <v>0</v>
      </c>
      <c r="U17" s="40">
        <v>0</v>
      </c>
      <c r="V17" s="41">
        <v>0</v>
      </c>
      <c r="X17" s="39">
        <f t="shared" si="12"/>
        <v>0</v>
      </c>
      <c r="Y17" s="42">
        <f t="shared" si="13"/>
        <v>0</v>
      </c>
      <c r="Z17" s="41"/>
    </row>
    <row r="18" spans="1:26" x14ac:dyDescent="0.25">
      <c r="A18" s="25">
        <v>4</v>
      </c>
      <c r="B18" s="26" t="s">
        <v>29</v>
      </c>
      <c r="C18" s="43"/>
      <c r="D18" s="36">
        <v>0</v>
      </c>
      <c r="E18" s="37">
        <v>0</v>
      </c>
      <c r="F18" s="38">
        <v>0</v>
      </c>
      <c r="H18" s="39">
        <v>0</v>
      </c>
      <c r="I18" s="40">
        <v>0</v>
      </c>
      <c r="J18" s="41">
        <v>0</v>
      </c>
      <c r="L18" s="39">
        <f t="shared" si="10"/>
        <v>0</v>
      </c>
      <c r="M18" s="42">
        <f t="shared" si="11"/>
        <v>0</v>
      </c>
      <c r="N18" s="41"/>
      <c r="O18" s="9"/>
      <c r="P18" s="36">
        <v>0</v>
      </c>
      <c r="Q18" s="37">
        <v>0</v>
      </c>
      <c r="R18" s="38">
        <v>0</v>
      </c>
      <c r="T18" s="39">
        <v>0</v>
      </c>
      <c r="U18" s="40">
        <v>0</v>
      </c>
      <c r="V18" s="41">
        <v>0</v>
      </c>
      <c r="X18" s="39">
        <f t="shared" si="12"/>
        <v>0</v>
      </c>
      <c r="Y18" s="42">
        <f t="shared" si="13"/>
        <v>0</v>
      </c>
      <c r="Z18" s="41"/>
    </row>
    <row r="19" spans="1:26" x14ac:dyDescent="0.25">
      <c r="A19" s="25">
        <v>5</v>
      </c>
      <c r="B19" s="46" t="s">
        <v>30</v>
      </c>
      <c r="C19" s="47"/>
      <c r="D19" s="36">
        <v>1532367</v>
      </c>
      <c r="E19" s="37">
        <v>0</v>
      </c>
      <c r="F19" s="36">
        <v>1532367</v>
      </c>
      <c r="H19" s="39">
        <v>0</v>
      </c>
      <c r="I19" s="40">
        <v>0</v>
      </c>
      <c r="J19" s="41">
        <v>0</v>
      </c>
      <c r="L19" s="39">
        <f t="shared" si="10"/>
        <v>1532367</v>
      </c>
      <c r="M19" s="42">
        <f t="shared" si="11"/>
        <v>1532367</v>
      </c>
      <c r="N19" s="41" t="s">
        <v>64</v>
      </c>
      <c r="O19" s="9"/>
      <c r="P19" s="36">
        <v>156076.17000000001</v>
      </c>
      <c r="Q19" s="37">
        <v>0</v>
      </c>
      <c r="R19" s="36">
        <v>156076.17000000001</v>
      </c>
      <c r="T19" s="39">
        <v>0</v>
      </c>
      <c r="U19" s="40">
        <v>0</v>
      </c>
      <c r="V19" s="41">
        <v>0</v>
      </c>
      <c r="X19" s="39">
        <f t="shared" si="12"/>
        <v>156076.17000000001</v>
      </c>
      <c r="Y19" s="42">
        <f t="shared" si="13"/>
        <v>156076.17000000001</v>
      </c>
      <c r="Z19" s="41" t="s">
        <v>62</v>
      </c>
    </row>
    <row r="20" spans="1:26" x14ac:dyDescent="0.25">
      <c r="A20" s="25">
        <v>6</v>
      </c>
      <c r="B20" s="46" t="s">
        <v>31</v>
      </c>
      <c r="C20" s="47"/>
      <c r="D20" s="36"/>
      <c r="E20" s="37">
        <v>0</v>
      </c>
      <c r="F20" s="38">
        <v>0</v>
      </c>
      <c r="H20" s="39">
        <v>0</v>
      </c>
      <c r="I20" s="40">
        <v>0</v>
      </c>
      <c r="J20" s="41">
        <v>0</v>
      </c>
      <c r="L20" s="39">
        <f t="shared" si="10"/>
        <v>0</v>
      </c>
      <c r="M20" s="42">
        <f t="shared" si="11"/>
        <v>0</v>
      </c>
      <c r="N20" s="41"/>
      <c r="O20" s="9"/>
      <c r="P20" s="36">
        <v>11541417.98</v>
      </c>
      <c r="Q20" s="37">
        <v>0</v>
      </c>
      <c r="R20" s="38">
        <v>11541417.98</v>
      </c>
      <c r="T20" s="39">
        <v>0</v>
      </c>
      <c r="U20" s="40">
        <v>0</v>
      </c>
      <c r="V20" s="41">
        <v>0</v>
      </c>
      <c r="X20" s="39">
        <f t="shared" si="12"/>
        <v>11541417.98</v>
      </c>
      <c r="Y20" s="42">
        <f t="shared" si="13"/>
        <v>11541417.98</v>
      </c>
      <c r="Z20" s="41" t="s">
        <v>62</v>
      </c>
    </row>
    <row r="21" spans="1:26" x14ac:dyDescent="0.25">
      <c r="A21" s="25">
        <v>7</v>
      </c>
      <c r="B21" s="46" t="s">
        <v>32</v>
      </c>
      <c r="C21" s="48"/>
      <c r="D21" s="36">
        <v>28828845</v>
      </c>
      <c r="E21" s="37">
        <v>0</v>
      </c>
      <c r="F21" s="38">
        <v>28828845</v>
      </c>
      <c r="H21" s="39">
        <v>0</v>
      </c>
      <c r="I21" s="40">
        <v>0</v>
      </c>
      <c r="J21" s="41">
        <v>0</v>
      </c>
      <c r="L21" s="39">
        <f t="shared" si="10"/>
        <v>28828845</v>
      </c>
      <c r="M21" s="42">
        <f t="shared" si="11"/>
        <v>28828845</v>
      </c>
      <c r="N21" s="41" t="s">
        <v>62</v>
      </c>
      <c r="O21" s="9"/>
      <c r="P21" s="36">
        <v>0</v>
      </c>
      <c r="Q21" s="37">
        <v>0</v>
      </c>
      <c r="R21" s="38">
        <v>0</v>
      </c>
      <c r="T21" s="39">
        <v>0</v>
      </c>
      <c r="U21" s="40">
        <v>0</v>
      </c>
      <c r="V21" s="41">
        <v>0</v>
      </c>
      <c r="X21" s="39">
        <f t="shared" si="12"/>
        <v>0</v>
      </c>
      <c r="Y21" s="42">
        <f t="shared" si="13"/>
        <v>0</v>
      </c>
      <c r="Z21" s="41"/>
    </row>
    <row r="22" spans="1:26" x14ac:dyDescent="0.25">
      <c r="A22" s="25">
        <v>8</v>
      </c>
      <c r="B22" s="46" t="s">
        <v>33</v>
      </c>
      <c r="C22" s="47"/>
      <c r="D22" s="36">
        <v>0</v>
      </c>
      <c r="E22" s="37">
        <v>0</v>
      </c>
      <c r="F22" s="38">
        <v>0</v>
      </c>
      <c r="H22" s="39">
        <v>0</v>
      </c>
      <c r="I22" s="40">
        <v>0</v>
      </c>
      <c r="J22" s="41">
        <v>0</v>
      </c>
      <c r="L22" s="39">
        <f t="shared" si="10"/>
        <v>0</v>
      </c>
      <c r="M22" s="42">
        <f t="shared" si="11"/>
        <v>0</v>
      </c>
      <c r="N22" s="41"/>
      <c r="O22" s="9"/>
      <c r="P22" s="36">
        <v>0</v>
      </c>
      <c r="Q22" s="37">
        <v>0</v>
      </c>
      <c r="R22" s="38">
        <v>0</v>
      </c>
      <c r="T22" s="39">
        <v>0</v>
      </c>
      <c r="U22" s="40">
        <v>0</v>
      </c>
      <c r="V22" s="41">
        <v>0</v>
      </c>
      <c r="X22" s="39">
        <f t="shared" si="12"/>
        <v>0</v>
      </c>
      <c r="Y22" s="42">
        <f t="shared" si="13"/>
        <v>0</v>
      </c>
      <c r="Z22" s="41"/>
    </row>
    <row r="23" spans="1:26" ht="15.6" x14ac:dyDescent="0.25">
      <c r="A23" s="126" t="s">
        <v>34</v>
      </c>
      <c r="B23" s="127"/>
      <c r="C23" s="47"/>
      <c r="D23" s="23"/>
      <c r="E23" s="23"/>
      <c r="F23" s="23"/>
      <c r="H23" s="23"/>
      <c r="I23" s="23"/>
      <c r="J23" s="23"/>
      <c r="L23" s="23"/>
      <c r="M23" s="49"/>
      <c r="N23" s="24"/>
      <c r="O23" s="9"/>
      <c r="P23" s="23"/>
      <c r="Q23" s="23"/>
      <c r="R23" s="23"/>
      <c r="T23" s="23"/>
      <c r="U23" s="23"/>
      <c r="V23" s="23"/>
      <c r="X23" s="23"/>
      <c r="Y23" s="49"/>
      <c r="Z23" s="24"/>
    </row>
    <row r="24" spans="1:26" s="32" customFormat="1" ht="14.4" thickBot="1" x14ac:dyDescent="0.3">
      <c r="A24" s="122" t="s">
        <v>35</v>
      </c>
      <c r="B24" s="123"/>
      <c r="C24" s="50"/>
      <c r="D24" s="31"/>
      <c r="E24" s="31"/>
      <c r="F24" s="31"/>
      <c r="H24" s="31"/>
      <c r="I24" s="31"/>
      <c r="J24" s="31"/>
      <c r="L24" s="31">
        <v>0</v>
      </c>
      <c r="M24" s="44">
        <v>0</v>
      </c>
      <c r="N24" s="33"/>
      <c r="O24" s="34"/>
      <c r="P24" s="31"/>
      <c r="Q24" s="31"/>
      <c r="R24" s="31"/>
      <c r="T24" s="31"/>
      <c r="U24" s="31"/>
      <c r="V24" s="31"/>
      <c r="X24" s="31">
        <v>0</v>
      </c>
      <c r="Y24" s="44">
        <v>0</v>
      </c>
      <c r="Z24" s="33"/>
    </row>
    <row r="25" spans="1:26" ht="14.4" thickBot="1" x14ac:dyDescent="0.3">
      <c r="A25" s="25">
        <v>1</v>
      </c>
      <c r="B25" s="56" t="s">
        <v>46</v>
      </c>
      <c r="C25" s="43"/>
      <c r="D25" s="36">
        <v>0</v>
      </c>
      <c r="E25" s="37">
        <v>0</v>
      </c>
      <c r="F25" s="38">
        <v>0</v>
      </c>
      <c r="H25" s="39">
        <v>0</v>
      </c>
      <c r="I25" s="40">
        <v>0</v>
      </c>
      <c r="J25" s="41">
        <v>0</v>
      </c>
      <c r="L25" s="39">
        <f t="shared" ref="L25:L27" si="14">D25-H25</f>
        <v>0</v>
      </c>
      <c r="M25" s="42">
        <f t="shared" ref="M25:M27" si="15">F25-J25</f>
        <v>0</v>
      </c>
      <c r="N25" s="41"/>
      <c r="O25" s="9"/>
      <c r="P25" s="36">
        <v>0</v>
      </c>
      <c r="Q25" s="37">
        <v>18415315.219999999</v>
      </c>
      <c r="R25" s="37">
        <v>18415315.219999999</v>
      </c>
      <c r="T25" s="39">
        <v>49906684.219999999</v>
      </c>
      <c r="U25" s="40">
        <v>-31491368.760000002</v>
      </c>
      <c r="V25" s="41">
        <v>18415315.459999997</v>
      </c>
      <c r="X25" s="39">
        <f t="shared" ref="X25:X27" si="16">P25-T25</f>
        <v>-49906684.219999999</v>
      </c>
      <c r="Y25" s="42">
        <f t="shared" ref="Y25:Y27" si="17">R25-V25</f>
        <v>-0.23999999836087227</v>
      </c>
      <c r="Z25" s="41" t="s">
        <v>64</v>
      </c>
    </row>
    <row r="26" spans="1:26" ht="14.4" thickBot="1" x14ac:dyDescent="0.3">
      <c r="A26" s="25">
        <v>2</v>
      </c>
      <c r="B26" s="56" t="s">
        <v>47</v>
      </c>
      <c r="C26" s="43"/>
      <c r="D26" s="36">
        <v>0</v>
      </c>
      <c r="E26" s="37">
        <v>0</v>
      </c>
      <c r="F26" s="38">
        <v>0</v>
      </c>
      <c r="H26" s="39">
        <v>0</v>
      </c>
      <c r="I26" s="40">
        <v>0</v>
      </c>
      <c r="J26" s="41">
        <v>0</v>
      </c>
      <c r="L26" s="39">
        <f t="shared" si="14"/>
        <v>0</v>
      </c>
      <c r="M26" s="42">
        <f t="shared" si="15"/>
        <v>0</v>
      </c>
      <c r="N26" s="41"/>
      <c r="O26" s="9"/>
      <c r="P26" s="36">
        <v>0</v>
      </c>
      <c r="Q26" s="37">
        <v>0</v>
      </c>
      <c r="R26" s="38">
        <v>0</v>
      </c>
      <c r="T26" s="39">
        <v>0</v>
      </c>
      <c r="U26" s="40">
        <v>0</v>
      </c>
      <c r="V26" s="41">
        <v>0</v>
      </c>
      <c r="X26" s="39">
        <f t="shared" si="16"/>
        <v>0</v>
      </c>
      <c r="Y26" s="42">
        <f t="shared" si="17"/>
        <v>0</v>
      </c>
      <c r="Z26" s="41"/>
    </row>
    <row r="27" spans="1:26" ht="14.4" thickBot="1" x14ac:dyDescent="0.3">
      <c r="A27" s="25">
        <v>3</v>
      </c>
      <c r="B27" s="56" t="s">
        <v>48</v>
      </c>
      <c r="C27" s="43"/>
      <c r="D27" s="36">
        <v>0</v>
      </c>
      <c r="E27" s="37">
        <v>0</v>
      </c>
      <c r="F27" s="38">
        <v>0</v>
      </c>
      <c r="H27" s="39">
        <v>0</v>
      </c>
      <c r="I27" s="40">
        <v>0</v>
      </c>
      <c r="J27" s="41">
        <v>0</v>
      </c>
      <c r="L27" s="39">
        <f t="shared" si="14"/>
        <v>0</v>
      </c>
      <c r="M27" s="42">
        <f t="shared" si="15"/>
        <v>0</v>
      </c>
      <c r="N27" s="41"/>
      <c r="O27" s="9"/>
      <c r="P27" s="36">
        <v>6905000</v>
      </c>
      <c r="Q27" s="37">
        <v>0</v>
      </c>
      <c r="R27" s="38">
        <v>6905000</v>
      </c>
      <c r="T27" s="39">
        <v>6905000</v>
      </c>
      <c r="U27" s="40">
        <v>0</v>
      </c>
      <c r="V27" s="41">
        <v>6905000</v>
      </c>
      <c r="X27" s="39">
        <f t="shared" si="16"/>
        <v>0</v>
      </c>
      <c r="Y27" s="42">
        <f t="shared" si="17"/>
        <v>0</v>
      </c>
      <c r="Z27" s="41"/>
    </row>
    <row r="28" spans="1:26" s="53" customFormat="1" ht="31.5" customHeight="1" x14ac:dyDescent="0.25">
      <c r="A28" s="120" t="s">
        <v>36</v>
      </c>
      <c r="B28" s="121"/>
      <c r="C28" s="51"/>
      <c r="D28" s="52"/>
      <c r="E28" s="52">
        <f t="shared" ref="E28:F28" si="18">SUM(E29,E31,E33)</f>
        <v>0</v>
      </c>
      <c r="F28" s="52">
        <f t="shared" si="18"/>
        <v>63154131</v>
      </c>
      <c r="H28" s="52">
        <f t="shared" ref="H28:J28" si="19">SUM(H29,H31,H33)</f>
        <v>0</v>
      </c>
      <c r="I28" s="52">
        <f t="shared" si="19"/>
        <v>0</v>
      </c>
      <c r="J28" s="52">
        <f t="shared" si="19"/>
        <v>0</v>
      </c>
      <c r="L28" s="52">
        <f t="shared" ref="L28:M28" si="20">SUM(L29,L31,L33)</f>
        <v>0</v>
      </c>
      <c r="M28" s="52">
        <f t="shared" si="20"/>
        <v>0</v>
      </c>
      <c r="N28" s="21"/>
      <c r="O28" s="54"/>
      <c r="P28" s="52">
        <f>SUM(P29,P31,P33)</f>
        <v>6550</v>
      </c>
      <c r="Q28" s="52">
        <f t="shared" ref="Q28:R28" si="21">SUM(Q29,Q31,Q33)</f>
        <v>0</v>
      </c>
      <c r="R28" s="52">
        <f t="shared" si="21"/>
        <v>0</v>
      </c>
      <c r="T28" s="52">
        <f t="shared" ref="T28:V28" si="22">SUM(T29,T31,T33)</f>
        <v>0</v>
      </c>
      <c r="U28" s="52">
        <f t="shared" si="22"/>
        <v>0</v>
      </c>
      <c r="V28" s="52">
        <f t="shared" si="22"/>
        <v>0</v>
      </c>
      <c r="X28" s="52">
        <f t="shared" ref="X28:Y28" si="23">SUM(X29,X31,X33)</f>
        <v>0</v>
      </c>
      <c r="Y28" s="52">
        <f t="shared" si="23"/>
        <v>0</v>
      </c>
      <c r="Z28" s="21"/>
    </row>
    <row r="29" spans="1:26" x14ac:dyDescent="0.25">
      <c r="A29" s="122" t="s">
        <v>37</v>
      </c>
      <c r="B29" s="123"/>
      <c r="C29" s="50"/>
      <c r="D29" s="31">
        <v>0</v>
      </c>
      <c r="E29" s="31">
        <f t="shared" ref="E29:F29" si="24">E30</f>
        <v>0</v>
      </c>
      <c r="F29" s="31">
        <f t="shared" si="24"/>
        <v>63154131</v>
      </c>
      <c r="H29" s="31">
        <f t="shared" ref="H29:J29" si="25">H30</f>
        <v>0</v>
      </c>
      <c r="I29" s="31">
        <f t="shared" si="25"/>
        <v>0</v>
      </c>
      <c r="J29" s="31">
        <f t="shared" si="25"/>
        <v>0</v>
      </c>
      <c r="L29" s="31">
        <f>L30</f>
        <v>0</v>
      </c>
      <c r="M29" s="31">
        <f t="shared" ref="M29" si="26">M30</f>
        <v>0</v>
      </c>
      <c r="N29" s="55"/>
      <c r="P29" s="31">
        <f>P30</f>
        <v>0</v>
      </c>
      <c r="Q29" s="31">
        <f t="shared" ref="Q29" si="27">Q30</f>
        <v>0</v>
      </c>
      <c r="R29" s="55"/>
      <c r="T29" s="31">
        <f>T30</f>
        <v>0</v>
      </c>
      <c r="U29" s="31">
        <f t="shared" ref="U29" si="28">U30</f>
        <v>0</v>
      </c>
      <c r="V29" s="55"/>
      <c r="X29" s="31">
        <f>X30</f>
        <v>0</v>
      </c>
      <c r="Y29" s="31">
        <f t="shared" ref="Y29" si="29">Y30</f>
        <v>0</v>
      </c>
      <c r="Z29" s="55"/>
    </row>
    <row r="30" spans="1:26" ht="26.4" x14ac:dyDescent="0.25">
      <c r="A30" s="25">
        <v>1</v>
      </c>
      <c r="B30" s="26" t="s">
        <v>38</v>
      </c>
      <c r="C30" s="43"/>
      <c r="D30" s="36">
        <v>63154131</v>
      </c>
      <c r="E30" s="37">
        <v>0</v>
      </c>
      <c r="F30" s="38">
        <v>63154131</v>
      </c>
      <c r="H30" s="39"/>
      <c r="I30" s="40"/>
      <c r="J30" s="41"/>
      <c r="L30" s="39"/>
      <c r="M30" s="40"/>
      <c r="N30" s="41"/>
      <c r="P30" s="39"/>
      <c r="Q30" s="40"/>
      <c r="R30" s="41"/>
      <c r="T30" s="39"/>
      <c r="U30" s="40"/>
      <c r="V30" s="41"/>
      <c r="X30" s="39"/>
      <c r="Y30" s="40"/>
      <c r="Z30" s="41"/>
    </row>
    <row r="31" spans="1:26" x14ac:dyDescent="0.25">
      <c r="A31" s="122" t="s">
        <v>39</v>
      </c>
      <c r="B31" s="123"/>
      <c r="C31" s="43"/>
      <c r="D31" s="31"/>
      <c r="E31" s="31">
        <f t="shared" ref="E31:F31" si="30">E32</f>
        <v>0</v>
      </c>
      <c r="F31" s="31">
        <f t="shared" si="30"/>
        <v>0</v>
      </c>
      <c r="H31" s="31">
        <f t="shared" ref="H31:J31" si="31">H32</f>
        <v>0</v>
      </c>
      <c r="I31" s="31">
        <f t="shared" si="31"/>
        <v>0</v>
      </c>
      <c r="J31" s="31">
        <f t="shared" si="31"/>
        <v>0</v>
      </c>
      <c r="L31" s="31">
        <f t="shared" ref="L31:M31" si="32">L32</f>
        <v>0</v>
      </c>
      <c r="M31" s="31">
        <f t="shared" si="32"/>
        <v>0</v>
      </c>
      <c r="N31" s="55"/>
      <c r="P31" s="31">
        <f t="shared" ref="P31:Q31" si="33">P32</f>
        <v>0</v>
      </c>
      <c r="Q31" s="31">
        <f t="shared" si="33"/>
        <v>0</v>
      </c>
      <c r="R31" s="55"/>
      <c r="T31" s="31">
        <f t="shared" ref="T31:U31" si="34">T32</f>
        <v>0</v>
      </c>
      <c r="U31" s="31">
        <f t="shared" si="34"/>
        <v>0</v>
      </c>
      <c r="V31" s="55"/>
      <c r="X31" s="31">
        <f t="shared" ref="X31:Y31" si="35">X32</f>
        <v>0</v>
      </c>
      <c r="Y31" s="31">
        <f t="shared" si="35"/>
        <v>0</v>
      </c>
      <c r="Z31" s="55"/>
    </row>
    <row r="32" spans="1:26" ht="26.4" x14ac:dyDescent="0.25">
      <c r="A32" s="25">
        <v>1</v>
      </c>
      <c r="B32" s="26" t="s">
        <v>40</v>
      </c>
      <c r="C32" s="43"/>
      <c r="D32" s="36"/>
      <c r="E32" s="37"/>
      <c r="F32" s="38"/>
      <c r="H32" s="39"/>
      <c r="I32" s="40"/>
      <c r="J32" s="41"/>
      <c r="L32" s="39"/>
      <c r="M32" s="40"/>
      <c r="N32" s="41"/>
      <c r="P32" s="39"/>
      <c r="Q32" s="40"/>
      <c r="R32" s="41"/>
      <c r="T32" s="39"/>
      <c r="U32" s="40"/>
      <c r="V32" s="41"/>
      <c r="X32" s="39"/>
      <c r="Y32" s="40"/>
      <c r="Z32" s="41"/>
    </row>
    <row r="33" spans="1:26" x14ac:dyDescent="0.25">
      <c r="A33" s="122" t="s">
        <v>41</v>
      </c>
      <c r="B33" s="123"/>
      <c r="C33" s="43"/>
      <c r="D33" s="31">
        <v>0</v>
      </c>
      <c r="E33" s="31">
        <f t="shared" ref="E33:F33" si="36">SUM(E34:E35)</f>
        <v>0</v>
      </c>
      <c r="F33" s="31">
        <f t="shared" si="36"/>
        <v>0</v>
      </c>
      <c r="H33" s="31">
        <f t="shared" ref="H33:J33" si="37">SUM(H34:H35)</f>
        <v>0</v>
      </c>
      <c r="I33" s="31">
        <f t="shared" si="37"/>
        <v>0</v>
      </c>
      <c r="J33" s="31">
        <f t="shared" si="37"/>
        <v>0</v>
      </c>
      <c r="L33" s="31">
        <f t="shared" ref="L33:M33" si="38">SUM(L34:L35)</f>
        <v>0</v>
      </c>
      <c r="M33" s="31">
        <f t="shared" si="38"/>
        <v>0</v>
      </c>
      <c r="N33" s="55"/>
      <c r="P33" s="31">
        <f t="shared" ref="P33:Q33" si="39">SUM(P34:P35)</f>
        <v>6550</v>
      </c>
      <c r="Q33" s="31">
        <f t="shared" si="39"/>
        <v>0</v>
      </c>
      <c r="R33" s="55"/>
      <c r="T33" s="31">
        <f t="shared" ref="T33:U33" si="40">SUM(T34:T35)</f>
        <v>0</v>
      </c>
      <c r="U33" s="31">
        <f t="shared" si="40"/>
        <v>0</v>
      </c>
      <c r="V33" s="55"/>
      <c r="X33" s="31">
        <f t="shared" ref="X33:Y33" si="41">SUM(X34:X35)</f>
        <v>0</v>
      </c>
      <c r="Y33" s="31">
        <f t="shared" si="41"/>
        <v>0</v>
      </c>
      <c r="Z33" s="55"/>
    </row>
    <row r="34" spans="1:26" ht="26.4" x14ac:dyDescent="0.25">
      <c r="A34" s="25">
        <v>1</v>
      </c>
      <c r="B34" s="26" t="s">
        <v>42</v>
      </c>
      <c r="C34" s="43"/>
      <c r="D34" s="36">
        <v>0</v>
      </c>
      <c r="E34" s="37"/>
      <c r="F34" s="38"/>
      <c r="H34" s="39"/>
      <c r="I34" s="40"/>
      <c r="J34" s="41"/>
      <c r="L34" s="39"/>
      <c r="M34" s="40"/>
      <c r="N34" s="41"/>
      <c r="P34" s="39"/>
      <c r="Q34" s="40"/>
      <c r="R34" s="41"/>
      <c r="T34" s="39"/>
      <c r="U34" s="40"/>
      <c r="V34" s="41"/>
      <c r="X34" s="39"/>
      <c r="Y34" s="40"/>
      <c r="Z34" s="41"/>
    </row>
    <row r="35" spans="1:26" ht="26.4" x14ac:dyDescent="0.25">
      <c r="A35" s="25">
        <v>2</v>
      </c>
      <c r="B35" s="26" t="s">
        <v>43</v>
      </c>
      <c r="C35" s="43"/>
      <c r="D35" s="36">
        <v>0</v>
      </c>
      <c r="E35" s="37"/>
      <c r="F35" s="38"/>
      <c r="H35" s="39"/>
      <c r="I35" s="40"/>
      <c r="J35" s="41"/>
      <c r="L35" s="39"/>
      <c r="M35" s="40"/>
      <c r="N35" s="41"/>
      <c r="P35" s="39">
        <v>6550</v>
      </c>
      <c r="Q35" s="40">
        <v>0</v>
      </c>
      <c r="R35" s="41">
        <v>6550</v>
      </c>
      <c r="T35" s="39"/>
      <c r="U35" s="40"/>
      <c r="V35" s="41"/>
      <c r="X35" s="39"/>
      <c r="Y35" s="40"/>
      <c r="Z35" s="41"/>
    </row>
    <row r="36" spans="1:26" x14ac:dyDescent="0.25">
      <c r="A36" s="25">
        <v>3</v>
      </c>
      <c r="B36" s="26" t="s">
        <v>44</v>
      </c>
      <c r="C36" s="43"/>
      <c r="D36" s="36">
        <v>0</v>
      </c>
      <c r="E36" s="37"/>
      <c r="F36" s="38"/>
      <c r="H36" s="39"/>
      <c r="I36" s="40"/>
      <c r="J36" s="41"/>
      <c r="L36" s="39"/>
      <c r="M36" s="40"/>
      <c r="N36" s="41"/>
      <c r="P36" s="39"/>
      <c r="Q36" s="40"/>
      <c r="R36" s="41"/>
      <c r="T36" s="39"/>
      <c r="U36" s="40"/>
      <c r="V36" s="41"/>
      <c r="X36" s="39"/>
      <c r="Y36" s="40"/>
      <c r="Z36" s="41"/>
    </row>
    <row r="37" spans="1:26" ht="26.4" x14ac:dyDescent="0.25">
      <c r="A37" s="25">
        <v>4</v>
      </c>
      <c r="B37" s="26" t="s">
        <v>45</v>
      </c>
      <c r="C37" s="43"/>
      <c r="D37" s="36"/>
      <c r="E37" s="37"/>
      <c r="F37" s="38"/>
      <c r="H37" s="39"/>
      <c r="I37" s="40"/>
      <c r="J37" s="41"/>
      <c r="L37" s="39"/>
      <c r="M37" s="40"/>
      <c r="N37" s="41"/>
      <c r="P37" s="39"/>
      <c r="Q37" s="40"/>
      <c r="R37" s="41"/>
      <c r="T37" s="39"/>
      <c r="U37" s="40"/>
      <c r="V37" s="41"/>
      <c r="X37" s="39"/>
      <c r="Y37" s="40"/>
      <c r="Z37" s="41"/>
    </row>
    <row r="41" spans="1:26" x14ac:dyDescent="0.25">
      <c r="Q41" s="88"/>
    </row>
    <row r="42" spans="1:26" x14ac:dyDescent="0.25">
      <c r="Q42" s="88"/>
    </row>
  </sheetData>
  <autoFilter ref="A6:Z37"/>
  <mergeCells count="24">
    <mergeCell ref="A31:B31"/>
    <mergeCell ref="A33:B33"/>
    <mergeCell ref="A10:B10"/>
    <mergeCell ref="A14:B14"/>
    <mergeCell ref="A23:B23"/>
    <mergeCell ref="A24:B24"/>
    <mergeCell ref="A28:B28"/>
    <mergeCell ref="A29:B29"/>
    <mergeCell ref="A9:B9"/>
    <mergeCell ref="D4:N4"/>
    <mergeCell ref="P4:Z4"/>
    <mergeCell ref="D5:F5"/>
    <mergeCell ref="H5:J5"/>
    <mergeCell ref="L5:L6"/>
    <mergeCell ref="M5:M6"/>
    <mergeCell ref="N5:N7"/>
    <mergeCell ref="P5:R5"/>
    <mergeCell ref="T5:V5"/>
    <mergeCell ref="X5:X6"/>
    <mergeCell ref="Y5:Y6"/>
    <mergeCell ref="Z5:Z7"/>
    <mergeCell ref="A6:A7"/>
    <mergeCell ref="B6:B7"/>
    <mergeCell ref="A8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abSelected="1" zoomScale="70" zoomScaleNormal="70" workbookViewId="0">
      <pane xSplit="3" topLeftCell="K1" activePane="topRight" state="frozen"/>
      <selection pane="topRight" activeCell="P33" sqref="P33"/>
    </sheetView>
  </sheetViews>
  <sheetFormatPr defaultRowHeight="13.8" x14ac:dyDescent="0.25"/>
  <cols>
    <col min="1" max="1" width="20.296875" bestFit="1" customWidth="1"/>
    <col min="2" max="2" width="52" customWidth="1"/>
    <col min="3" max="3" width="3.09765625" customWidth="1"/>
    <col min="4" max="4" width="18.796875" style="3" customWidth="1"/>
    <col min="5" max="5" width="14.3984375" style="3" customWidth="1"/>
    <col min="6" max="6" width="23.19921875" style="3" bestFit="1" customWidth="1"/>
    <col min="7" max="7" width="2.796875" customWidth="1"/>
    <col min="8" max="8" width="32" style="3" bestFit="1" customWidth="1"/>
    <col min="9" max="9" width="24.69921875" style="3" bestFit="1" customWidth="1"/>
    <col min="10" max="10" width="23.19921875" style="3" bestFit="1" customWidth="1"/>
    <col min="11" max="11" width="2.19921875" customWidth="1"/>
    <col min="12" max="12" width="34.296875" style="3" bestFit="1" customWidth="1"/>
    <col min="13" max="13" width="25.296875" style="3" customWidth="1"/>
    <col min="14" max="14" width="26.8984375" style="3" customWidth="1"/>
    <col min="15" max="15" width="1.296875" customWidth="1"/>
    <col min="16" max="16" width="31.796875" bestFit="1" customWidth="1"/>
    <col min="17" max="17" width="21.59765625" bestFit="1" customWidth="1"/>
    <col min="18" max="18" width="17.59765625" bestFit="1" customWidth="1"/>
    <col min="19" max="19" width="2.3984375" customWidth="1"/>
    <col min="20" max="20" width="32" bestFit="1" customWidth="1"/>
    <col min="21" max="21" width="24.69921875" bestFit="1" customWidth="1"/>
    <col min="22" max="22" width="17.59765625" bestFit="1" customWidth="1"/>
    <col min="23" max="23" width="2.3984375" customWidth="1"/>
    <col min="24" max="24" width="34.296875" bestFit="1" customWidth="1"/>
    <col min="25" max="25" width="35.69921875" bestFit="1" customWidth="1"/>
    <col min="26" max="26" width="13.19921875" bestFit="1" customWidth="1"/>
  </cols>
  <sheetData>
    <row r="1" spans="1:26" x14ac:dyDescent="0.25">
      <c r="A1" s="1" t="s">
        <v>0</v>
      </c>
      <c r="B1" s="58" t="s">
        <v>56</v>
      </c>
    </row>
    <row r="2" spans="1:26" x14ac:dyDescent="0.25">
      <c r="A2" s="1" t="s">
        <v>1</v>
      </c>
      <c r="B2" s="57" t="s">
        <v>57</v>
      </c>
    </row>
    <row r="3" spans="1:26" x14ac:dyDescent="0.25">
      <c r="A3" s="5" t="s">
        <v>2</v>
      </c>
      <c r="B3" s="6" t="s">
        <v>51</v>
      </c>
    </row>
    <row r="4" spans="1:26" x14ac:dyDescent="0.25">
      <c r="A4" s="7"/>
      <c r="B4" s="8"/>
      <c r="C4" s="8"/>
      <c r="D4" s="111" t="s">
        <v>3</v>
      </c>
      <c r="E4" s="111"/>
      <c r="F4" s="111"/>
      <c r="G4" s="111"/>
      <c r="H4" s="111"/>
      <c r="I4" s="111"/>
      <c r="J4" s="111"/>
      <c r="K4" s="111"/>
      <c r="L4" s="111"/>
      <c r="M4" s="111"/>
      <c r="N4" s="111"/>
      <c r="P4" s="111" t="s">
        <v>4</v>
      </c>
      <c r="Q4" s="111"/>
      <c r="R4" s="111"/>
      <c r="S4" s="111"/>
      <c r="T4" s="111"/>
      <c r="U4" s="111"/>
      <c r="V4" s="111"/>
      <c r="W4" s="111"/>
      <c r="X4" s="111"/>
      <c r="Y4" s="111"/>
      <c r="Z4" s="111"/>
    </row>
    <row r="5" spans="1:26" x14ac:dyDescent="0.25">
      <c r="D5" s="112" t="s">
        <v>5</v>
      </c>
      <c r="E5" s="113"/>
      <c r="F5" s="114"/>
      <c r="H5" s="115" t="s">
        <v>6</v>
      </c>
      <c r="I5" s="116"/>
      <c r="J5" s="117"/>
      <c r="L5" s="118" t="s">
        <v>7</v>
      </c>
      <c r="M5" s="104" t="s">
        <v>8</v>
      </c>
      <c r="N5" s="106" t="s">
        <v>9</v>
      </c>
      <c r="O5" s="9"/>
      <c r="P5" s="112" t="s">
        <v>5</v>
      </c>
      <c r="Q5" s="113"/>
      <c r="R5" s="114"/>
      <c r="T5" s="115" t="s">
        <v>6</v>
      </c>
      <c r="U5" s="116"/>
      <c r="V5" s="117"/>
      <c r="X5" s="118" t="s">
        <v>7</v>
      </c>
      <c r="Y5" s="104" t="s">
        <v>8</v>
      </c>
      <c r="Z5" s="106" t="s">
        <v>9</v>
      </c>
    </row>
    <row r="6" spans="1:26" s="14" customFormat="1" ht="67.95" customHeight="1" x14ac:dyDescent="0.25">
      <c r="A6" s="109" t="s">
        <v>10</v>
      </c>
      <c r="B6" s="110" t="s">
        <v>11</v>
      </c>
      <c r="C6" s="10"/>
      <c r="D6" s="11" t="s">
        <v>12</v>
      </c>
      <c r="E6" s="12" t="s">
        <v>13</v>
      </c>
      <c r="F6" s="13" t="s">
        <v>14</v>
      </c>
      <c r="H6" s="15" t="s">
        <v>15</v>
      </c>
      <c r="I6" s="16" t="s">
        <v>16</v>
      </c>
      <c r="J6" s="17" t="s">
        <v>14</v>
      </c>
      <c r="L6" s="119"/>
      <c r="M6" s="105"/>
      <c r="N6" s="107"/>
      <c r="O6" s="18"/>
      <c r="P6" s="11" t="s">
        <v>12</v>
      </c>
      <c r="Q6" s="12" t="s">
        <v>13</v>
      </c>
      <c r="R6" s="13" t="s">
        <v>14</v>
      </c>
      <c r="T6" s="15" t="s">
        <v>15</v>
      </c>
      <c r="U6" s="16" t="s">
        <v>16</v>
      </c>
      <c r="V6" s="17" t="s">
        <v>14</v>
      </c>
      <c r="X6" s="119"/>
      <c r="Y6" s="105"/>
      <c r="Z6" s="107"/>
    </row>
    <row r="7" spans="1:26" s="14" customFormat="1" ht="14.4" customHeight="1" x14ac:dyDescent="0.25">
      <c r="A7" s="109"/>
      <c r="B7" s="110"/>
      <c r="C7" s="10"/>
      <c r="D7" s="19" t="s">
        <v>3</v>
      </c>
      <c r="E7" s="12" t="s">
        <v>17</v>
      </c>
      <c r="F7" s="13" t="s">
        <v>17</v>
      </c>
      <c r="H7" s="15" t="s">
        <v>17</v>
      </c>
      <c r="I7" s="16" t="s">
        <v>17</v>
      </c>
      <c r="J7" s="17" t="s">
        <v>17</v>
      </c>
      <c r="L7" s="15" t="s">
        <v>17</v>
      </c>
      <c r="M7" s="16" t="s">
        <v>17</v>
      </c>
      <c r="N7" s="108"/>
      <c r="O7" s="18"/>
      <c r="P7" s="19" t="s">
        <v>4</v>
      </c>
      <c r="Q7" s="19" t="s">
        <v>4</v>
      </c>
      <c r="R7" s="19" t="s">
        <v>4</v>
      </c>
      <c r="T7" s="19" t="s">
        <v>4</v>
      </c>
      <c r="U7" s="19" t="s">
        <v>4</v>
      </c>
      <c r="V7" s="19" t="s">
        <v>4</v>
      </c>
      <c r="X7" s="19" t="s">
        <v>4</v>
      </c>
      <c r="Y7" s="19" t="s">
        <v>4</v>
      </c>
      <c r="Z7" s="108"/>
    </row>
    <row r="8" spans="1:26" s="28" customFormat="1" ht="26.55" customHeight="1" x14ac:dyDescent="0.25">
      <c r="A8" s="124" t="s">
        <v>18</v>
      </c>
      <c r="B8" s="125"/>
      <c r="C8" s="27"/>
      <c r="D8" s="20">
        <f>SUM(D9:D27)</f>
        <v>0</v>
      </c>
      <c r="E8" s="20">
        <f>SUM(E9:E27)</f>
        <v>0</v>
      </c>
      <c r="F8" s="20">
        <f>SUM(F9:F27)</f>
        <v>0</v>
      </c>
      <c r="H8" s="20">
        <f>SUM(H9:H27)</f>
        <v>51522374433.670006</v>
      </c>
      <c r="I8" s="20">
        <f>SUM(I9:I27)</f>
        <v>0</v>
      </c>
      <c r="J8" s="20">
        <f>SUM(J9:J27)</f>
        <v>51522374433.670006</v>
      </c>
      <c r="L8" s="20">
        <f>SUM(L9:L27)</f>
        <v>-51522374433.670006</v>
      </c>
      <c r="M8" s="20">
        <f>SUM(M9:M27)</f>
        <v>-51522374433.670006</v>
      </c>
      <c r="N8" s="22"/>
      <c r="O8" s="29"/>
      <c r="P8" s="20">
        <f>SUM(P9:P27)</f>
        <v>79979812.504915416</v>
      </c>
      <c r="Q8" s="20">
        <f>SUM(Q9:Q27)</f>
        <v>0</v>
      </c>
      <c r="R8" s="20">
        <f>SUM(R9:R27)</f>
        <v>79979812.504915416</v>
      </c>
      <c r="T8" s="20">
        <f>SUM(T9:T27)</f>
        <v>38660968.18</v>
      </c>
      <c r="U8" s="20">
        <f>SUM(U9:U27)</f>
        <v>0</v>
      </c>
      <c r="V8" s="20">
        <f>SUM(V9:V27)</f>
        <v>38660968.18</v>
      </c>
      <c r="X8" s="20">
        <f>SUM(X9:X27)</f>
        <v>41318844.324915409</v>
      </c>
      <c r="Y8" s="20">
        <f>SUM(Y9:Y27)</f>
        <v>41318844.324915409</v>
      </c>
      <c r="Z8" s="22"/>
    </row>
    <row r="9" spans="1:26" s="14" customFormat="1" ht="26.55" customHeight="1" x14ac:dyDescent="0.25">
      <c r="A9" s="126" t="s">
        <v>19</v>
      </c>
      <c r="B9" s="127"/>
      <c r="C9" s="10"/>
      <c r="D9" s="23">
        <f>SUM(D10,D14)</f>
        <v>0</v>
      </c>
      <c r="E9" s="23">
        <f t="shared" ref="E9:F9" si="0">SUM(E10,E14)</f>
        <v>0</v>
      </c>
      <c r="F9" s="23">
        <f t="shared" si="0"/>
        <v>0</v>
      </c>
      <c r="H9" s="23">
        <f t="shared" ref="H9:J9" si="1">SUM(H10,H14)</f>
        <v>0</v>
      </c>
      <c r="I9" s="23">
        <f t="shared" si="1"/>
        <v>0</v>
      </c>
      <c r="J9" s="23">
        <f t="shared" si="1"/>
        <v>0</v>
      </c>
      <c r="L9" s="23">
        <f t="shared" ref="L9:M9" si="2">SUM(L10,L14)</f>
        <v>0</v>
      </c>
      <c r="M9" s="23">
        <f t="shared" si="2"/>
        <v>0</v>
      </c>
      <c r="N9" s="24"/>
      <c r="O9" s="18"/>
      <c r="P9" s="23">
        <f>SUM(P10,P14)</f>
        <v>0</v>
      </c>
      <c r="Q9" s="23">
        <f t="shared" ref="Q9:R9" si="3">SUM(Q10,Q14)</f>
        <v>0</v>
      </c>
      <c r="R9" s="23">
        <f t="shared" si="3"/>
        <v>0</v>
      </c>
      <c r="T9" s="23">
        <f t="shared" ref="T9:V9" si="4">SUM(T10,T14)</f>
        <v>0</v>
      </c>
      <c r="U9" s="23">
        <f t="shared" si="4"/>
        <v>0</v>
      </c>
      <c r="V9" s="23">
        <f t="shared" si="4"/>
        <v>0</v>
      </c>
      <c r="X9" s="23">
        <f t="shared" ref="X9:Y9" si="5">SUM(X10,X14)</f>
        <v>0</v>
      </c>
      <c r="Y9" s="23">
        <f t="shared" si="5"/>
        <v>0</v>
      </c>
      <c r="Z9" s="24"/>
    </row>
    <row r="10" spans="1:26" s="32" customFormat="1" x14ac:dyDescent="0.25">
      <c r="A10" s="122" t="s">
        <v>20</v>
      </c>
      <c r="B10" s="123"/>
      <c r="C10" s="30"/>
      <c r="D10" s="31"/>
      <c r="E10" s="31"/>
      <c r="F10" s="31"/>
      <c r="H10" s="31"/>
      <c r="I10" s="31"/>
      <c r="J10" s="31"/>
      <c r="L10" s="31"/>
      <c r="M10" s="31"/>
      <c r="N10" s="33"/>
      <c r="O10" s="34"/>
      <c r="P10" s="31"/>
      <c r="Q10" s="31"/>
      <c r="R10" s="31"/>
      <c r="T10" s="31"/>
      <c r="U10" s="31"/>
      <c r="V10" s="31"/>
      <c r="X10" s="31"/>
      <c r="Y10" s="31"/>
      <c r="Z10" s="33"/>
    </row>
    <row r="11" spans="1:26" x14ac:dyDescent="0.25">
      <c r="A11" s="25">
        <v>1</v>
      </c>
      <c r="B11" s="26" t="s">
        <v>21</v>
      </c>
      <c r="C11" s="35"/>
      <c r="D11" s="36">
        <v>0</v>
      </c>
      <c r="E11" s="37">
        <v>0</v>
      </c>
      <c r="F11" s="38">
        <v>0</v>
      </c>
      <c r="H11" s="39">
        <v>0</v>
      </c>
      <c r="I11" s="40">
        <v>0</v>
      </c>
      <c r="J11" s="41">
        <v>0</v>
      </c>
      <c r="L11" s="39">
        <f>D11-H11</f>
        <v>0</v>
      </c>
      <c r="M11" s="42">
        <f>F11-J11</f>
        <v>0</v>
      </c>
      <c r="N11" s="41"/>
      <c r="O11" s="9"/>
      <c r="P11" s="36">
        <v>0</v>
      </c>
      <c r="Q11" s="37">
        <v>0</v>
      </c>
      <c r="R11" s="38">
        <v>0</v>
      </c>
      <c r="T11" s="39">
        <v>0</v>
      </c>
      <c r="U11" s="40">
        <v>0</v>
      </c>
      <c r="V11" s="41">
        <v>0</v>
      </c>
      <c r="X11" s="39">
        <f>P11-T11</f>
        <v>0</v>
      </c>
      <c r="Y11" s="42">
        <f>R11-V11</f>
        <v>0</v>
      </c>
      <c r="Z11" s="41"/>
    </row>
    <row r="12" spans="1:26" ht="26.55" customHeight="1" x14ac:dyDescent="0.25">
      <c r="A12" s="25">
        <v>2</v>
      </c>
      <c r="B12" s="26" t="s">
        <v>22</v>
      </c>
      <c r="C12" s="35"/>
      <c r="D12" s="36">
        <v>0</v>
      </c>
      <c r="E12" s="37">
        <v>0</v>
      </c>
      <c r="F12" s="38">
        <v>0</v>
      </c>
      <c r="H12" s="39">
        <v>0</v>
      </c>
      <c r="I12" s="40">
        <v>0</v>
      </c>
      <c r="J12" s="41">
        <v>0</v>
      </c>
      <c r="L12" s="39">
        <f t="shared" ref="L12:L13" si="6">D12-H12</f>
        <v>0</v>
      </c>
      <c r="M12" s="42">
        <f t="shared" ref="M12:M13" si="7">F12-J12</f>
        <v>0</v>
      </c>
      <c r="N12" s="41"/>
      <c r="O12" s="9"/>
      <c r="P12" s="36">
        <v>0</v>
      </c>
      <c r="Q12" s="37">
        <v>0</v>
      </c>
      <c r="R12" s="38">
        <v>0</v>
      </c>
      <c r="T12" s="39">
        <v>0</v>
      </c>
      <c r="U12" s="40">
        <v>0</v>
      </c>
      <c r="V12" s="41">
        <v>0</v>
      </c>
      <c r="X12" s="39">
        <f t="shared" ref="X12" si="8">P12-T12</f>
        <v>0</v>
      </c>
      <c r="Y12" s="42">
        <f t="shared" ref="Y12:Y13" si="9">R12-V12</f>
        <v>0</v>
      </c>
      <c r="Z12" s="41"/>
    </row>
    <row r="13" spans="1:26" ht="30" customHeight="1" x14ac:dyDescent="0.25">
      <c r="A13" s="25">
        <v>3</v>
      </c>
      <c r="B13" s="26" t="s">
        <v>23</v>
      </c>
      <c r="C13" s="43"/>
      <c r="D13" s="36">
        <v>0</v>
      </c>
      <c r="E13" s="37">
        <v>0</v>
      </c>
      <c r="F13" s="38">
        <v>0</v>
      </c>
      <c r="H13" s="39">
        <v>0</v>
      </c>
      <c r="I13" s="40">
        <v>0</v>
      </c>
      <c r="J13" s="41">
        <v>0</v>
      </c>
      <c r="L13" s="39">
        <f t="shared" si="6"/>
        <v>0</v>
      </c>
      <c r="M13" s="42">
        <f t="shared" si="7"/>
        <v>0</v>
      </c>
      <c r="N13" s="41"/>
      <c r="O13" s="9"/>
      <c r="P13" s="36">
        <v>0</v>
      </c>
      <c r="Q13" s="37">
        <v>0</v>
      </c>
      <c r="R13" s="38">
        <v>0</v>
      </c>
      <c r="T13" s="39">
        <v>0</v>
      </c>
      <c r="U13" s="40">
        <v>0</v>
      </c>
      <c r="V13" s="41">
        <v>0</v>
      </c>
      <c r="X13" s="39">
        <f>P13-T13</f>
        <v>0</v>
      </c>
      <c r="Y13" s="42">
        <f t="shared" si="9"/>
        <v>0</v>
      </c>
      <c r="Z13" s="41"/>
    </row>
    <row r="14" spans="1:26" s="32" customFormat="1" x14ac:dyDescent="0.25">
      <c r="A14" s="122" t="s">
        <v>24</v>
      </c>
      <c r="B14" s="123"/>
      <c r="C14" s="30"/>
      <c r="D14" s="31"/>
      <c r="E14" s="31"/>
      <c r="F14" s="31"/>
      <c r="H14" s="31"/>
      <c r="I14" s="31"/>
      <c r="J14" s="31"/>
      <c r="L14" s="31">
        <v>0</v>
      </c>
      <c r="M14" s="44">
        <v>0</v>
      </c>
      <c r="N14" s="33"/>
      <c r="O14" s="34"/>
      <c r="P14" s="31"/>
      <c r="Q14" s="31"/>
      <c r="R14" s="31"/>
      <c r="T14" s="31"/>
      <c r="U14" s="31"/>
      <c r="V14" s="31"/>
      <c r="X14" s="31">
        <v>0</v>
      </c>
      <c r="Y14" s="44">
        <v>0</v>
      </c>
      <c r="Z14" s="33"/>
    </row>
    <row r="15" spans="1:26" x14ac:dyDescent="0.25">
      <c r="A15" s="25">
        <v>1</v>
      </c>
      <c r="B15" s="26" t="s">
        <v>25</v>
      </c>
      <c r="C15" s="45"/>
      <c r="D15" s="36"/>
      <c r="E15" s="37">
        <v>0</v>
      </c>
      <c r="F15" s="36"/>
      <c r="H15" s="39">
        <v>40077554575.300003</v>
      </c>
      <c r="I15" s="40">
        <v>11444819858.370001</v>
      </c>
      <c r="J15" s="41">
        <v>51522374433.670006</v>
      </c>
      <c r="L15" s="39">
        <f t="shared" ref="L15:L22" si="10">D15-H15</f>
        <v>-40077554575.300003</v>
      </c>
      <c r="M15" s="42">
        <f t="shared" ref="M15:M22" si="11">F15-J15</f>
        <v>-51522374433.670006</v>
      </c>
      <c r="N15" s="41" t="s">
        <v>58</v>
      </c>
      <c r="O15" s="9"/>
      <c r="P15" s="36">
        <v>41304877</v>
      </c>
      <c r="Q15" s="37"/>
      <c r="R15" s="38">
        <v>41304877</v>
      </c>
      <c r="T15" s="39">
        <v>0</v>
      </c>
      <c r="U15" s="40">
        <v>0</v>
      </c>
      <c r="V15" s="41">
        <v>0</v>
      </c>
      <c r="X15" s="39">
        <f t="shared" ref="X15:X22" si="12">P15-T15</f>
        <v>41304877</v>
      </c>
      <c r="Y15" s="42">
        <f>R15-V15</f>
        <v>41304877</v>
      </c>
      <c r="Z15" s="41" t="s">
        <v>58</v>
      </c>
    </row>
    <row r="16" spans="1:26" x14ac:dyDescent="0.25">
      <c r="A16" s="25">
        <v>2</v>
      </c>
      <c r="B16" s="46" t="s">
        <v>26</v>
      </c>
      <c r="C16" s="45"/>
      <c r="D16" s="36">
        <v>0</v>
      </c>
      <c r="E16" s="37">
        <v>0</v>
      </c>
      <c r="F16" s="38">
        <v>0</v>
      </c>
      <c r="H16" s="39">
        <v>0</v>
      </c>
      <c r="I16" s="40">
        <v>0</v>
      </c>
      <c r="J16" s="41">
        <v>0</v>
      </c>
      <c r="L16" s="39">
        <v>0</v>
      </c>
      <c r="M16" s="42">
        <f t="shared" si="11"/>
        <v>0</v>
      </c>
      <c r="N16" s="41"/>
      <c r="O16" s="9"/>
      <c r="P16" s="36">
        <v>0</v>
      </c>
      <c r="Q16" s="37">
        <v>0</v>
      </c>
      <c r="R16" s="38">
        <v>0</v>
      </c>
      <c r="T16" s="39">
        <v>0</v>
      </c>
      <c r="U16" s="40">
        <v>0</v>
      </c>
      <c r="V16" s="41">
        <v>0</v>
      </c>
      <c r="X16" s="39">
        <f t="shared" si="12"/>
        <v>0</v>
      </c>
      <c r="Y16" s="42">
        <f t="shared" ref="Y16:Y22" si="13">R16-V16</f>
        <v>0</v>
      </c>
      <c r="Z16" s="41"/>
    </row>
    <row r="17" spans="1:26" x14ac:dyDescent="0.25">
      <c r="A17" s="25">
        <v>3</v>
      </c>
      <c r="B17" s="26" t="s">
        <v>28</v>
      </c>
      <c r="C17" s="35"/>
      <c r="D17" s="36">
        <v>0</v>
      </c>
      <c r="E17" s="37">
        <v>0</v>
      </c>
      <c r="F17" s="38">
        <v>0</v>
      </c>
      <c r="H17" s="39">
        <v>0</v>
      </c>
      <c r="I17" s="40">
        <v>0</v>
      </c>
      <c r="J17" s="41">
        <v>0</v>
      </c>
      <c r="L17" s="39">
        <f t="shared" si="10"/>
        <v>0</v>
      </c>
      <c r="M17" s="42">
        <f t="shared" si="11"/>
        <v>0</v>
      </c>
      <c r="N17" s="41"/>
      <c r="O17" s="9"/>
      <c r="P17" s="36">
        <v>0</v>
      </c>
      <c r="Q17" s="37">
        <v>0</v>
      </c>
      <c r="R17" s="38">
        <v>0</v>
      </c>
      <c r="T17" s="39">
        <v>0</v>
      </c>
      <c r="U17" s="40">
        <v>0</v>
      </c>
      <c r="V17" s="41">
        <v>0</v>
      </c>
      <c r="X17" s="39">
        <f t="shared" si="12"/>
        <v>0</v>
      </c>
      <c r="Y17" s="42">
        <f t="shared" si="13"/>
        <v>0</v>
      </c>
      <c r="Z17" s="41"/>
    </row>
    <row r="18" spans="1:26" x14ac:dyDescent="0.25">
      <c r="A18" s="25">
        <v>4</v>
      </c>
      <c r="B18" s="26" t="s">
        <v>29</v>
      </c>
      <c r="C18" s="43"/>
      <c r="D18" s="36">
        <v>0</v>
      </c>
      <c r="E18" s="37">
        <v>0</v>
      </c>
      <c r="F18" s="38">
        <v>0</v>
      </c>
      <c r="H18" s="39">
        <v>0</v>
      </c>
      <c r="I18" s="40">
        <v>0</v>
      </c>
      <c r="J18" s="41">
        <v>0</v>
      </c>
      <c r="L18" s="39">
        <f t="shared" si="10"/>
        <v>0</v>
      </c>
      <c r="M18" s="42">
        <f t="shared" si="11"/>
        <v>0</v>
      </c>
      <c r="N18" s="41"/>
      <c r="O18" s="9"/>
      <c r="P18" s="36">
        <v>0</v>
      </c>
      <c r="Q18" s="37">
        <v>0</v>
      </c>
      <c r="R18" s="38">
        <v>0</v>
      </c>
      <c r="T18" s="39">
        <v>0</v>
      </c>
      <c r="U18" s="40">
        <v>0</v>
      </c>
      <c r="V18" s="41">
        <v>0</v>
      </c>
      <c r="X18" s="39">
        <f t="shared" si="12"/>
        <v>0</v>
      </c>
      <c r="Y18" s="42">
        <f t="shared" si="13"/>
        <v>0</v>
      </c>
      <c r="Z18" s="41"/>
    </row>
    <row r="19" spans="1:26" x14ac:dyDescent="0.25">
      <c r="A19" s="25">
        <v>5</v>
      </c>
      <c r="B19" s="46" t="s">
        <v>30</v>
      </c>
      <c r="C19" s="47"/>
      <c r="D19" s="36">
        <v>0</v>
      </c>
      <c r="E19" s="37">
        <v>0</v>
      </c>
      <c r="F19" s="38">
        <v>0</v>
      </c>
      <c r="H19" s="39">
        <v>11444819858.370001</v>
      </c>
      <c r="I19" s="40">
        <f>-H19</f>
        <v>-11444819858.370001</v>
      </c>
      <c r="J19" s="41">
        <v>0</v>
      </c>
      <c r="L19" s="39">
        <f t="shared" si="10"/>
        <v>-11444819858.370001</v>
      </c>
      <c r="M19" s="42">
        <f t="shared" si="11"/>
        <v>0</v>
      </c>
      <c r="N19" s="41"/>
      <c r="O19" s="9"/>
      <c r="P19" s="36">
        <v>0</v>
      </c>
      <c r="Q19" s="37">
        <v>0</v>
      </c>
      <c r="R19" s="38">
        <v>0</v>
      </c>
      <c r="T19" s="39">
        <v>0</v>
      </c>
      <c r="U19" s="40">
        <v>0</v>
      </c>
      <c r="V19" s="41">
        <v>0</v>
      </c>
      <c r="X19" s="39">
        <f t="shared" si="12"/>
        <v>0</v>
      </c>
      <c r="Y19" s="42">
        <f t="shared" si="13"/>
        <v>0</v>
      </c>
      <c r="Z19" s="41"/>
    </row>
    <row r="20" spans="1:26" x14ac:dyDescent="0.25">
      <c r="A20" s="25">
        <v>6</v>
      </c>
      <c r="B20" s="46" t="s">
        <v>31</v>
      </c>
      <c r="C20" s="47"/>
      <c r="D20" s="36">
        <v>0</v>
      </c>
      <c r="E20" s="37">
        <v>0</v>
      </c>
      <c r="F20" s="38">
        <v>0</v>
      </c>
      <c r="H20" s="39">
        <v>0</v>
      </c>
      <c r="I20" s="40">
        <v>0</v>
      </c>
      <c r="J20" s="41">
        <v>0</v>
      </c>
      <c r="L20" s="39">
        <f t="shared" si="10"/>
        <v>0</v>
      </c>
      <c r="M20" s="42">
        <f t="shared" si="11"/>
        <v>0</v>
      </c>
      <c r="N20" s="41"/>
      <c r="O20" s="9"/>
      <c r="P20" s="36">
        <v>13867.330000000002</v>
      </c>
      <c r="Q20" s="37">
        <v>0</v>
      </c>
      <c r="R20" s="38">
        <v>13867.330000000002</v>
      </c>
      <c r="T20" s="39">
        <v>0</v>
      </c>
      <c r="U20" s="40">
        <v>0</v>
      </c>
      <c r="V20" s="41">
        <v>0</v>
      </c>
      <c r="X20" s="39">
        <f t="shared" si="12"/>
        <v>13867.330000000002</v>
      </c>
      <c r="Y20" s="42">
        <f t="shared" si="13"/>
        <v>13867.330000000002</v>
      </c>
      <c r="Z20" s="41" t="s">
        <v>27</v>
      </c>
    </row>
    <row r="21" spans="1:26" x14ac:dyDescent="0.25">
      <c r="A21" s="25">
        <v>7</v>
      </c>
      <c r="B21" s="46" t="s">
        <v>32</v>
      </c>
      <c r="C21" s="48"/>
      <c r="D21" s="36">
        <v>0</v>
      </c>
      <c r="E21" s="37">
        <v>0</v>
      </c>
      <c r="F21" s="38">
        <v>0</v>
      </c>
      <c r="H21" s="39">
        <v>0</v>
      </c>
      <c r="I21" s="40">
        <v>0</v>
      </c>
      <c r="J21" s="41">
        <v>0</v>
      </c>
      <c r="L21" s="39">
        <f t="shared" si="10"/>
        <v>0</v>
      </c>
      <c r="M21" s="42">
        <f t="shared" si="11"/>
        <v>0</v>
      </c>
      <c r="N21" s="41"/>
      <c r="O21" s="9"/>
      <c r="P21" s="36">
        <v>0</v>
      </c>
      <c r="Q21" s="37">
        <v>0</v>
      </c>
      <c r="R21" s="38">
        <v>0</v>
      </c>
      <c r="T21" s="39">
        <v>0</v>
      </c>
      <c r="U21" s="40">
        <v>0</v>
      </c>
      <c r="V21" s="41">
        <v>0</v>
      </c>
      <c r="X21" s="39">
        <f t="shared" si="12"/>
        <v>0</v>
      </c>
      <c r="Y21" s="42">
        <f t="shared" si="13"/>
        <v>0</v>
      </c>
      <c r="Z21" s="41"/>
    </row>
    <row r="22" spans="1:26" x14ac:dyDescent="0.25">
      <c r="A22" s="25">
        <v>8</v>
      </c>
      <c r="B22" s="46" t="s">
        <v>33</v>
      </c>
      <c r="C22" s="47"/>
      <c r="D22" s="36">
        <v>0</v>
      </c>
      <c r="E22" s="37">
        <v>0</v>
      </c>
      <c r="F22" s="38">
        <v>0</v>
      </c>
      <c r="H22" s="39">
        <v>0</v>
      </c>
      <c r="I22" s="40">
        <v>0</v>
      </c>
      <c r="J22" s="41">
        <v>0</v>
      </c>
      <c r="L22" s="39">
        <f t="shared" si="10"/>
        <v>0</v>
      </c>
      <c r="M22" s="42">
        <f t="shared" si="11"/>
        <v>0</v>
      </c>
      <c r="N22" s="41"/>
      <c r="O22" s="9"/>
      <c r="P22" s="36">
        <v>0</v>
      </c>
      <c r="Q22" s="37">
        <v>0</v>
      </c>
      <c r="R22" s="38">
        <v>0</v>
      </c>
      <c r="T22" s="39">
        <v>0</v>
      </c>
      <c r="U22" s="40">
        <v>0</v>
      </c>
      <c r="V22" s="41">
        <v>0</v>
      </c>
      <c r="X22" s="39">
        <f t="shared" si="12"/>
        <v>0</v>
      </c>
      <c r="Y22" s="42">
        <f t="shared" si="13"/>
        <v>0</v>
      </c>
      <c r="Z22" s="41"/>
    </row>
    <row r="23" spans="1:26" ht="15.6" x14ac:dyDescent="0.25">
      <c r="A23" s="126" t="s">
        <v>34</v>
      </c>
      <c r="B23" s="127"/>
      <c r="C23" s="47"/>
      <c r="D23" s="23"/>
      <c r="E23" s="23"/>
      <c r="F23" s="23"/>
      <c r="H23" s="23"/>
      <c r="I23" s="23"/>
      <c r="J23" s="23"/>
      <c r="L23" s="23"/>
      <c r="M23" s="49"/>
      <c r="N23" s="24"/>
      <c r="O23" s="9"/>
      <c r="P23" s="23"/>
      <c r="Q23" s="23"/>
      <c r="R23" s="23"/>
      <c r="T23" s="23"/>
      <c r="U23" s="23"/>
      <c r="V23" s="23"/>
      <c r="X23" s="23"/>
      <c r="Y23" s="49"/>
      <c r="Z23" s="24"/>
    </row>
    <row r="24" spans="1:26" s="32" customFormat="1" ht="14.4" thickBot="1" x14ac:dyDescent="0.3">
      <c r="A24" s="122" t="s">
        <v>35</v>
      </c>
      <c r="B24" s="123"/>
      <c r="C24" s="50"/>
      <c r="D24" s="31"/>
      <c r="E24" s="31"/>
      <c r="F24" s="31"/>
      <c r="H24" s="31"/>
      <c r="I24" s="31"/>
      <c r="J24" s="31"/>
      <c r="L24" s="31">
        <v>0</v>
      </c>
      <c r="M24" s="44">
        <v>0</v>
      </c>
      <c r="N24" s="33"/>
      <c r="O24" s="34"/>
      <c r="P24" s="31"/>
      <c r="Q24" s="31"/>
      <c r="R24" s="31"/>
      <c r="T24" s="31"/>
      <c r="U24" s="31"/>
      <c r="V24" s="31"/>
      <c r="X24" s="31">
        <v>0</v>
      </c>
      <c r="Y24" s="44">
        <v>0</v>
      </c>
      <c r="Z24" s="33"/>
    </row>
    <row r="25" spans="1:26" ht="14.4" thickBot="1" x14ac:dyDescent="0.3">
      <c r="A25" s="25">
        <v>1</v>
      </c>
      <c r="B25" s="56" t="s">
        <v>46</v>
      </c>
      <c r="C25" s="43"/>
      <c r="D25" s="36">
        <v>0</v>
      </c>
      <c r="E25" s="37">
        <v>0</v>
      </c>
      <c r="F25" s="38">
        <v>0</v>
      </c>
      <c r="H25" s="39">
        <v>0</v>
      </c>
      <c r="I25" s="40">
        <v>0</v>
      </c>
      <c r="J25" s="41">
        <v>0</v>
      </c>
      <c r="L25" s="39">
        <f t="shared" ref="L25:L27" si="14">D25-H25</f>
        <v>0</v>
      </c>
      <c r="M25" s="42">
        <f t="shared" ref="M25:M27" si="15">F25-J25</f>
        <v>0</v>
      </c>
      <c r="N25" s="41"/>
      <c r="O25" s="9"/>
      <c r="P25" s="36">
        <v>38111068.174915411</v>
      </c>
      <c r="Q25" s="37">
        <v>0</v>
      </c>
      <c r="R25" s="38">
        <v>38111068.174915411</v>
      </c>
      <c r="T25" s="39">
        <v>38110968.18</v>
      </c>
      <c r="U25" s="40">
        <v>0</v>
      </c>
      <c r="V25" s="41">
        <v>38110968.18</v>
      </c>
      <c r="X25" s="39">
        <f t="shared" ref="X25:X27" si="16">P25-T25</f>
        <v>99.994915410876274</v>
      </c>
      <c r="Y25" s="42">
        <f t="shared" ref="Y25:Y27" si="17">R25-V25</f>
        <v>99.994915410876274</v>
      </c>
      <c r="Z25" s="41" t="s">
        <v>65</v>
      </c>
    </row>
    <row r="26" spans="1:26" ht="14.4" thickBot="1" x14ac:dyDescent="0.3">
      <c r="A26" s="25">
        <v>2</v>
      </c>
      <c r="B26" s="56" t="s">
        <v>47</v>
      </c>
      <c r="C26" s="43"/>
      <c r="D26" s="36">
        <v>0</v>
      </c>
      <c r="E26" s="37">
        <v>0</v>
      </c>
      <c r="F26" s="38">
        <v>0</v>
      </c>
      <c r="H26" s="39">
        <v>0</v>
      </c>
      <c r="I26" s="40">
        <v>0</v>
      </c>
      <c r="J26" s="41">
        <v>0</v>
      </c>
      <c r="L26" s="39">
        <f t="shared" si="14"/>
        <v>0</v>
      </c>
      <c r="M26" s="42">
        <f t="shared" si="15"/>
        <v>0</v>
      </c>
      <c r="N26" s="41"/>
      <c r="O26" s="9"/>
      <c r="P26" s="36">
        <v>0</v>
      </c>
      <c r="Q26" s="37">
        <v>0</v>
      </c>
      <c r="R26" s="38">
        <v>0</v>
      </c>
      <c r="T26" s="39">
        <v>0</v>
      </c>
      <c r="U26" s="40">
        <v>0</v>
      </c>
      <c r="V26" s="41">
        <v>0</v>
      </c>
      <c r="X26" s="39">
        <f t="shared" si="16"/>
        <v>0</v>
      </c>
      <c r="Y26" s="42">
        <f t="shared" si="17"/>
        <v>0</v>
      </c>
      <c r="Z26" s="41"/>
    </row>
    <row r="27" spans="1:26" ht="14.4" thickBot="1" x14ac:dyDescent="0.3">
      <c r="A27" s="25">
        <v>3</v>
      </c>
      <c r="B27" s="56" t="s">
        <v>48</v>
      </c>
      <c r="C27" s="43"/>
      <c r="D27" s="36">
        <v>0</v>
      </c>
      <c r="E27" s="37">
        <v>0</v>
      </c>
      <c r="F27" s="38">
        <v>0</v>
      </c>
      <c r="H27" s="39">
        <v>0</v>
      </c>
      <c r="I27" s="40">
        <v>0</v>
      </c>
      <c r="J27" s="41">
        <v>0</v>
      </c>
      <c r="L27" s="39">
        <f t="shared" si="14"/>
        <v>0</v>
      </c>
      <c r="M27" s="42">
        <f t="shared" si="15"/>
        <v>0</v>
      </c>
      <c r="N27" s="41"/>
      <c r="O27" s="9"/>
      <c r="P27" s="36">
        <v>550000</v>
      </c>
      <c r="Q27" s="37">
        <v>0</v>
      </c>
      <c r="R27" s="38">
        <v>550000</v>
      </c>
      <c r="T27" s="39">
        <v>550000</v>
      </c>
      <c r="U27" s="40">
        <v>0</v>
      </c>
      <c r="V27" s="41">
        <v>550000</v>
      </c>
      <c r="X27" s="39">
        <f t="shared" si="16"/>
        <v>0</v>
      </c>
      <c r="Y27" s="42">
        <f t="shared" si="17"/>
        <v>0</v>
      </c>
      <c r="Z27" s="41"/>
    </row>
    <row r="28" spans="1:26" s="53" customFormat="1" ht="31.5" customHeight="1" x14ac:dyDescent="0.25">
      <c r="A28" s="120" t="s">
        <v>36</v>
      </c>
      <c r="B28" s="121"/>
      <c r="C28" s="51"/>
      <c r="D28" s="52"/>
      <c r="E28" s="52">
        <f t="shared" ref="E28:F28" si="18">SUM(E29,E31,E33)</f>
        <v>0</v>
      </c>
      <c r="F28" s="52">
        <f t="shared" si="18"/>
        <v>0</v>
      </c>
      <c r="H28" s="52">
        <f t="shared" ref="H28:J28" si="19">SUM(H29,H31,H33)</f>
        <v>0</v>
      </c>
      <c r="I28" s="52">
        <f t="shared" si="19"/>
        <v>0</v>
      </c>
      <c r="J28" s="52">
        <f t="shared" si="19"/>
        <v>0</v>
      </c>
      <c r="L28" s="52">
        <f t="shared" ref="L28:M28" si="20">SUM(L29,L31,L33)</f>
        <v>0</v>
      </c>
      <c r="M28" s="52">
        <f t="shared" si="20"/>
        <v>0</v>
      </c>
      <c r="N28" s="21"/>
      <c r="O28" s="54"/>
      <c r="P28" s="52">
        <f>SUM(P29,P31,P33)</f>
        <v>80523.05</v>
      </c>
      <c r="Q28" s="52">
        <f t="shared" ref="Q28:R28" si="21">SUM(Q29,Q31,Q33)</f>
        <v>0</v>
      </c>
      <c r="R28" s="52">
        <f t="shared" si="21"/>
        <v>0</v>
      </c>
      <c r="T28" s="52">
        <f t="shared" ref="T28:V28" si="22">SUM(T29,T31,T33)</f>
        <v>0</v>
      </c>
      <c r="U28" s="52">
        <f t="shared" si="22"/>
        <v>0</v>
      </c>
      <c r="V28" s="52">
        <f t="shared" si="22"/>
        <v>0</v>
      </c>
      <c r="X28" s="52">
        <f t="shared" ref="X28:Y28" si="23">SUM(X29,X31,X33)</f>
        <v>0</v>
      </c>
      <c r="Y28" s="52">
        <f t="shared" si="23"/>
        <v>0</v>
      </c>
      <c r="Z28" s="21"/>
    </row>
    <row r="29" spans="1:26" x14ac:dyDescent="0.25">
      <c r="A29" s="122" t="s">
        <v>37</v>
      </c>
      <c r="B29" s="123"/>
      <c r="C29" s="50"/>
      <c r="D29" s="31">
        <v>0</v>
      </c>
      <c r="E29" s="31">
        <f t="shared" ref="E29:F29" si="24">E30</f>
        <v>0</v>
      </c>
      <c r="F29" s="31">
        <f t="shared" si="24"/>
        <v>0</v>
      </c>
      <c r="H29" s="31">
        <f t="shared" ref="H29:J29" si="25">H30</f>
        <v>0</v>
      </c>
      <c r="I29" s="31">
        <f t="shared" si="25"/>
        <v>0</v>
      </c>
      <c r="J29" s="31">
        <f t="shared" si="25"/>
        <v>0</v>
      </c>
      <c r="L29" s="31">
        <f>L30</f>
        <v>0</v>
      </c>
      <c r="M29" s="31">
        <f t="shared" ref="M29" si="26">M30</f>
        <v>0</v>
      </c>
      <c r="N29" s="55"/>
      <c r="P29" s="31">
        <f>P30</f>
        <v>0</v>
      </c>
      <c r="Q29" s="31">
        <f t="shared" ref="Q29" si="27">Q30</f>
        <v>0</v>
      </c>
      <c r="R29" s="55"/>
      <c r="T29" s="31">
        <f>T30</f>
        <v>0</v>
      </c>
      <c r="U29" s="31">
        <f t="shared" ref="U29" si="28">U30</f>
        <v>0</v>
      </c>
      <c r="V29" s="55"/>
      <c r="X29" s="31">
        <f>X30</f>
        <v>0</v>
      </c>
      <c r="Y29" s="31">
        <f t="shared" ref="Y29" si="29">Y30</f>
        <v>0</v>
      </c>
      <c r="Z29" s="55"/>
    </row>
    <row r="30" spans="1:26" x14ac:dyDescent="0.25">
      <c r="A30" s="25">
        <v>1</v>
      </c>
      <c r="B30" s="26" t="s">
        <v>38</v>
      </c>
      <c r="C30" s="43"/>
      <c r="D30" s="36"/>
      <c r="E30" s="37"/>
      <c r="F30" s="38"/>
      <c r="H30" s="39"/>
      <c r="I30" s="40"/>
      <c r="J30" s="41"/>
      <c r="L30" s="39"/>
      <c r="M30" s="40"/>
      <c r="N30" s="41"/>
      <c r="P30" s="39"/>
      <c r="Q30" s="40"/>
      <c r="R30" s="41"/>
      <c r="T30" s="39"/>
      <c r="U30" s="40"/>
      <c r="V30" s="41"/>
      <c r="X30" s="39"/>
      <c r="Y30" s="40"/>
      <c r="Z30" s="41"/>
    </row>
    <row r="31" spans="1:26" x14ac:dyDescent="0.25">
      <c r="A31" s="122" t="s">
        <v>39</v>
      </c>
      <c r="B31" s="123"/>
      <c r="C31" s="43"/>
      <c r="D31" s="31"/>
      <c r="E31" s="31">
        <f t="shared" ref="E31:F31" si="30">E32</f>
        <v>0</v>
      </c>
      <c r="F31" s="31">
        <f t="shared" si="30"/>
        <v>0</v>
      </c>
      <c r="H31" s="31">
        <f t="shared" ref="H31:J31" si="31">H32</f>
        <v>0</v>
      </c>
      <c r="I31" s="31">
        <f t="shared" si="31"/>
        <v>0</v>
      </c>
      <c r="J31" s="31">
        <f t="shared" si="31"/>
        <v>0</v>
      </c>
      <c r="L31" s="31">
        <f t="shared" ref="L31:M31" si="32">L32</f>
        <v>0</v>
      </c>
      <c r="M31" s="31">
        <f t="shared" si="32"/>
        <v>0</v>
      </c>
      <c r="N31" s="55"/>
      <c r="P31" s="31">
        <f t="shared" ref="P31:Q31" si="33">P32</f>
        <v>0</v>
      </c>
      <c r="Q31" s="31">
        <f t="shared" si="33"/>
        <v>0</v>
      </c>
      <c r="R31" s="55"/>
      <c r="T31" s="31">
        <f t="shared" ref="T31:U31" si="34">T32</f>
        <v>0</v>
      </c>
      <c r="U31" s="31">
        <f t="shared" si="34"/>
        <v>0</v>
      </c>
      <c r="V31" s="55"/>
      <c r="X31" s="31">
        <f t="shared" ref="X31:Y31" si="35">X32</f>
        <v>0</v>
      </c>
      <c r="Y31" s="31">
        <f t="shared" si="35"/>
        <v>0</v>
      </c>
      <c r="Z31" s="55"/>
    </row>
    <row r="32" spans="1:26" x14ac:dyDescent="0.25">
      <c r="A32" s="25">
        <v>1</v>
      </c>
      <c r="B32" s="26" t="s">
        <v>40</v>
      </c>
      <c r="C32" s="43"/>
      <c r="D32" s="36"/>
      <c r="E32" s="37"/>
      <c r="F32" s="38"/>
      <c r="H32" s="39"/>
      <c r="I32" s="40"/>
      <c r="J32" s="41"/>
      <c r="L32" s="39"/>
      <c r="M32" s="40"/>
      <c r="N32" s="41"/>
      <c r="P32" s="39"/>
      <c r="Q32" s="40"/>
      <c r="R32" s="41"/>
      <c r="T32" s="39"/>
      <c r="U32" s="40"/>
      <c r="V32" s="41"/>
      <c r="X32" s="39"/>
      <c r="Y32" s="40"/>
      <c r="Z32" s="41"/>
    </row>
    <row r="33" spans="1:26" x14ac:dyDescent="0.25">
      <c r="A33" s="122" t="s">
        <v>41</v>
      </c>
      <c r="B33" s="123"/>
      <c r="C33" s="43"/>
      <c r="D33" s="31">
        <v>0</v>
      </c>
      <c r="E33" s="31">
        <f t="shared" ref="E33:F33" si="36">SUM(E34:E35)</f>
        <v>0</v>
      </c>
      <c r="F33" s="31">
        <f t="shared" si="36"/>
        <v>0</v>
      </c>
      <c r="H33" s="31">
        <f t="shared" ref="H33:J33" si="37">SUM(H34:H35)</f>
        <v>0</v>
      </c>
      <c r="I33" s="31">
        <f t="shared" si="37"/>
        <v>0</v>
      </c>
      <c r="J33" s="31">
        <f t="shared" si="37"/>
        <v>0</v>
      </c>
      <c r="L33" s="31">
        <f t="shared" ref="L33:M33" si="38">SUM(L34:L35)</f>
        <v>0</v>
      </c>
      <c r="M33" s="31">
        <f t="shared" si="38"/>
        <v>0</v>
      </c>
      <c r="N33" s="55"/>
      <c r="P33" s="31">
        <f t="shared" ref="P33:Q33" si="39">SUM(P34:P35)</f>
        <v>80523.05</v>
      </c>
      <c r="Q33" s="31">
        <f t="shared" si="39"/>
        <v>0</v>
      </c>
      <c r="R33" s="55"/>
      <c r="T33" s="31">
        <f t="shared" ref="T33:U33" si="40">SUM(T34:T35)</f>
        <v>0</v>
      </c>
      <c r="U33" s="31">
        <f t="shared" si="40"/>
        <v>0</v>
      </c>
      <c r="V33" s="55"/>
      <c r="X33" s="31">
        <f t="shared" ref="X33:Y33" si="41">SUM(X34:X35)</f>
        <v>0</v>
      </c>
      <c r="Y33" s="31">
        <f t="shared" si="41"/>
        <v>0</v>
      </c>
      <c r="Z33" s="55"/>
    </row>
    <row r="34" spans="1:26" x14ac:dyDescent="0.25">
      <c r="A34" s="25">
        <v>1</v>
      </c>
      <c r="B34" s="26" t="s">
        <v>42</v>
      </c>
      <c r="C34" s="43"/>
      <c r="D34" s="36">
        <v>0</v>
      </c>
      <c r="E34" s="37"/>
      <c r="F34" s="38"/>
      <c r="H34" s="39"/>
      <c r="I34" s="40"/>
      <c r="J34" s="41"/>
      <c r="L34" s="39"/>
      <c r="M34" s="40"/>
      <c r="N34" s="41"/>
      <c r="P34" s="39"/>
      <c r="Q34" s="40"/>
      <c r="R34" s="41"/>
      <c r="T34" s="39"/>
      <c r="U34" s="40"/>
      <c r="V34" s="41"/>
      <c r="X34" s="39"/>
      <c r="Y34" s="40"/>
      <c r="Z34" s="41"/>
    </row>
    <row r="35" spans="1:26" x14ac:dyDescent="0.25">
      <c r="A35" s="25">
        <v>2</v>
      </c>
      <c r="B35" s="26" t="s">
        <v>43</v>
      </c>
      <c r="C35" s="43"/>
      <c r="D35" s="36">
        <v>0</v>
      </c>
      <c r="E35" s="37"/>
      <c r="F35" s="38"/>
      <c r="H35" s="39"/>
      <c r="I35" s="40"/>
      <c r="J35" s="41"/>
      <c r="L35" s="39"/>
      <c r="M35" s="40"/>
      <c r="N35" s="41"/>
      <c r="P35" s="39">
        <v>80523.05</v>
      </c>
      <c r="Q35" s="40">
        <v>0</v>
      </c>
      <c r="R35" s="41">
        <v>0</v>
      </c>
      <c r="T35" s="39"/>
      <c r="U35" s="40"/>
      <c r="V35" s="41"/>
      <c r="X35" s="39"/>
      <c r="Y35" s="40"/>
      <c r="Z35" s="41"/>
    </row>
    <row r="36" spans="1:26" x14ac:dyDescent="0.25">
      <c r="A36" s="25">
        <v>3</v>
      </c>
      <c r="B36" s="26" t="s">
        <v>44</v>
      </c>
      <c r="C36" s="43"/>
      <c r="D36" s="36">
        <v>0</v>
      </c>
      <c r="E36" s="37"/>
      <c r="F36" s="38"/>
      <c r="H36" s="39"/>
      <c r="I36" s="40"/>
      <c r="J36" s="41"/>
      <c r="L36" s="39"/>
      <c r="M36" s="40"/>
      <c r="N36" s="41"/>
      <c r="P36" s="39"/>
      <c r="Q36" s="40"/>
      <c r="R36" s="41"/>
      <c r="T36" s="39"/>
      <c r="U36" s="40"/>
      <c r="V36" s="41"/>
      <c r="X36" s="39"/>
      <c r="Y36" s="40"/>
      <c r="Z36" s="41"/>
    </row>
    <row r="37" spans="1:26" x14ac:dyDescent="0.25">
      <c r="A37" s="25">
        <v>4</v>
      </c>
      <c r="B37" s="26" t="s">
        <v>45</v>
      </c>
      <c r="C37" s="43"/>
      <c r="D37" s="36"/>
      <c r="E37" s="37"/>
      <c r="F37" s="38"/>
      <c r="H37" s="39"/>
      <c r="I37" s="40"/>
      <c r="J37" s="41"/>
      <c r="L37" s="39"/>
      <c r="M37" s="40"/>
      <c r="N37" s="41"/>
      <c r="P37" s="39"/>
      <c r="Q37" s="40"/>
      <c r="R37" s="41"/>
      <c r="T37" s="39"/>
      <c r="U37" s="40"/>
      <c r="V37" s="41"/>
      <c r="X37" s="39"/>
      <c r="Y37" s="40"/>
      <c r="Z37" s="41"/>
    </row>
  </sheetData>
  <autoFilter ref="A6:Z37"/>
  <mergeCells count="24">
    <mergeCell ref="A31:B31"/>
    <mergeCell ref="A33:B33"/>
    <mergeCell ref="A10:B10"/>
    <mergeCell ref="A14:B14"/>
    <mergeCell ref="A23:B23"/>
    <mergeCell ref="A24:B24"/>
    <mergeCell ref="A28:B28"/>
    <mergeCell ref="A29:B29"/>
    <mergeCell ref="A9:B9"/>
    <mergeCell ref="D4:N4"/>
    <mergeCell ref="P4:Z4"/>
    <mergeCell ref="D5:F5"/>
    <mergeCell ref="H5:J5"/>
    <mergeCell ref="L5:L6"/>
    <mergeCell ref="M5:M6"/>
    <mergeCell ref="N5:N7"/>
    <mergeCell ref="P5:R5"/>
    <mergeCell ref="T5:V5"/>
    <mergeCell ref="X5:X6"/>
    <mergeCell ref="Y5:Y6"/>
    <mergeCell ref="Z5:Z7"/>
    <mergeCell ref="A6:A7"/>
    <mergeCell ref="B6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Discrepencies O&amp;GT</vt:lpstr>
      <vt:lpstr>C(1)</vt:lpstr>
      <vt:lpstr>C(2)</vt:lpstr>
      <vt:lpstr>C(3)</vt:lpstr>
      <vt:lpstr>C(4)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Myat Tin Aung</dc:creator>
  <cp:lastModifiedBy>PwC</cp:lastModifiedBy>
  <dcterms:created xsi:type="dcterms:W3CDTF">2015-11-18T11:08:58Z</dcterms:created>
  <dcterms:modified xsi:type="dcterms:W3CDTF">2019-03-30T10:04:14Z</dcterms:modified>
</cp:coreProperties>
</file>