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lyes\Desktop\9- Reconciliation phase\10- Reporting\6- Report Pre Final 2014-2015 9.3.2018\Annexes\"/>
    </mc:Choice>
  </mc:AlternateContent>
  <bookViews>
    <workbookView xWindow="0" yWindow="0" windowWidth="16280" windowHeight="9780" tabRatio="861" firstSheet="4" activeTab="4"/>
  </bookViews>
  <sheets>
    <sheet name="Companies List" sheetId="5" state="hidden" r:id="rId1"/>
    <sheet name="suivi Hard copy" sheetId="163" state="hidden" r:id="rId2"/>
    <sheet name="Unrec diff by Comp (2)" sheetId="164" state="hidden" r:id="rId3"/>
    <sheet name="unrec database" sheetId="165" state="hidden" r:id="rId4"/>
    <sheet name="RT (1)" sheetId="35" r:id="rId5"/>
    <sheet name="RT (2)" sheetId="68" r:id="rId6"/>
    <sheet name="RT (3)" sheetId="69" r:id="rId7"/>
    <sheet name="RT (4)" sheetId="70" r:id="rId8"/>
    <sheet name="RT (5)" sheetId="71" r:id="rId9"/>
    <sheet name="RT (6)" sheetId="72" r:id="rId10"/>
    <sheet name="RT (7)" sheetId="73" r:id="rId11"/>
    <sheet name="RT (8)" sheetId="74" r:id="rId12"/>
    <sheet name="RT (9)" sheetId="75" r:id="rId13"/>
    <sheet name="RT (10)" sheetId="76" r:id="rId14"/>
    <sheet name="RT (11)" sheetId="77" r:id="rId15"/>
    <sheet name="RT (12)" sheetId="78" r:id="rId16"/>
    <sheet name="RT (13)" sheetId="79" r:id="rId17"/>
    <sheet name="RT (14)" sheetId="80" r:id="rId18"/>
    <sheet name="RT (15)" sheetId="148" r:id="rId19"/>
    <sheet name="RT (16)" sheetId="149" r:id="rId20"/>
    <sheet name="RT (17)" sheetId="150" r:id="rId21"/>
    <sheet name="RT (18)" sheetId="151" r:id="rId22"/>
    <sheet name="RT (19)" sheetId="152" r:id="rId23"/>
    <sheet name="RT (20)" sheetId="153" r:id="rId24"/>
    <sheet name="RT (21)" sheetId="154" r:id="rId25"/>
    <sheet name="RT (22)" sheetId="155" r:id="rId26"/>
    <sheet name="RT (23)" sheetId="156" r:id="rId27"/>
    <sheet name="RT (24)" sheetId="157" r:id="rId28"/>
    <sheet name="RT (25)" sheetId="158" r:id="rId29"/>
    <sheet name="RT (26)" sheetId="159" r:id="rId30"/>
    <sheet name="RT (27)" sheetId="160" r:id="rId31"/>
    <sheet name="RT (28)" sheetId="161" r:id="rId32"/>
    <sheet name="RT (29)" sheetId="162" r:id="rId33"/>
    <sheet name="License" sheetId="132" state="hidden" r:id="rId34"/>
    <sheet name="Ownership(old)" sheetId="134" state="hidden" r:id="rId35"/>
    <sheet name="Report database" sheetId="144" state="hidden" r:id="rId36"/>
    <sheet name="Uni disc" sheetId="145" state="hidden" r:id="rId37"/>
  </sheets>
  <externalReferences>
    <externalReference r:id="rId38"/>
  </externalReferences>
  <definedNames>
    <definedName name="_xlnm._FilterDatabase" localSheetId="0" hidden="1">'Companies List'!$A$1:$I$31</definedName>
    <definedName name="_xlnm._FilterDatabase" localSheetId="35" hidden="1">'Report database'!$A$1:$W$923</definedName>
    <definedName name="_xlnm._FilterDatabase" localSheetId="4" hidden="1">'RT (1)'!#REF!</definedName>
    <definedName name="_xlnm._FilterDatabase" localSheetId="18" hidden="1">#REF!</definedName>
    <definedName name="_xlnm._FilterDatabase" localSheetId="19" hidden="1">#REF!</definedName>
    <definedName name="_xlnm._FilterDatabase" localSheetId="20" hidden="1">#REF!</definedName>
    <definedName name="_xlnm._FilterDatabase" localSheetId="21" hidden="1">#REF!</definedName>
    <definedName name="_xlnm._FilterDatabase" localSheetId="22" hidden="1">#REF!</definedName>
    <definedName name="_xlnm._FilterDatabase" localSheetId="23" hidden="1">#REF!</definedName>
    <definedName name="_xlnm._FilterDatabase" localSheetId="24" hidden="1">#REF!</definedName>
    <definedName name="_xlnm._FilterDatabase" localSheetId="25" hidden="1">#REF!</definedName>
    <definedName name="_xlnm._FilterDatabase" localSheetId="26" hidden="1">#REF!</definedName>
    <definedName name="_xlnm._FilterDatabase" localSheetId="27" hidden="1">#REF!</definedName>
    <definedName name="_xlnm._FilterDatabase" localSheetId="28" hidden="1">#REF!</definedName>
    <definedName name="_xlnm._FilterDatabase" localSheetId="29" hidden="1">#REF!</definedName>
    <definedName name="_xlnm._FilterDatabase" localSheetId="30" hidden="1">#REF!</definedName>
    <definedName name="_xlnm._FilterDatabase" localSheetId="31" hidden="1">#REF!</definedName>
    <definedName name="_xlnm._FilterDatabase" localSheetId="32" hidden="1">#REF!</definedName>
    <definedName name="_xlnm._FilterDatabase" localSheetId="1" hidden="1">'suivi Hard copy'!$A$2:$G$36</definedName>
    <definedName name="_xlnm._FilterDatabase" localSheetId="3" hidden="1">'unrec database'!$A$1:$D$1527</definedName>
    <definedName name="_xlnm._FilterDatabase" localSheetId="2" hidden="1">#REF!</definedName>
    <definedName name="_xlnm._FilterDatabase" hidden="1">#REF!</definedName>
    <definedName name="_FilterDatabase1" localSheetId="18" hidden="1">#REF!</definedName>
    <definedName name="_FilterDatabase1" localSheetId="19" hidden="1">#REF!</definedName>
    <definedName name="_FilterDatabase1" localSheetId="20" hidden="1">#REF!</definedName>
    <definedName name="_FilterDatabase1" localSheetId="21" hidden="1">#REF!</definedName>
    <definedName name="_FilterDatabase1" localSheetId="22" hidden="1">#REF!</definedName>
    <definedName name="_FilterDatabase1" localSheetId="23" hidden="1">#REF!</definedName>
    <definedName name="_FilterDatabase1" localSheetId="24" hidden="1">#REF!</definedName>
    <definedName name="_FilterDatabase1" localSheetId="25" hidden="1">#REF!</definedName>
    <definedName name="_FilterDatabase1" localSheetId="26" hidden="1">#REF!</definedName>
    <definedName name="_FilterDatabase1" localSheetId="27" hidden="1">#REF!</definedName>
    <definedName name="_FilterDatabase1" localSheetId="28" hidden="1">#REF!</definedName>
    <definedName name="_FilterDatabase1" localSheetId="29" hidden="1">#REF!</definedName>
    <definedName name="_FilterDatabase1" localSheetId="30" hidden="1">#REF!</definedName>
    <definedName name="_FilterDatabase1" localSheetId="31" hidden="1">#REF!</definedName>
    <definedName name="_FilterDatabase1" localSheetId="32" hidden="1">#REF!</definedName>
    <definedName name="_FilterDatabase1" localSheetId="3" hidden="1">#REF!</definedName>
    <definedName name="_FilterDatabase1" localSheetId="2" hidden="1">#REF!</definedName>
    <definedName name="_FilterDatabase1" hidden="1">#REF!</definedName>
    <definedName name="az" localSheetId="18">#REF!</definedName>
    <definedName name="az" localSheetId="19">#REF!</definedName>
    <definedName name="az" localSheetId="20">#REF!</definedName>
    <definedName name="az" localSheetId="21">#REF!</definedName>
    <definedName name="az" localSheetId="22">#REF!</definedName>
    <definedName name="az" localSheetId="23">#REF!</definedName>
    <definedName name="az" localSheetId="24">#REF!</definedName>
    <definedName name="az" localSheetId="25">#REF!</definedName>
    <definedName name="az" localSheetId="26">#REF!</definedName>
    <definedName name="az" localSheetId="27">#REF!</definedName>
    <definedName name="az" localSheetId="28">#REF!</definedName>
    <definedName name="az" localSheetId="29">#REF!</definedName>
    <definedName name="az" localSheetId="30">#REF!</definedName>
    <definedName name="az" localSheetId="31">#REF!</definedName>
    <definedName name="az" localSheetId="32">#REF!</definedName>
    <definedName name="az" localSheetId="3">#REF!</definedName>
    <definedName name="az" localSheetId="2">#REF!</definedName>
    <definedName name="az">#REF!</definedName>
    <definedName name="BATNA" localSheetId="18">#REF!</definedName>
    <definedName name="BATNA" localSheetId="19">#REF!</definedName>
    <definedName name="BATNA" localSheetId="20">#REF!</definedName>
    <definedName name="BATNA" localSheetId="21">#REF!</definedName>
    <definedName name="BATNA" localSheetId="22">#REF!</definedName>
    <definedName name="BATNA" localSheetId="23">#REF!</definedName>
    <definedName name="BATNA" localSheetId="24">#REF!</definedName>
    <definedName name="BATNA" localSheetId="25">#REF!</definedName>
    <definedName name="BATNA" localSheetId="26">#REF!</definedName>
    <definedName name="BATNA" localSheetId="27">#REF!</definedName>
    <definedName name="BATNA" localSheetId="28">#REF!</definedName>
    <definedName name="BATNA" localSheetId="29">#REF!</definedName>
    <definedName name="BATNA" localSheetId="30">#REF!</definedName>
    <definedName name="BATNA" localSheetId="31">#REF!</definedName>
    <definedName name="BATNA" localSheetId="32">#REF!</definedName>
    <definedName name="BATNA" localSheetId="3">#REF!</definedName>
    <definedName name="BATNA" localSheetId="2">#REF!</definedName>
    <definedName name="BATNA">#REF!</definedName>
    <definedName name="BISKRA" localSheetId="18">#REF!</definedName>
    <definedName name="BISKRA" localSheetId="19">#REF!</definedName>
    <definedName name="BISKRA" localSheetId="20">#REF!</definedName>
    <definedName name="BISKRA" localSheetId="21">#REF!</definedName>
    <definedName name="BISKRA" localSheetId="22">#REF!</definedName>
    <definedName name="BISKRA" localSheetId="23">#REF!</definedName>
    <definedName name="BISKRA" localSheetId="24">#REF!</definedName>
    <definedName name="BISKRA" localSheetId="25">#REF!</definedName>
    <definedName name="BISKRA" localSheetId="26">#REF!</definedName>
    <definedName name="BISKRA" localSheetId="27">#REF!</definedName>
    <definedName name="BISKRA" localSheetId="28">#REF!</definedName>
    <definedName name="BISKRA" localSheetId="29">#REF!</definedName>
    <definedName name="BISKRA" localSheetId="30">#REF!</definedName>
    <definedName name="BISKRA" localSheetId="31">#REF!</definedName>
    <definedName name="BISKRA" localSheetId="32">#REF!</definedName>
    <definedName name="BISKRA" localSheetId="3">#REF!</definedName>
    <definedName name="BISKRA" localSheetId="2">#REF!</definedName>
    <definedName name="BISKRA">#REF!</definedName>
    <definedName name="_xlnm.Database" localSheetId="18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 localSheetId="22">#REF!</definedName>
    <definedName name="_xlnm.Database" localSheetId="23">#REF!</definedName>
    <definedName name="_xlnm.Database" localSheetId="24">#REF!</definedName>
    <definedName name="_xlnm.Database" localSheetId="25">#REF!</definedName>
    <definedName name="_xlnm.Database" localSheetId="26">#REF!</definedName>
    <definedName name="_xlnm.Database" localSheetId="27">#REF!</definedName>
    <definedName name="_xlnm.Database" localSheetId="28">#REF!</definedName>
    <definedName name="_xlnm.Database" localSheetId="29">#REF!</definedName>
    <definedName name="_xlnm.Database" localSheetId="30">#REF!</definedName>
    <definedName name="_xlnm.Database" localSheetId="31">#REF!</definedName>
    <definedName name="_xlnm.Database" localSheetId="32">#REF!</definedName>
    <definedName name="_xlnm.Database" localSheetId="3">#REF!</definedName>
    <definedName name="_xlnm.Database" localSheetId="2">#REF!</definedName>
    <definedName name="_xlnm.Database">#REF!</definedName>
    <definedName name="FD" localSheetId="18" hidden="1">#REF!</definedName>
    <definedName name="FD" localSheetId="19" hidden="1">#REF!</definedName>
    <definedName name="FD" localSheetId="20" hidden="1">#REF!</definedName>
    <definedName name="FD" localSheetId="21" hidden="1">#REF!</definedName>
    <definedName name="FD" localSheetId="22" hidden="1">#REF!</definedName>
    <definedName name="FD" localSheetId="23" hidden="1">#REF!</definedName>
    <definedName name="FD" localSheetId="24" hidden="1">#REF!</definedName>
    <definedName name="FD" localSheetId="25" hidden="1">#REF!</definedName>
    <definedName name="FD" localSheetId="26" hidden="1">#REF!</definedName>
    <definedName name="FD" localSheetId="27" hidden="1">#REF!</definedName>
    <definedName name="FD" localSheetId="28" hidden="1">#REF!</definedName>
    <definedName name="FD" localSheetId="29" hidden="1">#REF!</definedName>
    <definedName name="FD" localSheetId="30" hidden="1">#REF!</definedName>
    <definedName name="FD" localSheetId="31" hidden="1">#REF!</definedName>
    <definedName name="FD" localSheetId="32" hidden="1">#REF!</definedName>
    <definedName name="FD" localSheetId="3" hidden="1">#REF!</definedName>
    <definedName name="FD" localSheetId="2" hidden="1">#REF!</definedName>
    <definedName name="FD" hidden="1">#REF!</definedName>
    <definedName name="fdb" localSheetId="18" hidden="1">#REF!</definedName>
    <definedName name="fdb" localSheetId="19" hidden="1">#REF!</definedName>
    <definedName name="fdb" localSheetId="20" hidden="1">#REF!</definedName>
    <definedName name="fdb" localSheetId="21" hidden="1">#REF!</definedName>
    <definedName name="fdb" localSheetId="22" hidden="1">#REF!</definedName>
    <definedName name="fdb" localSheetId="23" hidden="1">#REF!</definedName>
    <definedName name="fdb" localSheetId="24" hidden="1">#REF!</definedName>
    <definedName name="fdb" localSheetId="25" hidden="1">#REF!</definedName>
    <definedName name="fdb" localSheetId="26" hidden="1">#REF!</definedName>
    <definedName name="fdb" localSheetId="27" hidden="1">#REF!</definedName>
    <definedName name="fdb" localSheetId="28" hidden="1">#REF!</definedName>
    <definedName name="fdb" localSheetId="29" hidden="1">#REF!</definedName>
    <definedName name="fdb" localSheetId="30" hidden="1">#REF!</definedName>
    <definedName name="fdb" localSheetId="31" hidden="1">#REF!</definedName>
    <definedName name="fdb" localSheetId="32" hidden="1">#REF!</definedName>
    <definedName name="fdb" localSheetId="3" hidden="1">#REF!</definedName>
    <definedName name="fdb" localSheetId="2" hidden="1">#REF!</definedName>
    <definedName name="fdb" hidden="1">#REF!</definedName>
    <definedName name="JIJEL" localSheetId="18">#REF!</definedName>
    <definedName name="JIJEL" localSheetId="19">#REF!</definedName>
    <definedName name="JIJEL" localSheetId="20">#REF!</definedName>
    <definedName name="JIJEL" localSheetId="21">#REF!</definedName>
    <definedName name="JIJEL" localSheetId="22">#REF!</definedName>
    <definedName name="JIJEL" localSheetId="23">#REF!</definedName>
    <definedName name="JIJEL" localSheetId="24">#REF!</definedName>
    <definedName name="JIJEL" localSheetId="25">#REF!</definedName>
    <definedName name="JIJEL" localSheetId="26">#REF!</definedName>
    <definedName name="JIJEL" localSheetId="27">#REF!</definedName>
    <definedName name="JIJEL" localSheetId="28">#REF!</definedName>
    <definedName name="JIJEL" localSheetId="29">#REF!</definedName>
    <definedName name="JIJEL" localSheetId="30">#REF!</definedName>
    <definedName name="JIJEL" localSheetId="31">#REF!</definedName>
    <definedName name="JIJEL" localSheetId="32">#REF!</definedName>
    <definedName name="JIJEL" localSheetId="3">#REF!</definedName>
    <definedName name="JIJEL" localSheetId="2">#REF!</definedName>
    <definedName name="JIJEL">#REF!</definedName>
    <definedName name="KHENCHELA" localSheetId="18">#REF!</definedName>
    <definedName name="KHENCHELA" localSheetId="19">#REF!</definedName>
    <definedName name="KHENCHELA" localSheetId="20">#REF!</definedName>
    <definedName name="KHENCHELA" localSheetId="21">#REF!</definedName>
    <definedName name="KHENCHELA" localSheetId="22">#REF!</definedName>
    <definedName name="KHENCHELA" localSheetId="23">#REF!</definedName>
    <definedName name="KHENCHELA" localSheetId="24">#REF!</definedName>
    <definedName name="KHENCHELA" localSheetId="25">#REF!</definedName>
    <definedName name="KHENCHELA" localSheetId="26">#REF!</definedName>
    <definedName name="KHENCHELA" localSheetId="27">#REF!</definedName>
    <definedName name="KHENCHELA" localSheetId="28">#REF!</definedName>
    <definedName name="KHENCHELA" localSheetId="29">#REF!</definedName>
    <definedName name="KHENCHELA" localSheetId="30">#REF!</definedName>
    <definedName name="KHENCHELA" localSheetId="31">#REF!</definedName>
    <definedName name="KHENCHELA" localSheetId="32">#REF!</definedName>
    <definedName name="KHENCHELA" localSheetId="3">#REF!</definedName>
    <definedName name="KHENCHELA" localSheetId="2">#REF!</definedName>
    <definedName name="KHENCHELA">#REF!</definedName>
    <definedName name="MILA" localSheetId="18">#REF!</definedName>
    <definedName name="MILA" localSheetId="19">#REF!</definedName>
    <definedName name="MILA" localSheetId="20">#REF!</definedName>
    <definedName name="MILA" localSheetId="21">#REF!</definedName>
    <definedName name="MILA" localSheetId="22">#REF!</definedName>
    <definedName name="MILA" localSheetId="23">#REF!</definedName>
    <definedName name="MILA" localSheetId="24">#REF!</definedName>
    <definedName name="MILA" localSheetId="25">#REF!</definedName>
    <definedName name="MILA" localSheetId="26">#REF!</definedName>
    <definedName name="MILA" localSheetId="27">#REF!</definedName>
    <definedName name="MILA" localSheetId="28">#REF!</definedName>
    <definedName name="MILA" localSheetId="29">#REF!</definedName>
    <definedName name="MILA" localSheetId="30">#REF!</definedName>
    <definedName name="MILA" localSheetId="31">#REF!</definedName>
    <definedName name="MILA" localSheetId="32">#REF!</definedName>
    <definedName name="MILA" localSheetId="3">#REF!</definedName>
    <definedName name="MILA" localSheetId="2">#REF!</definedName>
    <definedName name="MILA">#REF!</definedName>
    <definedName name="miseenplace03prjpilotes" localSheetId="18">#REF!</definedName>
    <definedName name="miseenplace03prjpilotes" localSheetId="19">#REF!</definedName>
    <definedName name="miseenplace03prjpilotes" localSheetId="20">#REF!</definedName>
    <definedName name="miseenplace03prjpilotes" localSheetId="21">#REF!</definedName>
    <definedName name="miseenplace03prjpilotes" localSheetId="22">#REF!</definedName>
    <definedName name="miseenplace03prjpilotes" localSheetId="23">#REF!</definedName>
    <definedName name="miseenplace03prjpilotes" localSheetId="24">#REF!</definedName>
    <definedName name="miseenplace03prjpilotes" localSheetId="25">#REF!</definedName>
    <definedName name="miseenplace03prjpilotes" localSheetId="26">#REF!</definedName>
    <definedName name="miseenplace03prjpilotes" localSheetId="27">#REF!</definedName>
    <definedName name="miseenplace03prjpilotes" localSheetId="28">#REF!</definedName>
    <definedName name="miseenplace03prjpilotes" localSheetId="29">#REF!</definedName>
    <definedName name="miseenplace03prjpilotes" localSheetId="30">#REF!</definedName>
    <definedName name="miseenplace03prjpilotes" localSheetId="31">#REF!</definedName>
    <definedName name="miseenplace03prjpilotes" localSheetId="32">#REF!</definedName>
    <definedName name="miseenplace03prjpilotes" localSheetId="3">#REF!</definedName>
    <definedName name="miseenplace03prjpilotes" localSheetId="2">#REF!</definedName>
    <definedName name="miseenplace03prjpilotes">#REF!</definedName>
    <definedName name="MS" localSheetId="18">#REF!</definedName>
    <definedName name="MS" localSheetId="19">#REF!</definedName>
    <definedName name="MS" localSheetId="20">#REF!</definedName>
    <definedName name="MS" localSheetId="21">#REF!</definedName>
    <definedName name="MS" localSheetId="22">#REF!</definedName>
    <definedName name="MS" localSheetId="23">#REF!</definedName>
    <definedName name="MS" localSheetId="24">#REF!</definedName>
    <definedName name="MS" localSheetId="25">#REF!</definedName>
    <definedName name="MS" localSheetId="26">#REF!</definedName>
    <definedName name="MS" localSheetId="27">#REF!</definedName>
    <definedName name="MS" localSheetId="28">#REF!</definedName>
    <definedName name="MS" localSheetId="29">#REF!</definedName>
    <definedName name="MS" localSheetId="30">#REF!</definedName>
    <definedName name="MS" localSheetId="31">#REF!</definedName>
    <definedName name="MS" localSheetId="32">#REF!</definedName>
    <definedName name="MS" localSheetId="3">#REF!</definedName>
    <definedName name="MS" localSheetId="2">#REF!</definedName>
    <definedName name="MS">#REF!</definedName>
    <definedName name="msp" localSheetId="18">#REF!</definedName>
    <definedName name="msp" localSheetId="19">#REF!</definedName>
    <definedName name="msp" localSheetId="20">#REF!</definedName>
    <definedName name="msp" localSheetId="21">#REF!</definedName>
    <definedName name="msp" localSheetId="22">#REF!</definedName>
    <definedName name="msp" localSheetId="23">#REF!</definedName>
    <definedName name="msp" localSheetId="24">#REF!</definedName>
    <definedName name="msp" localSheetId="25">#REF!</definedName>
    <definedName name="msp" localSheetId="26">#REF!</definedName>
    <definedName name="msp" localSheetId="27">#REF!</definedName>
    <definedName name="msp" localSheetId="28">#REF!</definedName>
    <definedName name="msp" localSheetId="29">#REF!</definedName>
    <definedName name="msp" localSheetId="30">#REF!</definedName>
    <definedName name="msp" localSheetId="31">#REF!</definedName>
    <definedName name="msp" localSheetId="32">#REF!</definedName>
    <definedName name="msp" localSheetId="3">#REF!</definedName>
    <definedName name="msp" localSheetId="2">#REF!</definedName>
    <definedName name="msp">#REF!</definedName>
    <definedName name="P" localSheetId="18">#REF!</definedName>
    <definedName name="P" localSheetId="19">#REF!</definedName>
    <definedName name="P" localSheetId="20">#REF!</definedName>
    <definedName name="P" localSheetId="21">#REF!</definedName>
    <definedName name="P" localSheetId="22">#REF!</definedName>
    <definedName name="P" localSheetId="23">#REF!</definedName>
    <definedName name="P" localSheetId="24">#REF!</definedName>
    <definedName name="P" localSheetId="25">#REF!</definedName>
    <definedName name="P" localSheetId="26">#REF!</definedName>
    <definedName name="P" localSheetId="27">#REF!</definedName>
    <definedName name="P" localSheetId="28">#REF!</definedName>
    <definedName name="P" localSheetId="29">#REF!</definedName>
    <definedName name="P" localSheetId="30">#REF!</definedName>
    <definedName name="P" localSheetId="31">#REF!</definedName>
    <definedName name="P" localSheetId="32">#REF!</definedName>
    <definedName name="P" localSheetId="3">#REF!</definedName>
    <definedName name="P" localSheetId="2">#REF!</definedName>
    <definedName name="P">#REF!</definedName>
    <definedName name="po" localSheetId="18">#REF!</definedName>
    <definedName name="po" localSheetId="19">#REF!</definedName>
    <definedName name="po" localSheetId="20">#REF!</definedName>
    <definedName name="po" localSheetId="21">#REF!</definedName>
    <definedName name="po" localSheetId="22">#REF!</definedName>
    <definedName name="po" localSheetId="23">#REF!</definedName>
    <definedName name="po" localSheetId="24">#REF!</definedName>
    <definedName name="po" localSheetId="25">#REF!</definedName>
    <definedName name="po" localSheetId="26">#REF!</definedName>
    <definedName name="po" localSheetId="27">#REF!</definedName>
    <definedName name="po" localSheetId="28">#REF!</definedName>
    <definedName name="po" localSheetId="29">#REF!</definedName>
    <definedName name="po" localSheetId="30">#REF!</definedName>
    <definedName name="po" localSheetId="31">#REF!</definedName>
    <definedName name="po" localSheetId="32">#REF!</definedName>
    <definedName name="po" localSheetId="3">#REF!</definedName>
    <definedName name="po" localSheetId="2">#REF!</definedName>
    <definedName name="po">#REF!</definedName>
    <definedName name="POP" localSheetId="18">#REF!</definedName>
    <definedName name="POP" localSheetId="19">#REF!</definedName>
    <definedName name="POP" localSheetId="20">#REF!</definedName>
    <definedName name="POP" localSheetId="21">#REF!</definedName>
    <definedName name="POP" localSheetId="22">#REF!</definedName>
    <definedName name="POP" localSheetId="23">#REF!</definedName>
    <definedName name="POP" localSheetId="24">#REF!</definedName>
    <definedName name="POP" localSheetId="25">#REF!</definedName>
    <definedName name="POP" localSheetId="26">#REF!</definedName>
    <definedName name="POP" localSheetId="27">#REF!</definedName>
    <definedName name="POP" localSheetId="28">#REF!</definedName>
    <definedName name="POP" localSheetId="29">#REF!</definedName>
    <definedName name="POP" localSheetId="30">#REF!</definedName>
    <definedName name="POP" localSheetId="31">#REF!</definedName>
    <definedName name="POP" localSheetId="32">#REF!</definedName>
    <definedName name="POP" localSheetId="3">#REF!</definedName>
    <definedName name="POP" localSheetId="2">#REF!</definedName>
    <definedName name="POP">#REF!</definedName>
    <definedName name="_xlnm.Print_Area" localSheetId="18">#REF!</definedName>
    <definedName name="_xlnm.Print_Area" localSheetId="19">#REF!</definedName>
    <definedName name="_xlnm.Print_Area" localSheetId="20">#REF!</definedName>
    <definedName name="_xlnm.Print_Area" localSheetId="21">#REF!</definedName>
    <definedName name="_xlnm.Print_Area" localSheetId="22">#REF!</definedName>
    <definedName name="_xlnm.Print_Area" localSheetId="23">#REF!</definedName>
    <definedName name="_xlnm.Print_Area" localSheetId="24">#REF!</definedName>
    <definedName name="_xlnm.Print_Area" localSheetId="25">#REF!</definedName>
    <definedName name="_xlnm.Print_Area" localSheetId="26">#REF!</definedName>
    <definedName name="_xlnm.Print_Area" localSheetId="27">#REF!</definedName>
    <definedName name="_xlnm.Print_Area" localSheetId="28">#REF!</definedName>
    <definedName name="_xlnm.Print_Area" localSheetId="29">#REF!</definedName>
    <definedName name="_xlnm.Print_Area" localSheetId="30">#REF!</definedName>
    <definedName name="_xlnm.Print_Area" localSheetId="31">#REF!</definedName>
    <definedName name="_xlnm.Print_Area" localSheetId="32">#REF!</definedName>
    <definedName name="_xlnm.Print_Area" localSheetId="3">#REF!</definedName>
    <definedName name="_xlnm.Print_Area" localSheetId="2">#REF!</definedName>
    <definedName name="_xlnm.Print_Area">#REF!</definedName>
    <definedName name="RECAP" localSheetId="18">#REF!</definedName>
    <definedName name="RECAP" localSheetId="19">#REF!</definedName>
    <definedName name="RECAP" localSheetId="20">#REF!</definedName>
    <definedName name="RECAP" localSheetId="21">#REF!</definedName>
    <definedName name="RECAP" localSheetId="22">#REF!</definedName>
    <definedName name="RECAP" localSheetId="23">#REF!</definedName>
    <definedName name="RECAP" localSheetId="24">#REF!</definedName>
    <definedName name="RECAP" localSheetId="25">#REF!</definedName>
    <definedName name="RECAP" localSheetId="26">#REF!</definedName>
    <definedName name="RECAP" localSheetId="27">#REF!</definedName>
    <definedName name="RECAP" localSheetId="28">#REF!</definedName>
    <definedName name="RECAP" localSheetId="29">#REF!</definedName>
    <definedName name="RECAP" localSheetId="30">#REF!</definedName>
    <definedName name="RECAP" localSheetId="31">#REF!</definedName>
    <definedName name="RECAP" localSheetId="32">#REF!</definedName>
    <definedName name="RECAP" localSheetId="3">#REF!</definedName>
    <definedName name="RECAP" localSheetId="2">#REF!</definedName>
    <definedName name="RECAP">#REF!</definedName>
    <definedName name="SOUKAHARS" localSheetId="18">#REF!</definedName>
    <definedName name="SOUKAHARS" localSheetId="19">#REF!</definedName>
    <definedName name="SOUKAHARS" localSheetId="20">#REF!</definedName>
    <definedName name="SOUKAHARS" localSheetId="21">#REF!</definedName>
    <definedName name="SOUKAHARS" localSheetId="22">#REF!</definedName>
    <definedName name="SOUKAHARS" localSheetId="23">#REF!</definedName>
    <definedName name="SOUKAHARS" localSheetId="24">#REF!</definedName>
    <definedName name="SOUKAHARS" localSheetId="25">#REF!</definedName>
    <definedName name="SOUKAHARS" localSheetId="26">#REF!</definedName>
    <definedName name="SOUKAHARS" localSheetId="27">#REF!</definedName>
    <definedName name="SOUKAHARS" localSheetId="28">#REF!</definedName>
    <definedName name="SOUKAHARS" localSheetId="29">#REF!</definedName>
    <definedName name="SOUKAHARS" localSheetId="30">#REF!</definedName>
    <definedName name="SOUKAHARS" localSheetId="31">#REF!</definedName>
    <definedName name="SOUKAHARS" localSheetId="32">#REF!</definedName>
    <definedName name="SOUKAHARS" localSheetId="3">#REF!</definedName>
    <definedName name="SOUKAHARS" localSheetId="2">#REF!</definedName>
    <definedName name="SOUKAHARS">#REF!</definedName>
    <definedName name="TRAVAUX01" localSheetId="18">#REF!</definedName>
    <definedName name="TRAVAUX01" localSheetId="19">#REF!</definedName>
    <definedName name="TRAVAUX01" localSheetId="20">#REF!</definedName>
    <definedName name="TRAVAUX01" localSheetId="21">#REF!</definedName>
    <definedName name="TRAVAUX01" localSheetId="22">#REF!</definedName>
    <definedName name="TRAVAUX01" localSheetId="23">#REF!</definedName>
    <definedName name="TRAVAUX01" localSheetId="24">#REF!</definedName>
    <definedName name="TRAVAUX01" localSheetId="25">#REF!</definedName>
    <definedName name="TRAVAUX01" localSheetId="26">#REF!</definedName>
    <definedName name="TRAVAUX01" localSheetId="27">#REF!</definedName>
    <definedName name="TRAVAUX01" localSheetId="28">#REF!</definedName>
    <definedName name="TRAVAUX01" localSheetId="29">#REF!</definedName>
    <definedName name="TRAVAUX01" localSheetId="30">#REF!</definedName>
    <definedName name="TRAVAUX01" localSheetId="31">#REF!</definedName>
    <definedName name="TRAVAUX01" localSheetId="32">#REF!</definedName>
    <definedName name="TRAVAUX01" localSheetId="3">#REF!</definedName>
    <definedName name="TRAVAUX01" localSheetId="2">#REF!</definedName>
    <definedName name="TRAVAUX01">#REF!</definedName>
    <definedName name="TRAVAUX07" localSheetId="18">#REF!</definedName>
    <definedName name="TRAVAUX07" localSheetId="19">#REF!</definedName>
    <definedName name="TRAVAUX07" localSheetId="20">#REF!</definedName>
    <definedName name="TRAVAUX07" localSheetId="21">#REF!</definedName>
    <definedName name="TRAVAUX07" localSheetId="22">#REF!</definedName>
    <definedName name="TRAVAUX07" localSheetId="23">#REF!</definedName>
    <definedName name="TRAVAUX07" localSheetId="24">#REF!</definedName>
    <definedName name="TRAVAUX07" localSheetId="25">#REF!</definedName>
    <definedName name="TRAVAUX07" localSheetId="26">#REF!</definedName>
    <definedName name="TRAVAUX07" localSheetId="27">#REF!</definedName>
    <definedName name="TRAVAUX07" localSheetId="28">#REF!</definedName>
    <definedName name="TRAVAUX07" localSheetId="29">#REF!</definedName>
    <definedName name="TRAVAUX07" localSheetId="30">#REF!</definedName>
    <definedName name="TRAVAUX07" localSheetId="31">#REF!</definedName>
    <definedName name="TRAVAUX07" localSheetId="32">#REF!</definedName>
    <definedName name="TRAVAUX07" localSheetId="3">#REF!</definedName>
    <definedName name="TRAVAUX07" localSheetId="2">#REF!</definedName>
    <definedName name="TRAVAUX07">#REF!</definedName>
    <definedName name="TRAVAUX08" localSheetId="18">#REF!</definedName>
    <definedName name="TRAVAUX08" localSheetId="19">#REF!</definedName>
    <definedName name="TRAVAUX08" localSheetId="20">#REF!</definedName>
    <definedName name="TRAVAUX08" localSheetId="21">#REF!</definedName>
    <definedName name="TRAVAUX08" localSheetId="22">#REF!</definedName>
    <definedName name="TRAVAUX08" localSheetId="23">#REF!</definedName>
    <definedName name="TRAVAUX08" localSheetId="24">#REF!</definedName>
    <definedName name="TRAVAUX08" localSheetId="25">#REF!</definedName>
    <definedName name="TRAVAUX08" localSheetId="26">#REF!</definedName>
    <definedName name="TRAVAUX08" localSheetId="27">#REF!</definedName>
    <definedName name="TRAVAUX08" localSheetId="28">#REF!</definedName>
    <definedName name="TRAVAUX08" localSheetId="29">#REF!</definedName>
    <definedName name="TRAVAUX08" localSheetId="30">#REF!</definedName>
    <definedName name="TRAVAUX08" localSheetId="31">#REF!</definedName>
    <definedName name="TRAVAUX08" localSheetId="32">#REF!</definedName>
    <definedName name="TRAVAUX08" localSheetId="3">#REF!</definedName>
    <definedName name="TRAVAUX08" localSheetId="2">#REF!</definedName>
    <definedName name="TRAVAUX08">#REF!</definedName>
    <definedName name="TRAVAUX10" localSheetId="18">#REF!</definedName>
    <definedName name="TRAVAUX10" localSheetId="19">#REF!</definedName>
    <definedName name="TRAVAUX10" localSheetId="20">#REF!</definedName>
    <definedName name="TRAVAUX10" localSheetId="21">#REF!</definedName>
    <definedName name="TRAVAUX10" localSheetId="22">#REF!</definedName>
    <definedName name="TRAVAUX10" localSheetId="23">#REF!</definedName>
    <definedName name="TRAVAUX10" localSheetId="24">#REF!</definedName>
    <definedName name="TRAVAUX10" localSheetId="25">#REF!</definedName>
    <definedName name="TRAVAUX10" localSheetId="26">#REF!</definedName>
    <definedName name="TRAVAUX10" localSheetId="27">#REF!</definedName>
    <definedName name="TRAVAUX10" localSheetId="28">#REF!</definedName>
    <definedName name="TRAVAUX10" localSheetId="29">#REF!</definedName>
    <definedName name="TRAVAUX10" localSheetId="30">#REF!</definedName>
    <definedName name="TRAVAUX10" localSheetId="31">#REF!</definedName>
    <definedName name="TRAVAUX10" localSheetId="32">#REF!</definedName>
    <definedName name="TRAVAUX10" localSheetId="3">#REF!</definedName>
    <definedName name="TRAVAUX10" localSheetId="2">#REF!</definedName>
    <definedName name="TRAVAUX10">#REF!</definedName>
    <definedName name="TRAVAUX11" localSheetId="18">#REF!</definedName>
    <definedName name="TRAVAUX11" localSheetId="19">#REF!</definedName>
    <definedName name="TRAVAUX11" localSheetId="20">#REF!</definedName>
    <definedName name="TRAVAUX11" localSheetId="21">#REF!</definedName>
    <definedName name="TRAVAUX11" localSheetId="22">#REF!</definedName>
    <definedName name="TRAVAUX11" localSheetId="23">#REF!</definedName>
    <definedName name="TRAVAUX11" localSheetId="24">#REF!</definedName>
    <definedName name="TRAVAUX11" localSheetId="25">#REF!</definedName>
    <definedName name="TRAVAUX11" localSheetId="26">#REF!</definedName>
    <definedName name="TRAVAUX11" localSheetId="27">#REF!</definedName>
    <definedName name="TRAVAUX11" localSheetId="28">#REF!</definedName>
    <definedName name="TRAVAUX11" localSheetId="29">#REF!</definedName>
    <definedName name="TRAVAUX11" localSheetId="30">#REF!</definedName>
    <definedName name="TRAVAUX11" localSheetId="31">#REF!</definedName>
    <definedName name="TRAVAUX11" localSheetId="32">#REF!</definedName>
    <definedName name="TRAVAUX11" localSheetId="3">#REF!</definedName>
    <definedName name="TRAVAUX11" localSheetId="2">#REF!</definedName>
    <definedName name="TRAVAUX11">#REF!</definedName>
    <definedName name="TRAVAUX12" localSheetId="18">#REF!</definedName>
    <definedName name="TRAVAUX12" localSheetId="19">#REF!</definedName>
    <definedName name="TRAVAUX12" localSheetId="20">#REF!</definedName>
    <definedName name="TRAVAUX12" localSheetId="21">#REF!</definedName>
    <definedName name="TRAVAUX12" localSheetId="22">#REF!</definedName>
    <definedName name="TRAVAUX12" localSheetId="23">#REF!</definedName>
    <definedName name="TRAVAUX12" localSheetId="24">#REF!</definedName>
    <definedName name="TRAVAUX12" localSheetId="25">#REF!</definedName>
    <definedName name="TRAVAUX12" localSheetId="26">#REF!</definedName>
    <definedName name="TRAVAUX12" localSheetId="27">#REF!</definedName>
    <definedName name="TRAVAUX12" localSheetId="28">#REF!</definedName>
    <definedName name="TRAVAUX12" localSheetId="29">#REF!</definedName>
    <definedName name="TRAVAUX12" localSheetId="30">#REF!</definedName>
    <definedName name="TRAVAUX12" localSheetId="31">#REF!</definedName>
    <definedName name="TRAVAUX12" localSheetId="32">#REF!</definedName>
    <definedName name="TRAVAUX12" localSheetId="3">#REF!</definedName>
    <definedName name="TRAVAUX12" localSheetId="2">#REF!</definedName>
    <definedName name="TRAVAUX12">#REF!</definedName>
    <definedName name="TRAVAUX13" localSheetId="18">#REF!</definedName>
    <definedName name="TRAVAUX13" localSheetId="19">#REF!</definedName>
    <definedName name="TRAVAUX13" localSheetId="20">#REF!</definedName>
    <definedName name="TRAVAUX13" localSheetId="21">#REF!</definedName>
    <definedName name="TRAVAUX13" localSheetId="22">#REF!</definedName>
    <definedName name="TRAVAUX13" localSheetId="23">#REF!</definedName>
    <definedName name="TRAVAUX13" localSheetId="24">#REF!</definedName>
    <definedName name="TRAVAUX13" localSheetId="25">#REF!</definedName>
    <definedName name="TRAVAUX13" localSheetId="26">#REF!</definedName>
    <definedName name="TRAVAUX13" localSheetId="27">#REF!</definedName>
    <definedName name="TRAVAUX13" localSheetId="28">#REF!</definedName>
    <definedName name="TRAVAUX13" localSheetId="29">#REF!</definedName>
    <definedName name="TRAVAUX13" localSheetId="30">#REF!</definedName>
    <definedName name="TRAVAUX13" localSheetId="31">#REF!</definedName>
    <definedName name="TRAVAUX13" localSheetId="32">#REF!</definedName>
    <definedName name="TRAVAUX13" localSheetId="3">#REF!</definedName>
    <definedName name="TRAVAUX13" localSheetId="2">#REF!</definedName>
    <definedName name="TRAVAUX13">#REF!</definedName>
    <definedName name="TRAVAUX14" localSheetId="18">#REF!</definedName>
    <definedName name="TRAVAUX14" localSheetId="19">#REF!</definedName>
    <definedName name="TRAVAUX14" localSheetId="20">#REF!</definedName>
    <definedName name="TRAVAUX14" localSheetId="21">#REF!</definedName>
    <definedName name="TRAVAUX14" localSheetId="22">#REF!</definedName>
    <definedName name="TRAVAUX14" localSheetId="23">#REF!</definedName>
    <definedName name="TRAVAUX14" localSheetId="24">#REF!</definedName>
    <definedName name="TRAVAUX14" localSheetId="25">#REF!</definedName>
    <definedName name="TRAVAUX14" localSheetId="26">#REF!</definedName>
    <definedName name="TRAVAUX14" localSheetId="27">#REF!</definedName>
    <definedName name="TRAVAUX14" localSheetId="28">#REF!</definedName>
    <definedName name="TRAVAUX14" localSheetId="29">#REF!</definedName>
    <definedName name="TRAVAUX14" localSheetId="30">#REF!</definedName>
    <definedName name="TRAVAUX14" localSheetId="31">#REF!</definedName>
    <definedName name="TRAVAUX14" localSheetId="32">#REF!</definedName>
    <definedName name="TRAVAUX14" localSheetId="3">#REF!</definedName>
    <definedName name="TRAVAUX14" localSheetId="2">#REF!</definedName>
    <definedName name="TRAVAUX14">#REF!</definedName>
    <definedName name="TRAVAUX15" localSheetId="18">#REF!</definedName>
    <definedName name="TRAVAUX15" localSheetId="19">#REF!</definedName>
    <definedName name="TRAVAUX15" localSheetId="20">#REF!</definedName>
    <definedName name="TRAVAUX15" localSheetId="21">#REF!</definedName>
    <definedName name="TRAVAUX15" localSheetId="22">#REF!</definedName>
    <definedName name="TRAVAUX15" localSheetId="23">#REF!</definedName>
    <definedName name="TRAVAUX15" localSheetId="24">#REF!</definedName>
    <definedName name="TRAVAUX15" localSheetId="25">#REF!</definedName>
    <definedName name="TRAVAUX15" localSheetId="26">#REF!</definedName>
    <definedName name="TRAVAUX15" localSheetId="27">#REF!</definedName>
    <definedName name="TRAVAUX15" localSheetId="28">#REF!</definedName>
    <definedName name="TRAVAUX15" localSheetId="29">#REF!</definedName>
    <definedName name="TRAVAUX15" localSheetId="30">#REF!</definedName>
    <definedName name="TRAVAUX15" localSheetId="31">#REF!</definedName>
    <definedName name="TRAVAUX15" localSheetId="32">#REF!</definedName>
    <definedName name="TRAVAUX15" localSheetId="3">#REF!</definedName>
    <definedName name="TRAVAUX15" localSheetId="2">#REF!</definedName>
    <definedName name="TRAVAUX15">#REF!</definedName>
    <definedName name="TRAVAUX20" localSheetId="18">#REF!</definedName>
    <definedName name="TRAVAUX20" localSheetId="19">#REF!</definedName>
    <definedName name="TRAVAUX20" localSheetId="20">#REF!</definedName>
    <definedName name="TRAVAUX20" localSheetId="21">#REF!</definedName>
    <definedName name="TRAVAUX20" localSheetId="22">#REF!</definedName>
    <definedName name="TRAVAUX20" localSheetId="23">#REF!</definedName>
    <definedName name="TRAVAUX20" localSheetId="24">#REF!</definedName>
    <definedName name="TRAVAUX20" localSheetId="25">#REF!</definedName>
    <definedName name="TRAVAUX20" localSheetId="26">#REF!</definedName>
    <definedName name="TRAVAUX20" localSheetId="27">#REF!</definedName>
    <definedName name="TRAVAUX20" localSheetId="28">#REF!</definedName>
    <definedName name="TRAVAUX20" localSheetId="29">#REF!</definedName>
    <definedName name="TRAVAUX20" localSheetId="30">#REF!</definedName>
    <definedName name="TRAVAUX20" localSheetId="31">#REF!</definedName>
    <definedName name="TRAVAUX20" localSheetId="32">#REF!</definedName>
    <definedName name="TRAVAUX20" localSheetId="3">#REF!</definedName>
    <definedName name="TRAVAUX20" localSheetId="2">#REF!</definedName>
    <definedName name="TRAVAUX20">#REF!</definedName>
    <definedName name="TRAVAUX21" localSheetId="18">#REF!</definedName>
    <definedName name="TRAVAUX21" localSheetId="19">#REF!</definedName>
    <definedName name="TRAVAUX21" localSheetId="20">#REF!</definedName>
    <definedName name="TRAVAUX21" localSheetId="21">#REF!</definedName>
    <definedName name="TRAVAUX21" localSheetId="22">#REF!</definedName>
    <definedName name="TRAVAUX21" localSheetId="23">#REF!</definedName>
    <definedName name="TRAVAUX21" localSheetId="24">#REF!</definedName>
    <definedName name="TRAVAUX21" localSheetId="25">#REF!</definedName>
    <definedName name="TRAVAUX21" localSheetId="26">#REF!</definedName>
    <definedName name="TRAVAUX21" localSheetId="27">#REF!</definedName>
    <definedName name="TRAVAUX21" localSheetId="28">#REF!</definedName>
    <definedName name="TRAVAUX21" localSheetId="29">#REF!</definedName>
    <definedName name="TRAVAUX21" localSheetId="30">#REF!</definedName>
    <definedName name="TRAVAUX21" localSheetId="31">#REF!</definedName>
    <definedName name="TRAVAUX21" localSheetId="32">#REF!</definedName>
    <definedName name="TRAVAUX21" localSheetId="3">#REF!</definedName>
    <definedName name="TRAVAUX21" localSheetId="2">#REF!</definedName>
    <definedName name="TRAVAUX21">#REF!</definedName>
    <definedName name="TRAVAUX22" localSheetId="18">#REF!</definedName>
    <definedName name="TRAVAUX22" localSheetId="19">#REF!</definedName>
    <definedName name="TRAVAUX22" localSheetId="20">#REF!</definedName>
    <definedName name="TRAVAUX22" localSheetId="21">#REF!</definedName>
    <definedName name="TRAVAUX22" localSheetId="22">#REF!</definedName>
    <definedName name="TRAVAUX22" localSheetId="23">#REF!</definedName>
    <definedName name="TRAVAUX22" localSheetId="24">#REF!</definedName>
    <definedName name="TRAVAUX22" localSheetId="25">#REF!</definedName>
    <definedName name="TRAVAUX22" localSheetId="26">#REF!</definedName>
    <definedName name="TRAVAUX22" localSheetId="27">#REF!</definedName>
    <definedName name="TRAVAUX22" localSheetId="28">#REF!</definedName>
    <definedName name="TRAVAUX22" localSheetId="29">#REF!</definedName>
    <definedName name="TRAVAUX22" localSheetId="30">#REF!</definedName>
    <definedName name="TRAVAUX22" localSheetId="31">#REF!</definedName>
    <definedName name="TRAVAUX22" localSheetId="32">#REF!</definedName>
    <definedName name="TRAVAUX22" localSheetId="3">#REF!</definedName>
    <definedName name="TRAVAUX22" localSheetId="2">#REF!</definedName>
    <definedName name="TRAVAUX22">#REF!</definedName>
    <definedName name="TRAVAUX25" localSheetId="18">#REF!</definedName>
    <definedName name="TRAVAUX25" localSheetId="19">#REF!</definedName>
    <definedName name="TRAVAUX25" localSheetId="20">#REF!</definedName>
    <definedName name="TRAVAUX25" localSheetId="21">#REF!</definedName>
    <definedName name="TRAVAUX25" localSheetId="22">#REF!</definedName>
    <definedName name="TRAVAUX25" localSheetId="23">#REF!</definedName>
    <definedName name="TRAVAUX25" localSheetId="24">#REF!</definedName>
    <definedName name="TRAVAUX25" localSheetId="25">#REF!</definedName>
    <definedName name="TRAVAUX25" localSheetId="26">#REF!</definedName>
    <definedName name="TRAVAUX25" localSheetId="27">#REF!</definedName>
    <definedName name="TRAVAUX25" localSheetId="28">#REF!</definedName>
    <definedName name="TRAVAUX25" localSheetId="29">#REF!</definedName>
    <definedName name="TRAVAUX25" localSheetId="30">#REF!</definedName>
    <definedName name="TRAVAUX25" localSheetId="31">#REF!</definedName>
    <definedName name="TRAVAUX25" localSheetId="32">#REF!</definedName>
    <definedName name="TRAVAUX25" localSheetId="3">#REF!</definedName>
    <definedName name="TRAVAUX25" localSheetId="2">#REF!</definedName>
    <definedName name="TRAVAUX25">#REF!</definedName>
    <definedName name="TRAVAUX27" localSheetId="18">#REF!</definedName>
    <definedName name="TRAVAUX27" localSheetId="19">#REF!</definedName>
    <definedName name="TRAVAUX27" localSheetId="20">#REF!</definedName>
    <definedName name="TRAVAUX27" localSheetId="21">#REF!</definedName>
    <definedName name="TRAVAUX27" localSheetId="22">#REF!</definedName>
    <definedName name="TRAVAUX27" localSheetId="23">#REF!</definedName>
    <definedName name="TRAVAUX27" localSheetId="24">#REF!</definedName>
    <definedName name="TRAVAUX27" localSheetId="25">#REF!</definedName>
    <definedName name="TRAVAUX27" localSheetId="26">#REF!</definedName>
    <definedName name="TRAVAUX27" localSheetId="27">#REF!</definedName>
    <definedName name="TRAVAUX27" localSheetId="28">#REF!</definedName>
    <definedName name="TRAVAUX27" localSheetId="29">#REF!</definedName>
    <definedName name="TRAVAUX27" localSheetId="30">#REF!</definedName>
    <definedName name="TRAVAUX27" localSheetId="31">#REF!</definedName>
    <definedName name="TRAVAUX27" localSheetId="32">#REF!</definedName>
    <definedName name="TRAVAUX27" localSheetId="3">#REF!</definedName>
    <definedName name="TRAVAUX27" localSheetId="2">#REF!</definedName>
    <definedName name="TRAVAUX27">#REF!</definedName>
    <definedName name="TRAVAUX28" localSheetId="18">#REF!</definedName>
    <definedName name="TRAVAUX28" localSheetId="19">#REF!</definedName>
    <definedName name="TRAVAUX28" localSheetId="20">#REF!</definedName>
    <definedName name="TRAVAUX28" localSheetId="21">#REF!</definedName>
    <definedName name="TRAVAUX28" localSheetId="22">#REF!</definedName>
    <definedName name="TRAVAUX28" localSheetId="23">#REF!</definedName>
    <definedName name="TRAVAUX28" localSheetId="24">#REF!</definedName>
    <definedName name="TRAVAUX28" localSheetId="25">#REF!</definedName>
    <definedName name="TRAVAUX28" localSheetId="26">#REF!</definedName>
    <definedName name="TRAVAUX28" localSheetId="27">#REF!</definedName>
    <definedName name="TRAVAUX28" localSheetId="28">#REF!</definedName>
    <definedName name="TRAVAUX28" localSheetId="29">#REF!</definedName>
    <definedName name="TRAVAUX28" localSheetId="30">#REF!</definedName>
    <definedName name="TRAVAUX28" localSheetId="31">#REF!</definedName>
    <definedName name="TRAVAUX28" localSheetId="32">#REF!</definedName>
    <definedName name="TRAVAUX28" localSheetId="3">#REF!</definedName>
    <definedName name="TRAVAUX28" localSheetId="2">#REF!</definedName>
    <definedName name="TRAVAUX28">#REF!</definedName>
    <definedName name="TRAVAUX29" localSheetId="18">#REF!</definedName>
    <definedName name="TRAVAUX29" localSheetId="19">#REF!</definedName>
    <definedName name="TRAVAUX29" localSheetId="20">#REF!</definedName>
    <definedName name="TRAVAUX29" localSheetId="21">#REF!</definedName>
    <definedName name="TRAVAUX29" localSheetId="22">#REF!</definedName>
    <definedName name="TRAVAUX29" localSheetId="23">#REF!</definedName>
    <definedName name="TRAVAUX29" localSheetId="24">#REF!</definedName>
    <definedName name="TRAVAUX29" localSheetId="25">#REF!</definedName>
    <definedName name="TRAVAUX29" localSheetId="26">#REF!</definedName>
    <definedName name="TRAVAUX29" localSheetId="27">#REF!</definedName>
    <definedName name="TRAVAUX29" localSheetId="28">#REF!</definedName>
    <definedName name="TRAVAUX29" localSheetId="29">#REF!</definedName>
    <definedName name="TRAVAUX29" localSheetId="30">#REF!</definedName>
    <definedName name="TRAVAUX29" localSheetId="31">#REF!</definedName>
    <definedName name="TRAVAUX29" localSheetId="32">#REF!</definedName>
    <definedName name="TRAVAUX29" localSheetId="3">#REF!</definedName>
    <definedName name="TRAVAUX29" localSheetId="2">#REF!</definedName>
    <definedName name="TRAVAUX29">#REF!</definedName>
    <definedName name="TRAVAUX31" localSheetId="18">#REF!</definedName>
    <definedName name="TRAVAUX31" localSheetId="19">#REF!</definedName>
    <definedName name="TRAVAUX31" localSheetId="20">#REF!</definedName>
    <definedName name="TRAVAUX31" localSheetId="21">#REF!</definedName>
    <definedName name="TRAVAUX31" localSheetId="22">#REF!</definedName>
    <definedName name="TRAVAUX31" localSheetId="23">#REF!</definedName>
    <definedName name="TRAVAUX31" localSheetId="24">#REF!</definedName>
    <definedName name="TRAVAUX31" localSheetId="25">#REF!</definedName>
    <definedName name="TRAVAUX31" localSheetId="26">#REF!</definedName>
    <definedName name="TRAVAUX31" localSheetId="27">#REF!</definedName>
    <definedName name="TRAVAUX31" localSheetId="28">#REF!</definedName>
    <definedName name="TRAVAUX31" localSheetId="29">#REF!</definedName>
    <definedName name="TRAVAUX31" localSheetId="30">#REF!</definedName>
    <definedName name="TRAVAUX31" localSheetId="31">#REF!</definedName>
    <definedName name="TRAVAUX31" localSheetId="32">#REF!</definedName>
    <definedName name="TRAVAUX31" localSheetId="3">#REF!</definedName>
    <definedName name="TRAVAUX31" localSheetId="2">#REF!</definedName>
    <definedName name="TRAVAUX31">#REF!</definedName>
    <definedName name="TRAVAUX32" localSheetId="18">#REF!</definedName>
    <definedName name="TRAVAUX32" localSheetId="19">#REF!</definedName>
    <definedName name="TRAVAUX32" localSheetId="20">#REF!</definedName>
    <definedName name="TRAVAUX32" localSheetId="21">#REF!</definedName>
    <definedName name="TRAVAUX32" localSheetId="22">#REF!</definedName>
    <definedName name="TRAVAUX32" localSheetId="23">#REF!</definedName>
    <definedName name="TRAVAUX32" localSheetId="24">#REF!</definedName>
    <definedName name="TRAVAUX32" localSheetId="25">#REF!</definedName>
    <definedName name="TRAVAUX32" localSheetId="26">#REF!</definedName>
    <definedName name="TRAVAUX32" localSheetId="27">#REF!</definedName>
    <definedName name="TRAVAUX32" localSheetId="28">#REF!</definedName>
    <definedName name="TRAVAUX32" localSheetId="29">#REF!</definedName>
    <definedName name="TRAVAUX32" localSheetId="30">#REF!</definedName>
    <definedName name="TRAVAUX32" localSheetId="31">#REF!</definedName>
    <definedName name="TRAVAUX32" localSheetId="32">#REF!</definedName>
    <definedName name="TRAVAUX32" localSheetId="3">#REF!</definedName>
    <definedName name="TRAVAUX32" localSheetId="2">#REF!</definedName>
    <definedName name="TRAVAUX32">#REF!</definedName>
    <definedName name="TRAVAUX33" localSheetId="18">#REF!</definedName>
    <definedName name="TRAVAUX33" localSheetId="19">#REF!</definedName>
    <definedName name="TRAVAUX33" localSheetId="20">#REF!</definedName>
    <definedName name="TRAVAUX33" localSheetId="21">#REF!</definedName>
    <definedName name="TRAVAUX33" localSheetId="22">#REF!</definedName>
    <definedName name="TRAVAUX33" localSheetId="23">#REF!</definedName>
    <definedName name="TRAVAUX33" localSheetId="24">#REF!</definedName>
    <definedName name="TRAVAUX33" localSheetId="25">#REF!</definedName>
    <definedName name="TRAVAUX33" localSheetId="26">#REF!</definedName>
    <definedName name="TRAVAUX33" localSheetId="27">#REF!</definedName>
    <definedName name="TRAVAUX33" localSheetId="28">#REF!</definedName>
    <definedName name="TRAVAUX33" localSheetId="29">#REF!</definedName>
    <definedName name="TRAVAUX33" localSheetId="30">#REF!</definedName>
    <definedName name="TRAVAUX33" localSheetId="31">#REF!</definedName>
    <definedName name="TRAVAUX33" localSheetId="32">#REF!</definedName>
    <definedName name="TRAVAUX33" localSheetId="3">#REF!</definedName>
    <definedName name="TRAVAUX33" localSheetId="2">#REF!</definedName>
    <definedName name="TRAVAUX33">#REF!</definedName>
    <definedName name="TRAVAUX34" localSheetId="18">#REF!</definedName>
    <definedName name="TRAVAUX34" localSheetId="19">#REF!</definedName>
    <definedName name="TRAVAUX34" localSheetId="20">#REF!</definedName>
    <definedName name="TRAVAUX34" localSheetId="21">#REF!</definedName>
    <definedName name="TRAVAUX34" localSheetId="22">#REF!</definedName>
    <definedName name="TRAVAUX34" localSheetId="23">#REF!</definedName>
    <definedName name="TRAVAUX34" localSheetId="24">#REF!</definedName>
    <definedName name="TRAVAUX34" localSheetId="25">#REF!</definedName>
    <definedName name="TRAVAUX34" localSheetId="26">#REF!</definedName>
    <definedName name="TRAVAUX34" localSheetId="27">#REF!</definedName>
    <definedName name="TRAVAUX34" localSheetId="28">#REF!</definedName>
    <definedName name="TRAVAUX34" localSheetId="29">#REF!</definedName>
    <definedName name="TRAVAUX34" localSheetId="30">#REF!</definedName>
    <definedName name="TRAVAUX34" localSheetId="31">#REF!</definedName>
    <definedName name="TRAVAUX34" localSheetId="32">#REF!</definedName>
    <definedName name="TRAVAUX34" localSheetId="3">#REF!</definedName>
    <definedName name="TRAVAUX34" localSheetId="2">#REF!</definedName>
    <definedName name="TRAVAUX34">#REF!</definedName>
    <definedName name="TRAVAUX35" localSheetId="18">#REF!</definedName>
    <definedName name="TRAVAUX35" localSheetId="19">#REF!</definedName>
    <definedName name="TRAVAUX35" localSheetId="20">#REF!</definedName>
    <definedName name="TRAVAUX35" localSheetId="21">#REF!</definedName>
    <definedName name="TRAVAUX35" localSheetId="22">#REF!</definedName>
    <definedName name="TRAVAUX35" localSheetId="23">#REF!</definedName>
    <definedName name="TRAVAUX35" localSheetId="24">#REF!</definedName>
    <definedName name="TRAVAUX35" localSheetId="25">#REF!</definedName>
    <definedName name="TRAVAUX35" localSheetId="26">#REF!</definedName>
    <definedName name="TRAVAUX35" localSheetId="27">#REF!</definedName>
    <definedName name="TRAVAUX35" localSheetId="28">#REF!</definedName>
    <definedName name="TRAVAUX35" localSheetId="29">#REF!</definedName>
    <definedName name="TRAVAUX35" localSheetId="30">#REF!</definedName>
    <definedName name="TRAVAUX35" localSheetId="31">#REF!</definedName>
    <definedName name="TRAVAUX35" localSheetId="32">#REF!</definedName>
    <definedName name="TRAVAUX35" localSheetId="3">#REF!</definedName>
    <definedName name="TRAVAUX35" localSheetId="2">#REF!</definedName>
    <definedName name="TRAVAUX35">#REF!</definedName>
    <definedName name="TRAVAUX36" localSheetId="18">#REF!</definedName>
    <definedName name="TRAVAUX36" localSheetId="19">#REF!</definedName>
    <definedName name="TRAVAUX36" localSheetId="20">#REF!</definedName>
    <definedName name="TRAVAUX36" localSheetId="21">#REF!</definedName>
    <definedName name="TRAVAUX36" localSheetId="22">#REF!</definedName>
    <definedName name="TRAVAUX36" localSheetId="23">#REF!</definedName>
    <definedName name="TRAVAUX36" localSheetId="24">#REF!</definedName>
    <definedName name="TRAVAUX36" localSheetId="25">#REF!</definedName>
    <definedName name="TRAVAUX36" localSheetId="26">#REF!</definedName>
    <definedName name="TRAVAUX36" localSheetId="27">#REF!</definedName>
    <definedName name="TRAVAUX36" localSheetId="28">#REF!</definedName>
    <definedName name="TRAVAUX36" localSheetId="29">#REF!</definedName>
    <definedName name="TRAVAUX36" localSheetId="30">#REF!</definedName>
    <definedName name="TRAVAUX36" localSheetId="31">#REF!</definedName>
    <definedName name="TRAVAUX36" localSheetId="32">#REF!</definedName>
    <definedName name="TRAVAUX36" localSheetId="3">#REF!</definedName>
    <definedName name="TRAVAUX36" localSheetId="2">#REF!</definedName>
    <definedName name="TRAVAUX36">#REF!</definedName>
    <definedName name="TRAVAUX38" localSheetId="18">#REF!</definedName>
    <definedName name="TRAVAUX38" localSheetId="19">#REF!</definedName>
    <definedName name="TRAVAUX38" localSheetId="20">#REF!</definedName>
    <definedName name="TRAVAUX38" localSheetId="21">#REF!</definedName>
    <definedName name="TRAVAUX38" localSheetId="22">#REF!</definedName>
    <definedName name="TRAVAUX38" localSheetId="23">#REF!</definedName>
    <definedName name="TRAVAUX38" localSheetId="24">#REF!</definedName>
    <definedName name="TRAVAUX38" localSheetId="25">#REF!</definedName>
    <definedName name="TRAVAUX38" localSheetId="26">#REF!</definedName>
    <definedName name="TRAVAUX38" localSheetId="27">#REF!</definedName>
    <definedName name="TRAVAUX38" localSheetId="28">#REF!</definedName>
    <definedName name="TRAVAUX38" localSheetId="29">#REF!</definedName>
    <definedName name="TRAVAUX38" localSheetId="30">#REF!</definedName>
    <definedName name="TRAVAUX38" localSheetId="31">#REF!</definedName>
    <definedName name="TRAVAUX38" localSheetId="32">#REF!</definedName>
    <definedName name="TRAVAUX38" localSheetId="3">#REF!</definedName>
    <definedName name="TRAVAUX38" localSheetId="2">#REF!</definedName>
    <definedName name="TRAVAUX38">#REF!</definedName>
    <definedName name="TRAVAUX39" localSheetId="18">#REF!</definedName>
    <definedName name="TRAVAUX39" localSheetId="19">#REF!</definedName>
    <definedName name="TRAVAUX39" localSheetId="20">#REF!</definedName>
    <definedName name="TRAVAUX39" localSheetId="21">#REF!</definedName>
    <definedName name="TRAVAUX39" localSheetId="22">#REF!</definedName>
    <definedName name="TRAVAUX39" localSheetId="23">#REF!</definedName>
    <definedName name="TRAVAUX39" localSheetId="24">#REF!</definedName>
    <definedName name="TRAVAUX39" localSheetId="25">#REF!</definedName>
    <definedName name="TRAVAUX39" localSheetId="26">#REF!</definedName>
    <definedName name="TRAVAUX39" localSheetId="27">#REF!</definedName>
    <definedName name="TRAVAUX39" localSheetId="28">#REF!</definedName>
    <definedName name="TRAVAUX39" localSheetId="29">#REF!</definedName>
    <definedName name="TRAVAUX39" localSheetId="30">#REF!</definedName>
    <definedName name="TRAVAUX39" localSheetId="31">#REF!</definedName>
    <definedName name="TRAVAUX39" localSheetId="32">#REF!</definedName>
    <definedName name="TRAVAUX39" localSheetId="3">#REF!</definedName>
    <definedName name="TRAVAUX39" localSheetId="2">#REF!</definedName>
    <definedName name="TRAVAUX39">#REF!</definedName>
    <definedName name="TRAVAUX40" localSheetId="18">#REF!</definedName>
    <definedName name="TRAVAUX40" localSheetId="19">#REF!</definedName>
    <definedName name="TRAVAUX40" localSheetId="20">#REF!</definedName>
    <definedName name="TRAVAUX40" localSheetId="21">#REF!</definedName>
    <definedName name="TRAVAUX40" localSheetId="22">#REF!</definedName>
    <definedName name="TRAVAUX40" localSheetId="23">#REF!</definedName>
    <definedName name="TRAVAUX40" localSheetId="24">#REF!</definedName>
    <definedName name="TRAVAUX40" localSheetId="25">#REF!</definedName>
    <definedName name="TRAVAUX40" localSheetId="26">#REF!</definedName>
    <definedName name="TRAVAUX40" localSheetId="27">#REF!</definedName>
    <definedName name="TRAVAUX40" localSheetId="28">#REF!</definedName>
    <definedName name="TRAVAUX40" localSheetId="29">#REF!</definedName>
    <definedName name="TRAVAUX40" localSheetId="30">#REF!</definedName>
    <definedName name="TRAVAUX40" localSheetId="31">#REF!</definedName>
    <definedName name="TRAVAUX40" localSheetId="32">#REF!</definedName>
    <definedName name="TRAVAUX40" localSheetId="3">#REF!</definedName>
    <definedName name="TRAVAUX40" localSheetId="2">#REF!</definedName>
    <definedName name="TRAVAUX40">#REF!</definedName>
    <definedName name="TRAVAUX41" localSheetId="18">#REF!</definedName>
    <definedName name="TRAVAUX41" localSheetId="19">#REF!</definedName>
    <definedName name="TRAVAUX41" localSheetId="20">#REF!</definedName>
    <definedName name="TRAVAUX41" localSheetId="21">#REF!</definedName>
    <definedName name="TRAVAUX41" localSheetId="22">#REF!</definedName>
    <definedName name="TRAVAUX41" localSheetId="23">#REF!</definedName>
    <definedName name="TRAVAUX41" localSheetId="24">#REF!</definedName>
    <definedName name="TRAVAUX41" localSheetId="25">#REF!</definedName>
    <definedName name="TRAVAUX41" localSheetId="26">#REF!</definedName>
    <definedName name="TRAVAUX41" localSheetId="27">#REF!</definedName>
    <definedName name="TRAVAUX41" localSheetId="28">#REF!</definedName>
    <definedName name="TRAVAUX41" localSheetId="29">#REF!</definedName>
    <definedName name="TRAVAUX41" localSheetId="30">#REF!</definedName>
    <definedName name="TRAVAUX41" localSheetId="31">#REF!</definedName>
    <definedName name="TRAVAUX41" localSheetId="32">#REF!</definedName>
    <definedName name="TRAVAUX41" localSheetId="3">#REF!</definedName>
    <definedName name="TRAVAUX41" localSheetId="2">#REF!</definedName>
    <definedName name="TRAVAUX41">#REF!</definedName>
    <definedName name="TRAVAUX42" localSheetId="18">#REF!</definedName>
    <definedName name="TRAVAUX42" localSheetId="19">#REF!</definedName>
    <definedName name="TRAVAUX42" localSheetId="20">#REF!</definedName>
    <definedName name="TRAVAUX42" localSheetId="21">#REF!</definedName>
    <definedName name="TRAVAUX42" localSheetId="22">#REF!</definedName>
    <definedName name="TRAVAUX42" localSheetId="23">#REF!</definedName>
    <definedName name="TRAVAUX42" localSheetId="24">#REF!</definedName>
    <definedName name="TRAVAUX42" localSheetId="25">#REF!</definedName>
    <definedName name="TRAVAUX42" localSheetId="26">#REF!</definedName>
    <definedName name="TRAVAUX42" localSheetId="27">#REF!</definedName>
    <definedName name="TRAVAUX42" localSheetId="28">#REF!</definedName>
    <definedName name="TRAVAUX42" localSheetId="29">#REF!</definedName>
    <definedName name="TRAVAUX42" localSheetId="30">#REF!</definedName>
    <definedName name="TRAVAUX42" localSheetId="31">#REF!</definedName>
    <definedName name="TRAVAUX42" localSheetId="32">#REF!</definedName>
    <definedName name="TRAVAUX42" localSheetId="3">#REF!</definedName>
    <definedName name="TRAVAUX42" localSheetId="2">#REF!</definedName>
    <definedName name="TRAVAUX42">#REF!</definedName>
    <definedName name="TRAVAUX43" localSheetId="18">#REF!</definedName>
    <definedName name="TRAVAUX43" localSheetId="19">#REF!</definedName>
    <definedName name="TRAVAUX43" localSheetId="20">#REF!</definedName>
    <definedName name="TRAVAUX43" localSheetId="21">#REF!</definedName>
    <definedName name="TRAVAUX43" localSheetId="22">#REF!</definedName>
    <definedName name="TRAVAUX43" localSheetId="23">#REF!</definedName>
    <definedName name="TRAVAUX43" localSheetId="24">#REF!</definedName>
    <definedName name="TRAVAUX43" localSheetId="25">#REF!</definedName>
    <definedName name="TRAVAUX43" localSheetId="26">#REF!</definedName>
    <definedName name="TRAVAUX43" localSheetId="27">#REF!</definedName>
    <definedName name="TRAVAUX43" localSheetId="28">#REF!</definedName>
    <definedName name="TRAVAUX43" localSheetId="29">#REF!</definedName>
    <definedName name="TRAVAUX43" localSheetId="30">#REF!</definedName>
    <definedName name="TRAVAUX43" localSheetId="31">#REF!</definedName>
    <definedName name="TRAVAUX43" localSheetId="32">#REF!</definedName>
    <definedName name="TRAVAUX43" localSheetId="3">#REF!</definedName>
    <definedName name="TRAVAUX43" localSheetId="2">#REF!</definedName>
    <definedName name="TRAVAUX43">#REF!</definedName>
    <definedName name="TRAVAUX44" localSheetId="18">#REF!</definedName>
    <definedName name="TRAVAUX44" localSheetId="19">#REF!</definedName>
    <definedName name="TRAVAUX44" localSheetId="20">#REF!</definedName>
    <definedName name="TRAVAUX44" localSheetId="21">#REF!</definedName>
    <definedName name="TRAVAUX44" localSheetId="22">#REF!</definedName>
    <definedName name="TRAVAUX44" localSheetId="23">#REF!</definedName>
    <definedName name="TRAVAUX44" localSheetId="24">#REF!</definedName>
    <definedName name="TRAVAUX44" localSheetId="25">#REF!</definedName>
    <definedName name="TRAVAUX44" localSheetId="26">#REF!</definedName>
    <definedName name="TRAVAUX44" localSheetId="27">#REF!</definedName>
    <definedName name="TRAVAUX44" localSheetId="28">#REF!</definedName>
    <definedName name="TRAVAUX44" localSheetId="29">#REF!</definedName>
    <definedName name="TRAVAUX44" localSheetId="30">#REF!</definedName>
    <definedName name="TRAVAUX44" localSheetId="31">#REF!</definedName>
    <definedName name="TRAVAUX44" localSheetId="32">#REF!</definedName>
    <definedName name="TRAVAUX44" localSheetId="3">#REF!</definedName>
    <definedName name="TRAVAUX44" localSheetId="2">#REF!</definedName>
    <definedName name="TRAVAUX44">#REF!</definedName>
    <definedName name="TRAVAUX45" localSheetId="18">#REF!</definedName>
    <definedName name="TRAVAUX45" localSheetId="19">#REF!</definedName>
    <definedName name="TRAVAUX45" localSheetId="20">#REF!</definedName>
    <definedName name="TRAVAUX45" localSheetId="21">#REF!</definedName>
    <definedName name="TRAVAUX45" localSheetId="22">#REF!</definedName>
    <definedName name="TRAVAUX45" localSheetId="23">#REF!</definedName>
    <definedName name="TRAVAUX45" localSheetId="24">#REF!</definedName>
    <definedName name="TRAVAUX45" localSheetId="25">#REF!</definedName>
    <definedName name="TRAVAUX45" localSheetId="26">#REF!</definedName>
    <definedName name="TRAVAUX45" localSheetId="27">#REF!</definedName>
    <definedName name="TRAVAUX45" localSheetId="28">#REF!</definedName>
    <definedName name="TRAVAUX45" localSheetId="29">#REF!</definedName>
    <definedName name="TRAVAUX45" localSheetId="30">#REF!</definedName>
    <definedName name="TRAVAUX45" localSheetId="31">#REF!</definedName>
    <definedName name="TRAVAUX45" localSheetId="32">#REF!</definedName>
    <definedName name="TRAVAUX45" localSheetId="3">#REF!</definedName>
    <definedName name="TRAVAUX45" localSheetId="2">#REF!</definedName>
    <definedName name="TRAVAUX45">#REF!</definedName>
    <definedName name="TRAVAUX47" localSheetId="18">#REF!</definedName>
    <definedName name="TRAVAUX47" localSheetId="19">#REF!</definedName>
    <definedName name="TRAVAUX47" localSheetId="20">#REF!</definedName>
    <definedName name="TRAVAUX47" localSheetId="21">#REF!</definedName>
    <definedName name="TRAVAUX47" localSheetId="22">#REF!</definedName>
    <definedName name="TRAVAUX47" localSheetId="23">#REF!</definedName>
    <definedName name="TRAVAUX47" localSheetId="24">#REF!</definedName>
    <definedName name="TRAVAUX47" localSheetId="25">#REF!</definedName>
    <definedName name="TRAVAUX47" localSheetId="26">#REF!</definedName>
    <definedName name="TRAVAUX47" localSheetId="27">#REF!</definedName>
    <definedName name="TRAVAUX47" localSheetId="28">#REF!</definedName>
    <definedName name="TRAVAUX47" localSheetId="29">#REF!</definedName>
    <definedName name="TRAVAUX47" localSheetId="30">#REF!</definedName>
    <definedName name="TRAVAUX47" localSheetId="31">#REF!</definedName>
    <definedName name="TRAVAUX47" localSheetId="32">#REF!</definedName>
    <definedName name="TRAVAUX47" localSheetId="3">#REF!</definedName>
    <definedName name="TRAVAUX47" localSheetId="2">#REF!</definedName>
    <definedName name="TRAVAUX47">#REF!</definedName>
    <definedName name="TRAVAUX48" localSheetId="18">#REF!</definedName>
    <definedName name="TRAVAUX48" localSheetId="19">#REF!</definedName>
    <definedName name="TRAVAUX48" localSheetId="20">#REF!</definedName>
    <definedName name="TRAVAUX48" localSheetId="21">#REF!</definedName>
    <definedName name="TRAVAUX48" localSheetId="22">#REF!</definedName>
    <definedName name="TRAVAUX48" localSheetId="23">#REF!</definedName>
    <definedName name="TRAVAUX48" localSheetId="24">#REF!</definedName>
    <definedName name="TRAVAUX48" localSheetId="25">#REF!</definedName>
    <definedName name="TRAVAUX48" localSheetId="26">#REF!</definedName>
    <definedName name="TRAVAUX48" localSheetId="27">#REF!</definedName>
    <definedName name="TRAVAUX48" localSheetId="28">#REF!</definedName>
    <definedName name="TRAVAUX48" localSheetId="29">#REF!</definedName>
    <definedName name="TRAVAUX48" localSheetId="30">#REF!</definedName>
    <definedName name="TRAVAUX48" localSheetId="31">#REF!</definedName>
    <definedName name="TRAVAUX48" localSheetId="32">#REF!</definedName>
    <definedName name="TRAVAUX48" localSheetId="3">#REF!</definedName>
    <definedName name="TRAVAUX48" localSheetId="2">#REF!</definedName>
    <definedName name="TRAVAUX48">#REF!</definedName>
    <definedName name="TRAVAUX49" localSheetId="18">#REF!</definedName>
    <definedName name="TRAVAUX49" localSheetId="19">#REF!</definedName>
    <definedName name="TRAVAUX49" localSheetId="20">#REF!</definedName>
    <definedName name="TRAVAUX49" localSheetId="21">#REF!</definedName>
    <definedName name="TRAVAUX49" localSheetId="22">#REF!</definedName>
    <definedName name="TRAVAUX49" localSheetId="23">#REF!</definedName>
    <definedName name="TRAVAUX49" localSheetId="24">#REF!</definedName>
    <definedName name="TRAVAUX49" localSheetId="25">#REF!</definedName>
    <definedName name="TRAVAUX49" localSheetId="26">#REF!</definedName>
    <definedName name="TRAVAUX49" localSheetId="27">#REF!</definedName>
    <definedName name="TRAVAUX49" localSheetId="28">#REF!</definedName>
    <definedName name="TRAVAUX49" localSheetId="29">#REF!</definedName>
    <definedName name="TRAVAUX49" localSheetId="30">#REF!</definedName>
    <definedName name="TRAVAUX49" localSheetId="31">#REF!</definedName>
    <definedName name="TRAVAUX49" localSheetId="32">#REF!</definedName>
    <definedName name="TRAVAUX49" localSheetId="3">#REF!</definedName>
    <definedName name="TRAVAUX49" localSheetId="2">#REF!</definedName>
    <definedName name="TRAVAUX49">#REF!</definedName>
    <definedName name="TRAVAUX50" localSheetId="18">#REF!</definedName>
    <definedName name="TRAVAUX50" localSheetId="19">#REF!</definedName>
    <definedName name="TRAVAUX50" localSheetId="20">#REF!</definedName>
    <definedName name="TRAVAUX50" localSheetId="21">#REF!</definedName>
    <definedName name="TRAVAUX50" localSheetId="22">#REF!</definedName>
    <definedName name="TRAVAUX50" localSheetId="23">#REF!</definedName>
    <definedName name="TRAVAUX50" localSheetId="24">#REF!</definedName>
    <definedName name="TRAVAUX50" localSheetId="25">#REF!</definedName>
    <definedName name="TRAVAUX50" localSheetId="26">#REF!</definedName>
    <definedName name="TRAVAUX50" localSheetId="27">#REF!</definedName>
    <definedName name="TRAVAUX50" localSheetId="28">#REF!</definedName>
    <definedName name="TRAVAUX50" localSheetId="29">#REF!</definedName>
    <definedName name="TRAVAUX50" localSheetId="30">#REF!</definedName>
    <definedName name="TRAVAUX50" localSheetId="31">#REF!</definedName>
    <definedName name="TRAVAUX50" localSheetId="32">#REF!</definedName>
    <definedName name="TRAVAUX50" localSheetId="3">#REF!</definedName>
    <definedName name="TRAVAUX50" localSheetId="2">#REF!</definedName>
    <definedName name="TRAVAUX50">#REF!</definedName>
    <definedName name="TRAVAUX51" localSheetId="18">#REF!</definedName>
    <definedName name="TRAVAUX51" localSheetId="19">#REF!</definedName>
    <definedName name="TRAVAUX51" localSheetId="20">#REF!</definedName>
    <definedName name="TRAVAUX51" localSheetId="21">#REF!</definedName>
    <definedName name="TRAVAUX51" localSheetId="22">#REF!</definedName>
    <definedName name="TRAVAUX51" localSheetId="23">#REF!</definedName>
    <definedName name="TRAVAUX51" localSheetId="24">#REF!</definedName>
    <definedName name="TRAVAUX51" localSheetId="25">#REF!</definedName>
    <definedName name="TRAVAUX51" localSheetId="26">#REF!</definedName>
    <definedName name="TRAVAUX51" localSheetId="27">#REF!</definedName>
    <definedName name="TRAVAUX51" localSheetId="28">#REF!</definedName>
    <definedName name="TRAVAUX51" localSheetId="29">#REF!</definedName>
    <definedName name="TRAVAUX51" localSheetId="30">#REF!</definedName>
    <definedName name="TRAVAUX51" localSheetId="31">#REF!</definedName>
    <definedName name="TRAVAUX51" localSheetId="32">#REF!</definedName>
    <definedName name="TRAVAUX51" localSheetId="3">#REF!</definedName>
    <definedName name="TRAVAUX51" localSheetId="2">#REF!</definedName>
    <definedName name="TRAVAUX51">#REF!</definedName>
    <definedName name="TRAVAUX53" localSheetId="18">#REF!</definedName>
    <definedName name="TRAVAUX53" localSheetId="19">#REF!</definedName>
    <definedName name="TRAVAUX53" localSheetId="20">#REF!</definedName>
    <definedName name="TRAVAUX53" localSheetId="21">#REF!</definedName>
    <definedName name="TRAVAUX53" localSheetId="22">#REF!</definedName>
    <definedName name="TRAVAUX53" localSheetId="23">#REF!</definedName>
    <definedName name="TRAVAUX53" localSheetId="24">#REF!</definedName>
    <definedName name="TRAVAUX53" localSheetId="25">#REF!</definedName>
    <definedName name="TRAVAUX53" localSheetId="26">#REF!</definedName>
    <definedName name="TRAVAUX53" localSheetId="27">#REF!</definedName>
    <definedName name="TRAVAUX53" localSheetId="28">#REF!</definedName>
    <definedName name="TRAVAUX53" localSheetId="29">#REF!</definedName>
    <definedName name="TRAVAUX53" localSheetId="30">#REF!</definedName>
    <definedName name="TRAVAUX53" localSheetId="31">#REF!</definedName>
    <definedName name="TRAVAUX53" localSheetId="32">#REF!</definedName>
    <definedName name="TRAVAUX53" localSheetId="3">#REF!</definedName>
    <definedName name="TRAVAUX53" localSheetId="2">#REF!</definedName>
    <definedName name="TRAVAUX53">#REF!</definedName>
    <definedName name="TRAVAUX58" localSheetId="18">#REF!</definedName>
    <definedName name="TRAVAUX58" localSheetId="19">#REF!</definedName>
    <definedName name="TRAVAUX58" localSheetId="20">#REF!</definedName>
    <definedName name="TRAVAUX58" localSheetId="21">#REF!</definedName>
    <definedName name="TRAVAUX58" localSheetId="22">#REF!</definedName>
    <definedName name="TRAVAUX58" localSheetId="23">#REF!</definedName>
    <definedName name="TRAVAUX58" localSheetId="24">#REF!</definedName>
    <definedName name="TRAVAUX58" localSheetId="25">#REF!</definedName>
    <definedName name="TRAVAUX58" localSheetId="26">#REF!</definedName>
    <definedName name="TRAVAUX58" localSheetId="27">#REF!</definedName>
    <definedName name="TRAVAUX58" localSheetId="28">#REF!</definedName>
    <definedName name="TRAVAUX58" localSheetId="29">#REF!</definedName>
    <definedName name="TRAVAUX58" localSheetId="30">#REF!</definedName>
    <definedName name="TRAVAUX58" localSheetId="31">#REF!</definedName>
    <definedName name="TRAVAUX58" localSheetId="32">#REF!</definedName>
    <definedName name="TRAVAUX58" localSheetId="3">#REF!</definedName>
    <definedName name="TRAVAUX58" localSheetId="2">#REF!</definedName>
    <definedName name="TRAVAUX58">#REF!</definedName>
    <definedName name="TRAVAUX59" localSheetId="18">#REF!</definedName>
    <definedName name="TRAVAUX59" localSheetId="19">#REF!</definedName>
    <definedName name="TRAVAUX59" localSheetId="20">#REF!</definedName>
    <definedName name="TRAVAUX59" localSheetId="21">#REF!</definedName>
    <definedName name="TRAVAUX59" localSheetId="22">#REF!</definedName>
    <definedName name="TRAVAUX59" localSheetId="23">#REF!</definedName>
    <definedName name="TRAVAUX59" localSheetId="24">#REF!</definedName>
    <definedName name="TRAVAUX59" localSheetId="25">#REF!</definedName>
    <definedName name="TRAVAUX59" localSheetId="26">#REF!</definedName>
    <definedName name="TRAVAUX59" localSheetId="27">#REF!</definedName>
    <definedName name="TRAVAUX59" localSheetId="28">#REF!</definedName>
    <definedName name="TRAVAUX59" localSheetId="29">#REF!</definedName>
    <definedName name="TRAVAUX59" localSheetId="30">#REF!</definedName>
    <definedName name="TRAVAUX59" localSheetId="31">#REF!</definedName>
    <definedName name="TRAVAUX59" localSheetId="32">#REF!</definedName>
    <definedName name="TRAVAUX59" localSheetId="3">#REF!</definedName>
    <definedName name="TRAVAUX59" localSheetId="2">#REF!</definedName>
    <definedName name="TRAVAUX59">#REF!</definedName>
    <definedName name="TRAVAUX67" localSheetId="18">#REF!</definedName>
    <definedName name="TRAVAUX67" localSheetId="19">#REF!</definedName>
    <definedName name="TRAVAUX67" localSheetId="20">#REF!</definedName>
    <definedName name="TRAVAUX67" localSheetId="21">#REF!</definedName>
    <definedName name="TRAVAUX67" localSheetId="22">#REF!</definedName>
    <definedName name="TRAVAUX67" localSheetId="23">#REF!</definedName>
    <definedName name="TRAVAUX67" localSheetId="24">#REF!</definedName>
    <definedName name="TRAVAUX67" localSheetId="25">#REF!</definedName>
    <definedName name="TRAVAUX67" localSheetId="26">#REF!</definedName>
    <definedName name="TRAVAUX67" localSheetId="27">#REF!</definedName>
    <definedName name="TRAVAUX67" localSheetId="28">#REF!</definedName>
    <definedName name="TRAVAUX67" localSheetId="29">#REF!</definedName>
    <definedName name="TRAVAUX67" localSheetId="30">#REF!</definedName>
    <definedName name="TRAVAUX67" localSheetId="31">#REF!</definedName>
    <definedName name="TRAVAUX67" localSheetId="32">#REF!</definedName>
    <definedName name="TRAVAUX67" localSheetId="3">#REF!</definedName>
    <definedName name="TRAVAUX67" localSheetId="2">#REF!</definedName>
    <definedName name="TRAVAUX67">#REF!</definedName>
    <definedName name="v" localSheetId="20">#REF!</definedName>
    <definedName name="v" localSheetId="21">#REF!</definedName>
    <definedName name="v" localSheetId="22">#REF!</definedName>
    <definedName name="v" localSheetId="23">#REF!</definedName>
    <definedName name="v" localSheetId="24">#REF!</definedName>
    <definedName name="v" localSheetId="25">#REF!</definedName>
    <definedName name="v" localSheetId="27">#REF!</definedName>
    <definedName name="v" localSheetId="28">#REF!</definedName>
    <definedName name="v" localSheetId="29">#REF!</definedName>
    <definedName name="v" localSheetId="30">#REF!</definedName>
    <definedName name="v" localSheetId="31">#REF!</definedName>
    <definedName name="v" localSheetId="32">#REF!</definedName>
    <definedName name="v" localSheetId="3">#REF!</definedName>
    <definedName name="v" localSheetId="2">#REF!</definedName>
    <definedName name="v">#REF!</definedName>
    <definedName name="ZI" localSheetId="18">#REF!</definedName>
    <definedName name="ZI" localSheetId="19">#REF!</definedName>
    <definedName name="ZI" localSheetId="20">#REF!</definedName>
    <definedName name="ZI" localSheetId="21">#REF!</definedName>
    <definedName name="ZI" localSheetId="22">#REF!</definedName>
    <definedName name="ZI" localSheetId="23">#REF!</definedName>
    <definedName name="ZI" localSheetId="24">#REF!</definedName>
    <definedName name="ZI" localSheetId="25">#REF!</definedName>
    <definedName name="ZI" localSheetId="26">#REF!</definedName>
    <definedName name="ZI" localSheetId="27">#REF!</definedName>
    <definedName name="ZI" localSheetId="28">#REF!</definedName>
    <definedName name="ZI" localSheetId="29">#REF!</definedName>
    <definedName name="ZI" localSheetId="30">#REF!</definedName>
    <definedName name="ZI" localSheetId="31">#REF!</definedName>
    <definedName name="ZI" localSheetId="32">#REF!</definedName>
    <definedName name="ZI" localSheetId="3">#REF!</definedName>
    <definedName name="ZI" localSheetId="2">#REF!</definedName>
    <definedName name="ZI">#REF!</definedName>
  </definedNames>
  <calcPr calcId="162913" concurrentCalc="0"/>
</workbook>
</file>

<file path=xl/calcChain.xml><?xml version="1.0" encoding="utf-8"?>
<calcChain xmlns="http://schemas.openxmlformats.org/spreadsheetml/2006/main">
  <c r="F49" i="165" l="1"/>
  <c r="F50" i="165"/>
  <c r="F51" i="165"/>
  <c r="F52" i="165"/>
  <c r="F53" i="165"/>
  <c r="F54" i="165"/>
  <c r="F55" i="165"/>
  <c r="F56" i="165"/>
  <c r="F57" i="165"/>
  <c r="F58" i="165"/>
  <c r="F59" i="165"/>
  <c r="F60" i="165"/>
  <c r="F61" i="165"/>
  <c r="F62" i="165"/>
  <c r="F63" i="165"/>
  <c r="F64" i="165"/>
  <c r="F65" i="165"/>
  <c r="F66" i="165"/>
  <c r="F67" i="165"/>
  <c r="F68" i="165"/>
  <c r="F69" i="165"/>
  <c r="F70" i="165"/>
  <c r="F71" i="165"/>
  <c r="F48" i="165"/>
  <c r="E68" i="165"/>
  <c r="E69" i="165"/>
  <c r="E70" i="165"/>
  <c r="D49" i="165"/>
  <c r="D50" i="165"/>
  <c r="D51" i="165"/>
  <c r="D52" i="165"/>
  <c r="D53" i="165"/>
  <c r="D54" i="165"/>
  <c r="D55" i="165"/>
  <c r="D56" i="165"/>
  <c r="D57" i="165"/>
  <c r="D58" i="165"/>
  <c r="D59" i="165"/>
  <c r="D60" i="165"/>
  <c r="D61" i="165"/>
  <c r="D62" i="165"/>
  <c r="D63" i="165"/>
  <c r="D64" i="165"/>
  <c r="D65" i="165"/>
  <c r="D66" i="165"/>
  <c r="D67" i="165"/>
  <c r="D68" i="165"/>
  <c r="D69" i="165"/>
  <c r="D70" i="165"/>
  <c r="D71" i="165"/>
  <c r="D48" i="165"/>
  <c r="F28" i="165"/>
  <c r="F29" i="165"/>
  <c r="F30" i="165"/>
  <c r="F31" i="165"/>
  <c r="F32" i="165"/>
  <c r="F33" i="165"/>
  <c r="F34" i="165"/>
  <c r="F35" i="165"/>
  <c r="F36" i="165"/>
  <c r="F37" i="165"/>
  <c r="F38" i="165"/>
  <c r="F39" i="165"/>
  <c r="F27" i="165"/>
  <c r="D28" i="165"/>
  <c r="D29" i="165"/>
  <c r="D30" i="165"/>
  <c r="D31" i="165"/>
  <c r="D32" i="165"/>
  <c r="D33" i="165"/>
  <c r="D34" i="165"/>
  <c r="D35" i="165"/>
  <c r="D36" i="165"/>
  <c r="D37" i="165"/>
  <c r="D38" i="165"/>
  <c r="D39" i="165"/>
  <c r="D40" i="165"/>
  <c r="D41" i="165"/>
  <c r="D42" i="165"/>
  <c r="D43" i="165"/>
  <c r="D44" i="165"/>
  <c r="D45" i="165"/>
  <c r="D46" i="165"/>
  <c r="D47" i="165"/>
  <c r="D27" i="165"/>
  <c r="F3" i="165"/>
  <c r="F4" i="165"/>
  <c r="F5" i="165"/>
  <c r="F6" i="165"/>
  <c r="F7" i="165"/>
  <c r="F8" i="165"/>
  <c r="F9" i="165"/>
  <c r="F10" i="165"/>
  <c r="F11" i="165"/>
  <c r="F12" i="165"/>
  <c r="F13" i="165"/>
  <c r="F14" i="165"/>
  <c r="F15" i="165"/>
  <c r="F16" i="165"/>
  <c r="F17" i="165"/>
  <c r="F18" i="165"/>
  <c r="F19" i="165"/>
  <c r="F20" i="165"/>
  <c r="F21" i="165"/>
  <c r="F22" i="165"/>
  <c r="F23" i="165"/>
  <c r="F24" i="165"/>
  <c r="F25" i="165"/>
  <c r="F26" i="165"/>
  <c r="F2" i="165"/>
  <c r="E4" i="165"/>
  <c r="E24" i="165"/>
  <c r="E25" i="165"/>
  <c r="E26" i="165"/>
  <c r="D25" i="165"/>
  <c r="D26" i="165"/>
  <c r="D3" i="165"/>
  <c r="D4" i="165"/>
  <c r="D5" i="165"/>
  <c r="D6" i="165"/>
  <c r="D7" i="165"/>
  <c r="D8" i="165"/>
  <c r="D9" i="165"/>
  <c r="D10" i="165"/>
  <c r="D11" i="165"/>
  <c r="D12" i="165"/>
  <c r="D13" i="165"/>
  <c r="D14" i="165"/>
  <c r="D15" i="165"/>
  <c r="D16" i="165"/>
  <c r="D17" i="165"/>
  <c r="D18" i="165"/>
  <c r="D19" i="165"/>
  <c r="D20" i="165"/>
  <c r="D21" i="165"/>
  <c r="D22" i="165"/>
  <c r="D23" i="165"/>
  <c r="D24" i="165"/>
  <c r="D2" i="165"/>
  <c r="D1527" i="165"/>
  <c r="D1526" i="165"/>
  <c r="D1525" i="165"/>
  <c r="D1524" i="165"/>
  <c r="D1523" i="165"/>
  <c r="D1522" i="165"/>
  <c r="D1521" i="165"/>
  <c r="D1520" i="165"/>
  <c r="D1519" i="165"/>
  <c r="D1518" i="165"/>
  <c r="D1517" i="165"/>
  <c r="D1516" i="165"/>
  <c r="D1515" i="165"/>
  <c r="D1514" i="165"/>
  <c r="D1513" i="165"/>
  <c r="D1512" i="165"/>
  <c r="D1511" i="165"/>
  <c r="D1510" i="165"/>
  <c r="D1509" i="165"/>
  <c r="D1508" i="165"/>
  <c r="D1507" i="165"/>
  <c r="D1506" i="165"/>
  <c r="D1505" i="165"/>
  <c r="D1504" i="165"/>
  <c r="D1503" i="165"/>
  <c r="D1502" i="165"/>
  <c r="D1501" i="165"/>
  <c r="D1500" i="165"/>
  <c r="D1499" i="165"/>
  <c r="D1498" i="165"/>
  <c r="D1497" i="165"/>
  <c r="D1496" i="165"/>
  <c r="D1495" i="165"/>
  <c r="D1494" i="165"/>
  <c r="D1493" i="165"/>
  <c r="D1492" i="165"/>
  <c r="D1491" i="165"/>
  <c r="D1490" i="165"/>
  <c r="D1489" i="165"/>
  <c r="D1488" i="165"/>
  <c r="D1487" i="165"/>
  <c r="D1486" i="165"/>
  <c r="D1485" i="165"/>
  <c r="D1484" i="165"/>
  <c r="D1483" i="165"/>
  <c r="D1482" i="165"/>
  <c r="D1481" i="165"/>
  <c r="D1480" i="165"/>
  <c r="D1479" i="165"/>
  <c r="D1478" i="165"/>
  <c r="D1477" i="165"/>
  <c r="D1476" i="165"/>
  <c r="D1475" i="165"/>
  <c r="D1474" i="165"/>
  <c r="D1473" i="165"/>
  <c r="D1472" i="165"/>
  <c r="D1471" i="165"/>
  <c r="D1470" i="165"/>
  <c r="D1469" i="165"/>
  <c r="D1468" i="165"/>
  <c r="D1467" i="165"/>
  <c r="D1466" i="165"/>
  <c r="D1465" i="165"/>
  <c r="D1464" i="165"/>
  <c r="D1463" i="165"/>
  <c r="D1462" i="165"/>
  <c r="D1461" i="165"/>
  <c r="D1460" i="165"/>
  <c r="D1459" i="165"/>
  <c r="D1458" i="165"/>
  <c r="D1457" i="165"/>
  <c r="D1456" i="165"/>
  <c r="D1455" i="165"/>
  <c r="D1454" i="165"/>
  <c r="D1453" i="165"/>
  <c r="D1452" i="165"/>
  <c r="D1451" i="165"/>
  <c r="D1450" i="165"/>
  <c r="D1449" i="165"/>
  <c r="D1448" i="165"/>
  <c r="D1447" i="165"/>
  <c r="D1446" i="165"/>
  <c r="D1445" i="165"/>
  <c r="D1444" i="165"/>
  <c r="D1443" i="165"/>
  <c r="D1442" i="165"/>
  <c r="D1441" i="165"/>
  <c r="D1440" i="165"/>
  <c r="D1439" i="165"/>
  <c r="D1438" i="165"/>
  <c r="D1437" i="165"/>
  <c r="D1436" i="165"/>
  <c r="D1435" i="165"/>
  <c r="D1434" i="165"/>
  <c r="D1433" i="165"/>
  <c r="D1432" i="165"/>
  <c r="D1431" i="165"/>
  <c r="D1430" i="165"/>
  <c r="D1429" i="165"/>
  <c r="D1428" i="165"/>
  <c r="D1427" i="165"/>
  <c r="D1426" i="165"/>
  <c r="D1425" i="165"/>
  <c r="D1424" i="165"/>
  <c r="D1423" i="165"/>
  <c r="D1422" i="165"/>
  <c r="D1421" i="165"/>
  <c r="D1420" i="165"/>
  <c r="D1419" i="165"/>
  <c r="D1418" i="165"/>
  <c r="D1417" i="165"/>
  <c r="D1416" i="165"/>
  <c r="D1415" i="165"/>
  <c r="D1414" i="165"/>
  <c r="D1413" i="165"/>
  <c r="D1412" i="165"/>
  <c r="D1411" i="165"/>
  <c r="D1410" i="165"/>
  <c r="D1409" i="165"/>
  <c r="D1408" i="165"/>
  <c r="D1407" i="165"/>
  <c r="D1406" i="165"/>
  <c r="D1405" i="165"/>
  <c r="D1404" i="165"/>
  <c r="D1403" i="165"/>
  <c r="D1402" i="165"/>
  <c r="D1401" i="165"/>
  <c r="D1400" i="165"/>
  <c r="D1399" i="165"/>
  <c r="D1398" i="165"/>
  <c r="D1397" i="165"/>
  <c r="D1396" i="165"/>
  <c r="D1395" i="165"/>
  <c r="D1394" i="165"/>
  <c r="D1393" i="165"/>
  <c r="D1392" i="165"/>
  <c r="D1391" i="165"/>
  <c r="D1390" i="165"/>
  <c r="D1389" i="165"/>
  <c r="D1388" i="165"/>
  <c r="D1387" i="165"/>
  <c r="D1386" i="165"/>
  <c r="D1385" i="165"/>
  <c r="D1384" i="165"/>
  <c r="D1383" i="165"/>
  <c r="D1382" i="165"/>
  <c r="D1381" i="165"/>
  <c r="D1380" i="165"/>
  <c r="D1379" i="165"/>
  <c r="D1378" i="165"/>
  <c r="D1377" i="165"/>
  <c r="D1376" i="165"/>
  <c r="D1375" i="165"/>
  <c r="D1374" i="165"/>
  <c r="D1373" i="165"/>
  <c r="D1372" i="165"/>
  <c r="D1371" i="165"/>
  <c r="D1370" i="165"/>
  <c r="D1369" i="165"/>
  <c r="D1368" i="165"/>
  <c r="D1367" i="165"/>
  <c r="D1366" i="165"/>
  <c r="D1365" i="165"/>
  <c r="D1364" i="165"/>
  <c r="D1363" i="165"/>
  <c r="D1362" i="165"/>
  <c r="D1361" i="165"/>
  <c r="D1360" i="165"/>
  <c r="D1359" i="165"/>
  <c r="D1358" i="165"/>
  <c r="D1357" i="165"/>
  <c r="D1356" i="165"/>
  <c r="D1355" i="165"/>
  <c r="D1354" i="165"/>
  <c r="D1353" i="165"/>
  <c r="D1352" i="165"/>
  <c r="D1351" i="165"/>
  <c r="D1350" i="165"/>
  <c r="D1349" i="165"/>
  <c r="D1348" i="165"/>
  <c r="D1347" i="165"/>
  <c r="D1346" i="165"/>
  <c r="D1345" i="165"/>
  <c r="D1344" i="165"/>
  <c r="D1343" i="165"/>
  <c r="D1342" i="165"/>
  <c r="D1341" i="165"/>
  <c r="D1340" i="165"/>
  <c r="D1339" i="165"/>
  <c r="D1338" i="165"/>
  <c r="D1337" i="165"/>
  <c r="D1336" i="165"/>
  <c r="D1335" i="165"/>
  <c r="D1334" i="165"/>
  <c r="D1333" i="165"/>
  <c r="D1332" i="165"/>
  <c r="D1331" i="165"/>
  <c r="D1330" i="165"/>
  <c r="D1329" i="165"/>
  <c r="D1328" i="165"/>
  <c r="D1327" i="165"/>
  <c r="D1326" i="165"/>
  <c r="D1325" i="165"/>
  <c r="D1324" i="165"/>
  <c r="D1323" i="165"/>
  <c r="D1322" i="165"/>
  <c r="D1321" i="165"/>
  <c r="D1320" i="165"/>
  <c r="D1319" i="165"/>
  <c r="D1318" i="165"/>
  <c r="D1317" i="165"/>
  <c r="D1316" i="165"/>
  <c r="D1315" i="165"/>
  <c r="D1314" i="165"/>
  <c r="D1313" i="165"/>
  <c r="D1312" i="165"/>
  <c r="D1311" i="165"/>
  <c r="D1310" i="165"/>
  <c r="D1309" i="165"/>
  <c r="D1308" i="165"/>
  <c r="D1307" i="165"/>
  <c r="D1306" i="165"/>
  <c r="D1305" i="165"/>
  <c r="D1304" i="165"/>
  <c r="D1303" i="165"/>
  <c r="D1302" i="165"/>
  <c r="D1301" i="165"/>
  <c r="D1300" i="165"/>
  <c r="D1299" i="165"/>
  <c r="D1298" i="165"/>
  <c r="D1297" i="165"/>
  <c r="D1296" i="165"/>
  <c r="D1295" i="165"/>
  <c r="D1294" i="165"/>
  <c r="D1293" i="165"/>
  <c r="D1292" i="165"/>
  <c r="D1291" i="165"/>
  <c r="D1290" i="165"/>
  <c r="D1289" i="165"/>
  <c r="D1288" i="165"/>
  <c r="D1287" i="165"/>
  <c r="D1286" i="165"/>
  <c r="D1285" i="165"/>
  <c r="D1284" i="165"/>
  <c r="D1283" i="165"/>
  <c r="D1282" i="165"/>
  <c r="D1281" i="165"/>
  <c r="D1280" i="165"/>
  <c r="D1279" i="165"/>
  <c r="D1278" i="165"/>
  <c r="D1277" i="165"/>
  <c r="D1276" i="165"/>
  <c r="D1275" i="165"/>
  <c r="D1274" i="165"/>
  <c r="D1273" i="165"/>
  <c r="D1272" i="165"/>
  <c r="D1271" i="165"/>
  <c r="D1270" i="165"/>
  <c r="D1269" i="165"/>
  <c r="D1268" i="165"/>
  <c r="D1267" i="165"/>
  <c r="D1266" i="165"/>
  <c r="D1265" i="165"/>
  <c r="D1264" i="165"/>
  <c r="D1263" i="165"/>
  <c r="D1262" i="165"/>
  <c r="D1261" i="165"/>
  <c r="D1260" i="165"/>
  <c r="D1259" i="165"/>
  <c r="D1258" i="165"/>
  <c r="D1257" i="165"/>
  <c r="D1256" i="165"/>
  <c r="D1255" i="165"/>
  <c r="D1254" i="165"/>
  <c r="D1253" i="165"/>
  <c r="D1252" i="165"/>
  <c r="D1251" i="165"/>
  <c r="D1250" i="165"/>
  <c r="D1249" i="165"/>
  <c r="D1248" i="165"/>
  <c r="D1247" i="165"/>
  <c r="D1246" i="165"/>
  <c r="D1245" i="165"/>
  <c r="D1244" i="165"/>
  <c r="D1243" i="165"/>
  <c r="D1242" i="165"/>
  <c r="D1241" i="165"/>
  <c r="D1240" i="165"/>
  <c r="D1239" i="165"/>
  <c r="D1238" i="165"/>
  <c r="D1237" i="165"/>
  <c r="D1236" i="165"/>
  <c r="D1235" i="165"/>
  <c r="D1234" i="165"/>
  <c r="D1233" i="165"/>
  <c r="D1232" i="165"/>
  <c r="D1231" i="165"/>
  <c r="D1230" i="165"/>
  <c r="D1229" i="165"/>
  <c r="D1228" i="165"/>
  <c r="D1227" i="165"/>
  <c r="D1226" i="165"/>
  <c r="D1225" i="165"/>
  <c r="D1224" i="165"/>
  <c r="D1223" i="165"/>
  <c r="D1222" i="165"/>
  <c r="D1221" i="165"/>
  <c r="D1220" i="165"/>
  <c r="D1219" i="165"/>
  <c r="D1218" i="165"/>
  <c r="D1217" i="165"/>
  <c r="D1216" i="165"/>
  <c r="D1215" i="165"/>
  <c r="D1214" i="165"/>
  <c r="D1213" i="165"/>
  <c r="D1212" i="165"/>
  <c r="D1211" i="165"/>
  <c r="D1210" i="165"/>
  <c r="D1209" i="165"/>
  <c r="D1208" i="165"/>
  <c r="D1207" i="165"/>
  <c r="D1206" i="165"/>
  <c r="D1205" i="165"/>
  <c r="D1204" i="165"/>
  <c r="D1203" i="165"/>
  <c r="D1202" i="165"/>
  <c r="D1201" i="165"/>
  <c r="D1200" i="165"/>
  <c r="D1199" i="165"/>
  <c r="D1198" i="165"/>
  <c r="D1197" i="165"/>
  <c r="D1196" i="165"/>
  <c r="D1195" i="165"/>
  <c r="D1194" i="165"/>
  <c r="D1193" i="165"/>
  <c r="D1192" i="165"/>
  <c r="D1191" i="165"/>
  <c r="D1190" i="165"/>
  <c r="D1189" i="165"/>
  <c r="D1188" i="165"/>
  <c r="D1187" i="165"/>
  <c r="D1186" i="165"/>
  <c r="D1185" i="165"/>
  <c r="D1184" i="165"/>
  <c r="D1183" i="165"/>
  <c r="D1182" i="165"/>
  <c r="D1181" i="165"/>
  <c r="D1180" i="165"/>
  <c r="D1179" i="165"/>
  <c r="D1178" i="165"/>
  <c r="D1177" i="165"/>
  <c r="D1176" i="165"/>
  <c r="D1175" i="165"/>
  <c r="D1174" i="165"/>
  <c r="D1173" i="165"/>
  <c r="D1172" i="165"/>
  <c r="D1171" i="165"/>
  <c r="D1170" i="165"/>
  <c r="D1169" i="165"/>
  <c r="D1168" i="165"/>
  <c r="D1167" i="165"/>
  <c r="D1166" i="165"/>
  <c r="D1165" i="165"/>
  <c r="D1164" i="165"/>
  <c r="D1163" i="165"/>
  <c r="D1162" i="165"/>
  <c r="D1161" i="165"/>
  <c r="D1160" i="165"/>
  <c r="D1159" i="165"/>
  <c r="D1158" i="165"/>
  <c r="D1157" i="165"/>
  <c r="D1156" i="165"/>
  <c r="D1155" i="165"/>
  <c r="D1154" i="165"/>
  <c r="D1153" i="165"/>
  <c r="D1152" i="165"/>
  <c r="D1151" i="165"/>
  <c r="D1150" i="165"/>
  <c r="D1149" i="165"/>
  <c r="D1148" i="165"/>
  <c r="D1147" i="165"/>
  <c r="D1146" i="165"/>
  <c r="D1145" i="165"/>
  <c r="D1144" i="165"/>
  <c r="D1143" i="165"/>
  <c r="D1142" i="165"/>
  <c r="D1141" i="165"/>
  <c r="D1140" i="165"/>
  <c r="D1139" i="165"/>
  <c r="D1138" i="165"/>
  <c r="D1137" i="165"/>
  <c r="D1136" i="165"/>
  <c r="D1135" i="165"/>
  <c r="D1134" i="165"/>
  <c r="D1133" i="165"/>
  <c r="D1132" i="165"/>
  <c r="D1131" i="165"/>
  <c r="D1130" i="165"/>
  <c r="D1129" i="165"/>
  <c r="D1128" i="165"/>
  <c r="D1127" i="165"/>
  <c r="D1126" i="165"/>
  <c r="D1125" i="165"/>
  <c r="D1124" i="165"/>
  <c r="D1123" i="165"/>
  <c r="D1122" i="165"/>
  <c r="D1121" i="165"/>
  <c r="D1120" i="165"/>
  <c r="D1119" i="165"/>
  <c r="D1118" i="165"/>
  <c r="D1117" i="165"/>
  <c r="D1116" i="165"/>
  <c r="D1115" i="165"/>
  <c r="D1114" i="165"/>
  <c r="D1113" i="165"/>
  <c r="D1112" i="165"/>
  <c r="D1111" i="165"/>
  <c r="D1110" i="165"/>
  <c r="D1109" i="165"/>
  <c r="D1108" i="165"/>
  <c r="D1107" i="165"/>
  <c r="D1106" i="165"/>
  <c r="D1105" i="165"/>
  <c r="D1104" i="165"/>
  <c r="D1103" i="165"/>
  <c r="D1102" i="165"/>
  <c r="D1101" i="165"/>
  <c r="D1100" i="165"/>
  <c r="D1099" i="165"/>
  <c r="D1098" i="165"/>
  <c r="D1097" i="165"/>
  <c r="D1096" i="165"/>
  <c r="D1095" i="165"/>
  <c r="D1094" i="165"/>
  <c r="D1093" i="165"/>
  <c r="D1092" i="165"/>
  <c r="D1091" i="165"/>
  <c r="D1090" i="165"/>
  <c r="D1089" i="165"/>
  <c r="D1088" i="165"/>
  <c r="D1087" i="165"/>
  <c r="D1086" i="165"/>
  <c r="D1085" i="165"/>
  <c r="D1084" i="165"/>
  <c r="D1083" i="165"/>
  <c r="D1082" i="165"/>
  <c r="D1081" i="165"/>
  <c r="D1080" i="165"/>
  <c r="D1079" i="165"/>
  <c r="D1078" i="165"/>
  <c r="D1077" i="165"/>
  <c r="D1076" i="165"/>
  <c r="D1075" i="165"/>
  <c r="D1074" i="165"/>
  <c r="D1073" i="165"/>
  <c r="D1072" i="165"/>
  <c r="D1071" i="165"/>
  <c r="D1070" i="165"/>
  <c r="D1069" i="165"/>
  <c r="D1068" i="165"/>
  <c r="D1067" i="165"/>
  <c r="D1066" i="165"/>
  <c r="D1065" i="165"/>
  <c r="D1064" i="165"/>
  <c r="D1063" i="165"/>
  <c r="D1062" i="165"/>
  <c r="D1061" i="165"/>
  <c r="D1060" i="165"/>
  <c r="D1059" i="165"/>
  <c r="D1058" i="165"/>
  <c r="D1057" i="165"/>
  <c r="D1056" i="165"/>
  <c r="D1055" i="165"/>
  <c r="D1054" i="165"/>
  <c r="D1053" i="165"/>
  <c r="D1052" i="165"/>
  <c r="D1051" i="165"/>
  <c r="D1050" i="165"/>
  <c r="D1049" i="165"/>
  <c r="D1048" i="165"/>
  <c r="D1047" i="165"/>
  <c r="D1046" i="165"/>
  <c r="D1045" i="165"/>
  <c r="D1044" i="165"/>
  <c r="D1043" i="165"/>
  <c r="D1042" i="165"/>
  <c r="D1041" i="165"/>
  <c r="D1040" i="165"/>
  <c r="D1039" i="165"/>
  <c r="D1038" i="165"/>
  <c r="D1037" i="165"/>
  <c r="D1036" i="165"/>
  <c r="D1035" i="165"/>
  <c r="D1034" i="165"/>
  <c r="D1033" i="165"/>
  <c r="D1032" i="165"/>
  <c r="D1031" i="165"/>
  <c r="D1030" i="165"/>
  <c r="D1029" i="165"/>
  <c r="D1028" i="165"/>
  <c r="D1027" i="165"/>
  <c r="D1026" i="165"/>
  <c r="D1025" i="165"/>
  <c r="D1024" i="165"/>
  <c r="D1023" i="165"/>
  <c r="D1022" i="165"/>
  <c r="D1021" i="165"/>
  <c r="D1020" i="165"/>
  <c r="D1019" i="165"/>
  <c r="D1018" i="165"/>
  <c r="D1017" i="165"/>
  <c r="D1016" i="165"/>
  <c r="D1015" i="165"/>
  <c r="D1014" i="165"/>
  <c r="D1013" i="165"/>
  <c r="D1012" i="165"/>
  <c r="D1011" i="165"/>
  <c r="D1010" i="165"/>
  <c r="D1009" i="165"/>
  <c r="D1008" i="165"/>
  <c r="D1007" i="165"/>
  <c r="D1006" i="165"/>
  <c r="D1005" i="165"/>
  <c r="D1004" i="165"/>
  <c r="D1003" i="165"/>
  <c r="D1002" i="165"/>
  <c r="D1001" i="165"/>
  <c r="D1000" i="165"/>
  <c r="D999" i="165"/>
  <c r="D998" i="165"/>
  <c r="D997" i="165"/>
  <c r="D996" i="165"/>
  <c r="D995" i="165"/>
  <c r="D994" i="165"/>
  <c r="D993" i="165"/>
  <c r="D992" i="165"/>
  <c r="D991" i="165"/>
  <c r="D990" i="165"/>
  <c r="D989" i="165"/>
  <c r="D988" i="165"/>
  <c r="D987" i="165"/>
  <c r="D986" i="165"/>
  <c r="D985" i="165"/>
  <c r="D984" i="165"/>
  <c r="D983" i="165"/>
  <c r="D982" i="165"/>
  <c r="D981" i="165"/>
  <c r="D980" i="165"/>
  <c r="D979" i="165"/>
  <c r="D978" i="165"/>
  <c r="D977" i="165"/>
  <c r="D976" i="165"/>
  <c r="D975" i="165"/>
  <c r="D974" i="165"/>
  <c r="D973" i="165"/>
  <c r="D972" i="165"/>
  <c r="D971" i="165"/>
  <c r="D970" i="165"/>
  <c r="D969" i="165"/>
  <c r="D968" i="165"/>
  <c r="D967" i="165"/>
  <c r="D966" i="165"/>
  <c r="D965" i="165"/>
  <c r="D964" i="165"/>
  <c r="D963" i="165"/>
  <c r="D962" i="165"/>
  <c r="D961" i="165"/>
  <c r="D960" i="165"/>
  <c r="D959" i="165"/>
  <c r="D958" i="165"/>
  <c r="D957" i="165"/>
  <c r="D956" i="165"/>
  <c r="D955" i="165"/>
  <c r="D954" i="165"/>
  <c r="D953" i="165"/>
  <c r="D952" i="165"/>
  <c r="D951" i="165"/>
  <c r="D950" i="165"/>
  <c r="D949" i="165"/>
  <c r="D948" i="165"/>
  <c r="D947" i="165"/>
  <c r="D946" i="165"/>
  <c r="D945" i="165"/>
  <c r="D944" i="165"/>
  <c r="D943" i="165"/>
  <c r="D942" i="165"/>
  <c r="D941" i="165"/>
  <c r="D940" i="165"/>
  <c r="D939" i="165"/>
  <c r="D938" i="165"/>
  <c r="D937" i="165"/>
  <c r="D936" i="165"/>
  <c r="D935" i="165"/>
  <c r="D934" i="165"/>
  <c r="D933" i="165"/>
  <c r="D932" i="165"/>
  <c r="D931" i="165"/>
  <c r="D930" i="165"/>
  <c r="D929" i="165"/>
  <c r="D928" i="165"/>
  <c r="D927" i="165"/>
  <c r="D926" i="165"/>
  <c r="D925" i="165"/>
  <c r="D924" i="165"/>
  <c r="D923" i="165"/>
  <c r="D922" i="165"/>
  <c r="D921" i="165"/>
  <c r="D920" i="165"/>
  <c r="D919" i="165"/>
  <c r="D918" i="165"/>
  <c r="D917" i="165"/>
  <c r="D916" i="165"/>
  <c r="D915" i="165"/>
  <c r="D914" i="165"/>
  <c r="D913" i="165"/>
  <c r="D912" i="165"/>
  <c r="D911" i="165"/>
  <c r="D910" i="165"/>
  <c r="D909" i="165"/>
  <c r="D908" i="165"/>
  <c r="D907" i="165"/>
  <c r="D906" i="165"/>
  <c r="D905" i="165"/>
  <c r="D904" i="165"/>
  <c r="D903" i="165"/>
  <c r="D902" i="165"/>
  <c r="D901" i="165"/>
  <c r="D900" i="165"/>
  <c r="D899" i="165"/>
  <c r="D898" i="165"/>
  <c r="D897" i="165"/>
  <c r="D896" i="165"/>
  <c r="D895" i="165"/>
  <c r="D894" i="165"/>
  <c r="D893" i="165"/>
  <c r="D892" i="165"/>
  <c r="D891" i="165"/>
  <c r="D890" i="165"/>
  <c r="D889" i="165"/>
  <c r="D888" i="165"/>
  <c r="D887" i="165"/>
  <c r="D886" i="165"/>
  <c r="D885" i="165"/>
  <c r="D884" i="165"/>
  <c r="D883" i="165"/>
  <c r="D882" i="165"/>
  <c r="D881" i="165"/>
  <c r="D880" i="165"/>
  <c r="D879" i="165"/>
  <c r="D878" i="165"/>
  <c r="D877" i="165"/>
  <c r="D876" i="165"/>
  <c r="D875" i="165"/>
  <c r="D874" i="165"/>
  <c r="D873" i="165"/>
  <c r="D872" i="165"/>
  <c r="D871" i="165"/>
  <c r="D870" i="165"/>
  <c r="D869" i="165"/>
  <c r="D868" i="165"/>
  <c r="D867" i="165"/>
  <c r="D866" i="165"/>
  <c r="D865" i="165"/>
  <c r="D864" i="165"/>
  <c r="D863" i="165"/>
  <c r="D862" i="165"/>
  <c r="D861" i="165"/>
  <c r="D860" i="165"/>
  <c r="D859" i="165"/>
  <c r="D858" i="165"/>
  <c r="D857" i="165"/>
  <c r="D856" i="165"/>
  <c r="D855" i="165"/>
  <c r="D854" i="165"/>
  <c r="D853" i="165"/>
  <c r="D852" i="165"/>
  <c r="D851" i="165"/>
  <c r="D850" i="165"/>
  <c r="D849" i="165"/>
  <c r="D848" i="165"/>
  <c r="D847" i="165"/>
  <c r="D846" i="165"/>
  <c r="D845" i="165"/>
  <c r="D844" i="165"/>
  <c r="D843" i="165"/>
  <c r="D842" i="165"/>
  <c r="D841" i="165"/>
  <c r="D840" i="165"/>
  <c r="D839" i="165"/>
  <c r="D838" i="165"/>
  <c r="D837" i="165"/>
  <c r="D836" i="165"/>
  <c r="D835" i="165"/>
  <c r="D834" i="165"/>
  <c r="D833" i="165"/>
  <c r="D832" i="165"/>
  <c r="D831" i="165"/>
  <c r="D830" i="165"/>
  <c r="D829" i="165"/>
  <c r="D828" i="165"/>
  <c r="D827" i="165"/>
  <c r="D826" i="165"/>
  <c r="D825" i="165"/>
  <c r="D824" i="165"/>
  <c r="D823" i="165"/>
  <c r="D822" i="165"/>
  <c r="D821" i="165"/>
  <c r="D820" i="165"/>
  <c r="D819" i="165"/>
  <c r="D818" i="165"/>
  <c r="D817" i="165"/>
  <c r="D816" i="165"/>
  <c r="D815" i="165"/>
  <c r="D814" i="165"/>
  <c r="D813" i="165"/>
  <c r="D812" i="165"/>
  <c r="D811" i="165"/>
  <c r="D810" i="165"/>
  <c r="D809" i="165"/>
  <c r="D808" i="165"/>
  <c r="D807" i="165"/>
  <c r="D806" i="165"/>
  <c r="D805" i="165"/>
  <c r="D804" i="165"/>
  <c r="D803" i="165"/>
  <c r="D802" i="165"/>
  <c r="D801" i="165"/>
  <c r="D800" i="165"/>
  <c r="D799" i="165"/>
  <c r="D798" i="165"/>
  <c r="D797" i="165"/>
  <c r="D796" i="165"/>
  <c r="D795" i="165"/>
  <c r="D794" i="165"/>
  <c r="D793" i="165"/>
  <c r="D792" i="165"/>
  <c r="D791" i="165"/>
  <c r="D790" i="165"/>
  <c r="D789" i="165"/>
  <c r="D788" i="165"/>
  <c r="D787" i="165"/>
  <c r="D786" i="165"/>
  <c r="D785" i="165"/>
  <c r="D784" i="165"/>
  <c r="D783" i="165"/>
  <c r="D782" i="165"/>
  <c r="D781" i="165"/>
  <c r="D780" i="165"/>
  <c r="D779" i="165"/>
  <c r="D778" i="165"/>
  <c r="D777" i="165"/>
  <c r="D776" i="165"/>
  <c r="D775" i="165"/>
  <c r="D774" i="165"/>
  <c r="D773" i="165"/>
  <c r="D772" i="165"/>
  <c r="D771" i="165"/>
  <c r="D770" i="165"/>
  <c r="D769" i="165"/>
  <c r="D768" i="165"/>
  <c r="D767" i="165"/>
  <c r="D766" i="165"/>
  <c r="D765" i="165"/>
  <c r="D764" i="165"/>
  <c r="D763" i="165"/>
  <c r="D762" i="165"/>
  <c r="D761" i="165"/>
  <c r="D760" i="165"/>
  <c r="D759" i="165"/>
  <c r="D758" i="165"/>
  <c r="D757" i="165"/>
  <c r="D756" i="165"/>
  <c r="D755" i="165"/>
  <c r="D754" i="165"/>
  <c r="D753" i="165"/>
  <c r="D752" i="165"/>
  <c r="D751" i="165"/>
  <c r="D750" i="165"/>
  <c r="D749" i="165"/>
  <c r="D748" i="165"/>
  <c r="D747" i="165"/>
  <c r="D746" i="165"/>
  <c r="D745" i="165"/>
  <c r="D744" i="165"/>
  <c r="D743" i="165"/>
  <c r="D742" i="165"/>
  <c r="D741" i="165"/>
  <c r="D740" i="165"/>
  <c r="D739" i="165"/>
  <c r="D738" i="165"/>
  <c r="D737" i="165"/>
  <c r="D736" i="165"/>
  <c r="D735" i="165"/>
  <c r="D734" i="165"/>
  <c r="D733" i="165"/>
  <c r="D732" i="165"/>
  <c r="D731" i="165"/>
  <c r="D730" i="165"/>
  <c r="D729" i="165"/>
  <c r="D728" i="165"/>
  <c r="D727" i="165"/>
  <c r="D726" i="165"/>
  <c r="D725" i="165"/>
  <c r="D724" i="165"/>
  <c r="D723" i="165"/>
  <c r="D722" i="165"/>
  <c r="D721" i="165"/>
  <c r="D720" i="165"/>
  <c r="D719" i="165"/>
  <c r="D718" i="165"/>
  <c r="D717" i="165"/>
  <c r="D716" i="165"/>
  <c r="D715" i="165"/>
  <c r="D714" i="165"/>
  <c r="D713" i="165"/>
  <c r="D712" i="165"/>
  <c r="D711" i="165"/>
  <c r="D710" i="165"/>
  <c r="D709" i="165"/>
  <c r="D708" i="165"/>
  <c r="D707" i="165"/>
  <c r="D706" i="165"/>
  <c r="D705" i="165"/>
  <c r="D704" i="165"/>
  <c r="D703" i="165"/>
  <c r="D702" i="165"/>
  <c r="D701" i="165"/>
  <c r="D700" i="165"/>
  <c r="D699" i="165"/>
  <c r="D698" i="165"/>
  <c r="D697" i="165"/>
  <c r="D696" i="165"/>
  <c r="D695" i="165"/>
  <c r="D694" i="165"/>
  <c r="D693" i="165"/>
  <c r="D692" i="165"/>
  <c r="D691" i="165"/>
  <c r="D690" i="165"/>
  <c r="D689" i="165"/>
  <c r="D688" i="165"/>
  <c r="D687" i="165"/>
  <c r="D686" i="165"/>
  <c r="D685" i="165"/>
  <c r="D684" i="165"/>
  <c r="D683" i="165"/>
  <c r="D682" i="165"/>
  <c r="D681" i="165"/>
  <c r="D680" i="165"/>
  <c r="D679" i="165"/>
  <c r="D678" i="165"/>
  <c r="D677" i="165"/>
  <c r="D676" i="165"/>
  <c r="D675" i="165"/>
  <c r="D674" i="165"/>
  <c r="D673" i="165"/>
  <c r="D672" i="165"/>
  <c r="D671" i="165"/>
  <c r="D670" i="165"/>
  <c r="D669" i="165"/>
  <c r="D668" i="165"/>
  <c r="D667" i="165"/>
  <c r="D666" i="165"/>
  <c r="D665" i="165"/>
  <c r="D664" i="165"/>
  <c r="D663" i="165"/>
  <c r="D662" i="165"/>
  <c r="D661" i="165"/>
  <c r="D660" i="165"/>
  <c r="D659" i="165"/>
  <c r="D658" i="165"/>
  <c r="D657" i="165"/>
  <c r="D656" i="165"/>
  <c r="D655" i="165"/>
  <c r="D654" i="165"/>
  <c r="D653" i="165"/>
  <c r="D652" i="165"/>
  <c r="D651" i="165"/>
  <c r="D650" i="165"/>
  <c r="D649" i="165"/>
  <c r="D648" i="165"/>
  <c r="D647" i="165"/>
  <c r="D646" i="165"/>
  <c r="D645" i="165"/>
  <c r="D644" i="165"/>
  <c r="D643" i="165"/>
  <c r="D642" i="165"/>
  <c r="D641" i="165"/>
  <c r="D640" i="165"/>
  <c r="D639" i="165"/>
  <c r="D638" i="165"/>
  <c r="D637" i="165"/>
  <c r="D636" i="165"/>
  <c r="D635" i="165"/>
  <c r="D634" i="165"/>
  <c r="D633" i="165"/>
  <c r="D632" i="165"/>
  <c r="D631" i="165"/>
  <c r="D630" i="165"/>
  <c r="D629" i="165"/>
  <c r="D628" i="165"/>
  <c r="D627" i="165"/>
  <c r="D626" i="165"/>
  <c r="D625" i="165"/>
  <c r="D624" i="165"/>
  <c r="D623" i="165"/>
  <c r="D622" i="165"/>
  <c r="D621" i="165"/>
  <c r="D620" i="165"/>
  <c r="D619" i="165"/>
  <c r="D618" i="165"/>
  <c r="D617" i="165"/>
  <c r="D616" i="165"/>
  <c r="D615" i="165"/>
  <c r="D614" i="165"/>
  <c r="D613" i="165"/>
  <c r="D612" i="165"/>
  <c r="D611" i="165"/>
  <c r="D610" i="165"/>
  <c r="D609" i="165"/>
  <c r="D608" i="165"/>
  <c r="D607" i="165"/>
  <c r="D606" i="165"/>
  <c r="D605" i="165"/>
  <c r="D604" i="165"/>
  <c r="D603" i="165"/>
  <c r="D602" i="165"/>
  <c r="D601" i="165"/>
  <c r="D600" i="165"/>
  <c r="D599" i="165"/>
  <c r="D598" i="165"/>
  <c r="D597" i="165"/>
  <c r="D596" i="165"/>
  <c r="D595" i="165"/>
  <c r="D594" i="165"/>
  <c r="D593" i="165"/>
  <c r="D592" i="165"/>
  <c r="D591" i="165"/>
  <c r="D590" i="165"/>
  <c r="D589" i="165"/>
  <c r="D588" i="165"/>
  <c r="D587" i="165"/>
  <c r="D586" i="165"/>
  <c r="D585" i="165"/>
  <c r="D584" i="165"/>
  <c r="D583" i="165"/>
  <c r="D582" i="165"/>
  <c r="D581" i="165"/>
  <c r="D580" i="165"/>
  <c r="D579" i="165"/>
  <c r="D578" i="165"/>
  <c r="D577" i="165"/>
  <c r="D576" i="165"/>
  <c r="D575" i="165"/>
  <c r="D574" i="165"/>
  <c r="D573" i="165"/>
  <c r="D572" i="165"/>
  <c r="D571" i="165"/>
  <c r="D570" i="165"/>
  <c r="D569" i="165"/>
  <c r="D568" i="165"/>
  <c r="D567" i="165"/>
  <c r="D566" i="165"/>
  <c r="D565" i="165"/>
  <c r="D564" i="165"/>
  <c r="D563" i="165"/>
  <c r="D562" i="165"/>
  <c r="D561" i="165"/>
  <c r="D560" i="165"/>
  <c r="D559" i="165"/>
  <c r="D558" i="165"/>
  <c r="D557" i="165"/>
  <c r="D556" i="165"/>
  <c r="D555" i="165"/>
  <c r="D554" i="165"/>
  <c r="D553" i="165"/>
  <c r="D552" i="165"/>
  <c r="D551" i="165"/>
  <c r="D550" i="165"/>
  <c r="D549" i="165"/>
  <c r="D548" i="165"/>
  <c r="D547" i="165"/>
  <c r="D546" i="165"/>
  <c r="D545" i="165"/>
  <c r="D544" i="165"/>
  <c r="D543" i="165"/>
  <c r="D542" i="165"/>
  <c r="D541" i="165"/>
  <c r="D540" i="165"/>
  <c r="D539" i="165"/>
  <c r="D538" i="165"/>
  <c r="D537" i="165"/>
  <c r="D536" i="165"/>
  <c r="D535" i="165"/>
  <c r="D534" i="165"/>
  <c r="D533" i="165"/>
  <c r="D532" i="165"/>
  <c r="D531" i="165"/>
  <c r="D530" i="165"/>
  <c r="D529" i="165"/>
  <c r="D528" i="165"/>
  <c r="D527" i="165"/>
  <c r="D526" i="165"/>
  <c r="D525" i="165"/>
  <c r="D524" i="165"/>
  <c r="D523" i="165"/>
  <c r="D522" i="165"/>
  <c r="D521" i="165"/>
  <c r="D520" i="165"/>
  <c r="D519" i="165"/>
  <c r="D518" i="165"/>
  <c r="D517" i="165"/>
  <c r="D516" i="165"/>
  <c r="D515" i="165"/>
  <c r="D514" i="165"/>
  <c r="D513" i="165"/>
  <c r="D512" i="165"/>
  <c r="D511" i="165"/>
  <c r="D510" i="165"/>
  <c r="D509" i="165"/>
  <c r="D508" i="165"/>
  <c r="D507" i="165"/>
  <c r="D506" i="165"/>
  <c r="D505" i="165"/>
  <c r="D504" i="165"/>
  <c r="D503" i="165"/>
  <c r="D502" i="165"/>
  <c r="D501" i="165"/>
  <c r="D500" i="165"/>
  <c r="D499" i="165"/>
  <c r="D498" i="165"/>
  <c r="D497" i="165"/>
  <c r="D496" i="165"/>
  <c r="D495" i="165"/>
  <c r="D494" i="165"/>
  <c r="D493" i="165"/>
  <c r="D492" i="165"/>
  <c r="D491" i="165"/>
  <c r="D490" i="165"/>
  <c r="D489" i="165"/>
  <c r="D488" i="165"/>
  <c r="D487" i="165"/>
  <c r="D486" i="165"/>
  <c r="D485" i="165"/>
  <c r="D484" i="165"/>
  <c r="D483" i="165"/>
  <c r="D482" i="165"/>
  <c r="D481" i="165"/>
  <c r="D480" i="165"/>
  <c r="D479" i="165"/>
  <c r="D478" i="165"/>
  <c r="D477" i="165"/>
  <c r="D476" i="165"/>
  <c r="D475" i="165"/>
  <c r="D474" i="165"/>
  <c r="D473" i="165"/>
  <c r="D472" i="165"/>
  <c r="D471" i="165"/>
  <c r="D470" i="165"/>
  <c r="D469" i="165"/>
  <c r="D468" i="165"/>
  <c r="D467" i="165"/>
  <c r="D466" i="165"/>
  <c r="D465" i="165"/>
  <c r="D464" i="165"/>
  <c r="D463" i="165"/>
  <c r="D462" i="165"/>
  <c r="D461" i="165"/>
  <c r="D460" i="165"/>
  <c r="D459" i="165"/>
  <c r="D458" i="165"/>
  <c r="D457" i="165"/>
  <c r="D456" i="165"/>
  <c r="D455" i="165"/>
  <c r="D454" i="165"/>
  <c r="D453" i="165"/>
  <c r="D452" i="165"/>
  <c r="D451" i="165"/>
  <c r="D450" i="165"/>
  <c r="D449" i="165"/>
  <c r="D448" i="165"/>
  <c r="D447" i="165"/>
  <c r="D446" i="165"/>
  <c r="D445" i="165"/>
  <c r="D444" i="165"/>
  <c r="D443" i="165"/>
  <c r="D442" i="165"/>
  <c r="D441" i="165"/>
  <c r="D440" i="165"/>
  <c r="D439" i="165"/>
  <c r="D438" i="165"/>
  <c r="D437" i="165"/>
  <c r="D436" i="165"/>
  <c r="D435" i="165"/>
  <c r="D434" i="165"/>
  <c r="D433" i="165"/>
  <c r="D432" i="165"/>
  <c r="D431" i="165"/>
  <c r="D430" i="165"/>
  <c r="D429" i="165"/>
  <c r="D428" i="165"/>
  <c r="D427" i="165"/>
  <c r="D426" i="165"/>
  <c r="D425" i="165"/>
  <c r="D424" i="165"/>
  <c r="D423" i="165"/>
  <c r="D422" i="165"/>
  <c r="D421" i="165"/>
  <c r="D420" i="165"/>
  <c r="D419" i="165"/>
  <c r="D418" i="165"/>
  <c r="D417" i="165"/>
  <c r="D416" i="165"/>
  <c r="D415" i="165"/>
  <c r="D414" i="165"/>
  <c r="D413" i="165"/>
  <c r="D412" i="165"/>
  <c r="D411" i="165"/>
  <c r="D410" i="165"/>
  <c r="D409" i="165"/>
  <c r="D408" i="165"/>
  <c r="D407" i="165"/>
  <c r="D406" i="165"/>
  <c r="D405" i="165"/>
  <c r="D404" i="165"/>
  <c r="D403" i="165"/>
  <c r="D402" i="165"/>
  <c r="D401" i="165"/>
  <c r="D400" i="165"/>
  <c r="D399" i="165"/>
  <c r="D398" i="165"/>
  <c r="D397" i="165"/>
  <c r="D396" i="165"/>
  <c r="D395" i="165"/>
  <c r="D394" i="165"/>
  <c r="D393" i="165"/>
  <c r="D392" i="165"/>
  <c r="D391" i="165"/>
  <c r="D390" i="165"/>
  <c r="D389" i="165"/>
  <c r="D388" i="165"/>
  <c r="D387" i="165"/>
  <c r="D386" i="165"/>
  <c r="D385" i="165"/>
  <c r="D384" i="165"/>
  <c r="D383" i="165"/>
  <c r="D382" i="165"/>
  <c r="D381" i="165"/>
  <c r="D380" i="165"/>
  <c r="D379" i="165"/>
  <c r="D378" i="165"/>
  <c r="D377" i="165"/>
  <c r="D376" i="165"/>
  <c r="D375" i="165"/>
  <c r="D374" i="165"/>
  <c r="D373" i="165"/>
  <c r="D372" i="165"/>
  <c r="D371" i="165"/>
  <c r="D370" i="165"/>
  <c r="D369" i="165"/>
  <c r="D368" i="165"/>
  <c r="D367" i="165"/>
  <c r="D366" i="165"/>
  <c r="D365" i="165"/>
  <c r="D364" i="165"/>
  <c r="D363" i="165"/>
  <c r="D362" i="165"/>
  <c r="D361" i="165"/>
  <c r="D360" i="165"/>
  <c r="D359" i="165"/>
  <c r="D358" i="165"/>
  <c r="D357" i="165"/>
  <c r="D356" i="165"/>
  <c r="D355" i="165"/>
  <c r="D354" i="165"/>
  <c r="D353" i="165"/>
  <c r="D352" i="165"/>
  <c r="D351" i="165"/>
  <c r="D350" i="165"/>
  <c r="D349" i="165"/>
  <c r="D348" i="165"/>
  <c r="D347" i="165"/>
  <c r="D346" i="165"/>
  <c r="D345" i="165"/>
  <c r="D344" i="165"/>
  <c r="D343" i="165"/>
  <c r="D342" i="165"/>
  <c r="D341" i="165"/>
  <c r="D340" i="165"/>
  <c r="D339" i="165"/>
  <c r="D338" i="165"/>
  <c r="D337" i="165"/>
  <c r="D336" i="165"/>
  <c r="D335" i="165"/>
  <c r="D334" i="165"/>
  <c r="D333" i="165"/>
  <c r="D332" i="165"/>
  <c r="D331" i="165"/>
  <c r="D330" i="165"/>
  <c r="D329" i="165"/>
  <c r="D328" i="165"/>
  <c r="D327" i="165"/>
  <c r="D326" i="165"/>
  <c r="D325" i="165"/>
  <c r="D324" i="165"/>
  <c r="D323" i="165"/>
  <c r="D322" i="165"/>
  <c r="D321" i="165"/>
  <c r="D320" i="165"/>
  <c r="D319" i="165"/>
  <c r="D318" i="165"/>
  <c r="D317" i="165"/>
  <c r="D316" i="165"/>
  <c r="D315" i="165"/>
  <c r="D314" i="165"/>
  <c r="D313" i="165"/>
  <c r="D312" i="165"/>
  <c r="D311" i="165"/>
  <c r="D310" i="165"/>
  <c r="D309" i="165"/>
  <c r="D308" i="165"/>
  <c r="D307" i="165"/>
  <c r="D306" i="165"/>
  <c r="D305" i="165"/>
  <c r="D304" i="165"/>
  <c r="D303" i="165"/>
  <c r="D302" i="165"/>
  <c r="D301" i="165"/>
  <c r="D300" i="165"/>
  <c r="D299" i="165"/>
  <c r="D298" i="165"/>
  <c r="D297" i="165"/>
  <c r="D296" i="165"/>
  <c r="D295" i="165"/>
  <c r="D294" i="165"/>
  <c r="D293" i="165"/>
  <c r="D292" i="165"/>
  <c r="D291" i="165"/>
  <c r="D290" i="165"/>
  <c r="D289" i="165"/>
  <c r="D288" i="165"/>
  <c r="D287" i="165"/>
  <c r="D286" i="165"/>
  <c r="D285" i="165"/>
  <c r="D284" i="165"/>
  <c r="D283" i="165"/>
  <c r="D282" i="165"/>
  <c r="D281" i="165"/>
  <c r="D280" i="165"/>
  <c r="D279" i="165"/>
  <c r="D278" i="165"/>
  <c r="D277" i="165"/>
  <c r="D276" i="165"/>
  <c r="D275" i="165"/>
  <c r="D274" i="165"/>
  <c r="D273" i="165"/>
  <c r="D272" i="165"/>
  <c r="D271" i="165"/>
  <c r="D270" i="165"/>
  <c r="D269" i="165"/>
  <c r="D268" i="165"/>
  <c r="D267" i="165"/>
  <c r="D266" i="165"/>
  <c r="D265" i="165"/>
  <c r="D264" i="165"/>
  <c r="D263" i="165"/>
  <c r="D262" i="165"/>
  <c r="D261" i="165"/>
  <c r="D260" i="165"/>
  <c r="D259" i="165"/>
  <c r="D258" i="165"/>
  <c r="D257" i="165"/>
  <c r="D256" i="165"/>
  <c r="D255" i="165"/>
  <c r="D254" i="165"/>
  <c r="D253" i="165"/>
  <c r="D252" i="165"/>
  <c r="D251" i="165"/>
  <c r="D250" i="165"/>
  <c r="D249" i="165"/>
  <c r="D248" i="165"/>
  <c r="D247" i="165"/>
  <c r="D246" i="165"/>
  <c r="D245" i="165"/>
  <c r="D244" i="165"/>
  <c r="D243" i="165"/>
  <c r="D242" i="165"/>
  <c r="D241" i="165"/>
  <c r="D240" i="165"/>
  <c r="D239" i="165"/>
  <c r="D238" i="165"/>
  <c r="D237" i="165"/>
  <c r="D236" i="165"/>
  <c r="D235" i="165"/>
  <c r="D234" i="165"/>
  <c r="D233" i="165"/>
  <c r="D232" i="165"/>
  <c r="D231" i="165"/>
  <c r="D230" i="165"/>
  <c r="D229" i="165"/>
  <c r="D228" i="165"/>
  <c r="D227" i="165"/>
  <c r="D226" i="165"/>
  <c r="D225" i="165"/>
  <c r="D224" i="165"/>
  <c r="D223" i="165"/>
  <c r="D222" i="165"/>
  <c r="D221" i="165"/>
  <c r="D220" i="165"/>
  <c r="D219" i="165"/>
  <c r="D218" i="165"/>
  <c r="D217" i="165"/>
  <c r="D216" i="165"/>
  <c r="D215" i="165"/>
  <c r="D214" i="165"/>
  <c r="D213" i="165"/>
  <c r="D212" i="165"/>
  <c r="D211" i="165"/>
  <c r="D210" i="165"/>
  <c r="D209" i="165"/>
  <c r="D208" i="165"/>
  <c r="D207" i="165"/>
  <c r="D206" i="165"/>
  <c r="D205" i="165"/>
  <c r="D204" i="165"/>
  <c r="D203" i="165"/>
  <c r="D202" i="165"/>
  <c r="D201" i="165"/>
  <c r="D200" i="165"/>
  <c r="D199" i="165"/>
  <c r="D198" i="165"/>
  <c r="D197" i="165"/>
  <c r="D196" i="165"/>
  <c r="D195" i="165"/>
  <c r="D194" i="165"/>
  <c r="D193" i="165"/>
  <c r="D192" i="165"/>
  <c r="D191" i="165"/>
  <c r="D190" i="165"/>
  <c r="D189" i="165"/>
  <c r="D188" i="165"/>
  <c r="D187" i="165"/>
  <c r="D186" i="165"/>
  <c r="D185" i="165"/>
  <c r="D184" i="165"/>
  <c r="D183" i="165"/>
  <c r="D182" i="165"/>
  <c r="D181" i="165"/>
  <c r="D180" i="165"/>
  <c r="D179" i="165"/>
  <c r="D178" i="165"/>
  <c r="D177" i="165"/>
  <c r="D176" i="165"/>
  <c r="D175" i="165"/>
  <c r="D174" i="165"/>
  <c r="D173" i="165"/>
  <c r="D172" i="165"/>
  <c r="D171" i="165"/>
  <c r="D170" i="165"/>
  <c r="D169" i="165"/>
  <c r="D168" i="165"/>
  <c r="D167" i="165"/>
  <c r="D166" i="165"/>
  <c r="D165" i="165"/>
  <c r="D164" i="165"/>
  <c r="D163" i="165"/>
  <c r="D162" i="165"/>
  <c r="D161" i="165"/>
  <c r="D160" i="165"/>
  <c r="D159" i="165"/>
  <c r="D158" i="165"/>
  <c r="D157" i="165"/>
  <c r="D156" i="165"/>
  <c r="D155" i="165"/>
  <c r="D154" i="165"/>
  <c r="D153" i="165"/>
  <c r="D152" i="165"/>
  <c r="D151" i="165"/>
  <c r="D150" i="165"/>
  <c r="D149" i="165"/>
  <c r="D148" i="165"/>
  <c r="D147" i="165"/>
  <c r="D146" i="165"/>
  <c r="D145" i="165"/>
  <c r="D144" i="165"/>
  <c r="D143" i="165"/>
  <c r="D142" i="165"/>
  <c r="D141" i="165"/>
  <c r="D140" i="165"/>
  <c r="D139" i="165"/>
  <c r="D138" i="165"/>
  <c r="D137" i="165"/>
  <c r="D136" i="165"/>
  <c r="D135" i="165"/>
  <c r="D134" i="165"/>
  <c r="D133" i="165"/>
  <c r="D132" i="165"/>
  <c r="D131" i="165"/>
  <c r="D130" i="165"/>
  <c r="D129" i="165"/>
  <c r="D128" i="165"/>
  <c r="D127" i="165"/>
  <c r="D126" i="165"/>
  <c r="D125" i="165"/>
  <c r="D124" i="165"/>
  <c r="D123" i="165"/>
  <c r="D122" i="165"/>
  <c r="D121" i="165"/>
  <c r="D120" i="165"/>
  <c r="D119" i="165"/>
  <c r="D118" i="165"/>
  <c r="D117" i="165"/>
  <c r="D116" i="165"/>
  <c r="D115" i="165"/>
  <c r="D114" i="165"/>
  <c r="D113" i="165"/>
  <c r="D112" i="165"/>
  <c r="D111" i="165"/>
  <c r="D110" i="165"/>
  <c r="D109" i="165"/>
  <c r="D108" i="165"/>
  <c r="D107" i="165"/>
  <c r="D106" i="165"/>
  <c r="D105" i="165"/>
  <c r="D104" i="165"/>
  <c r="D103" i="165"/>
  <c r="D102" i="165"/>
  <c r="D101" i="165"/>
  <c r="D100" i="165"/>
  <c r="D99" i="165"/>
  <c r="D98" i="165"/>
  <c r="D97" i="165"/>
  <c r="D96" i="165"/>
  <c r="D95" i="165"/>
  <c r="D94" i="165"/>
  <c r="D93" i="165"/>
  <c r="D92" i="165"/>
  <c r="D91" i="165"/>
  <c r="D90" i="165"/>
  <c r="D89" i="165"/>
  <c r="D88" i="165"/>
  <c r="D87" i="165"/>
  <c r="D86" i="165"/>
  <c r="D85" i="165"/>
  <c r="D84" i="165"/>
  <c r="D83" i="165"/>
  <c r="D82" i="165"/>
  <c r="D81" i="165"/>
  <c r="D80" i="165"/>
  <c r="D79" i="165"/>
  <c r="D78" i="165"/>
  <c r="D77" i="165"/>
  <c r="D76" i="165"/>
  <c r="D75" i="165"/>
  <c r="D74" i="165"/>
  <c r="D73" i="165"/>
  <c r="D72" i="165"/>
  <c r="K32" i="164"/>
  <c r="J32" i="164"/>
  <c r="I32" i="164"/>
  <c r="H32" i="164"/>
  <c r="G32" i="164"/>
  <c r="F32" i="164"/>
  <c r="E32" i="164"/>
  <c r="C3" i="164"/>
  <c r="C4" i="164"/>
  <c r="C5" i="164"/>
  <c r="C6" i="164"/>
  <c r="C7" i="164"/>
  <c r="C8" i="164"/>
  <c r="C9" i="164"/>
  <c r="C10" i="164"/>
  <c r="C11" i="164"/>
  <c r="C12" i="164"/>
  <c r="C13" i="164"/>
  <c r="C14" i="164"/>
  <c r="C15" i="164"/>
  <c r="C16" i="164"/>
  <c r="C32" i="164"/>
  <c r="B31" i="164"/>
  <c r="A4" i="164"/>
  <c r="A5" i="164"/>
  <c r="A6" i="164"/>
  <c r="A7" i="164"/>
  <c r="A8" i="164"/>
  <c r="A9" i="164"/>
  <c r="A10" i="164"/>
  <c r="A11" i="164"/>
  <c r="A12" i="164"/>
  <c r="A13" i="164"/>
  <c r="A14" i="164"/>
  <c r="A15" i="164"/>
  <c r="A16" i="164"/>
  <c r="A17" i="164"/>
  <c r="A18" i="164"/>
  <c r="A19" i="164"/>
  <c r="A20" i="164"/>
  <c r="A21" i="164"/>
  <c r="A22" i="164"/>
  <c r="A23" i="164"/>
  <c r="A24" i="164"/>
  <c r="A25" i="164"/>
  <c r="A26" i="164"/>
  <c r="A27" i="164"/>
  <c r="A28" i="164"/>
  <c r="A29" i="164"/>
  <c r="A30" i="164"/>
  <c r="A31" i="164"/>
  <c r="B30" i="164"/>
  <c r="B29" i="164"/>
  <c r="B28" i="164"/>
  <c r="B27" i="164"/>
  <c r="B26" i="164"/>
  <c r="B25" i="164"/>
  <c r="B24" i="164"/>
  <c r="B23" i="164"/>
  <c r="B22" i="164"/>
  <c r="B21" i="164"/>
  <c r="B20" i="164"/>
  <c r="B19" i="164"/>
  <c r="B18" i="164"/>
  <c r="B17" i="164"/>
  <c r="B16" i="164"/>
  <c r="B15" i="164"/>
  <c r="B14" i="164"/>
  <c r="B13" i="164"/>
  <c r="B12" i="164"/>
  <c r="B11" i="164"/>
  <c r="B10" i="164"/>
  <c r="B9" i="164"/>
  <c r="B8" i="164"/>
  <c r="B7" i="164"/>
  <c r="B6" i="164"/>
  <c r="B5" i="164"/>
  <c r="B4" i="164"/>
  <c r="B3" i="164"/>
  <c r="A4" i="163"/>
  <c r="A5" i="163"/>
  <c r="A6" i="163"/>
  <c r="A7" i="163"/>
  <c r="A8" i="163"/>
  <c r="A9" i="163"/>
  <c r="A10" i="163"/>
  <c r="A11" i="163"/>
  <c r="A12" i="163"/>
  <c r="A13" i="163"/>
  <c r="A14" i="163"/>
  <c r="A15" i="163"/>
  <c r="A16" i="163"/>
  <c r="A17" i="163"/>
  <c r="A18" i="163"/>
  <c r="A19" i="163"/>
  <c r="A20" i="163"/>
  <c r="A21" i="163"/>
  <c r="A22" i="163"/>
  <c r="A23" i="163"/>
  <c r="A24" i="163"/>
  <c r="A25" i="163"/>
  <c r="A26" i="163"/>
  <c r="A27" i="163"/>
  <c r="A28" i="163"/>
  <c r="A29" i="163"/>
  <c r="A30" i="163"/>
  <c r="A31" i="163"/>
  <c r="J18" i="144"/>
  <c r="J451" i="144"/>
  <c r="J436" i="144"/>
  <c r="J427" i="144"/>
  <c r="J423" i="144"/>
  <c r="L428" i="144"/>
  <c r="L429" i="144"/>
  <c r="L430" i="144"/>
  <c r="L431" i="144"/>
  <c r="L432" i="144"/>
  <c r="L433" i="144"/>
  <c r="L435" i="144"/>
  <c r="L437" i="144"/>
  <c r="L439" i="144"/>
  <c r="L440" i="144"/>
  <c r="L441" i="144"/>
  <c r="L442" i="144"/>
  <c r="L443" i="144"/>
  <c r="L444" i="144"/>
  <c r="L445" i="144"/>
  <c r="P874" i="144"/>
  <c r="P709" i="144"/>
  <c r="P228" i="144"/>
  <c r="P198" i="144"/>
  <c r="N135" i="144"/>
  <c r="C306" i="144"/>
  <c r="L470" i="144"/>
  <c r="L471" i="144"/>
  <c r="L472" i="144"/>
  <c r="S916" i="144"/>
  <c r="Q916" i="144"/>
  <c r="M916" i="144"/>
  <c r="I916" i="144"/>
  <c r="H916" i="144"/>
  <c r="G916" i="144"/>
  <c r="E916" i="144"/>
  <c r="S915" i="144"/>
  <c r="R915" i="144"/>
  <c r="Q915" i="144"/>
  <c r="P915" i="144"/>
  <c r="O915" i="144"/>
  <c r="N915" i="144"/>
  <c r="M915" i="144"/>
  <c r="K915" i="144"/>
  <c r="J915" i="144"/>
  <c r="I915" i="144"/>
  <c r="H915" i="144"/>
  <c r="G915" i="144"/>
  <c r="E915" i="144"/>
  <c r="S914" i="144"/>
  <c r="R914" i="144"/>
  <c r="Q914" i="144"/>
  <c r="P914" i="144"/>
  <c r="O914" i="144"/>
  <c r="N914" i="144"/>
  <c r="M914" i="144"/>
  <c r="K914" i="144"/>
  <c r="J914" i="144"/>
  <c r="I914" i="144"/>
  <c r="H914" i="144"/>
  <c r="G914" i="144"/>
  <c r="E914" i="144"/>
  <c r="S913" i="144"/>
  <c r="R913" i="144"/>
  <c r="Q913" i="144"/>
  <c r="P913" i="144"/>
  <c r="O913" i="144"/>
  <c r="N913" i="144"/>
  <c r="M913" i="144"/>
  <c r="I913" i="144"/>
  <c r="H913" i="144"/>
  <c r="G913" i="144"/>
  <c r="E913" i="144"/>
  <c r="S912" i="144"/>
  <c r="Q912" i="144"/>
  <c r="O912" i="144"/>
  <c r="N912" i="144"/>
  <c r="M912" i="144"/>
  <c r="K912" i="144"/>
  <c r="J912" i="144"/>
  <c r="I912" i="144"/>
  <c r="H912" i="144"/>
  <c r="G912" i="144"/>
  <c r="E912" i="144"/>
  <c r="S911" i="144"/>
  <c r="Q911" i="144"/>
  <c r="M911" i="144"/>
  <c r="I911" i="144"/>
  <c r="H911" i="144"/>
  <c r="G911" i="144"/>
  <c r="E911" i="144"/>
  <c r="S910" i="144"/>
  <c r="R910" i="144"/>
  <c r="Q910" i="144"/>
  <c r="P910" i="144"/>
  <c r="O910" i="144"/>
  <c r="N910" i="144"/>
  <c r="M910" i="144"/>
  <c r="L910" i="144"/>
  <c r="K910" i="144"/>
  <c r="J910" i="144"/>
  <c r="I910" i="144"/>
  <c r="H910" i="144"/>
  <c r="G910" i="144"/>
  <c r="F910" i="144"/>
  <c r="E910" i="144"/>
  <c r="D910" i="144"/>
  <c r="C910" i="144"/>
  <c r="B910" i="144"/>
  <c r="S909" i="144"/>
  <c r="R909" i="144"/>
  <c r="Q909" i="144"/>
  <c r="P909" i="144"/>
  <c r="O909" i="144"/>
  <c r="N909" i="144"/>
  <c r="M909" i="144"/>
  <c r="L909" i="144"/>
  <c r="K909" i="144"/>
  <c r="J909" i="144"/>
  <c r="I909" i="144"/>
  <c r="H909" i="144"/>
  <c r="G909" i="144"/>
  <c r="F909" i="144"/>
  <c r="E909" i="144"/>
  <c r="D909" i="144"/>
  <c r="C909" i="144"/>
  <c r="B909" i="144"/>
  <c r="S908" i="144"/>
  <c r="R908" i="144"/>
  <c r="Q908" i="144"/>
  <c r="P908" i="144"/>
  <c r="O908" i="144"/>
  <c r="N908" i="144"/>
  <c r="M908" i="144"/>
  <c r="L908" i="144"/>
  <c r="K908" i="144"/>
  <c r="J908" i="144"/>
  <c r="I908" i="144"/>
  <c r="H908" i="144"/>
  <c r="G908" i="144"/>
  <c r="F908" i="144"/>
  <c r="E908" i="144"/>
  <c r="D908" i="144"/>
  <c r="C908" i="144"/>
  <c r="B908" i="144"/>
  <c r="S907" i="144"/>
  <c r="Q907" i="144"/>
  <c r="O907" i="144"/>
  <c r="N907" i="144"/>
  <c r="M907" i="144"/>
  <c r="K907" i="144"/>
  <c r="J907" i="144"/>
  <c r="I907" i="144"/>
  <c r="H907" i="144"/>
  <c r="G907" i="144"/>
  <c r="E907" i="144"/>
  <c r="S906" i="144"/>
  <c r="Q906" i="144"/>
  <c r="O906" i="144"/>
  <c r="N906" i="144"/>
  <c r="M906" i="144"/>
  <c r="K906" i="144"/>
  <c r="J906" i="144"/>
  <c r="I906" i="144"/>
  <c r="H906" i="144"/>
  <c r="G906" i="144"/>
  <c r="E906" i="144"/>
  <c r="S905" i="144"/>
  <c r="Q905" i="144"/>
  <c r="O905" i="144"/>
  <c r="N905" i="144"/>
  <c r="M905" i="144"/>
  <c r="K905" i="144"/>
  <c r="J905" i="144"/>
  <c r="I905" i="144"/>
  <c r="H905" i="144"/>
  <c r="G905" i="144"/>
  <c r="E905" i="144"/>
  <c r="S904" i="144"/>
  <c r="Q904" i="144"/>
  <c r="O904" i="144"/>
  <c r="N904" i="144"/>
  <c r="M904" i="144"/>
  <c r="K904" i="144"/>
  <c r="J904" i="144"/>
  <c r="I904" i="144"/>
  <c r="H904" i="144"/>
  <c r="G904" i="144"/>
  <c r="E904" i="144"/>
  <c r="S903" i="144"/>
  <c r="Q903" i="144"/>
  <c r="O903" i="144"/>
  <c r="N903" i="144"/>
  <c r="M903" i="144"/>
  <c r="K903" i="144"/>
  <c r="J903" i="144"/>
  <c r="I903" i="144"/>
  <c r="H903" i="144"/>
  <c r="G903" i="144"/>
  <c r="E903" i="144"/>
  <c r="S902" i="144"/>
  <c r="Q902" i="144"/>
  <c r="O902" i="144"/>
  <c r="N902" i="144"/>
  <c r="M902" i="144"/>
  <c r="K902" i="144"/>
  <c r="J902" i="144"/>
  <c r="I902" i="144"/>
  <c r="H902" i="144"/>
  <c r="G902" i="144"/>
  <c r="E902" i="144"/>
  <c r="S901" i="144"/>
  <c r="Q901" i="144"/>
  <c r="O901" i="144"/>
  <c r="N901" i="144"/>
  <c r="M901" i="144"/>
  <c r="K901" i="144"/>
  <c r="J901" i="144"/>
  <c r="I901" i="144"/>
  <c r="H901" i="144"/>
  <c r="G901" i="144"/>
  <c r="E901" i="144"/>
  <c r="S900" i="144"/>
  <c r="Q900" i="144"/>
  <c r="O900" i="144"/>
  <c r="N900" i="144"/>
  <c r="M900" i="144"/>
  <c r="K900" i="144"/>
  <c r="J900" i="144"/>
  <c r="I900" i="144"/>
  <c r="H900" i="144"/>
  <c r="G900" i="144"/>
  <c r="E900" i="144"/>
  <c r="S899" i="144"/>
  <c r="Q899" i="144"/>
  <c r="O899" i="144"/>
  <c r="N899" i="144"/>
  <c r="M899" i="144"/>
  <c r="K899" i="144"/>
  <c r="J899" i="144"/>
  <c r="I899" i="144"/>
  <c r="H899" i="144"/>
  <c r="G899" i="144"/>
  <c r="E899" i="144"/>
  <c r="S898" i="144"/>
  <c r="Q898" i="144"/>
  <c r="M898" i="144"/>
  <c r="I898" i="144"/>
  <c r="H898" i="144"/>
  <c r="G898" i="144"/>
  <c r="E898" i="144"/>
  <c r="S897" i="144"/>
  <c r="Q897" i="144"/>
  <c r="O897" i="144"/>
  <c r="N897" i="144"/>
  <c r="M897" i="144"/>
  <c r="K897" i="144"/>
  <c r="J897" i="144"/>
  <c r="I897" i="144"/>
  <c r="H897" i="144"/>
  <c r="G897" i="144"/>
  <c r="E897" i="144"/>
  <c r="S896" i="144"/>
  <c r="Q896" i="144"/>
  <c r="O896" i="144"/>
  <c r="N896" i="144"/>
  <c r="M896" i="144"/>
  <c r="J896" i="144"/>
  <c r="I896" i="144"/>
  <c r="H896" i="144"/>
  <c r="G896" i="144"/>
  <c r="E896" i="144"/>
  <c r="S895" i="144"/>
  <c r="Q895" i="144"/>
  <c r="O895" i="144"/>
  <c r="N895" i="144"/>
  <c r="M895" i="144"/>
  <c r="K895" i="144"/>
  <c r="J895" i="144"/>
  <c r="I895" i="144"/>
  <c r="H895" i="144"/>
  <c r="G895" i="144"/>
  <c r="E895" i="144"/>
  <c r="S894" i="144"/>
  <c r="Q894" i="144"/>
  <c r="O894" i="144"/>
  <c r="N894" i="144"/>
  <c r="M894" i="144"/>
  <c r="K894" i="144"/>
  <c r="J894" i="144"/>
  <c r="I894" i="144"/>
  <c r="H894" i="144"/>
  <c r="G894" i="144"/>
  <c r="E894" i="144"/>
  <c r="S893" i="144"/>
  <c r="Q893" i="144"/>
  <c r="O893" i="144"/>
  <c r="N893" i="144"/>
  <c r="M893" i="144"/>
  <c r="K893" i="144"/>
  <c r="J893" i="144"/>
  <c r="I893" i="144"/>
  <c r="H893" i="144"/>
  <c r="G893" i="144"/>
  <c r="E893" i="144"/>
  <c r="S892" i="144"/>
  <c r="Q892" i="144"/>
  <c r="O892" i="144"/>
  <c r="N892" i="144"/>
  <c r="M892" i="144"/>
  <c r="K892" i="144"/>
  <c r="J892" i="144"/>
  <c r="I892" i="144"/>
  <c r="H892" i="144"/>
  <c r="G892" i="144"/>
  <c r="E892" i="144"/>
  <c r="S891" i="144"/>
  <c r="Q891" i="144"/>
  <c r="O891" i="144"/>
  <c r="N891" i="144"/>
  <c r="M891" i="144"/>
  <c r="K891" i="144"/>
  <c r="J891" i="144"/>
  <c r="I891" i="144"/>
  <c r="H891" i="144"/>
  <c r="G891" i="144"/>
  <c r="E891" i="144"/>
  <c r="S890" i="144"/>
  <c r="Q890" i="144"/>
  <c r="O890" i="144"/>
  <c r="N890" i="144"/>
  <c r="M890" i="144"/>
  <c r="K890" i="144"/>
  <c r="J890" i="144"/>
  <c r="I890" i="144"/>
  <c r="H890" i="144"/>
  <c r="G890" i="144"/>
  <c r="E890" i="144"/>
  <c r="S889" i="144"/>
  <c r="Q889" i="144"/>
  <c r="M889" i="144"/>
  <c r="I889" i="144"/>
  <c r="H889" i="144"/>
  <c r="G889" i="144"/>
  <c r="E889" i="144"/>
  <c r="S888" i="144"/>
  <c r="R888" i="144"/>
  <c r="Q888" i="144"/>
  <c r="P888" i="144"/>
  <c r="O888" i="144"/>
  <c r="N888" i="144"/>
  <c r="M888" i="144"/>
  <c r="L888" i="144"/>
  <c r="K888" i="144"/>
  <c r="J888" i="144"/>
  <c r="I888" i="144"/>
  <c r="H888" i="144"/>
  <c r="G888" i="144"/>
  <c r="E888" i="144"/>
  <c r="S887" i="144"/>
  <c r="F12" i="162"/>
  <c r="Q887" i="144"/>
  <c r="O887" i="144"/>
  <c r="N887" i="144"/>
  <c r="M887" i="144"/>
  <c r="K887" i="144"/>
  <c r="J887" i="144"/>
  <c r="I887" i="144"/>
  <c r="H887" i="144"/>
  <c r="G887" i="144"/>
  <c r="E887" i="144"/>
  <c r="S886" i="144"/>
  <c r="Q886" i="144"/>
  <c r="O886" i="144"/>
  <c r="N886" i="144"/>
  <c r="M886" i="144"/>
  <c r="F11" i="162"/>
  <c r="K886" i="144"/>
  <c r="J886" i="144"/>
  <c r="I886" i="144"/>
  <c r="H886" i="144"/>
  <c r="G886" i="144"/>
  <c r="E886" i="144"/>
  <c r="S885" i="144"/>
  <c r="Q885" i="144"/>
  <c r="M885" i="144"/>
  <c r="D10" i="162"/>
  <c r="J885" i="144"/>
  <c r="I885" i="144"/>
  <c r="H885" i="144"/>
  <c r="G885" i="144"/>
  <c r="E885" i="144"/>
  <c r="S884" i="144"/>
  <c r="R884" i="144"/>
  <c r="Q884" i="144"/>
  <c r="P884" i="144"/>
  <c r="O884" i="144"/>
  <c r="N884" i="144"/>
  <c r="M884" i="144"/>
  <c r="L884" i="144"/>
  <c r="K884" i="144"/>
  <c r="J884" i="144"/>
  <c r="I884" i="144"/>
  <c r="H884" i="144"/>
  <c r="G884" i="144"/>
  <c r="E884" i="144"/>
  <c r="S883" i="144"/>
  <c r="Q883" i="144"/>
  <c r="M883" i="144"/>
  <c r="I883" i="144"/>
  <c r="H883" i="144"/>
  <c r="G883" i="144"/>
  <c r="E883" i="144"/>
  <c r="S882" i="144"/>
  <c r="R882" i="144"/>
  <c r="Q882" i="144"/>
  <c r="P882" i="144"/>
  <c r="O882" i="144"/>
  <c r="N882" i="144"/>
  <c r="M882" i="144"/>
  <c r="K882" i="144"/>
  <c r="J882" i="144"/>
  <c r="I882" i="144"/>
  <c r="H882" i="144"/>
  <c r="G882" i="144"/>
  <c r="E882" i="144"/>
  <c r="S881" i="144"/>
  <c r="R881" i="144"/>
  <c r="V881" i="144"/>
  <c r="Q881" i="144"/>
  <c r="P881" i="144"/>
  <c r="O881" i="144"/>
  <c r="N881" i="144"/>
  <c r="M881" i="144"/>
  <c r="K881" i="144"/>
  <c r="J881" i="144"/>
  <c r="I881" i="144"/>
  <c r="H881" i="144"/>
  <c r="G881" i="144"/>
  <c r="E881" i="144"/>
  <c r="S880" i="144"/>
  <c r="R880" i="144"/>
  <c r="Q880" i="144"/>
  <c r="P880" i="144"/>
  <c r="O880" i="144"/>
  <c r="N880" i="144"/>
  <c r="M880" i="144"/>
  <c r="I880" i="144"/>
  <c r="H880" i="144"/>
  <c r="G880" i="144"/>
  <c r="E880" i="144"/>
  <c r="S879" i="144"/>
  <c r="Q879" i="144"/>
  <c r="O879" i="144"/>
  <c r="N879" i="144"/>
  <c r="M879" i="144"/>
  <c r="K879" i="144"/>
  <c r="J879" i="144"/>
  <c r="I879" i="144"/>
  <c r="H879" i="144"/>
  <c r="G879" i="144"/>
  <c r="E879" i="144"/>
  <c r="S878" i="144"/>
  <c r="Q878" i="144"/>
  <c r="M878" i="144"/>
  <c r="I878" i="144"/>
  <c r="H878" i="144"/>
  <c r="G878" i="144"/>
  <c r="E878" i="144"/>
  <c r="S877" i="144"/>
  <c r="R877" i="144"/>
  <c r="Q877" i="144"/>
  <c r="P877" i="144"/>
  <c r="O877" i="144"/>
  <c r="N877" i="144"/>
  <c r="M877" i="144"/>
  <c r="L877" i="144"/>
  <c r="K877" i="144"/>
  <c r="J877" i="144"/>
  <c r="I877" i="144"/>
  <c r="H877" i="144"/>
  <c r="G877" i="144"/>
  <c r="F877" i="144"/>
  <c r="E877" i="144"/>
  <c r="D877" i="144"/>
  <c r="C877" i="144"/>
  <c r="B877" i="144"/>
  <c r="S876" i="144"/>
  <c r="R876" i="144"/>
  <c r="V876" i="144"/>
  <c r="Q876" i="144"/>
  <c r="P876" i="144"/>
  <c r="O876" i="144"/>
  <c r="N876" i="144"/>
  <c r="M876" i="144"/>
  <c r="L876" i="144"/>
  <c r="K876" i="144"/>
  <c r="J876" i="144"/>
  <c r="I876" i="144"/>
  <c r="H876" i="144"/>
  <c r="G876" i="144"/>
  <c r="F876" i="144"/>
  <c r="E876" i="144"/>
  <c r="D876" i="144"/>
  <c r="C876" i="144"/>
  <c r="B876" i="144"/>
  <c r="S875" i="144"/>
  <c r="R875" i="144"/>
  <c r="Q875" i="144"/>
  <c r="P875" i="144"/>
  <c r="O875" i="144"/>
  <c r="N875" i="144"/>
  <c r="M875" i="144"/>
  <c r="L875" i="144"/>
  <c r="K875" i="144"/>
  <c r="J875" i="144"/>
  <c r="I875" i="144"/>
  <c r="H875" i="144"/>
  <c r="G875" i="144"/>
  <c r="F875" i="144"/>
  <c r="E875" i="144"/>
  <c r="D875" i="144"/>
  <c r="C875" i="144"/>
  <c r="B875" i="144"/>
  <c r="S874" i="144"/>
  <c r="Q874" i="144"/>
  <c r="O874" i="144"/>
  <c r="N874" i="144"/>
  <c r="M874" i="144"/>
  <c r="K874" i="144"/>
  <c r="J874" i="144"/>
  <c r="I874" i="144"/>
  <c r="H874" i="144"/>
  <c r="G874" i="144"/>
  <c r="E874" i="144"/>
  <c r="S873" i="144"/>
  <c r="Q873" i="144"/>
  <c r="O873" i="144"/>
  <c r="N873" i="144"/>
  <c r="M873" i="144"/>
  <c r="K873" i="144"/>
  <c r="J873" i="144"/>
  <c r="I873" i="144"/>
  <c r="H873" i="144"/>
  <c r="G873" i="144"/>
  <c r="E873" i="144"/>
  <c r="S872" i="144"/>
  <c r="Q872" i="144"/>
  <c r="O872" i="144"/>
  <c r="N872" i="144"/>
  <c r="M872" i="144"/>
  <c r="K872" i="144"/>
  <c r="J872" i="144"/>
  <c r="I872" i="144"/>
  <c r="H872" i="144"/>
  <c r="G872" i="144"/>
  <c r="E872" i="144"/>
  <c r="S871" i="144"/>
  <c r="Q871" i="144"/>
  <c r="O871" i="144"/>
  <c r="N871" i="144"/>
  <c r="M871" i="144"/>
  <c r="K871" i="144"/>
  <c r="J871" i="144"/>
  <c r="I871" i="144"/>
  <c r="H871" i="144"/>
  <c r="G871" i="144"/>
  <c r="E871" i="144"/>
  <c r="S870" i="144"/>
  <c r="Q870" i="144"/>
  <c r="O870" i="144"/>
  <c r="N870" i="144"/>
  <c r="M870" i="144"/>
  <c r="K870" i="144"/>
  <c r="J870" i="144"/>
  <c r="I870" i="144"/>
  <c r="H870" i="144"/>
  <c r="G870" i="144"/>
  <c r="E870" i="144"/>
  <c r="S869" i="144"/>
  <c r="Q869" i="144"/>
  <c r="O869" i="144"/>
  <c r="N869" i="144"/>
  <c r="M869" i="144"/>
  <c r="K869" i="144"/>
  <c r="J869" i="144"/>
  <c r="I869" i="144"/>
  <c r="H869" i="144"/>
  <c r="G869" i="144"/>
  <c r="E869" i="144"/>
  <c r="S868" i="144"/>
  <c r="Q868" i="144"/>
  <c r="O868" i="144"/>
  <c r="N868" i="144"/>
  <c r="M868" i="144"/>
  <c r="K868" i="144"/>
  <c r="J868" i="144"/>
  <c r="I868" i="144"/>
  <c r="H868" i="144"/>
  <c r="G868" i="144"/>
  <c r="E868" i="144"/>
  <c r="S867" i="144"/>
  <c r="Q867" i="144"/>
  <c r="O867" i="144"/>
  <c r="N867" i="144"/>
  <c r="M867" i="144"/>
  <c r="K867" i="144"/>
  <c r="J867" i="144"/>
  <c r="I867" i="144"/>
  <c r="H867" i="144"/>
  <c r="G867" i="144"/>
  <c r="E867" i="144"/>
  <c r="S866" i="144"/>
  <c r="Q866" i="144"/>
  <c r="O866" i="144"/>
  <c r="N866" i="144"/>
  <c r="M866" i="144"/>
  <c r="K866" i="144"/>
  <c r="J866" i="144"/>
  <c r="I866" i="144"/>
  <c r="H866" i="144"/>
  <c r="G866" i="144"/>
  <c r="E866" i="144"/>
  <c r="S865" i="144"/>
  <c r="Q865" i="144"/>
  <c r="M865" i="144"/>
  <c r="I865" i="144"/>
  <c r="H865" i="144"/>
  <c r="G865" i="144"/>
  <c r="E865" i="144"/>
  <c r="S864" i="144"/>
  <c r="Q864" i="144"/>
  <c r="O864" i="144"/>
  <c r="N864" i="144"/>
  <c r="M864" i="144"/>
  <c r="K864" i="144"/>
  <c r="J864" i="144"/>
  <c r="I864" i="144"/>
  <c r="H864" i="144"/>
  <c r="G864" i="144"/>
  <c r="E864" i="144"/>
  <c r="S863" i="144"/>
  <c r="Q863" i="144"/>
  <c r="O863" i="144"/>
  <c r="N863" i="144"/>
  <c r="M863" i="144"/>
  <c r="J863" i="144"/>
  <c r="I863" i="144"/>
  <c r="H863" i="144"/>
  <c r="G863" i="144"/>
  <c r="E863" i="144"/>
  <c r="S862" i="144"/>
  <c r="Q862" i="144"/>
  <c r="O862" i="144"/>
  <c r="N862" i="144"/>
  <c r="M862" i="144"/>
  <c r="K862" i="144"/>
  <c r="J862" i="144"/>
  <c r="I862" i="144"/>
  <c r="H862" i="144"/>
  <c r="G862" i="144"/>
  <c r="E862" i="144"/>
  <c r="S861" i="144"/>
  <c r="Q861" i="144"/>
  <c r="O861" i="144"/>
  <c r="N861" i="144"/>
  <c r="M861" i="144"/>
  <c r="K861" i="144"/>
  <c r="J861" i="144"/>
  <c r="I861" i="144"/>
  <c r="H861" i="144"/>
  <c r="G861" i="144"/>
  <c r="E861" i="144"/>
  <c r="S860" i="144"/>
  <c r="Q860" i="144"/>
  <c r="O860" i="144"/>
  <c r="N860" i="144"/>
  <c r="M860" i="144"/>
  <c r="K860" i="144"/>
  <c r="J860" i="144"/>
  <c r="I860" i="144"/>
  <c r="H860" i="144"/>
  <c r="G860" i="144"/>
  <c r="E860" i="144"/>
  <c r="S859" i="144"/>
  <c r="Q859" i="144"/>
  <c r="O859" i="144"/>
  <c r="N859" i="144"/>
  <c r="M859" i="144"/>
  <c r="K859" i="144"/>
  <c r="J859" i="144"/>
  <c r="I859" i="144"/>
  <c r="H859" i="144"/>
  <c r="G859" i="144"/>
  <c r="E859" i="144"/>
  <c r="S858" i="144"/>
  <c r="Q858" i="144"/>
  <c r="O858" i="144"/>
  <c r="N858" i="144"/>
  <c r="M858" i="144"/>
  <c r="K858" i="144"/>
  <c r="J858" i="144"/>
  <c r="I858" i="144"/>
  <c r="H858" i="144"/>
  <c r="G858" i="144"/>
  <c r="E858" i="144"/>
  <c r="S857" i="144"/>
  <c r="S17" i="144"/>
  <c r="S47" i="144"/>
  <c r="S77" i="144"/>
  <c r="S107" i="144"/>
  <c r="S137" i="144"/>
  <c r="S167" i="144"/>
  <c r="S197" i="144"/>
  <c r="S227" i="144"/>
  <c r="S257" i="144"/>
  <c r="S287" i="144"/>
  <c r="S317" i="144"/>
  <c r="S347" i="144"/>
  <c r="S377" i="144"/>
  <c r="S407" i="144"/>
  <c r="S438" i="144"/>
  <c r="S471" i="144"/>
  <c r="S504" i="144"/>
  <c r="S537" i="144"/>
  <c r="S570" i="144"/>
  <c r="S603" i="144"/>
  <c r="S636" i="144"/>
  <c r="S669" i="144"/>
  <c r="S702" i="144"/>
  <c r="S735" i="144"/>
  <c r="S768" i="144"/>
  <c r="S801" i="144"/>
  <c r="S834" i="144"/>
  <c r="S4" i="144"/>
  <c r="S33" i="144"/>
  <c r="S34" i="144"/>
  <c r="S35" i="144"/>
  <c r="S36" i="144"/>
  <c r="S37" i="144"/>
  <c r="S38" i="144"/>
  <c r="S39" i="144"/>
  <c r="S40" i="144"/>
  <c r="S41" i="144"/>
  <c r="S42" i="144"/>
  <c r="S43" i="144"/>
  <c r="S44" i="144"/>
  <c r="S45" i="144"/>
  <c r="S46" i="144"/>
  <c r="S48" i="144"/>
  <c r="S49" i="144"/>
  <c r="S50" i="144"/>
  <c r="S51" i="144"/>
  <c r="S52" i="144"/>
  <c r="S53" i="144"/>
  <c r="S54" i="144"/>
  <c r="S55" i="144"/>
  <c r="S56" i="144"/>
  <c r="S57" i="144"/>
  <c r="S58" i="144"/>
  <c r="S59" i="144"/>
  <c r="S60" i="144"/>
  <c r="S61" i="144"/>
  <c r="S63" i="144"/>
  <c r="S64" i="144"/>
  <c r="S65" i="144"/>
  <c r="S66" i="144"/>
  <c r="S67" i="144"/>
  <c r="S68" i="144"/>
  <c r="S69" i="144"/>
  <c r="S70" i="144"/>
  <c r="S71" i="144"/>
  <c r="S72" i="144"/>
  <c r="S73" i="144"/>
  <c r="S74" i="144"/>
  <c r="S75" i="144"/>
  <c r="S76" i="144"/>
  <c r="S78" i="144"/>
  <c r="S79" i="144"/>
  <c r="S80" i="144"/>
  <c r="S81" i="144"/>
  <c r="S82" i="144"/>
  <c r="S83" i="144"/>
  <c r="S84" i="144"/>
  <c r="S85" i="144"/>
  <c r="S86" i="144"/>
  <c r="S87" i="144"/>
  <c r="S88" i="144"/>
  <c r="S89" i="144"/>
  <c r="S90" i="144"/>
  <c r="S91" i="144"/>
  <c r="S92" i="144"/>
  <c r="S93" i="144"/>
  <c r="S94" i="144"/>
  <c r="S95" i="144"/>
  <c r="S96" i="144"/>
  <c r="S97" i="144"/>
  <c r="S98" i="144"/>
  <c r="S99" i="144"/>
  <c r="S100" i="144"/>
  <c r="S101" i="144"/>
  <c r="S102" i="144"/>
  <c r="S103" i="144"/>
  <c r="S104" i="144"/>
  <c r="S105" i="144"/>
  <c r="S106" i="144"/>
  <c r="S108" i="144"/>
  <c r="S109" i="144"/>
  <c r="S110" i="144"/>
  <c r="S111" i="144"/>
  <c r="S112" i="144"/>
  <c r="S113" i="144"/>
  <c r="S114" i="144"/>
  <c r="S115" i="144"/>
  <c r="S116" i="144"/>
  <c r="S117" i="144"/>
  <c r="S118" i="144"/>
  <c r="S119" i="144"/>
  <c r="S120" i="144"/>
  <c r="S121" i="144"/>
  <c r="S123" i="144"/>
  <c r="S124" i="144"/>
  <c r="S125" i="144"/>
  <c r="S126" i="144"/>
  <c r="S127" i="144"/>
  <c r="S128" i="144"/>
  <c r="S129" i="144"/>
  <c r="S130" i="144"/>
  <c r="S131" i="144"/>
  <c r="S132" i="144"/>
  <c r="S133" i="144"/>
  <c r="S134" i="144"/>
  <c r="S135" i="144"/>
  <c r="S136" i="144"/>
  <c r="S138" i="144"/>
  <c r="S139" i="144"/>
  <c r="S140" i="144"/>
  <c r="S141" i="144"/>
  <c r="S142" i="144"/>
  <c r="S143" i="144"/>
  <c r="S144" i="144"/>
  <c r="S145" i="144"/>
  <c r="S146" i="144"/>
  <c r="S147" i="144"/>
  <c r="S148" i="144"/>
  <c r="S149" i="144"/>
  <c r="S150" i="144"/>
  <c r="S151" i="144"/>
  <c r="S153" i="144"/>
  <c r="S154" i="144"/>
  <c r="S155" i="144"/>
  <c r="S156" i="144"/>
  <c r="S157" i="144"/>
  <c r="S158" i="144"/>
  <c r="S159" i="144"/>
  <c r="S160" i="144"/>
  <c r="S161" i="144"/>
  <c r="S162" i="144"/>
  <c r="S163" i="144"/>
  <c r="S164" i="144"/>
  <c r="S165" i="144"/>
  <c r="S166" i="144"/>
  <c r="S168" i="144"/>
  <c r="S169" i="144"/>
  <c r="S170" i="144"/>
  <c r="S171" i="144"/>
  <c r="S172" i="144"/>
  <c r="S173" i="144"/>
  <c r="S174" i="144"/>
  <c r="S175" i="144"/>
  <c r="S176" i="144"/>
  <c r="S177" i="144"/>
  <c r="S178" i="144"/>
  <c r="S179" i="144"/>
  <c r="S180" i="144"/>
  <c r="S181" i="144"/>
  <c r="S183" i="144"/>
  <c r="S184" i="144"/>
  <c r="S185" i="144"/>
  <c r="S186" i="144"/>
  <c r="S187" i="144"/>
  <c r="S188" i="144"/>
  <c r="S189" i="144"/>
  <c r="S190" i="144"/>
  <c r="S191" i="144"/>
  <c r="S192" i="144"/>
  <c r="S193" i="144"/>
  <c r="S194" i="144"/>
  <c r="S195" i="144"/>
  <c r="S196" i="144"/>
  <c r="S198" i="144"/>
  <c r="S199" i="144"/>
  <c r="S200" i="144"/>
  <c r="S201" i="144"/>
  <c r="S202" i="144"/>
  <c r="S203" i="144"/>
  <c r="S204" i="144"/>
  <c r="S205" i="144"/>
  <c r="S206" i="144"/>
  <c r="S207" i="144"/>
  <c r="S208" i="144"/>
  <c r="S209" i="144"/>
  <c r="S210" i="144"/>
  <c r="S211" i="144"/>
  <c r="S213" i="144"/>
  <c r="S214" i="144"/>
  <c r="S215" i="144"/>
  <c r="S216" i="144"/>
  <c r="S217" i="144"/>
  <c r="S218" i="144"/>
  <c r="S219" i="144"/>
  <c r="S220" i="144"/>
  <c r="S221" i="144"/>
  <c r="S222" i="144"/>
  <c r="S223" i="144"/>
  <c r="S224" i="144"/>
  <c r="S225" i="144"/>
  <c r="S226" i="144"/>
  <c r="S228" i="144"/>
  <c r="S229" i="144"/>
  <c r="S230" i="144"/>
  <c r="S231" i="144"/>
  <c r="S232" i="144"/>
  <c r="S233" i="144"/>
  <c r="S234" i="144"/>
  <c r="S235" i="144"/>
  <c r="S236" i="144"/>
  <c r="S237" i="144"/>
  <c r="S238" i="144"/>
  <c r="S239" i="144"/>
  <c r="S240" i="144"/>
  <c r="S241" i="144"/>
  <c r="S243" i="144"/>
  <c r="S244" i="144"/>
  <c r="S245" i="144"/>
  <c r="S246" i="144"/>
  <c r="S247" i="144"/>
  <c r="S248" i="144"/>
  <c r="S249" i="144"/>
  <c r="S250" i="144"/>
  <c r="S251" i="144"/>
  <c r="S252" i="144"/>
  <c r="S253" i="144"/>
  <c r="S254" i="144"/>
  <c r="S255" i="144"/>
  <c r="S256" i="144"/>
  <c r="S258" i="144"/>
  <c r="S259" i="144"/>
  <c r="S260" i="144"/>
  <c r="S261" i="144"/>
  <c r="S262" i="144"/>
  <c r="S263" i="144"/>
  <c r="S264" i="144"/>
  <c r="S265" i="144"/>
  <c r="S266" i="144"/>
  <c r="S267" i="144"/>
  <c r="S268" i="144"/>
  <c r="S269" i="144"/>
  <c r="S270" i="144"/>
  <c r="S271" i="144"/>
  <c r="S273" i="144"/>
  <c r="S274" i="144"/>
  <c r="S275" i="144"/>
  <c r="S276" i="144"/>
  <c r="S277" i="144"/>
  <c r="S278" i="144"/>
  <c r="S279" i="144"/>
  <c r="S280" i="144"/>
  <c r="S281" i="144"/>
  <c r="S282" i="144"/>
  <c r="S283" i="144"/>
  <c r="S284" i="144"/>
  <c r="S285" i="144"/>
  <c r="S286" i="144"/>
  <c r="S288" i="144"/>
  <c r="S289" i="144"/>
  <c r="S290" i="144"/>
  <c r="S291" i="144"/>
  <c r="S292" i="144"/>
  <c r="S293" i="144"/>
  <c r="S294" i="144"/>
  <c r="S295" i="144"/>
  <c r="S296" i="144"/>
  <c r="S297" i="144"/>
  <c r="S298" i="144"/>
  <c r="S299" i="144"/>
  <c r="S300" i="144"/>
  <c r="S301" i="144"/>
  <c r="S303" i="144"/>
  <c r="S304" i="144"/>
  <c r="S305" i="144"/>
  <c r="S306" i="144"/>
  <c r="S307" i="144"/>
  <c r="S308" i="144"/>
  <c r="S309" i="144"/>
  <c r="S310" i="144"/>
  <c r="S311" i="144"/>
  <c r="S312" i="144"/>
  <c r="S313" i="144"/>
  <c r="S314" i="144"/>
  <c r="S315" i="144"/>
  <c r="S316" i="144"/>
  <c r="S318" i="144"/>
  <c r="S319" i="144"/>
  <c r="S320" i="144"/>
  <c r="S321" i="144"/>
  <c r="S322" i="144"/>
  <c r="S323" i="144"/>
  <c r="S324" i="144"/>
  <c r="S325" i="144"/>
  <c r="S326" i="144"/>
  <c r="S327" i="144"/>
  <c r="S328" i="144"/>
  <c r="S329" i="144"/>
  <c r="S330" i="144"/>
  <c r="S331" i="144"/>
  <c r="S333" i="144"/>
  <c r="S334" i="144"/>
  <c r="S335" i="144"/>
  <c r="S336" i="144"/>
  <c r="S337" i="144"/>
  <c r="S338" i="144"/>
  <c r="S339" i="144"/>
  <c r="S340" i="144"/>
  <c r="S341" i="144"/>
  <c r="S342" i="144"/>
  <c r="S343" i="144"/>
  <c r="S344" i="144"/>
  <c r="S345" i="144"/>
  <c r="S346" i="144"/>
  <c r="S348" i="144"/>
  <c r="S349" i="144"/>
  <c r="S350" i="144"/>
  <c r="S351" i="144"/>
  <c r="S352" i="144"/>
  <c r="S353" i="144"/>
  <c r="S354" i="144"/>
  <c r="S355" i="144"/>
  <c r="S356" i="144"/>
  <c r="S357" i="144"/>
  <c r="S358" i="144"/>
  <c r="S359" i="144"/>
  <c r="S360" i="144"/>
  <c r="S361" i="144"/>
  <c r="S363" i="144"/>
  <c r="S364" i="144"/>
  <c r="S365" i="144"/>
  <c r="S366" i="144"/>
  <c r="S367" i="144"/>
  <c r="S368" i="144"/>
  <c r="S369" i="144"/>
  <c r="S370" i="144"/>
  <c r="S371" i="144"/>
  <c r="S372" i="144"/>
  <c r="S373" i="144"/>
  <c r="S374" i="144"/>
  <c r="S375" i="144"/>
  <c r="S376" i="144"/>
  <c r="S378" i="144"/>
  <c r="S379" i="144"/>
  <c r="S380" i="144"/>
  <c r="S381" i="144"/>
  <c r="S382" i="144"/>
  <c r="S383" i="144"/>
  <c r="S384" i="144"/>
  <c r="S385" i="144"/>
  <c r="S386" i="144"/>
  <c r="S387" i="144"/>
  <c r="S388" i="144"/>
  <c r="S389" i="144"/>
  <c r="S390" i="144"/>
  <c r="S391" i="144"/>
  <c r="S393" i="144"/>
  <c r="S394" i="144"/>
  <c r="S395" i="144"/>
  <c r="S396" i="144"/>
  <c r="S397" i="144"/>
  <c r="S398" i="144"/>
  <c r="S399" i="144"/>
  <c r="S400" i="144"/>
  <c r="S401" i="144"/>
  <c r="S402" i="144"/>
  <c r="S403" i="144"/>
  <c r="S404" i="144"/>
  <c r="S405" i="144"/>
  <c r="S406" i="144"/>
  <c r="S408" i="144"/>
  <c r="S409" i="144"/>
  <c r="S410" i="144"/>
  <c r="S411" i="144"/>
  <c r="S412" i="144"/>
  <c r="S413" i="144"/>
  <c r="S414" i="144"/>
  <c r="S415" i="144"/>
  <c r="S416" i="144"/>
  <c r="S417" i="144"/>
  <c r="S418" i="144"/>
  <c r="S419" i="144"/>
  <c r="S420" i="144"/>
  <c r="S421" i="144"/>
  <c r="S423" i="144"/>
  <c r="S424" i="144"/>
  <c r="S425" i="144"/>
  <c r="S426" i="144"/>
  <c r="S427" i="144"/>
  <c r="S428" i="144"/>
  <c r="S429" i="144"/>
  <c r="S430" i="144"/>
  <c r="S431" i="144"/>
  <c r="S432" i="144"/>
  <c r="S433" i="144"/>
  <c r="S434" i="144"/>
  <c r="S435" i="144"/>
  <c r="S436" i="144"/>
  <c r="S437" i="144"/>
  <c r="S439" i="144"/>
  <c r="S440" i="144"/>
  <c r="S441" i="144"/>
  <c r="S442" i="144"/>
  <c r="S443" i="144"/>
  <c r="S444" i="144"/>
  <c r="S445" i="144"/>
  <c r="S446" i="144"/>
  <c r="S447" i="144"/>
  <c r="S448" i="144"/>
  <c r="S449" i="144"/>
  <c r="S450" i="144"/>
  <c r="S451" i="144"/>
  <c r="S452" i="144"/>
  <c r="S453" i="144"/>
  <c r="S454" i="144"/>
  <c r="S456" i="144"/>
  <c r="S457" i="144"/>
  <c r="S458" i="144"/>
  <c r="S459" i="144"/>
  <c r="S460" i="144"/>
  <c r="S461" i="144"/>
  <c r="S462" i="144"/>
  <c r="S463" i="144"/>
  <c r="S464" i="144"/>
  <c r="S465" i="144"/>
  <c r="S466" i="144"/>
  <c r="S467" i="144"/>
  <c r="S468" i="144"/>
  <c r="S469" i="144"/>
  <c r="S470" i="144"/>
  <c r="S472" i="144"/>
  <c r="S473" i="144"/>
  <c r="S474" i="144"/>
  <c r="S475" i="144"/>
  <c r="S476" i="144"/>
  <c r="S477" i="144"/>
  <c r="S478" i="144"/>
  <c r="S479" i="144"/>
  <c r="S480" i="144"/>
  <c r="S481" i="144"/>
  <c r="S482" i="144"/>
  <c r="S483" i="144"/>
  <c r="S484" i="144"/>
  <c r="S485" i="144"/>
  <c r="S486" i="144"/>
  <c r="S487" i="144"/>
  <c r="S489" i="144"/>
  <c r="S490" i="144"/>
  <c r="S491" i="144"/>
  <c r="S492" i="144"/>
  <c r="S493" i="144"/>
  <c r="S494" i="144"/>
  <c r="S495" i="144"/>
  <c r="S496" i="144"/>
  <c r="S497" i="144"/>
  <c r="S498" i="144"/>
  <c r="S499" i="144"/>
  <c r="S500" i="144"/>
  <c r="S501" i="144"/>
  <c r="S502" i="144"/>
  <c r="S503" i="144"/>
  <c r="S505" i="144"/>
  <c r="S506" i="144"/>
  <c r="S507" i="144"/>
  <c r="S508" i="144"/>
  <c r="S509" i="144"/>
  <c r="S510" i="144"/>
  <c r="S511" i="144"/>
  <c r="S512" i="144"/>
  <c r="S513" i="144"/>
  <c r="S514" i="144"/>
  <c r="S515" i="144"/>
  <c r="S516" i="144"/>
  <c r="S517" i="144"/>
  <c r="S518" i="144"/>
  <c r="S519" i="144"/>
  <c r="S520" i="144"/>
  <c r="S522" i="144"/>
  <c r="S523" i="144"/>
  <c r="S524" i="144"/>
  <c r="S525" i="144"/>
  <c r="S526" i="144"/>
  <c r="S527" i="144"/>
  <c r="S528" i="144"/>
  <c r="S529" i="144"/>
  <c r="S530" i="144"/>
  <c r="S531" i="144"/>
  <c r="S532" i="144"/>
  <c r="S533" i="144"/>
  <c r="S534" i="144"/>
  <c r="S535" i="144"/>
  <c r="S536" i="144"/>
  <c r="S538" i="144"/>
  <c r="S539" i="144"/>
  <c r="S540" i="144"/>
  <c r="S541" i="144"/>
  <c r="S542" i="144"/>
  <c r="S543" i="144"/>
  <c r="S544" i="144"/>
  <c r="S545" i="144"/>
  <c r="S546" i="144"/>
  <c r="S547" i="144"/>
  <c r="S548" i="144"/>
  <c r="S549" i="144"/>
  <c r="S550" i="144"/>
  <c r="S551" i="144"/>
  <c r="S552" i="144"/>
  <c r="S553" i="144"/>
  <c r="S555" i="144"/>
  <c r="S556" i="144"/>
  <c r="S557" i="144"/>
  <c r="S558" i="144"/>
  <c r="S559" i="144"/>
  <c r="S560" i="144"/>
  <c r="S561" i="144"/>
  <c r="S562" i="144"/>
  <c r="S563" i="144"/>
  <c r="S564" i="144"/>
  <c r="S565" i="144"/>
  <c r="S566" i="144"/>
  <c r="S567" i="144"/>
  <c r="S568" i="144"/>
  <c r="S569" i="144"/>
  <c r="S571" i="144"/>
  <c r="S572" i="144"/>
  <c r="S573" i="144"/>
  <c r="S574" i="144"/>
  <c r="S575" i="144"/>
  <c r="S576" i="144"/>
  <c r="S577" i="144"/>
  <c r="S578" i="144"/>
  <c r="S579" i="144"/>
  <c r="S580" i="144"/>
  <c r="S581" i="144"/>
  <c r="S582" i="144"/>
  <c r="S583" i="144"/>
  <c r="S584" i="144"/>
  <c r="S585" i="144"/>
  <c r="S586" i="144"/>
  <c r="S588" i="144"/>
  <c r="S589" i="144"/>
  <c r="S590" i="144"/>
  <c r="S591" i="144"/>
  <c r="S592" i="144"/>
  <c r="S593" i="144"/>
  <c r="S594" i="144"/>
  <c r="S595" i="144"/>
  <c r="S596" i="144"/>
  <c r="S597" i="144"/>
  <c r="S598" i="144"/>
  <c r="S599" i="144"/>
  <c r="S600" i="144"/>
  <c r="S601" i="144"/>
  <c r="S602" i="144"/>
  <c r="S604" i="144"/>
  <c r="S605" i="144"/>
  <c r="S606" i="144"/>
  <c r="S607" i="144"/>
  <c r="S608" i="144"/>
  <c r="S609" i="144"/>
  <c r="S610" i="144"/>
  <c r="S611" i="144"/>
  <c r="S612" i="144"/>
  <c r="S613" i="144"/>
  <c r="S614" i="144"/>
  <c r="S615" i="144"/>
  <c r="S616" i="144"/>
  <c r="S617" i="144"/>
  <c r="S618" i="144"/>
  <c r="S619" i="144"/>
  <c r="S621" i="144"/>
  <c r="S622" i="144"/>
  <c r="S623" i="144"/>
  <c r="S624" i="144"/>
  <c r="S625" i="144"/>
  <c r="S626" i="144"/>
  <c r="S627" i="144"/>
  <c r="S628" i="144"/>
  <c r="S629" i="144"/>
  <c r="S630" i="144"/>
  <c r="S631" i="144"/>
  <c r="S632" i="144"/>
  <c r="S633" i="144"/>
  <c r="S634" i="144"/>
  <c r="S635" i="144"/>
  <c r="S637" i="144"/>
  <c r="S638" i="144"/>
  <c r="S639" i="144"/>
  <c r="S640" i="144"/>
  <c r="S641" i="144"/>
  <c r="S642" i="144"/>
  <c r="S643" i="144"/>
  <c r="S644" i="144"/>
  <c r="S645" i="144"/>
  <c r="S646" i="144"/>
  <c r="S647" i="144"/>
  <c r="S648" i="144"/>
  <c r="S649" i="144"/>
  <c r="S650" i="144"/>
  <c r="S651" i="144"/>
  <c r="S652" i="144"/>
  <c r="S654" i="144"/>
  <c r="S655" i="144"/>
  <c r="S656" i="144"/>
  <c r="S657" i="144"/>
  <c r="S658" i="144"/>
  <c r="S659" i="144"/>
  <c r="S660" i="144"/>
  <c r="S661" i="144"/>
  <c r="S662" i="144"/>
  <c r="S663" i="144"/>
  <c r="S664" i="144"/>
  <c r="S665" i="144"/>
  <c r="S666" i="144"/>
  <c r="S667" i="144"/>
  <c r="S668" i="144"/>
  <c r="S670" i="144"/>
  <c r="S671" i="144"/>
  <c r="S672" i="144"/>
  <c r="S673" i="144"/>
  <c r="S674" i="144"/>
  <c r="S675" i="144"/>
  <c r="S676" i="144"/>
  <c r="S677" i="144"/>
  <c r="S678" i="144"/>
  <c r="S679" i="144"/>
  <c r="S680" i="144"/>
  <c r="S681" i="144"/>
  <c r="S682" i="144"/>
  <c r="S683" i="144"/>
  <c r="S684" i="144"/>
  <c r="S685" i="144"/>
  <c r="S687" i="144"/>
  <c r="S688" i="144"/>
  <c r="S689" i="144"/>
  <c r="S690" i="144"/>
  <c r="S691" i="144"/>
  <c r="S692" i="144"/>
  <c r="S693" i="144"/>
  <c r="S694" i="144"/>
  <c r="S695" i="144"/>
  <c r="S696" i="144"/>
  <c r="S697" i="144"/>
  <c r="S698" i="144"/>
  <c r="S699" i="144"/>
  <c r="S700" i="144"/>
  <c r="S701" i="144"/>
  <c r="S703" i="144"/>
  <c r="S704" i="144"/>
  <c r="S705" i="144"/>
  <c r="S706" i="144"/>
  <c r="S707" i="144"/>
  <c r="S708" i="144"/>
  <c r="S709" i="144"/>
  <c r="S710" i="144"/>
  <c r="S711" i="144"/>
  <c r="S712" i="144"/>
  <c r="S713" i="144"/>
  <c r="S714" i="144"/>
  <c r="S715" i="144"/>
  <c r="S716" i="144"/>
  <c r="S717" i="144"/>
  <c r="S718" i="144"/>
  <c r="S720" i="144"/>
  <c r="S721" i="144"/>
  <c r="S722" i="144"/>
  <c r="S723" i="144"/>
  <c r="S724" i="144"/>
  <c r="S725" i="144"/>
  <c r="S726" i="144"/>
  <c r="S727" i="144"/>
  <c r="S728" i="144"/>
  <c r="S729" i="144"/>
  <c r="S730" i="144"/>
  <c r="S731" i="144"/>
  <c r="S732" i="144"/>
  <c r="S733" i="144"/>
  <c r="S734" i="144"/>
  <c r="S736" i="144"/>
  <c r="S737" i="144"/>
  <c r="S738" i="144"/>
  <c r="S739" i="144"/>
  <c r="S740" i="144"/>
  <c r="S741" i="144"/>
  <c r="S742" i="144"/>
  <c r="S743" i="144"/>
  <c r="S744" i="144"/>
  <c r="S745" i="144"/>
  <c r="S746" i="144"/>
  <c r="S747" i="144"/>
  <c r="S748" i="144"/>
  <c r="S749" i="144"/>
  <c r="S750" i="144"/>
  <c r="S751" i="144"/>
  <c r="S753" i="144"/>
  <c r="S754" i="144"/>
  <c r="S755" i="144"/>
  <c r="S756" i="144"/>
  <c r="S757" i="144"/>
  <c r="S758" i="144"/>
  <c r="S759" i="144"/>
  <c r="S760" i="144"/>
  <c r="S761" i="144"/>
  <c r="S762" i="144"/>
  <c r="S763" i="144"/>
  <c r="S764" i="144"/>
  <c r="S765" i="144"/>
  <c r="S766" i="144"/>
  <c r="S767" i="144"/>
  <c r="S769" i="144"/>
  <c r="S770" i="144"/>
  <c r="S771" i="144"/>
  <c r="S772" i="144"/>
  <c r="S773" i="144"/>
  <c r="S774" i="144"/>
  <c r="S775" i="144"/>
  <c r="S776" i="144"/>
  <c r="S777" i="144"/>
  <c r="S778" i="144"/>
  <c r="S779" i="144"/>
  <c r="S780" i="144"/>
  <c r="S781" i="144"/>
  <c r="S782" i="144"/>
  <c r="S783" i="144"/>
  <c r="S784" i="144"/>
  <c r="S786" i="144"/>
  <c r="S787" i="144"/>
  <c r="S788" i="144"/>
  <c r="S789" i="144"/>
  <c r="S790" i="144"/>
  <c r="S791" i="144"/>
  <c r="S792" i="144"/>
  <c r="S793" i="144"/>
  <c r="S794" i="144"/>
  <c r="S795" i="144"/>
  <c r="S796" i="144"/>
  <c r="S797" i="144"/>
  <c r="S798" i="144"/>
  <c r="S799" i="144"/>
  <c r="S800" i="144"/>
  <c r="S802" i="144"/>
  <c r="S803" i="144"/>
  <c r="S804" i="144"/>
  <c r="S805" i="144"/>
  <c r="S806" i="144"/>
  <c r="S807" i="144"/>
  <c r="S808" i="144"/>
  <c r="S809" i="144"/>
  <c r="S810" i="144"/>
  <c r="S811" i="144"/>
  <c r="S812" i="144"/>
  <c r="S813" i="144"/>
  <c r="S814" i="144"/>
  <c r="S815" i="144"/>
  <c r="S816" i="144"/>
  <c r="S817" i="144"/>
  <c r="S819" i="144"/>
  <c r="S820" i="144"/>
  <c r="S821" i="144"/>
  <c r="S822" i="144"/>
  <c r="S823" i="144"/>
  <c r="S824" i="144"/>
  <c r="S825" i="144"/>
  <c r="S826" i="144"/>
  <c r="S827" i="144"/>
  <c r="S828" i="144"/>
  <c r="S829" i="144"/>
  <c r="S830" i="144"/>
  <c r="S831" i="144"/>
  <c r="S832" i="144"/>
  <c r="S833" i="144"/>
  <c r="S835" i="144"/>
  <c r="S836" i="144"/>
  <c r="S837" i="144"/>
  <c r="S838" i="144"/>
  <c r="S839" i="144"/>
  <c r="S840" i="144"/>
  <c r="S841" i="144"/>
  <c r="S842" i="144"/>
  <c r="S843" i="144"/>
  <c r="S844" i="144"/>
  <c r="S845" i="144"/>
  <c r="S846" i="144"/>
  <c r="S847" i="144"/>
  <c r="S848" i="144"/>
  <c r="S849" i="144"/>
  <c r="S850" i="144"/>
  <c r="S852" i="144"/>
  <c r="S853" i="144"/>
  <c r="S854" i="144"/>
  <c r="S855" i="144"/>
  <c r="S856" i="144"/>
  <c r="Q857" i="144"/>
  <c r="O857" i="144"/>
  <c r="N857" i="144"/>
  <c r="M857" i="144"/>
  <c r="K857" i="144"/>
  <c r="J857" i="144"/>
  <c r="I857" i="144"/>
  <c r="H857" i="144"/>
  <c r="G857" i="144"/>
  <c r="E857" i="144"/>
  <c r="Q856" i="144"/>
  <c r="M856" i="144"/>
  <c r="I856" i="144"/>
  <c r="H856" i="144"/>
  <c r="G856" i="144"/>
  <c r="E856" i="144"/>
  <c r="R855" i="144"/>
  <c r="Q855" i="144"/>
  <c r="P855" i="144"/>
  <c r="O855" i="144"/>
  <c r="N855" i="144"/>
  <c r="M855" i="144"/>
  <c r="L855" i="144"/>
  <c r="K855" i="144"/>
  <c r="J855" i="144"/>
  <c r="U855" i="144"/>
  <c r="I855" i="144"/>
  <c r="H855" i="144"/>
  <c r="G855" i="144"/>
  <c r="E855" i="144"/>
  <c r="L854" i="144"/>
  <c r="Q854" i="144"/>
  <c r="O854" i="144"/>
  <c r="N854" i="144"/>
  <c r="M854" i="144"/>
  <c r="K854" i="144"/>
  <c r="J854" i="144"/>
  <c r="I854" i="144"/>
  <c r="H854" i="144"/>
  <c r="G854" i="144"/>
  <c r="E854" i="144"/>
  <c r="Q853" i="144"/>
  <c r="O853" i="144"/>
  <c r="N853" i="144"/>
  <c r="J853" i="144"/>
  <c r="M853" i="144"/>
  <c r="K853" i="144"/>
  <c r="I853" i="144"/>
  <c r="H853" i="144"/>
  <c r="G853" i="144"/>
  <c r="E853" i="144"/>
  <c r="Q852" i="144"/>
  <c r="M852" i="144"/>
  <c r="J852" i="144"/>
  <c r="I852" i="144"/>
  <c r="H852" i="144"/>
  <c r="G852" i="144"/>
  <c r="E852" i="144"/>
  <c r="S851" i="144"/>
  <c r="R851" i="144"/>
  <c r="Q851" i="144"/>
  <c r="P851" i="144"/>
  <c r="O851" i="144"/>
  <c r="N851" i="144"/>
  <c r="M851" i="144"/>
  <c r="L851" i="144"/>
  <c r="K851" i="144"/>
  <c r="J851" i="144"/>
  <c r="U851" i="144"/>
  <c r="I851" i="144"/>
  <c r="H851" i="144"/>
  <c r="G851" i="144"/>
  <c r="E851" i="144"/>
  <c r="Q850" i="144"/>
  <c r="M850" i="144"/>
  <c r="I850" i="144"/>
  <c r="H850" i="144"/>
  <c r="G850" i="144"/>
  <c r="E850" i="144"/>
  <c r="R849" i="144"/>
  <c r="W849" i="144"/>
  <c r="Q849" i="144"/>
  <c r="P849" i="144"/>
  <c r="O849" i="144"/>
  <c r="N849" i="144"/>
  <c r="M849" i="144"/>
  <c r="K849" i="144"/>
  <c r="J849" i="144"/>
  <c r="I849" i="144"/>
  <c r="H849" i="144"/>
  <c r="G849" i="144"/>
  <c r="E849" i="144"/>
  <c r="R848" i="144"/>
  <c r="Q848" i="144"/>
  <c r="P848" i="144"/>
  <c r="O848" i="144"/>
  <c r="N848" i="144"/>
  <c r="M848" i="144"/>
  <c r="K848" i="144"/>
  <c r="J848" i="144"/>
  <c r="I848" i="144"/>
  <c r="H848" i="144"/>
  <c r="G848" i="144"/>
  <c r="E848" i="144"/>
  <c r="R847" i="144"/>
  <c r="Q847" i="144"/>
  <c r="P847" i="144"/>
  <c r="O847" i="144"/>
  <c r="N847" i="144"/>
  <c r="M847" i="144"/>
  <c r="I847" i="144"/>
  <c r="H847" i="144"/>
  <c r="G847" i="144"/>
  <c r="E847" i="144"/>
  <c r="Q846" i="144"/>
  <c r="O846" i="144"/>
  <c r="N846" i="144"/>
  <c r="M846" i="144"/>
  <c r="K846" i="144"/>
  <c r="J846" i="144"/>
  <c r="I846" i="144"/>
  <c r="H846" i="144"/>
  <c r="G846" i="144"/>
  <c r="E846" i="144"/>
  <c r="Q845" i="144"/>
  <c r="M845" i="144"/>
  <c r="I845" i="144"/>
  <c r="H845" i="144"/>
  <c r="G845" i="144"/>
  <c r="E845" i="144"/>
  <c r="R844" i="144"/>
  <c r="Q844" i="144"/>
  <c r="P844" i="144"/>
  <c r="O844" i="144"/>
  <c r="N844" i="144"/>
  <c r="M844" i="144"/>
  <c r="L844" i="144"/>
  <c r="K844" i="144"/>
  <c r="J844" i="144"/>
  <c r="I844" i="144"/>
  <c r="H844" i="144"/>
  <c r="G844" i="144"/>
  <c r="F844" i="144"/>
  <c r="E844" i="144"/>
  <c r="D844" i="144"/>
  <c r="C844" i="144"/>
  <c r="B844" i="144"/>
  <c r="R843" i="144"/>
  <c r="Q843" i="144"/>
  <c r="P843" i="144"/>
  <c r="O843" i="144"/>
  <c r="N843" i="144"/>
  <c r="M843" i="144"/>
  <c r="L843" i="144"/>
  <c r="K843" i="144"/>
  <c r="J843" i="144"/>
  <c r="I843" i="144"/>
  <c r="H843" i="144"/>
  <c r="G843" i="144"/>
  <c r="F843" i="144"/>
  <c r="E843" i="144"/>
  <c r="D843" i="144"/>
  <c r="C843" i="144"/>
  <c r="B843" i="144"/>
  <c r="R842" i="144"/>
  <c r="W842" i="144"/>
  <c r="Q842" i="144"/>
  <c r="P842" i="144"/>
  <c r="O842" i="144"/>
  <c r="N842" i="144"/>
  <c r="M842" i="144"/>
  <c r="L842" i="144"/>
  <c r="K842" i="144"/>
  <c r="J842" i="144"/>
  <c r="I842" i="144"/>
  <c r="H842" i="144"/>
  <c r="G842" i="144"/>
  <c r="F842" i="144"/>
  <c r="E842" i="144"/>
  <c r="D842" i="144"/>
  <c r="C842" i="144"/>
  <c r="B842" i="144"/>
  <c r="Q841" i="144"/>
  <c r="O841" i="144"/>
  <c r="N841" i="144"/>
  <c r="M841" i="144"/>
  <c r="K841" i="144"/>
  <c r="I841" i="144"/>
  <c r="H841" i="144"/>
  <c r="G841" i="144"/>
  <c r="E841" i="144"/>
  <c r="Q840" i="144"/>
  <c r="O840" i="144"/>
  <c r="N840" i="144"/>
  <c r="M840" i="144"/>
  <c r="K840" i="144"/>
  <c r="J840" i="144"/>
  <c r="I840" i="144"/>
  <c r="H840" i="144"/>
  <c r="G840" i="144"/>
  <c r="E840" i="144"/>
  <c r="Q839" i="144"/>
  <c r="O839" i="144"/>
  <c r="N839" i="144"/>
  <c r="M839" i="144"/>
  <c r="K839" i="144"/>
  <c r="J839" i="144"/>
  <c r="I839" i="144"/>
  <c r="H839" i="144"/>
  <c r="G839" i="144"/>
  <c r="E839" i="144"/>
  <c r="Q838" i="144"/>
  <c r="O838" i="144"/>
  <c r="N838" i="144"/>
  <c r="M838" i="144"/>
  <c r="K838" i="144"/>
  <c r="J838" i="144"/>
  <c r="I838" i="144"/>
  <c r="H838" i="144"/>
  <c r="G838" i="144"/>
  <c r="E838" i="144"/>
  <c r="Q837" i="144"/>
  <c r="O837" i="144"/>
  <c r="N837" i="144"/>
  <c r="M837" i="144"/>
  <c r="K837" i="144"/>
  <c r="J837" i="144"/>
  <c r="I837" i="144"/>
  <c r="H837" i="144"/>
  <c r="G837" i="144"/>
  <c r="E837" i="144"/>
  <c r="Q836" i="144"/>
  <c r="O836" i="144"/>
  <c r="N836" i="144"/>
  <c r="M836" i="144"/>
  <c r="K836" i="144"/>
  <c r="J836" i="144"/>
  <c r="I836" i="144"/>
  <c r="H836" i="144"/>
  <c r="G836" i="144"/>
  <c r="E836" i="144"/>
  <c r="Q835" i="144"/>
  <c r="O835" i="144"/>
  <c r="N835" i="144"/>
  <c r="M835" i="144"/>
  <c r="K835" i="144"/>
  <c r="J835" i="144"/>
  <c r="I835" i="144"/>
  <c r="H835" i="144"/>
  <c r="G835" i="144"/>
  <c r="E835" i="144"/>
  <c r="Q834" i="144"/>
  <c r="O834" i="144"/>
  <c r="N834" i="144"/>
  <c r="M834" i="144"/>
  <c r="K834" i="144"/>
  <c r="J834" i="144"/>
  <c r="I834" i="144"/>
  <c r="H834" i="144"/>
  <c r="G834" i="144"/>
  <c r="E834" i="144"/>
  <c r="Q833" i="144"/>
  <c r="O833" i="144"/>
  <c r="N833" i="144"/>
  <c r="M833" i="144"/>
  <c r="K833" i="144"/>
  <c r="J833" i="144"/>
  <c r="I833" i="144"/>
  <c r="H833" i="144"/>
  <c r="G833" i="144"/>
  <c r="E833" i="144"/>
  <c r="Q832" i="144"/>
  <c r="M832" i="144"/>
  <c r="I832" i="144"/>
  <c r="H832" i="144"/>
  <c r="G832" i="144"/>
  <c r="E832" i="144"/>
  <c r="Q831" i="144"/>
  <c r="O831" i="144"/>
  <c r="N831" i="144"/>
  <c r="M831" i="144"/>
  <c r="K831" i="144"/>
  <c r="J831" i="144"/>
  <c r="I831" i="144"/>
  <c r="H831" i="144"/>
  <c r="G831" i="144"/>
  <c r="E831" i="144"/>
  <c r="Q830" i="144"/>
  <c r="O830" i="144"/>
  <c r="N830" i="144"/>
  <c r="M830" i="144"/>
  <c r="J830" i="144"/>
  <c r="I830" i="144"/>
  <c r="H830" i="144"/>
  <c r="G830" i="144"/>
  <c r="E830" i="144"/>
  <c r="Q829" i="144"/>
  <c r="O829" i="144"/>
  <c r="N829" i="144"/>
  <c r="M829" i="144"/>
  <c r="K829" i="144"/>
  <c r="J829" i="144"/>
  <c r="I829" i="144"/>
  <c r="H829" i="144"/>
  <c r="G829" i="144"/>
  <c r="E829" i="144"/>
  <c r="Q828" i="144"/>
  <c r="O828" i="144"/>
  <c r="N828" i="144"/>
  <c r="M828" i="144"/>
  <c r="K828" i="144"/>
  <c r="J828" i="144"/>
  <c r="I828" i="144"/>
  <c r="H828" i="144"/>
  <c r="G828" i="144"/>
  <c r="E828" i="144"/>
  <c r="Q827" i="144"/>
  <c r="O827" i="144"/>
  <c r="N827" i="144"/>
  <c r="M827" i="144"/>
  <c r="K827" i="144"/>
  <c r="J827" i="144"/>
  <c r="I827" i="144"/>
  <c r="H827" i="144"/>
  <c r="G827" i="144"/>
  <c r="E827" i="144"/>
  <c r="Q826" i="144"/>
  <c r="O826" i="144"/>
  <c r="N826" i="144"/>
  <c r="M826" i="144"/>
  <c r="K826" i="144"/>
  <c r="J826" i="144"/>
  <c r="I826" i="144"/>
  <c r="H826" i="144"/>
  <c r="G826" i="144"/>
  <c r="E826" i="144"/>
  <c r="Q825" i="144"/>
  <c r="O825" i="144"/>
  <c r="N825" i="144"/>
  <c r="M825" i="144"/>
  <c r="K825" i="144"/>
  <c r="J825" i="144"/>
  <c r="I825" i="144"/>
  <c r="H825" i="144"/>
  <c r="G825" i="144"/>
  <c r="E825" i="144"/>
  <c r="Q824" i="144"/>
  <c r="O824" i="144"/>
  <c r="N824" i="144"/>
  <c r="M824" i="144"/>
  <c r="K824" i="144"/>
  <c r="J824" i="144"/>
  <c r="I824" i="144"/>
  <c r="H824" i="144"/>
  <c r="G824" i="144"/>
  <c r="E824" i="144"/>
  <c r="Q823" i="144"/>
  <c r="M823" i="144"/>
  <c r="I823" i="144"/>
  <c r="H823" i="144"/>
  <c r="G823" i="144"/>
  <c r="E823" i="144"/>
  <c r="R822" i="144"/>
  <c r="Q822" i="144"/>
  <c r="P822" i="144"/>
  <c r="O822" i="144"/>
  <c r="N822" i="144"/>
  <c r="M822" i="144"/>
  <c r="L822" i="144"/>
  <c r="K822" i="144"/>
  <c r="J822" i="144"/>
  <c r="I822" i="144"/>
  <c r="H822" i="144"/>
  <c r="G822" i="144"/>
  <c r="E822" i="144"/>
  <c r="Q821" i="144"/>
  <c r="O821" i="144"/>
  <c r="N821" i="144"/>
  <c r="M821" i="144"/>
  <c r="K821" i="144"/>
  <c r="J821" i="144"/>
  <c r="I821" i="144"/>
  <c r="H821" i="144"/>
  <c r="G821" i="144"/>
  <c r="E821" i="144"/>
  <c r="Q820" i="144"/>
  <c r="O820" i="144"/>
  <c r="N820" i="144"/>
  <c r="J820" i="144"/>
  <c r="M820" i="144"/>
  <c r="L820" i="144"/>
  <c r="K820" i="144"/>
  <c r="I820" i="144"/>
  <c r="H820" i="144"/>
  <c r="G820" i="144"/>
  <c r="E820" i="144"/>
  <c r="Q819" i="144"/>
  <c r="M819" i="144"/>
  <c r="J819" i="144"/>
  <c r="I819" i="144"/>
  <c r="H819" i="144"/>
  <c r="G819" i="144"/>
  <c r="E819" i="144"/>
  <c r="W920" i="144"/>
  <c r="V920" i="144"/>
  <c r="U920" i="144"/>
  <c r="T920" i="144"/>
  <c r="W919" i="144"/>
  <c r="V919" i="144"/>
  <c r="U919" i="144"/>
  <c r="T919" i="144"/>
  <c r="W918" i="144"/>
  <c r="V918" i="144"/>
  <c r="U918" i="144"/>
  <c r="T918" i="144"/>
  <c r="W917" i="144"/>
  <c r="V917" i="144"/>
  <c r="U917" i="144"/>
  <c r="T917" i="144"/>
  <c r="S818" i="144"/>
  <c r="R818" i="144"/>
  <c r="W818" i="144"/>
  <c r="Q818" i="144"/>
  <c r="P818" i="144"/>
  <c r="O818" i="144"/>
  <c r="N818" i="144"/>
  <c r="M818" i="144"/>
  <c r="L818" i="144"/>
  <c r="K818" i="144"/>
  <c r="J818" i="144"/>
  <c r="I818" i="144"/>
  <c r="H818" i="144"/>
  <c r="G818" i="144"/>
  <c r="E818" i="144"/>
  <c r="Q817" i="144"/>
  <c r="M817" i="144"/>
  <c r="I817" i="144"/>
  <c r="H817" i="144"/>
  <c r="G817" i="144"/>
  <c r="E817" i="144"/>
  <c r="R816" i="144"/>
  <c r="Q816" i="144"/>
  <c r="P816" i="144"/>
  <c r="O816" i="144"/>
  <c r="N816" i="144"/>
  <c r="M816" i="144"/>
  <c r="K816" i="144"/>
  <c r="J816" i="144"/>
  <c r="I816" i="144"/>
  <c r="H816" i="144"/>
  <c r="G816" i="144"/>
  <c r="E816" i="144"/>
  <c r="R815" i="144"/>
  <c r="Q815" i="144"/>
  <c r="P815" i="144"/>
  <c r="O815" i="144"/>
  <c r="N815" i="144"/>
  <c r="M815" i="144"/>
  <c r="K815" i="144"/>
  <c r="J815" i="144"/>
  <c r="I815" i="144"/>
  <c r="H815" i="144"/>
  <c r="G815" i="144"/>
  <c r="E815" i="144"/>
  <c r="R814" i="144"/>
  <c r="Q814" i="144"/>
  <c r="P814" i="144"/>
  <c r="O814" i="144"/>
  <c r="N814" i="144"/>
  <c r="M814" i="144"/>
  <c r="I814" i="144"/>
  <c r="H814" i="144"/>
  <c r="G814" i="144"/>
  <c r="E814" i="144"/>
  <c r="Q813" i="144"/>
  <c r="O813" i="144"/>
  <c r="N813" i="144"/>
  <c r="M813" i="144"/>
  <c r="K813" i="144"/>
  <c r="J813" i="144"/>
  <c r="I813" i="144"/>
  <c r="H813" i="144"/>
  <c r="G813" i="144"/>
  <c r="E813" i="144"/>
  <c r="Q812" i="144"/>
  <c r="M812" i="144"/>
  <c r="I812" i="144"/>
  <c r="H812" i="144"/>
  <c r="G812" i="144"/>
  <c r="E812" i="144"/>
  <c r="R811" i="144"/>
  <c r="Q811" i="144"/>
  <c r="P811" i="144"/>
  <c r="O811" i="144"/>
  <c r="N811" i="144"/>
  <c r="M811" i="144"/>
  <c r="L811" i="144"/>
  <c r="K811" i="144"/>
  <c r="J811" i="144"/>
  <c r="T811" i="144"/>
  <c r="I811" i="144"/>
  <c r="H811" i="144"/>
  <c r="G811" i="144"/>
  <c r="F811" i="144"/>
  <c r="E811" i="144"/>
  <c r="D811" i="144"/>
  <c r="C811" i="144"/>
  <c r="B811" i="144"/>
  <c r="R810" i="144"/>
  <c r="W810" i="144"/>
  <c r="Q810" i="144"/>
  <c r="P810" i="144"/>
  <c r="O810" i="144"/>
  <c r="N810" i="144"/>
  <c r="M810" i="144"/>
  <c r="L810" i="144"/>
  <c r="K810" i="144"/>
  <c r="J810" i="144"/>
  <c r="I810" i="144"/>
  <c r="H810" i="144"/>
  <c r="G810" i="144"/>
  <c r="F810" i="144"/>
  <c r="E810" i="144"/>
  <c r="D810" i="144"/>
  <c r="C810" i="144"/>
  <c r="B810" i="144"/>
  <c r="R809" i="144"/>
  <c r="Q809" i="144"/>
  <c r="P809" i="144"/>
  <c r="O809" i="144"/>
  <c r="N809" i="144"/>
  <c r="M809" i="144"/>
  <c r="L809" i="144"/>
  <c r="K809" i="144"/>
  <c r="J809" i="144"/>
  <c r="I809" i="144"/>
  <c r="H809" i="144"/>
  <c r="G809" i="144"/>
  <c r="F809" i="144"/>
  <c r="E809" i="144"/>
  <c r="D809" i="144"/>
  <c r="C809" i="144"/>
  <c r="B809" i="144"/>
  <c r="Q808" i="144"/>
  <c r="O808" i="144"/>
  <c r="N808" i="144"/>
  <c r="M808" i="144"/>
  <c r="K808" i="144"/>
  <c r="J808" i="144"/>
  <c r="I808" i="144"/>
  <c r="H808" i="144"/>
  <c r="G808" i="144"/>
  <c r="E808" i="144"/>
  <c r="Q807" i="144"/>
  <c r="O807" i="144"/>
  <c r="N807" i="144"/>
  <c r="M807" i="144"/>
  <c r="K807" i="144"/>
  <c r="J807" i="144"/>
  <c r="I807" i="144"/>
  <c r="H807" i="144"/>
  <c r="G807" i="144"/>
  <c r="E807" i="144"/>
  <c r="Q806" i="144"/>
  <c r="O806" i="144"/>
  <c r="N806" i="144"/>
  <c r="M806" i="144"/>
  <c r="K806" i="144"/>
  <c r="J806" i="144"/>
  <c r="I806" i="144"/>
  <c r="H806" i="144"/>
  <c r="G806" i="144"/>
  <c r="E806" i="144"/>
  <c r="Q805" i="144"/>
  <c r="O805" i="144"/>
  <c r="N805" i="144"/>
  <c r="M805" i="144"/>
  <c r="K805" i="144"/>
  <c r="J805" i="144"/>
  <c r="I805" i="144"/>
  <c r="H805" i="144"/>
  <c r="G805" i="144"/>
  <c r="E805" i="144"/>
  <c r="Q804" i="144"/>
  <c r="O804" i="144"/>
  <c r="N804" i="144"/>
  <c r="M804" i="144"/>
  <c r="K804" i="144"/>
  <c r="J804" i="144"/>
  <c r="I804" i="144"/>
  <c r="H804" i="144"/>
  <c r="G804" i="144"/>
  <c r="E804" i="144"/>
  <c r="Q803" i="144"/>
  <c r="O803" i="144"/>
  <c r="N803" i="144"/>
  <c r="M803" i="144"/>
  <c r="K803" i="144"/>
  <c r="J803" i="144"/>
  <c r="I803" i="144"/>
  <c r="H803" i="144"/>
  <c r="G803" i="144"/>
  <c r="E803" i="144"/>
  <c r="Q802" i="144"/>
  <c r="O802" i="144"/>
  <c r="N802" i="144"/>
  <c r="M802" i="144"/>
  <c r="K802" i="144"/>
  <c r="J802" i="144"/>
  <c r="I802" i="144"/>
  <c r="H802" i="144"/>
  <c r="G802" i="144"/>
  <c r="E802" i="144"/>
  <c r="Q801" i="144"/>
  <c r="O801" i="144"/>
  <c r="N801" i="144"/>
  <c r="M801" i="144"/>
  <c r="K801" i="144"/>
  <c r="J801" i="144"/>
  <c r="I801" i="144"/>
  <c r="H801" i="144"/>
  <c r="G801" i="144"/>
  <c r="E801" i="144"/>
  <c r="Q800" i="144"/>
  <c r="O800" i="144"/>
  <c r="N800" i="144"/>
  <c r="M800" i="144"/>
  <c r="K800" i="144"/>
  <c r="J800" i="144"/>
  <c r="I800" i="144"/>
  <c r="H800" i="144"/>
  <c r="G800" i="144"/>
  <c r="E800" i="144"/>
  <c r="Q799" i="144"/>
  <c r="M799" i="144"/>
  <c r="I799" i="144"/>
  <c r="H799" i="144"/>
  <c r="G799" i="144"/>
  <c r="E799" i="144"/>
  <c r="Q798" i="144"/>
  <c r="O798" i="144"/>
  <c r="N798" i="144"/>
  <c r="M798" i="144"/>
  <c r="K798" i="144"/>
  <c r="J798" i="144"/>
  <c r="I798" i="144"/>
  <c r="H798" i="144"/>
  <c r="G798" i="144"/>
  <c r="E798" i="144"/>
  <c r="Q797" i="144"/>
  <c r="O797" i="144"/>
  <c r="N797" i="144"/>
  <c r="M797" i="144"/>
  <c r="J797" i="144"/>
  <c r="I797" i="144"/>
  <c r="H797" i="144"/>
  <c r="G797" i="144"/>
  <c r="E797" i="144"/>
  <c r="Q796" i="144"/>
  <c r="O796" i="144"/>
  <c r="N796" i="144"/>
  <c r="M796" i="144"/>
  <c r="K796" i="144"/>
  <c r="J796" i="144"/>
  <c r="I796" i="144"/>
  <c r="H796" i="144"/>
  <c r="G796" i="144"/>
  <c r="E796" i="144"/>
  <c r="Q795" i="144"/>
  <c r="O795" i="144"/>
  <c r="N795" i="144"/>
  <c r="M795" i="144"/>
  <c r="K795" i="144"/>
  <c r="J795" i="144"/>
  <c r="I795" i="144"/>
  <c r="H795" i="144"/>
  <c r="G795" i="144"/>
  <c r="E795" i="144"/>
  <c r="Q794" i="144"/>
  <c r="O794" i="144"/>
  <c r="N794" i="144"/>
  <c r="M794" i="144"/>
  <c r="K794" i="144"/>
  <c r="J794" i="144"/>
  <c r="I794" i="144"/>
  <c r="H794" i="144"/>
  <c r="G794" i="144"/>
  <c r="E794" i="144"/>
  <c r="Q793" i="144"/>
  <c r="O793" i="144"/>
  <c r="N793" i="144"/>
  <c r="M793" i="144"/>
  <c r="K793" i="144"/>
  <c r="J793" i="144"/>
  <c r="I793" i="144"/>
  <c r="H793" i="144"/>
  <c r="G793" i="144"/>
  <c r="E793" i="144"/>
  <c r="Q792" i="144"/>
  <c r="O792" i="144"/>
  <c r="N792" i="144"/>
  <c r="M792" i="144"/>
  <c r="K792" i="144"/>
  <c r="J792" i="144"/>
  <c r="I792" i="144"/>
  <c r="H792" i="144"/>
  <c r="G792" i="144"/>
  <c r="E792" i="144"/>
  <c r="Q791" i="144"/>
  <c r="O791" i="144"/>
  <c r="N791" i="144"/>
  <c r="M791" i="144"/>
  <c r="K791" i="144"/>
  <c r="J791" i="144"/>
  <c r="I791" i="144"/>
  <c r="H791" i="144"/>
  <c r="G791" i="144"/>
  <c r="E791" i="144"/>
  <c r="Q790" i="144"/>
  <c r="M790" i="144"/>
  <c r="I790" i="144"/>
  <c r="H790" i="144"/>
  <c r="G790" i="144"/>
  <c r="E790" i="144"/>
  <c r="R789" i="144"/>
  <c r="Q789" i="144"/>
  <c r="P789" i="144"/>
  <c r="O789" i="144"/>
  <c r="N789" i="144"/>
  <c r="M789" i="144"/>
  <c r="L789" i="144"/>
  <c r="K789" i="144"/>
  <c r="J789" i="144"/>
  <c r="I789" i="144"/>
  <c r="H789" i="144"/>
  <c r="G789" i="144"/>
  <c r="E789" i="144"/>
  <c r="Q788" i="144"/>
  <c r="O788" i="144"/>
  <c r="N788" i="144"/>
  <c r="M788" i="144"/>
  <c r="K788" i="144"/>
  <c r="J788" i="144"/>
  <c r="I788" i="144"/>
  <c r="H788" i="144"/>
  <c r="G788" i="144"/>
  <c r="E788" i="144"/>
  <c r="P787" i="144"/>
  <c r="Q787" i="144"/>
  <c r="O787" i="144"/>
  <c r="N787" i="144"/>
  <c r="M787" i="144"/>
  <c r="K787" i="144"/>
  <c r="J787" i="144"/>
  <c r="I787" i="144"/>
  <c r="H787" i="144"/>
  <c r="G787" i="144"/>
  <c r="E787" i="144"/>
  <c r="Q786" i="144"/>
  <c r="N786" i="144"/>
  <c r="M786" i="144"/>
  <c r="J786" i="144"/>
  <c r="I786" i="144"/>
  <c r="H786" i="144"/>
  <c r="G786" i="144"/>
  <c r="E786" i="144"/>
  <c r="E785" i="144"/>
  <c r="G785" i="144"/>
  <c r="H785" i="144"/>
  <c r="I785" i="144"/>
  <c r="J785" i="144"/>
  <c r="K785" i="144"/>
  <c r="L785" i="144"/>
  <c r="M785" i="144"/>
  <c r="N785" i="144"/>
  <c r="O785" i="144"/>
  <c r="P785" i="144"/>
  <c r="Q785" i="144"/>
  <c r="R785" i="144"/>
  <c r="S785" i="144"/>
  <c r="Q784" i="144"/>
  <c r="M784" i="144"/>
  <c r="I784" i="144"/>
  <c r="H784" i="144"/>
  <c r="G784" i="144"/>
  <c r="E784" i="144"/>
  <c r="R783" i="144"/>
  <c r="Q783" i="144"/>
  <c r="P783" i="144"/>
  <c r="O783" i="144"/>
  <c r="N783" i="144"/>
  <c r="M783" i="144"/>
  <c r="K783" i="144"/>
  <c r="J783" i="144"/>
  <c r="I783" i="144"/>
  <c r="H783" i="144"/>
  <c r="G783" i="144"/>
  <c r="E783" i="144"/>
  <c r="R782" i="144"/>
  <c r="Q782" i="144"/>
  <c r="P782" i="144"/>
  <c r="O782" i="144"/>
  <c r="N782" i="144"/>
  <c r="M782" i="144"/>
  <c r="K782" i="144"/>
  <c r="J782" i="144"/>
  <c r="I782" i="144"/>
  <c r="H782" i="144"/>
  <c r="G782" i="144"/>
  <c r="E782" i="144"/>
  <c r="R781" i="144"/>
  <c r="Q781" i="144"/>
  <c r="P781" i="144"/>
  <c r="O781" i="144"/>
  <c r="N781" i="144"/>
  <c r="M781" i="144"/>
  <c r="I781" i="144"/>
  <c r="H781" i="144"/>
  <c r="G781" i="144"/>
  <c r="E781" i="144"/>
  <c r="Q780" i="144"/>
  <c r="O780" i="144"/>
  <c r="N780" i="144"/>
  <c r="M780" i="144"/>
  <c r="K780" i="144"/>
  <c r="J780" i="144"/>
  <c r="I780" i="144"/>
  <c r="H780" i="144"/>
  <c r="G780" i="144"/>
  <c r="E780" i="144"/>
  <c r="Q779" i="144"/>
  <c r="M779" i="144"/>
  <c r="I779" i="144"/>
  <c r="H779" i="144"/>
  <c r="G779" i="144"/>
  <c r="E779" i="144"/>
  <c r="R778" i="144"/>
  <c r="Q778" i="144"/>
  <c r="P778" i="144"/>
  <c r="O778" i="144"/>
  <c r="N778" i="144"/>
  <c r="M778" i="144"/>
  <c r="L778" i="144"/>
  <c r="K778" i="144"/>
  <c r="J778" i="144"/>
  <c r="I778" i="144"/>
  <c r="H778" i="144"/>
  <c r="G778" i="144"/>
  <c r="F778" i="144"/>
  <c r="E778" i="144"/>
  <c r="D778" i="144"/>
  <c r="C778" i="144"/>
  <c r="B778" i="144"/>
  <c r="R777" i="144"/>
  <c r="W777" i="144"/>
  <c r="Q777" i="144"/>
  <c r="P777" i="144"/>
  <c r="O777" i="144"/>
  <c r="N777" i="144"/>
  <c r="M777" i="144"/>
  <c r="L777" i="144"/>
  <c r="K777" i="144"/>
  <c r="J777" i="144"/>
  <c r="U777" i="144"/>
  <c r="I777" i="144"/>
  <c r="H777" i="144"/>
  <c r="G777" i="144"/>
  <c r="F777" i="144"/>
  <c r="E777" i="144"/>
  <c r="D777" i="144"/>
  <c r="C777" i="144"/>
  <c r="B777" i="144"/>
  <c r="R776" i="144"/>
  <c r="Q776" i="144"/>
  <c r="P776" i="144"/>
  <c r="O776" i="144"/>
  <c r="N776" i="144"/>
  <c r="M776" i="144"/>
  <c r="L776" i="144"/>
  <c r="K776" i="144"/>
  <c r="J776" i="144"/>
  <c r="I776" i="144"/>
  <c r="H776" i="144"/>
  <c r="G776" i="144"/>
  <c r="F776" i="144"/>
  <c r="E776" i="144"/>
  <c r="D776" i="144"/>
  <c r="C776" i="144"/>
  <c r="B776" i="144"/>
  <c r="Q775" i="144"/>
  <c r="O775" i="144"/>
  <c r="N775" i="144"/>
  <c r="M775" i="144"/>
  <c r="K775" i="144"/>
  <c r="J775" i="144"/>
  <c r="I775" i="144"/>
  <c r="H775" i="144"/>
  <c r="G775" i="144"/>
  <c r="E775" i="144"/>
  <c r="Q774" i="144"/>
  <c r="O774" i="144"/>
  <c r="N774" i="144"/>
  <c r="M774" i="144"/>
  <c r="K774" i="144"/>
  <c r="J774" i="144"/>
  <c r="I774" i="144"/>
  <c r="H774" i="144"/>
  <c r="G774" i="144"/>
  <c r="E774" i="144"/>
  <c r="Q773" i="144"/>
  <c r="O773" i="144"/>
  <c r="N773" i="144"/>
  <c r="M773" i="144"/>
  <c r="K773" i="144"/>
  <c r="J773" i="144"/>
  <c r="I773" i="144"/>
  <c r="H773" i="144"/>
  <c r="G773" i="144"/>
  <c r="E773" i="144"/>
  <c r="Q772" i="144"/>
  <c r="O772" i="144"/>
  <c r="N772" i="144"/>
  <c r="M772" i="144"/>
  <c r="K772" i="144"/>
  <c r="J772" i="144"/>
  <c r="I772" i="144"/>
  <c r="H772" i="144"/>
  <c r="G772" i="144"/>
  <c r="E772" i="144"/>
  <c r="Q771" i="144"/>
  <c r="O771" i="144"/>
  <c r="N771" i="144"/>
  <c r="M771" i="144"/>
  <c r="K771" i="144"/>
  <c r="J771" i="144"/>
  <c r="I771" i="144"/>
  <c r="H771" i="144"/>
  <c r="G771" i="144"/>
  <c r="E771" i="144"/>
  <c r="Q770" i="144"/>
  <c r="O770" i="144"/>
  <c r="N770" i="144"/>
  <c r="M770" i="144"/>
  <c r="K770" i="144"/>
  <c r="J770" i="144"/>
  <c r="I770" i="144"/>
  <c r="H770" i="144"/>
  <c r="G770" i="144"/>
  <c r="E770" i="144"/>
  <c r="Q769" i="144"/>
  <c r="O769" i="144"/>
  <c r="N769" i="144"/>
  <c r="M769" i="144"/>
  <c r="K769" i="144"/>
  <c r="J769" i="144"/>
  <c r="I769" i="144"/>
  <c r="H769" i="144"/>
  <c r="G769" i="144"/>
  <c r="E769" i="144"/>
  <c r="Q768" i="144"/>
  <c r="O768" i="144"/>
  <c r="N768" i="144"/>
  <c r="M768" i="144"/>
  <c r="K768" i="144"/>
  <c r="J768" i="144"/>
  <c r="I768" i="144"/>
  <c r="H768" i="144"/>
  <c r="G768" i="144"/>
  <c r="E768" i="144"/>
  <c r="Q767" i="144"/>
  <c r="O767" i="144"/>
  <c r="N767" i="144"/>
  <c r="M767" i="144"/>
  <c r="K767" i="144"/>
  <c r="J767" i="144"/>
  <c r="I767" i="144"/>
  <c r="H767" i="144"/>
  <c r="G767" i="144"/>
  <c r="E767" i="144"/>
  <c r="Q766" i="144"/>
  <c r="M766" i="144"/>
  <c r="I766" i="144"/>
  <c r="H766" i="144"/>
  <c r="G766" i="144"/>
  <c r="E766" i="144"/>
  <c r="Q765" i="144"/>
  <c r="O765" i="144"/>
  <c r="N765" i="144"/>
  <c r="M765" i="144"/>
  <c r="K765" i="144"/>
  <c r="J765" i="144"/>
  <c r="I765" i="144"/>
  <c r="H765" i="144"/>
  <c r="G765" i="144"/>
  <c r="E765" i="144"/>
  <c r="Q764" i="144"/>
  <c r="O764" i="144"/>
  <c r="N764" i="144"/>
  <c r="M764" i="144"/>
  <c r="J764" i="144"/>
  <c r="I764" i="144"/>
  <c r="H764" i="144"/>
  <c r="G764" i="144"/>
  <c r="E764" i="144"/>
  <c r="Q763" i="144"/>
  <c r="O763" i="144"/>
  <c r="N763" i="144"/>
  <c r="M763" i="144"/>
  <c r="K763" i="144"/>
  <c r="J763" i="144"/>
  <c r="I763" i="144"/>
  <c r="H763" i="144"/>
  <c r="G763" i="144"/>
  <c r="E763" i="144"/>
  <c r="Q762" i="144"/>
  <c r="O762" i="144"/>
  <c r="N762" i="144"/>
  <c r="M762" i="144"/>
  <c r="K762" i="144"/>
  <c r="J762" i="144"/>
  <c r="I762" i="144"/>
  <c r="H762" i="144"/>
  <c r="G762" i="144"/>
  <c r="E762" i="144"/>
  <c r="Q761" i="144"/>
  <c r="O761" i="144"/>
  <c r="N761" i="144"/>
  <c r="M761" i="144"/>
  <c r="K761" i="144"/>
  <c r="J761" i="144"/>
  <c r="I761" i="144"/>
  <c r="H761" i="144"/>
  <c r="G761" i="144"/>
  <c r="E761" i="144"/>
  <c r="Q760" i="144"/>
  <c r="O760" i="144"/>
  <c r="N760" i="144"/>
  <c r="M760" i="144"/>
  <c r="K760" i="144"/>
  <c r="J760" i="144"/>
  <c r="I760" i="144"/>
  <c r="H760" i="144"/>
  <c r="G760" i="144"/>
  <c r="E760" i="144"/>
  <c r="Q759" i="144"/>
  <c r="O759" i="144"/>
  <c r="N759" i="144"/>
  <c r="M759" i="144"/>
  <c r="K759" i="144"/>
  <c r="J759" i="144"/>
  <c r="I759" i="144"/>
  <c r="H759" i="144"/>
  <c r="G759" i="144"/>
  <c r="E759" i="144"/>
  <c r="Q758" i="144"/>
  <c r="O758" i="144"/>
  <c r="N758" i="144"/>
  <c r="M758" i="144"/>
  <c r="K758" i="144"/>
  <c r="J758" i="144"/>
  <c r="I758" i="144"/>
  <c r="H758" i="144"/>
  <c r="G758" i="144"/>
  <c r="E758" i="144"/>
  <c r="Q757" i="144"/>
  <c r="M757" i="144"/>
  <c r="I757" i="144"/>
  <c r="H757" i="144"/>
  <c r="G757" i="144"/>
  <c r="E757" i="144"/>
  <c r="R756" i="144"/>
  <c r="Q756" i="144"/>
  <c r="P756" i="144"/>
  <c r="O756" i="144"/>
  <c r="N756" i="144"/>
  <c r="M756" i="144"/>
  <c r="L756" i="144"/>
  <c r="K756" i="144"/>
  <c r="J756" i="144"/>
  <c r="I756" i="144"/>
  <c r="H756" i="144"/>
  <c r="G756" i="144"/>
  <c r="E756" i="144"/>
  <c r="Q755" i="144"/>
  <c r="O755" i="144"/>
  <c r="N755" i="144"/>
  <c r="M755" i="144"/>
  <c r="K755" i="144"/>
  <c r="J755" i="144"/>
  <c r="I755" i="144"/>
  <c r="H755" i="144"/>
  <c r="G755" i="144"/>
  <c r="E755" i="144"/>
  <c r="Q754" i="144"/>
  <c r="O754" i="144"/>
  <c r="N754" i="144"/>
  <c r="M754" i="144"/>
  <c r="K754" i="144"/>
  <c r="J754" i="144"/>
  <c r="I754" i="144"/>
  <c r="H754" i="144"/>
  <c r="G754" i="144"/>
  <c r="E754" i="144"/>
  <c r="Q753" i="144"/>
  <c r="M753" i="144"/>
  <c r="I753" i="144"/>
  <c r="H753" i="144"/>
  <c r="G753" i="144"/>
  <c r="E753" i="144"/>
  <c r="E752" i="144"/>
  <c r="G752" i="144"/>
  <c r="H752" i="144"/>
  <c r="I752" i="144"/>
  <c r="J752" i="144"/>
  <c r="K752" i="144"/>
  <c r="L752" i="144"/>
  <c r="M752" i="144"/>
  <c r="N752" i="144"/>
  <c r="O752" i="144"/>
  <c r="P752" i="144"/>
  <c r="Q752" i="144"/>
  <c r="R752" i="144"/>
  <c r="S752" i="144"/>
  <c r="Q751" i="144"/>
  <c r="M751" i="144"/>
  <c r="I751" i="144"/>
  <c r="H751" i="144"/>
  <c r="G751" i="144"/>
  <c r="E751" i="144"/>
  <c r="R750" i="144"/>
  <c r="Q750" i="144"/>
  <c r="P750" i="144"/>
  <c r="O750" i="144"/>
  <c r="N750" i="144"/>
  <c r="M750" i="144"/>
  <c r="K750" i="144"/>
  <c r="J750" i="144"/>
  <c r="I750" i="144"/>
  <c r="H750" i="144"/>
  <c r="G750" i="144"/>
  <c r="E750" i="144"/>
  <c r="R749" i="144"/>
  <c r="Q749" i="144"/>
  <c r="P749" i="144"/>
  <c r="O749" i="144"/>
  <c r="N749" i="144"/>
  <c r="M749" i="144"/>
  <c r="K749" i="144"/>
  <c r="J749" i="144"/>
  <c r="I749" i="144"/>
  <c r="H749" i="144"/>
  <c r="G749" i="144"/>
  <c r="E749" i="144"/>
  <c r="R748" i="144"/>
  <c r="Q748" i="144"/>
  <c r="P748" i="144"/>
  <c r="O748" i="144"/>
  <c r="N748" i="144"/>
  <c r="M748" i="144"/>
  <c r="I748" i="144"/>
  <c r="H748" i="144"/>
  <c r="G748" i="144"/>
  <c r="E748" i="144"/>
  <c r="Q747" i="144"/>
  <c r="O747" i="144"/>
  <c r="N747" i="144"/>
  <c r="M747" i="144"/>
  <c r="K747" i="144"/>
  <c r="J747" i="144"/>
  <c r="I747" i="144"/>
  <c r="H747" i="144"/>
  <c r="G747" i="144"/>
  <c r="E747" i="144"/>
  <c r="Q746" i="144"/>
  <c r="M746" i="144"/>
  <c r="I746" i="144"/>
  <c r="H746" i="144"/>
  <c r="G746" i="144"/>
  <c r="E746" i="144"/>
  <c r="R745" i="144"/>
  <c r="Q745" i="144"/>
  <c r="P745" i="144"/>
  <c r="O745" i="144"/>
  <c r="N745" i="144"/>
  <c r="M745" i="144"/>
  <c r="L745" i="144"/>
  <c r="K745" i="144"/>
  <c r="J745" i="144"/>
  <c r="I745" i="144"/>
  <c r="H745" i="144"/>
  <c r="G745" i="144"/>
  <c r="F745" i="144"/>
  <c r="E745" i="144"/>
  <c r="D745" i="144"/>
  <c r="C745" i="144"/>
  <c r="B745" i="144"/>
  <c r="R744" i="144"/>
  <c r="W744" i="144"/>
  <c r="Q744" i="144"/>
  <c r="P744" i="144"/>
  <c r="O744" i="144"/>
  <c r="N744" i="144"/>
  <c r="M744" i="144"/>
  <c r="L744" i="144"/>
  <c r="K744" i="144"/>
  <c r="J744" i="144"/>
  <c r="I744" i="144"/>
  <c r="H744" i="144"/>
  <c r="G744" i="144"/>
  <c r="F744" i="144"/>
  <c r="E744" i="144"/>
  <c r="D744" i="144"/>
  <c r="C744" i="144"/>
  <c r="B744" i="144"/>
  <c r="R743" i="144"/>
  <c r="Q743" i="144"/>
  <c r="P743" i="144"/>
  <c r="O743" i="144"/>
  <c r="N743" i="144"/>
  <c r="M743" i="144"/>
  <c r="L743" i="144"/>
  <c r="K743" i="144"/>
  <c r="J743" i="144"/>
  <c r="I743" i="144"/>
  <c r="H743" i="144"/>
  <c r="G743" i="144"/>
  <c r="F743" i="144"/>
  <c r="E743" i="144"/>
  <c r="D743" i="144"/>
  <c r="C743" i="144"/>
  <c r="B743" i="144"/>
  <c r="Q742" i="144"/>
  <c r="O742" i="144"/>
  <c r="N742" i="144"/>
  <c r="M742" i="144"/>
  <c r="K742" i="144"/>
  <c r="J742" i="144"/>
  <c r="I742" i="144"/>
  <c r="H742" i="144"/>
  <c r="G742" i="144"/>
  <c r="E742" i="144"/>
  <c r="Q741" i="144"/>
  <c r="O741" i="144"/>
  <c r="N741" i="144"/>
  <c r="M741" i="144"/>
  <c r="K741" i="144"/>
  <c r="J741" i="144"/>
  <c r="I741" i="144"/>
  <c r="H741" i="144"/>
  <c r="G741" i="144"/>
  <c r="E741" i="144"/>
  <c r="P740" i="144"/>
  <c r="Q740" i="144"/>
  <c r="O740" i="144"/>
  <c r="N740" i="144"/>
  <c r="M740" i="144"/>
  <c r="K740" i="144"/>
  <c r="J740" i="144"/>
  <c r="I740" i="144"/>
  <c r="H740" i="144"/>
  <c r="G740" i="144"/>
  <c r="E740" i="144"/>
  <c r="Q739" i="144"/>
  <c r="O739" i="144"/>
  <c r="N739" i="144"/>
  <c r="M739" i="144"/>
  <c r="K739" i="144"/>
  <c r="J739" i="144"/>
  <c r="I739" i="144"/>
  <c r="H739" i="144"/>
  <c r="G739" i="144"/>
  <c r="E739" i="144"/>
  <c r="Q738" i="144"/>
  <c r="O738" i="144"/>
  <c r="N738" i="144"/>
  <c r="M738" i="144"/>
  <c r="K738" i="144"/>
  <c r="J738" i="144"/>
  <c r="I738" i="144"/>
  <c r="H738" i="144"/>
  <c r="G738" i="144"/>
  <c r="E738" i="144"/>
  <c r="Q737" i="144"/>
  <c r="O737" i="144"/>
  <c r="N737" i="144"/>
  <c r="M737" i="144"/>
  <c r="K737" i="144"/>
  <c r="J737" i="144"/>
  <c r="I737" i="144"/>
  <c r="H737" i="144"/>
  <c r="G737" i="144"/>
  <c r="E737" i="144"/>
  <c r="Q736" i="144"/>
  <c r="O736" i="144"/>
  <c r="N736" i="144"/>
  <c r="M736" i="144"/>
  <c r="K736" i="144"/>
  <c r="J736" i="144"/>
  <c r="I736" i="144"/>
  <c r="H736" i="144"/>
  <c r="G736" i="144"/>
  <c r="E736" i="144"/>
  <c r="Q735" i="144"/>
  <c r="O735" i="144"/>
  <c r="N735" i="144"/>
  <c r="M735" i="144"/>
  <c r="K735" i="144"/>
  <c r="J735" i="144"/>
  <c r="I735" i="144"/>
  <c r="H735" i="144"/>
  <c r="G735" i="144"/>
  <c r="E735" i="144"/>
  <c r="Q734" i="144"/>
  <c r="O734" i="144"/>
  <c r="N734" i="144"/>
  <c r="M734" i="144"/>
  <c r="K734" i="144"/>
  <c r="J734" i="144"/>
  <c r="I734" i="144"/>
  <c r="H734" i="144"/>
  <c r="G734" i="144"/>
  <c r="E734" i="144"/>
  <c r="Q733" i="144"/>
  <c r="M733" i="144"/>
  <c r="I733" i="144"/>
  <c r="H733" i="144"/>
  <c r="G733" i="144"/>
  <c r="E733" i="144"/>
  <c r="Q732" i="144"/>
  <c r="O732" i="144"/>
  <c r="N732" i="144"/>
  <c r="M732" i="144"/>
  <c r="K732" i="144"/>
  <c r="J732" i="144"/>
  <c r="I732" i="144"/>
  <c r="H732" i="144"/>
  <c r="G732" i="144"/>
  <c r="E732" i="144"/>
  <c r="Q731" i="144"/>
  <c r="O731" i="144"/>
  <c r="N731" i="144"/>
  <c r="M731" i="144"/>
  <c r="J731" i="144"/>
  <c r="I731" i="144"/>
  <c r="H731" i="144"/>
  <c r="G731" i="144"/>
  <c r="E731" i="144"/>
  <c r="Q730" i="144"/>
  <c r="O730" i="144"/>
  <c r="N730" i="144"/>
  <c r="M730" i="144"/>
  <c r="K730" i="144"/>
  <c r="J730" i="144"/>
  <c r="I730" i="144"/>
  <c r="H730" i="144"/>
  <c r="G730" i="144"/>
  <c r="E730" i="144"/>
  <c r="Q729" i="144"/>
  <c r="O729" i="144"/>
  <c r="N729" i="144"/>
  <c r="M729" i="144"/>
  <c r="K729" i="144"/>
  <c r="J729" i="144"/>
  <c r="I729" i="144"/>
  <c r="H729" i="144"/>
  <c r="G729" i="144"/>
  <c r="E729" i="144"/>
  <c r="Q728" i="144"/>
  <c r="O728" i="144"/>
  <c r="N728" i="144"/>
  <c r="M728" i="144"/>
  <c r="K728" i="144"/>
  <c r="J728" i="144"/>
  <c r="I728" i="144"/>
  <c r="H728" i="144"/>
  <c r="G728" i="144"/>
  <c r="E728" i="144"/>
  <c r="Q727" i="144"/>
  <c r="O727" i="144"/>
  <c r="N727" i="144"/>
  <c r="M727" i="144"/>
  <c r="K727" i="144"/>
  <c r="J727" i="144"/>
  <c r="I727" i="144"/>
  <c r="H727" i="144"/>
  <c r="G727" i="144"/>
  <c r="E727" i="144"/>
  <c r="Q726" i="144"/>
  <c r="O726" i="144"/>
  <c r="N726" i="144"/>
  <c r="M726" i="144"/>
  <c r="K726" i="144"/>
  <c r="J726" i="144"/>
  <c r="I726" i="144"/>
  <c r="H726" i="144"/>
  <c r="G726" i="144"/>
  <c r="E726" i="144"/>
  <c r="Q725" i="144"/>
  <c r="O725" i="144"/>
  <c r="N725" i="144"/>
  <c r="M725" i="144"/>
  <c r="K725" i="144"/>
  <c r="J725" i="144"/>
  <c r="I725" i="144"/>
  <c r="H725" i="144"/>
  <c r="G725" i="144"/>
  <c r="E725" i="144"/>
  <c r="Q724" i="144"/>
  <c r="M724" i="144"/>
  <c r="I724" i="144"/>
  <c r="H724" i="144"/>
  <c r="G724" i="144"/>
  <c r="E724" i="144"/>
  <c r="R723" i="144"/>
  <c r="Q723" i="144"/>
  <c r="P723" i="144"/>
  <c r="O723" i="144"/>
  <c r="N723" i="144"/>
  <c r="M723" i="144"/>
  <c r="L723" i="144"/>
  <c r="K723" i="144"/>
  <c r="J723" i="144"/>
  <c r="U723" i="144"/>
  <c r="I723" i="144"/>
  <c r="H723" i="144"/>
  <c r="G723" i="144"/>
  <c r="E723" i="144"/>
  <c r="Q722" i="144"/>
  <c r="O722" i="144"/>
  <c r="N722" i="144"/>
  <c r="M722" i="144"/>
  <c r="K722" i="144"/>
  <c r="J722" i="144"/>
  <c r="I722" i="144"/>
  <c r="H722" i="144"/>
  <c r="G722" i="144"/>
  <c r="E722" i="144"/>
  <c r="Q721" i="144"/>
  <c r="O721" i="144"/>
  <c r="N721" i="144"/>
  <c r="M721" i="144"/>
  <c r="K721" i="144"/>
  <c r="J721" i="144"/>
  <c r="I721" i="144"/>
  <c r="H721" i="144"/>
  <c r="G721" i="144"/>
  <c r="E721" i="144"/>
  <c r="Q720" i="144"/>
  <c r="M720" i="144"/>
  <c r="I720" i="144"/>
  <c r="H720" i="144"/>
  <c r="G720" i="144"/>
  <c r="E720" i="144"/>
  <c r="E719" i="144"/>
  <c r="G719" i="144"/>
  <c r="H719" i="144"/>
  <c r="I719" i="144"/>
  <c r="J719" i="144"/>
  <c r="K719" i="144"/>
  <c r="L719" i="144"/>
  <c r="M719" i="144"/>
  <c r="N719" i="144"/>
  <c r="O719" i="144"/>
  <c r="P719" i="144"/>
  <c r="Q719" i="144"/>
  <c r="R719" i="144"/>
  <c r="S719" i="144"/>
  <c r="Q718" i="144"/>
  <c r="M718" i="144"/>
  <c r="I718" i="144"/>
  <c r="H718" i="144"/>
  <c r="G718" i="144"/>
  <c r="E718" i="144"/>
  <c r="R717" i="144"/>
  <c r="Q717" i="144"/>
  <c r="P717" i="144"/>
  <c r="O717" i="144"/>
  <c r="N717" i="144"/>
  <c r="M717" i="144"/>
  <c r="K717" i="144"/>
  <c r="J717" i="144"/>
  <c r="I717" i="144"/>
  <c r="H717" i="144"/>
  <c r="G717" i="144"/>
  <c r="E717" i="144"/>
  <c r="R716" i="144"/>
  <c r="Q716" i="144"/>
  <c r="P716" i="144"/>
  <c r="O716" i="144"/>
  <c r="N716" i="144"/>
  <c r="M716" i="144"/>
  <c r="K716" i="144"/>
  <c r="J716" i="144"/>
  <c r="I716" i="144"/>
  <c r="H716" i="144"/>
  <c r="G716" i="144"/>
  <c r="E716" i="144"/>
  <c r="R715" i="144"/>
  <c r="Q715" i="144"/>
  <c r="P715" i="144"/>
  <c r="O715" i="144"/>
  <c r="N715" i="144"/>
  <c r="M715" i="144"/>
  <c r="I715" i="144"/>
  <c r="H715" i="144"/>
  <c r="G715" i="144"/>
  <c r="E715" i="144"/>
  <c r="Q714" i="144"/>
  <c r="O714" i="144"/>
  <c r="N714" i="144"/>
  <c r="M714" i="144"/>
  <c r="K714" i="144"/>
  <c r="J714" i="144"/>
  <c r="I714" i="144"/>
  <c r="H714" i="144"/>
  <c r="G714" i="144"/>
  <c r="E714" i="144"/>
  <c r="Q713" i="144"/>
  <c r="M713" i="144"/>
  <c r="I713" i="144"/>
  <c r="H713" i="144"/>
  <c r="G713" i="144"/>
  <c r="E713" i="144"/>
  <c r="R712" i="144"/>
  <c r="Q712" i="144"/>
  <c r="P712" i="144"/>
  <c r="O712" i="144"/>
  <c r="N712" i="144"/>
  <c r="M712" i="144"/>
  <c r="L712" i="144"/>
  <c r="K712" i="144"/>
  <c r="J712" i="144"/>
  <c r="I712" i="144"/>
  <c r="H712" i="144"/>
  <c r="G712" i="144"/>
  <c r="F712" i="144"/>
  <c r="E712" i="144"/>
  <c r="D712" i="144"/>
  <c r="C712" i="144"/>
  <c r="B712" i="144"/>
  <c r="R711" i="144"/>
  <c r="Q711" i="144"/>
  <c r="P711" i="144"/>
  <c r="O711" i="144"/>
  <c r="N711" i="144"/>
  <c r="M711" i="144"/>
  <c r="L711" i="144"/>
  <c r="K711" i="144"/>
  <c r="J711" i="144"/>
  <c r="I711" i="144"/>
  <c r="H711" i="144"/>
  <c r="G711" i="144"/>
  <c r="F711" i="144"/>
  <c r="E711" i="144"/>
  <c r="D711" i="144"/>
  <c r="C711" i="144"/>
  <c r="B711" i="144"/>
  <c r="R710" i="144"/>
  <c r="Q710" i="144"/>
  <c r="P710" i="144"/>
  <c r="O710" i="144"/>
  <c r="N710" i="144"/>
  <c r="M710" i="144"/>
  <c r="L710" i="144"/>
  <c r="K710" i="144"/>
  <c r="J710" i="144"/>
  <c r="I710" i="144"/>
  <c r="H710" i="144"/>
  <c r="G710" i="144"/>
  <c r="F710" i="144"/>
  <c r="E710" i="144"/>
  <c r="D710" i="144"/>
  <c r="C710" i="144"/>
  <c r="B710" i="144"/>
  <c r="Q709" i="144"/>
  <c r="O709" i="144"/>
  <c r="N709" i="144"/>
  <c r="M709" i="144"/>
  <c r="K709" i="144"/>
  <c r="J709" i="144"/>
  <c r="I709" i="144"/>
  <c r="H709" i="144"/>
  <c r="G709" i="144"/>
  <c r="E709" i="144"/>
  <c r="Q708" i="144"/>
  <c r="O708" i="144"/>
  <c r="N708" i="144"/>
  <c r="M708" i="144"/>
  <c r="K708" i="144"/>
  <c r="J708" i="144"/>
  <c r="I708" i="144"/>
  <c r="H708" i="144"/>
  <c r="G708" i="144"/>
  <c r="E708" i="144"/>
  <c r="Q707" i="144"/>
  <c r="P707" i="144"/>
  <c r="O707" i="144"/>
  <c r="N707" i="144"/>
  <c r="M707" i="144"/>
  <c r="K707" i="144"/>
  <c r="J707" i="144"/>
  <c r="I707" i="144"/>
  <c r="H707" i="144"/>
  <c r="G707" i="144"/>
  <c r="E707" i="144"/>
  <c r="Q706" i="144"/>
  <c r="O706" i="144"/>
  <c r="N706" i="144"/>
  <c r="M706" i="144"/>
  <c r="K706" i="144"/>
  <c r="J706" i="144"/>
  <c r="I706" i="144"/>
  <c r="H706" i="144"/>
  <c r="G706" i="144"/>
  <c r="E706" i="144"/>
  <c r="Q705" i="144"/>
  <c r="O705" i="144"/>
  <c r="N705" i="144"/>
  <c r="M705" i="144"/>
  <c r="K705" i="144"/>
  <c r="J705" i="144"/>
  <c r="I705" i="144"/>
  <c r="H705" i="144"/>
  <c r="G705" i="144"/>
  <c r="E705" i="144"/>
  <c r="Q704" i="144"/>
  <c r="O704" i="144"/>
  <c r="N704" i="144"/>
  <c r="M704" i="144"/>
  <c r="K704" i="144"/>
  <c r="J704" i="144"/>
  <c r="I704" i="144"/>
  <c r="H704" i="144"/>
  <c r="G704" i="144"/>
  <c r="E704" i="144"/>
  <c r="Q703" i="144"/>
  <c r="O703" i="144"/>
  <c r="N703" i="144"/>
  <c r="M703" i="144"/>
  <c r="K703" i="144"/>
  <c r="J703" i="144"/>
  <c r="I703" i="144"/>
  <c r="H703" i="144"/>
  <c r="G703" i="144"/>
  <c r="E703" i="144"/>
  <c r="Q702" i="144"/>
  <c r="O702" i="144"/>
  <c r="N702" i="144"/>
  <c r="M702" i="144"/>
  <c r="K702" i="144"/>
  <c r="J702" i="144"/>
  <c r="I702" i="144"/>
  <c r="H702" i="144"/>
  <c r="G702" i="144"/>
  <c r="E702" i="144"/>
  <c r="Q701" i="144"/>
  <c r="O701" i="144"/>
  <c r="N701" i="144"/>
  <c r="M701" i="144"/>
  <c r="K701" i="144"/>
  <c r="J701" i="144"/>
  <c r="I701" i="144"/>
  <c r="H701" i="144"/>
  <c r="G701" i="144"/>
  <c r="E701" i="144"/>
  <c r="Q700" i="144"/>
  <c r="M700" i="144"/>
  <c r="I700" i="144"/>
  <c r="H700" i="144"/>
  <c r="G700" i="144"/>
  <c r="E700" i="144"/>
  <c r="Q699" i="144"/>
  <c r="O699" i="144"/>
  <c r="N699" i="144"/>
  <c r="M699" i="144"/>
  <c r="K699" i="144"/>
  <c r="J699" i="144"/>
  <c r="I699" i="144"/>
  <c r="H699" i="144"/>
  <c r="G699" i="144"/>
  <c r="E699" i="144"/>
  <c r="Q698" i="144"/>
  <c r="O698" i="144"/>
  <c r="N698" i="144"/>
  <c r="M698" i="144"/>
  <c r="J698" i="144"/>
  <c r="I698" i="144"/>
  <c r="H698" i="144"/>
  <c r="G698" i="144"/>
  <c r="E698" i="144"/>
  <c r="Q697" i="144"/>
  <c r="O697" i="144"/>
  <c r="N697" i="144"/>
  <c r="M697" i="144"/>
  <c r="K697" i="144"/>
  <c r="J697" i="144"/>
  <c r="I697" i="144"/>
  <c r="H697" i="144"/>
  <c r="G697" i="144"/>
  <c r="E697" i="144"/>
  <c r="Q696" i="144"/>
  <c r="O696" i="144"/>
  <c r="N696" i="144"/>
  <c r="M696" i="144"/>
  <c r="K696" i="144"/>
  <c r="J696" i="144"/>
  <c r="I696" i="144"/>
  <c r="H696" i="144"/>
  <c r="G696" i="144"/>
  <c r="E696" i="144"/>
  <c r="Q695" i="144"/>
  <c r="O695" i="144"/>
  <c r="N695" i="144"/>
  <c r="M695" i="144"/>
  <c r="K695" i="144"/>
  <c r="J695" i="144"/>
  <c r="I695" i="144"/>
  <c r="H695" i="144"/>
  <c r="G695" i="144"/>
  <c r="E695" i="144"/>
  <c r="Q694" i="144"/>
  <c r="O694" i="144"/>
  <c r="N694" i="144"/>
  <c r="M694" i="144"/>
  <c r="K694" i="144"/>
  <c r="J694" i="144"/>
  <c r="I694" i="144"/>
  <c r="H694" i="144"/>
  <c r="G694" i="144"/>
  <c r="E694" i="144"/>
  <c r="Q693" i="144"/>
  <c r="O693" i="144"/>
  <c r="N693" i="144"/>
  <c r="M693" i="144"/>
  <c r="K693" i="144"/>
  <c r="J693" i="144"/>
  <c r="I693" i="144"/>
  <c r="H693" i="144"/>
  <c r="G693" i="144"/>
  <c r="E693" i="144"/>
  <c r="Q692" i="144"/>
  <c r="O692" i="144"/>
  <c r="N692" i="144"/>
  <c r="M692" i="144"/>
  <c r="K692" i="144"/>
  <c r="J692" i="144"/>
  <c r="I692" i="144"/>
  <c r="H692" i="144"/>
  <c r="G692" i="144"/>
  <c r="E692" i="144"/>
  <c r="Q691" i="144"/>
  <c r="M691" i="144"/>
  <c r="I691" i="144"/>
  <c r="H691" i="144"/>
  <c r="G691" i="144"/>
  <c r="E691" i="144"/>
  <c r="R690" i="144"/>
  <c r="Q690" i="144"/>
  <c r="P690" i="144"/>
  <c r="O690" i="144"/>
  <c r="N690" i="144"/>
  <c r="M690" i="144"/>
  <c r="L690" i="144"/>
  <c r="K690" i="144"/>
  <c r="J690" i="144"/>
  <c r="U690" i="144"/>
  <c r="I690" i="144"/>
  <c r="H690" i="144"/>
  <c r="G690" i="144"/>
  <c r="E690" i="144"/>
  <c r="Q689" i="144"/>
  <c r="O689" i="144"/>
  <c r="N689" i="144"/>
  <c r="M689" i="144"/>
  <c r="K689" i="144"/>
  <c r="J689" i="144"/>
  <c r="I689" i="144"/>
  <c r="H689" i="144"/>
  <c r="G689" i="144"/>
  <c r="E689" i="144"/>
  <c r="Q688" i="144"/>
  <c r="O688" i="144"/>
  <c r="N688" i="144"/>
  <c r="M688" i="144"/>
  <c r="L688" i="144"/>
  <c r="K688" i="144"/>
  <c r="J688" i="144"/>
  <c r="I688" i="144"/>
  <c r="H688" i="144"/>
  <c r="G688" i="144"/>
  <c r="E688" i="144"/>
  <c r="Q687" i="144"/>
  <c r="M687" i="144"/>
  <c r="J687" i="144"/>
  <c r="I687" i="144"/>
  <c r="H687" i="144"/>
  <c r="G687" i="144"/>
  <c r="E687" i="144"/>
  <c r="E686" i="144"/>
  <c r="G686" i="144"/>
  <c r="H686" i="144"/>
  <c r="I686" i="144"/>
  <c r="J686" i="144"/>
  <c r="K686" i="144"/>
  <c r="L686" i="144"/>
  <c r="M686" i="144"/>
  <c r="N686" i="144"/>
  <c r="O686" i="144"/>
  <c r="P686" i="144"/>
  <c r="Q686" i="144"/>
  <c r="R686" i="144"/>
  <c r="S686" i="144"/>
  <c r="Q685" i="144"/>
  <c r="M685" i="144"/>
  <c r="I685" i="144"/>
  <c r="H685" i="144"/>
  <c r="G685" i="144"/>
  <c r="E685" i="144"/>
  <c r="R684" i="144"/>
  <c r="Q684" i="144"/>
  <c r="P684" i="144"/>
  <c r="O684" i="144"/>
  <c r="N684" i="144"/>
  <c r="M684" i="144"/>
  <c r="K684" i="144"/>
  <c r="J684" i="144"/>
  <c r="I684" i="144"/>
  <c r="H684" i="144"/>
  <c r="G684" i="144"/>
  <c r="E684" i="144"/>
  <c r="R683" i="144"/>
  <c r="Q683" i="144"/>
  <c r="P683" i="144"/>
  <c r="O683" i="144"/>
  <c r="N683" i="144"/>
  <c r="M683" i="144"/>
  <c r="K683" i="144"/>
  <c r="J683" i="144"/>
  <c r="I683" i="144"/>
  <c r="H683" i="144"/>
  <c r="G683" i="144"/>
  <c r="E683" i="144"/>
  <c r="R682" i="144"/>
  <c r="Q682" i="144"/>
  <c r="P682" i="144"/>
  <c r="O682" i="144"/>
  <c r="N682" i="144"/>
  <c r="M682" i="144"/>
  <c r="I682" i="144"/>
  <c r="H682" i="144"/>
  <c r="G682" i="144"/>
  <c r="E682" i="144"/>
  <c r="Q681" i="144"/>
  <c r="O681" i="144"/>
  <c r="N681" i="144"/>
  <c r="M681" i="144"/>
  <c r="K681" i="144"/>
  <c r="J681" i="144"/>
  <c r="I681" i="144"/>
  <c r="H681" i="144"/>
  <c r="G681" i="144"/>
  <c r="E681" i="144"/>
  <c r="Q680" i="144"/>
  <c r="M680" i="144"/>
  <c r="I680" i="144"/>
  <c r="H680" i="144"/>
  <c r="G680" i="144"/>
  <c r="E680" i="144"/>
  <c r="R679" i="144"/>
  <c r="Q679" i="144"/>
  <c r="P679" i="144"/>
  <c r="O679" i="144"/>
  <c r="N679" i="144"/>
  <c r="M679" i="144"/>
  <c r="L679" i="144"/>
  <c r="K679" i="144"/>
  <c r="J679" i="144"/>
  <c r="I679" i="144"/>
  <c r="H679" i="144"/>
  <c r="G679" i="144"/>
  <c r="F679" i="144"/>
  <c r="E679" i="144"/>
  <c r="D679" i="144"/>
  <c r="C679" i="144"/>
  <c r="B679" i="144"/>
  <c r="R678" i="144"/>
  <c r="Q678" i="144"/>
  <c r="P678" i="144"/>
  <c r="O678" i="144"/>
  <c r="N678" i="144"/>
  <c r="M678" i="144"/>
  <c r="L678" i="144"/>
  <c r="K678" i="144"/>
  <c r="J678" i="144"/>
  <c r="I678" i="144"/>
  <c r="H678" i="144"/>
  <c r="G678" i="144"/>
  <c r="F678" i="144"/>
  <c r="E678" i="144"/>
  <c r="D678" i="144"/>
  <c r="C678" i="144"/>
  <c r="B678" i="144"/>
  <c r="R677" i="144"/>
  <c r="W677" i="144"/>
  <c r="Q677" i="144"/>
  <c r="P677" i="144"/>
  <c r="O677" i="144"/>
  <c r="N677" i="144"/>
  <c r="M677" i="144"/>
  <c r="L677" i="144"/>
  <c r="K677" i="144"/>
  <c r="J677" i="144"/>
  <c r="I677" i="144"/>
  <c r="H677" i="144"/>
  <c r="G677" i="144"/>
  <c r="F677" i="144"/>
  <c r="E677" i="144"/>
  <c r="D677" i="144"/>
  <c r="C677" i="144"/>
  <c r="B677" i="144"/>
  <c r="Q676" i="144"/>
  <c r="O676" i="144"/>
  <c r="N676" i="144"/>
  <c r="M676" i="144"/>
  <c r="K676" i="144"/>
  <c r="J676" i="144"/>
  <c r="I676" i="144"/>
  <c r="H676" i="144"/>
  <c r="G676" i="144"/>
  <c r="E676" i="144"/>
  <c r="Q675" i="144"/>
  <c r="O675" i="144"/>
  <c r="N675" i="144"/>
  <c r="M675" i="144"/>
  <c r="K675" i="144"/>
  <c r="J675" i="144"/>
  <c r="I675" i="144"/>
  <c r="H675" i="144"/>
  <c r="G675" i="144"/>
  <c r="E675" i="144"/>
  <c r="Q674" i="144"/>
  <c r="O674" i="144"/>
  <c r="N674" i="144"/>
  <c r="M674" i="144"/>
  <c r="K674" i="144"/>
  <c r="J674" i="144"/>
  <c r="I674" i="144"/>
  <c r="H674" i="144"/>
  <c r="G674" i="144"/>
  <c r="E674" i="144"/>
  <c r="Q673" i="144"/>
  <c r="O673" i="144"/>
  <c r="N673" i="144"/>
  <c r="M673" i="144"/>
  <c r="K673" i="144"/>
  <c r="J673" i="144"/>
  <c r="I673" i="144"/>
  <c r="H673" i="144"/>
  <c r="G673" i="144"/>
  <c r="E673" i="144"/>
  <c r="Q672" i="144"/>
  <c r="O672" i="144"/>
  <c r="N672" i="144"/>
  <c r="M672" i="144"/>
  <c r="K672" i="144"/>
  <c r="J672" i="144"/>
  <c r="I672" i="144"/>
  <c r="H672" i="144"/>
  <c r="G672" i="144"/>
  <c r="E672" i="144"/>
  <c r="Q671" i="144"/>
  <c r="O671" i="144"/>
  <c r="N671" i="144"/>
  <c r="M671" i="144"/>
  <c r="K671" i="144"/>
  <c r="J671" i="144"/>
  <c r="I671" i="144"/>
  <c r="H671" i="144"/>
  <c r="G671" i="144"/>
  <c r="E671" i="144"/>
  <c r="Q670" i="144"/>
  <c r="O670" i="144"/>
  <c r="N670" i="144"/>
  <c r="M670" i="144"/>
  <c r="K670" i="144"/>
  <c r="J670" i="144"/>
  <c r="I670" i="144"/>
  <c r="H670" i="144"/>
  <c r="G670" i="144"/>
  <c r="E670" i="144"/>
  <c r="Q669" i="144"/>
  <c r="O669" i="144"/>
  <c r="N669" i="144"/>
  <c r="M669" i="144"/>
  <c r="K669" i="144"/>
  <c r="J669" i="144"/>
  <c r="I669" i="144"/>
  <c r="H669" i="144"/>
  <c r="G669" i="144"/>
  <c r="E669" i="144"/>
  <c r="Q668" i="144"/>
  <c r="O668" i="144"/>
  <c r="N668" i="144"/>
  <c r="M668" i="144"/>
  <c r="K668" i="144"/>
  <c r="J668" i="144"/>
  <c r="I668" i="144"/>
  <c r="H668" i="144"/>
  <c r="G668" i="144"/>
  <c r="E668" i="144"/>
  <c r="Q667" i="144"/>
  <c r="M667" i="144"/>
  <c r="I667" i="144"/>
  <c r="H667" i="144"/>
  <c r="G667" i="144"/>
  <c r="E667" i="144"/>
  <c r="Q666" i="144"/>
  <c r="O666" i="144"/>
  <c r="N666" i="144"/>
  <c r="M666" i="144"/>
  <c r="K666" i="144"/>
  <c r="J666" i="144"/>
  <c r="I666" i="144"/>
  <c r="H666" i="144"/>
  <c r="G666" i="144"/>
  <c r="E666" i="144"/>
  <c r="Q665" i="144"/>
  <c r="O665" i="144"/>
  <c r="N665" i="144"/>
  <c r="M665" i="144"/>
  <c r="J665" i="144"/>
  <c r="I665" i="144"/>
  <c r="H665" i="144"/>
  <c r="G665" i="144"/>
  <c r="E665" i="144"/>
  <c r="Q664" i="144"/>
  <c r="O664" i="144"/>
  <c r="N664" i="144"/>
  <c r="M664" i="144"/>
  <c r="K664" i="144"/>
  <c r="J664" i="144"/>
  <c r="I664" i="144"/>
  <c r="H664" i="144"/>
  <c r="G664" i="144"/>
  <c r="E664" i="144"/>
  <c r="Q663" i="144"/>
  <c r="O663" i="144"/>
  <c r="N663" i="144"/>
  <c r="M663" i="144"/>
  <c r="K663" i="144"/>
  <c r="J663" i="144"/>
  <c r="I663" i="144"/>
  <c r="H663" i="144"/>
  <c r="G663" i="144"/>
  <c r="E663" i="144"/>
  <c r="Q662" i="144"/>
  <c r="O662" i="144"/>
  <c r="N662" i="144"/>
  <c r="M662" i="144"/>
  <c r="K662" i="144"/>
  <c r="J662" i="144"/>
  <c r="I662" i="144"/>
  <c r="H662" i="144"/>
  <c r="G662" i="144"/>
  <c r="E662" i="144"/>
  <c r="Q661" i="144"/>
  <c r="O661" i="144"/>
  <c r="N661" i="144"/>
  <c r="M661" i="144"/>
  <c r="K661" i="144"/>
  <c r="J661" i="144"/>
  <c r="I661" i="144"/>
  <c r="H661" i="144"/>
  <c r="G661" i="144"/>
  <c r="E661" i="144"/>
  <c r="Q660" i="144"/>
  <c r="O660" i="144"/>
  <c r="N660" i="144"/>
  <c r="M660" i="144"/>
  <c r="K660" i="144"/>
  <c r="J660" i="144"/>
  <c r="I660" i="144"/>
  <c r="H660" i="144"/>
  <c r="G660" i="144"/>
  <c r="E660" i="144"/>
  <c r="Q659" i="144"/>
  <c r="O659" i="144"/>
  <c r="N659" i="144"/>
  <c r="M659" i="144"/>
  <c r="K659" i="144"/>
  <c r="J659" i="144"/>
  <c r="I659" i="144"/>
  <c r="H659" i="144"/>
  <c r="G659" i="144"/>
  <c r="E659" i="144"/>
  <c r="Q658" i="144"/>
  <c r="M658" i="144"/>
  <c r="I658" i="144"/>
  <c r="H658" i="144"/>
  <c r="G658" i="144"/>
  <c r="E658" i="144"/>
  <c r="R657" i="144"/>
  <c r="Q657" i="144"/>
  <c r="P657" i="144"/>
  <c r="O657" i="144"/>
  <c r="N657" i="144"/>
  <c r="M657" i="144"/>
  <c r="L657" i="144"/>
  <c r="K657" i="144"/>
  <c r="J657" i="144"/>
  <c r="I657" i="144"/>
  <c r="H657" i="144"/>
  <c r="G657" i="144"/>
  <c r="E657" i="144"/>
  <c r="Q656" i="144"/>
  <c r="O656" i="144"/>
  <c r="N656" i="144"/>
  <c r="M656" i="144"/>
  <c r="K656" i="144"/>
  <c r="J656" i="144"/>
  <c r="I656" i="144"/>
  <c r="H656" i="144"/>
  <c r="G656" i="144"/>
  <c r="E656" i="144"/>
  <c r="Q655" i="144"/>
  <c r="O655" i="144"/>
  <c r="N655" i="144"/>
  <c r="M655" i="144"/>
  <c r="L655" i="144"/>
  <c r="K655" i="144"/>
  <c r="J655" i="144"/>
  <c r="U655" i="144"/>
  <c r="I655" i="144"/>
  <c r="H655" i="144"/>
  <c r="G655" i="144"/>
  <c r="E655" i="144"/>
  <c r="Q654" i="144"/>
  <c r="M654" i="144"/>
  <c r="J654" i="144"/>
  <c r="I654" i="144"/>
  <c r="H654" i="144"/>
  <c r="G654" i="144"/>
  <c r="E654" i="144"/>
  <c r="S653" i="144"/>
  <c r="R653" i="144"/>
  <c r="Q653" i="144"/>
  <c r="P653" i="144"/>
  <c r="O653" i="144"/>
  <c r="N653" i="144"/>
  <c r="M653" i="144"/>
  <c r="L653" i="144"/>
  <c r="K653" i="144"/>
  <c r="J653" i="144"/>
  <c r="I653" i="144"/>
  <c r="H653" i="144"/>
  <c r="G653" i="144"/>
  <c r="E653" i="144"/>
  <c r="Q652" i="144"/>
  <c r="M652" i="144"/>
  <c r="I652" i="144"/>
  <c r="H652" i="144"/>
  <c r="G652" i="144"/>
  <c r="E652" i="144"/>
  <c r="R651" i="144"/>
  <c r="V651" i="144"/>
  <c r="Q651" i="144"/>
  <c r="P651" i="144"/>
  <c r="O651" i="144"/>
  <c r="N651" i="144"/>
  <c r="M651" i="144"/>
  <c r="K651" i="144"/>
  <c r="J651" i="144"/>
  <c r="I651" i="144"/>
  <c r="H651" i="144"/>
  <c r="G651" i="144"/>
  <c r="E651" i="144"/>
  <c r="B651" i="144"/>
  <c r="R650" i="144"/>
  <c r="Q650" i="144"/>
  <c r="P650" i="144"/>
  <c r="O650" i="144"/>
  <c r="N650" i="144"/>
  <c r="M650" i="144"/>
  <c r="K650" i="144"/>
  <c r="J650" i="144"/>
  <c r="I650" i="144"/>
  <c r="H650" i="144"/>
  <c r="G650" i="144"/>
  <c r="E650" i="144"/>
  <c r="B650" i="144"/>
  <c r="R649" i="144"/>
  <c r="Q649" i="144"/>
  <c r="P649" i="144"/>
  <c r="O649" i="144"/>
  <c r="N649" i="144"/>
  <c r="M649" i="144"/>
  <c r="I649" i="144"/>
  <c r="H649" i="144"/>
  <c r="G649" i="144"/>
  <c r="E649" i="144"/>
  <c r="B649" i="144"/>
  <c r="Q648" i="144"/>
  <c r="O648" i="144"/>
  <c r="N648" i="144"/>
  <c r="M648" i="144"/>
  <c r="K648" i="144"/>
  <c r="J648" i="144"/>
  <c r="I648" i="144"/>
  <c r="H648" i="144"/>
  <c r="G648" i="144"/>
  <c r="E648" i="144"/>
  <c r="B648" i="144"/>
  <c r="Q647" i="144"/>
  <c r="M647" i="144"/>
  <c r="I647" i="144"/>
  <c r="H647" i="144"/>
  <c r="G647" i="144"/>
  <c r="E647" i="144"/>
  <c r="B647" i="144"/>
  <c r="R646" i="144"/>
  <c r="V646" i="144"/>
  <c r="Q646" i="144"/>
  <c r="P646" i="144"/>
  <c r="O646" i="144"/>
  <c r="N646" i="144"/>
  <c r="M646" i="144"/>
  <c r="L646" i="144"/>
  <c r="K646" i="144"/>
  <c r="J646" i="144"/>
  <c r="I646" i="144"/>
  <c r="H646" i="144"/>
  <c r="G646" i="144"/>
  <c r="F646" i="144"/>
  <c r="E646" i="144"/>
  <c r="D646" i="144"/>
  <c r="C646" i="144"/>
  <c r="B646" i="144"/>
  <c r="R645" i="144"/>
  <c r="Q645" i="144"/>
  <c r="P645" i="144"/>
  <c r="O645" i="144"/>
  <c r="N645" i="144"/>
  <c r="M645" i="144"/>
  <c r="L645" i="144"/>
  <c r="K645" i="144"/>
  <c r="J645" i="144"/>
  <c r="I645" i="144"/>
  <c r="H645" i="144"/>
  <c r="G645" i="144"/>
  <c r="F645" i="144"/>
  <c r="E645" i="144"/>
  <c r="D645" i="144"/>
  <c r="C645" i="144"/>
  <c r="B645" i="144"/>
  <c r="R644" i="144"/>
  <c r="V644" i="144"/>
  <c r="Q644" i="144"/>
  <c r="P644" i="144"/>
  <c r="O644" i="144"/>
  <c r="N644" i="144"/>
  <c r="M644" i="144"/>
  <c r="L644" i="144"/>
  <c r="K644" i="144"/>
  <c r="J644" i="144"/>
  <c r="T644" i="144"/>
  <c r="I644" i="144"/>
  <c r="H644" i="144"/>
  <c r="G644" i="144"/>
  <c r="F644" i="144"/>
  <c r="E644" i="144"/>
  <c r="D644" i="144"/>
  <c r="C644" i="144"/>
  <c r="B644" i="144"/>
  <c r="Q643" i="144"/>
  <c r="O643" i="144"/>
  <c r="N643" i="144"/>
  <c r="M643" i="144"/>
  <c r="K643" i="144"/>
  <c r="J643" i="144"/>
  <c r="I643" i="144"/>
  <c r="H643" i="144"/>
  <c r="G643" i="144"/>
  <c r="E643" i="144"/>
  <c r="B643" i="144"/>
  <c r="Q642" i="144"/>
  <c r="O642" i="144"/>
  <c r="N642" i="144"/>
  <c r="M642" i="144"/>
  <c r="K642" i="144"/>
  <c r="J642" i="144"/>
  <c r="I642" i="144"/>
  <c r="H642" i="144"/>
  <c r="G642" i="144"/>
  <c r="E642" i="144"/>
  <c r="B642" i="144"/>
  <c r="Q641" i="144"/>
  <c r="O641" i="144"/>
  <c r="N641" i="144"/>
  <c r="M641" i="144"/>
  <c r="K641" i="144"/>
  <c r="J641" i="144"/>
  <c r="I641" i="144"/>
  <c r="H641" i="144"/>
  <c r="G641" i="144"/>
  <c r="E641" i="144"/>
  <c r="B641" i="144"/>
  <c r="Q640" i="144"/>
  <c r="O640" i="144"/>
  <c r="N640" i="144"/>
  <c r="M640" i="144"/>
  <c r="K640" i="144"/>
  <c r="J640" i="144"/>
  <c r="I640" i="144"/>
  <c r="H640" i="144"/>
  <c r="G640" i="144"/>
  <c r="E640" i="144"/>
  <c r="B640" i="144"/>
  <c r="Q639" i="144"/>
  <c r="O639" i="144"/>
  <c r="N639" i="144"/>
  <c r="M639" i="144"/>
  <c r="K639" i="144"/>
  <c r="J639" i="144"/>
  <c r="I639" i="144"/>
  <c r="H639" i="144"/>
  <c r="G639" i="144"/>
  <c r="E639" i="144"/>
  <c r="B639" i="144"/>
  <c r="Q638" i="144"/>
  <c r="O638" i="144"/>
  <c r="N638" i="144"/>
  <c r="M638" i="144"/>
  <c r="K638" i="144"/>
  <c r="J638" i="144"/>
  <c r="I638" i="144"/>
  <c r="H638" i="144"/>
  <c r="G638" i="144"/>
  <c r="E638" i="144"/>
  <c r="B638" i="144"/>
  <c r="Q637" i="144"/>
  <c r="O637" i="144"/>
  <c r="N637" i="144"/>
  <c r="M637" i="144"/>
  <c r="K637" i="144"/>
  <c r="J637" i="144"/>
  <c r="I637" i="144"/>
  <c r="H637" i="144"/>
  <c r="G637" i="144"/>
  <c r="E637" i="144"/>
  <c r="B637" i="144"/>
  <c r="Q636" i="144"/>
  <c r="O636" i="144"/>
  <c r="N636" i="144"/>
  <c r="M636" i="144"/>
  <c r="K636" i="144"/>
  <c r="J636" i="144"/>
  <c r="I636" i="144"/>
  <c r="H636" i="144"/>
  <c r="G636" i="144"/>
  <c r="E636" i="144"/>
  <c r="B636" i="144"/>
  <c r="Q635" i="144"/>
  <c r="O635" i="144"/>
  <c r="N635" i="144"/>
  <c r="M635" i="144"/>
  <c r="K635" i="144"/>
  <c r="J635" i="144"/>
  <c r="I635" i="144"/>
  <c r="H635" i="144"/>
  <c r="G635" i="144"/>
  <c r="E635" i="144"/>
  <c r="B635" i="144"/>
  <c r="Q634" i="144"/>
  <c r="M634" i="144"/>
  <c r="I634" i="144"/>
  <c r="H634" i="144"/>
  <c r="G634" i="144"/>
  <c r="E634" i="144"/>
  <c r="B634" i="144"/>
  <c r="Q633" i="144"/>
  <c r="O633" i="144"/>
  <c r="N633" i="144"/>
  <c r="M633" i="144"/>
  <c r="K633" i="144"/>
  <c r="J633" i="144"/>
  <c r="I633" i="144"/>
  <c r="H633" i="144"/>
  <c r="G633" i="144"/>
  <c r="E633" i="144"/>
  <c r="B633" i="144"/>
  <c r="Q632" i="144"/>
  <c r="O632" i="144"/>
  <c r="N632" i="144"/>
  <c r="M632" i="144"/>
  <c r="J632" i="144"/>
  <c r="I632" i="144"/>
  <c r="H632" i="144"/>
  <c r="G632" i="144"/>
  <c r="E632" i="144"/>
  <c r="B632" i="144"/>
  <c r="Q631" i="144"/>
  <c r="O631" i="144"/>
  <c r="N631" i="144"/>
  <c r="M631" i="144"/>
  <c r="K631" i="144"/>
  <c r="J631" i="144"/>
  <c r="I631" i="144"/>
  <c r="H631" i="144"/>
  <c r="G631" i="144"/>
  <c r="E631" i="144"/>
  <c r="B631" i="144"/>
  <c r="Q630" i="144"/>
  <c r="O630" i="144"/>
  <c r="N630" i="144"/>
  <c r="M630" i="144"/>
  <c r="K630" i="144"/>
  <c r="J630" i="144"/>
  <c r="I630" i="144"/>
  <c r="H630" i="144"/>
  <c r="G630" i="144"/>
  <c r="E630" i="144"/>
  <c r="B630" i="144"/>
  <c r="Q629" i="144"/>
  <c r="O629" i="144"/>
  <c r="N629" i="144"/>
  <c r="M629" i="144"/>
  <c r="K629" i="144"/>
  <c r="J629" i="144"/>
  <c r="I629" i="144"/>
  <c r="H629" i="144"/>
  <c r="G629" i="144"/>
  <c r="E629" i="144"/>
  <c r="B629" i="144"/>
  <c r="Q628" i="144"/>
  <c r="O628" i="144"/>
  <c r="N628" i="144"/>
  <c r="M628" i="144"/>
  <c r="K628" i="144"/>
  <c r="J628" i="144"/>
  <c r="I628" i="144"/>
  <c r="H628" i="144"/>
  <c r="G628" i="144"/>
  <c r="E628" i="144"/>
  <c r="B628" i="144"/>
  <c r="Q627" i="144"/>
  <c r="O627" i="144"/>
  <c r="N627" i="144"/>
  <c r="M627" i="144"/>
  <c r="K627" i="144"/>
  <c r="J627" i="144"/>
  <c r="I627" i="144"/>
  <c r="H627" i="144"/>
  <c r="G627" i="144"/>
  <c r="E627" i="144"/>
  <c r="B627" i="144"/>
  <c r="Q626" i="144"/>
  <c r="O626" i="144"/>
  <c r="N626" i="144"/>
  <c r="M626" i="144"/>
  <c r="K626" i="144"/>
  <c r="J626" i="144"/>
  <c r="I626" i="144"/>
  <c r="H626" i="144"/>
  <c r="G626" i="144"/>
  <c r="E626" i="144"/>
  <c r="B626" i="144"/>
  <c r="Q625" i="144"/>
  <c r="M625" i="144"/>
  <c r="I625" i="144"/>
  <c r="H625" i="144"/>
  <c r="G625" i="144"/>
  <c r="E625" i="144"/>
  <c r="B625" i="144"/>
  <c r="R624" i="144"/>
  <c r="Q624" i="144"/>
  <c r="P624" i="144"/>
  <c r="O624" i="144"/>
  <c r="N624" i="144"/>
  <c r="M624" i="144"/>
  <c r="L624" i="144"/>
  <c r="K624" i="144"/>
  <c r="J624" i="144"/>
  <c r="I624" i="144"/>
  <c r="H624" i="144"/>
  <c r="G624" i="144"/>
  <c r="E624" i="144"/>
  <c r="B624" i="144"/>
  <c r="L623" i="144"/>
  <c r="Q623" i="144"/>
  <c r="O623" i="144"/>
  <c r="N623" i="144"/>
  <c r="M623" i="144"/>
  <c r="K623" i="144"/>
  <c r="J623" i="144"/>
  <c r="I623" i="144"/>
  <c r="H623" i="144"/>
  <c r="G623" i="144"/>
  <c r="E623" i="144"/>
  <c r="B623" i="144"/>
  <c r="Q622" i="144"/>
  <c r="O622" i="144"/>
  <c r="N622" i="144"/>
  <c r="M622" i="144"/>
  <c r="K622" i="144"/>
  <c r="J622" i="144"/>
  <c r="I622" i="144"/>
  <c r="H622" i="144"/>
  <c r="G622" i="144"/>
  <c r="E622" i="144"/>
  <c r="B622" i="144"/>
  <c r="Q621" i="144"/>
  <c r="M621" i="144"/>
  <c r="J621" i="144"/>
  <c r="I621" i="144"/>
  <c r="H621" i="144"/>
  <c r="G621" i="144"/>
  <c r="E621" i="144"/>
  <c r="B621" i="144"/>
  <c r="B620" i="144"/>
  <c r="E620" i="144"/>
  <c r="G620" i="144"/>
  <c r="H620" i="144"/>
  <c r="I620" i="144"/>
  <c r="J620" i="144"/>
  <c r="K620" i="144"/>
  <c r="L620" i="144"/>
  <c r="M620" i="144"/>
  <c r="N620" i="144"/>
  <c r="O620" i="144"/>
  <c r="P620" i="144"/>
  <c r="Q620" i="144"/>
  <c r="R620" i="144"/>
  <c r="S620" i="144"/>
  <c r="B619" i="144"/>
  <c r="Q619" i="144"/>
  <c r="M619" i="144"/>
  <c r="I619" i="144"/>
  <c r="H619" i="144"/>
  <c r="G619" i="144"/>
  <c r="E619" i="144"/>
  <c r="R618" i="144"/>
  <c r="Q618" i="144"/>
  <c r="P618" i="144"/>
  <c r="O618" i="144"/>
  <c r="N618" i="144"/>
  <c r="M618" i="144"/>
  <c r="K618" i="144"/>
  <c r="J618" i="144"/>
  <c r="I618" i="144"/>
  <c r="H618" i="144"/>
  <c r="G618" i="144"/>
  <c r="E618" i="144"/>
  <c r="B618" i="144"/>
  <c r="R617" i="144"/>
  <c r="W617" i="144"/>
  <c r="Q617" i="144"/>
  <c r="P617" i="144"/>
  <c r="O617" i="144"/>
  <c r="N617" i="144"/>
  <c r="M617" i="144"/>
  <c r="K617" i="144"/>
  <c r="J617" i="144"/>
  <c r="I617" i="144"/>
  <c r="H617" i="144"/>
  <c r="G617" i="144"/>
  <c r="E617" i="144"/>
  <c r="B617" i="144"/>
  <c r="R616" i="144"/>
  <c r="Q616" i="144"/>
  <c r="P616" i="144"/>
  <c r="O616" i="144"/>
  <c r="N616" i="144"/>
  <c r="M616" i="144"/>
  <c r="I616" i="144"/>
  <c r="H616" i="144"/>
  <c r="G616" i="144"/>
  <c r="E616" i="144"/>
  <c r="B616" i="144"/>
  <c r="Q615" i="144"/>
  <c r="O615" i="144"/>
  <c r="N615" i="144"/>
  <c r="M615" i="144"/>
  <c r="K615" i="144"/>
  <c r="J615" i="144"/>
  <c r="I615" i="144"/>
  <c r="H615" i="144"/>
  <c r="G615" i="144"/>
  <c r="E615" i="144"/>
  <c r="B615" i="144"/>
  <c r="Q614" i="144"/>
  <c r="M614" i="144"/>
  <c r="I614" i="144"/>
  <c r="H614" i="144"/>
  <c r="G614" i="144"/>
  <c r="E614" i="144"/>
  <c r="B614" i="144"/>
  <c r="R613" i="144"/>
  <c r="Q613" i="144"/>
  <c r="P613" i="144"/>
  <c r="O613" i="144"/>
  <c r="N613" i="144"/>
  <c r="M613" i="144"/>
  <c r="L613" i="144"/>
  <c r="K613" i="144"/>
  <c r="J613" i="144"/>
  <c r="I613" i="144"/>
  <c r="H613" i="144"/>
  <c r="G613" i="144"/>
  <c r="F613" i="144"/>
  <c r="E613" i="144"/>
  <c r="D613" i="144"/>
  <c r="C613" i="144"/>
  <c r="B613" i="144"/>
  <c r="R612" i="144"/>
  <c r="Q612" i="144"/>
  <c r="P612" i="144"/>
  <c r="O612" i="144"/>
  <c r="N612" i="144"/>
  <c r="M612" i="144"/>
  <c r="L612" i="144"/>
  <c r="K612" i="144"/>
  <c r="J612" i="144"/>
  <c r="T612" i="144"/>
  <c r="I612" i="144"/>
  <c r="H612" i="144"/>
  <c r="G612" i="144"/>
  <c r="F612" i="144"/>
  <c r="E612" i="144"/>
  <c r="D612" i="144"/>
  <c r="C612" i="144"/>
  <c r="B612" i="144"/>
  <c r="R611" i="144"/>
  <c r="Q611" i="144"/>
  <c r="P611" i="144"/>
  <c r="O611" i="144"/>
  <c r="N611" i="144"/>
  <c r="M611" i="144"/>
  <c r="L611" i="144"/>
  <c r="K611" i="144"/>
  <c r="J611" i="144"/>
  <c r="I611" i="144"/>
  <c r="H611" i="144"/>
  <c r="G611" i="144"/>
  <c r="F611" i="144"/>
  <c r="E611" i="144"/>
  <c r="D611" i="144"/>
  <c r="C611" i="144"/>
  <c r="B611" i="144"/>
  <c r="Q610" i="144"/>
  <c r="O610" i="144"/>
  <c r="N610" i="144"/>
  <c r="M610" i="144"/>
  <c r="K610" i="144"/>
  <c r="J610" i="144"/>
  <c r="I610" i="144"/>
  <c r="H610" i="144"/>
  <c r="G610" i="144"/>
  <c r="E610" i="144"/>
  <c r="B610" i="144"/>
  <c r="Q609" i="144"/>
  <c r="O609" i="144"/>
  <c r="N609" i="144"/>
  <c r="M609" i="144"/>
  <c r="K609" i="144"/>
  <c r="J609" i="144"/>
  <c r="I609" i="144"/>
  <c r="H609" i="144"/>
  <c r="G609" i="144"/>
  <c r="E609" i="144"/>
  <c r="B609" i="144"/>
  <c r="Q608" i="144"/>
  <c r="O608" i="144"/>
  <c r="N608" i="144"/>
  <c r="M608" i="144"/>
  <c r="K608" i="144"/>
  <c r="J608" i="144"/>
  <c r="I608" i="144"/>
  <c r="H608" i="144"/>
  <c r="G608" i="144"/>
  <c r="E608" i="144"/>
  <c r="B608" i="144"/>
  <c r="Q607" i="144"/>
  <c r="O607" i="144"/>
  <c r="N607" i="144"/>
  <c r="M607" i="144"/>
  <c r="K607" i="144"/>
  <c r="J607" i="144"/>
  <c r="I607" i="144"/>
  <c r="H607" i="144"/>
  <c r="G607" i="144"/>
  <c r="E607" i="144"/>
  <c r="B607" i="144"/>
  <c r="Q606" i="144"/>
  <c r="O606" i="144"/>
  <c r="N606" i="144"/>
  <c r="M606" i="144"/>
  <c r="K606" i="144"/>
  <c r="J606" i="144"/>
  <c r="I606" i="144"/>
  <c r="H606" i="144"/>
  <c r="G606" i="144"/>
  <c r="E606" i="144"/>
  <c r="B606" i="144"/>
  <c r="Q605" i="144"/>
  <c r="O605" i="144"/>
  <c r="N605" i="144"/>
  <c r="M605" i="144"/>
  <c r="K605" i="144"/>
  <c r="J605" i="144"/>
  <c r="I605" i="144"/>
  <c r="H605" i="144"/>
  <c r="G605" i="144"/>
  <c r="E605" i="144"/>
  <c r="B605" i="144"/>
  <c r="Q604" i="144"/>
  <c r="O604" i="144"/>
  <c r="N604" i="144"/>
  <c r="M604" i="144"/>
  <c r="K604" i="144"/>
  <c r="J604" i="144"/>
  <c r="I604" i="144"/>
  <c r="H604" i="144"/>
  <c r="G604" i="144"/>
  <c r="E604" i="144"/>
  <c r="B604" i="144"/>
  <c r="Q603" i="144"/>
  <c r="O603" i="144"/>
  <c r="N603" i="144"/>
  <c r="M603" i="144"/>
  <c r="K603" i="144"/>
  <c r="J603" i="144"/>
  <c r="I603" i="144"/>
  <c r="H603" i="144"/>
  <c r="G603" i="144"/>
  <c r="E603" i="144"/>
  <c r="B603" i="144"/>
  <c r="Q602" i="144"/>
  <c r="O602" i="144"/>
  <c r="N602" i="144"/>
  <c r="M602" i="144"/>
  <c r="K602" i="144"/>
  <c r="J602" i="144"/>
  <c r="I602" i="144"/>
  <c r="H602" i="144"/>
  <c r="G602" i="144"/>
  <c r="E602" i="144"/>
  <c r="B602" i="144"/>
  <c r="Q601" i="144"/>
  <c r="M601" i="144"/>
  <c r="I601" i="144"/>
  <c r="H601" i="144"/>
  <c r="G601" i="144"/>
  <c r="E601" i="144"/>
  <c r="B601" i="144"/>
  <c r="Q600" i="144"/>
  <c r="O600" i="144"/>
  <c r="N600" i="144"/>
  <c r="M600" i="144"/>
  <c r="K600" i="144"/>
  <c r="J600" i="144"/>
  <c r="I600" i="144"/>
  <c r="H600" i="144"/>
  <c r="G600" i="144"/>
  <c r="E600" i="144"/>
  <c r="B600" i="144"/>
  <c r="Q599" i="144"/>
  <c r="O599" i="144"/>
  <c r="N599" i="144"/>
  <c r="M599" i="144"/>
  <c r="J599" i="144"/>
  <c r="I599" i="144"/>
  <c r="H599" i="144"/>
  <c r="G599" i="144"/>
  <c r="E599" i="144"/>
  <c r="B599" i="144"/>
  <c r="Q598" i="144"/>
  <c r="O598" i="144"/>
  <c r="N598" i="144"/>
  <c r="M598" i="144"/>
  <c r="K598" i="144"/>
  <c r="J598" i="144"/>
  <c r="I598" i="144"/>
  <c r="H598" i="144"/>
  <c r="G598" i="144"/>
  <c r="E598" i="144"/>
  <c r="B598" i="144"/>
  <c r="Q597" i="144"/>
  <c r="O597" i="144"/>
  <c r="N597" i="144"/>
  <c r="M597" i="144"/>
  <c r="K597" i="144"/>
  <c r="J597" i="144"/>
  <c r="I597" i="144"/>
  <c r="H597" i="144"/>
  <c r="G597" i="144"/>
  <c r="E597" i="144"/>
  <c r="B597" i="144"/>
  <c r="Q596" i="144"/>
  <c r="O596" i="144"/>
  <c r="N596" i="144"/>
  <c r="M596" i="144"/>
  <c r="K596" i="144"/>
  <c r="J596" i="144"/>
  <c r="I596" i="144"/>
  <c r="H596" i="144"/>
  <c r="G596" i="144"/>
  <c r="E596" i="144"/>
  <c r="B596" i="144"/>
  <c r="Q595" i="144"/>
  <c r="O595" i="144"/>
  <c r="N595" i="144"/>
  <c r="M595" i="144"/>
  <c r="K595" i="144"/>
  <c r="J595" i="144"/>
  <c r="I595" i="144"/>
  <c r="H595" i="144"/>
  <c r="G595" i="144"/>
  <c r="E595" i="144"/>
  <c r="B595" i="144"/>
  <c r="Q594" i="144"/>
  <c r="O594" i="144"/>
  <c r="N594" i="144"/>
  <c r="M594" i="144"/>
  <c r="K594" i="144"/>
  <c r="J594" i="144"/>
  <c r="I594" i="144"/>
  <c r="H594" i="144"/>
  <c r="G594" i="144"/>
  <c r="E594" i="144"/>
  <c r="B594" i="144"/>
  <c r="Q593" i="144"/>
  <c r="O593" i="144"/>
  <c r="N593" i="144"/>
  <c r="M593" i="144"/>
  <c r="K593" i="144"/>
  <c r="J593" i="144"/>
  <c r="I593" i="144"/>
  <c r="H593" i="144"/>
  <c r="G593" i="144"/>
  <c r="E593" i="144"/>
  <c r="B593" i="144"/>
  <c r="Q592" i="144"/>
  <c r="M592" i="144"/>
  <c r="I592" i="144"/>
  <c r="H592" i="144"/>
  <c r="G592" i="144"/>
  <c r="E592" i="144"/>
  <c r="B592" i="144"/>
  <c r="R591" i="144"/>
  <c r="W591" i="144"/>
  <c r="Q591" i="144"/>
  <c r="P591" i="144"/>
  <c r="O591" i="144"/>
  <c r="N591" i="144"/>
  <c r="M591" i="144"/>
  <c r="L591" i="144"/>
  <c r="K591" i="144"/>
  <c r="J591" i="144"/>
  <c r="U591" i="144"/>
  <c r="I591" i="144"/>
  <c r="H591" i="144"/>
  <c r="G591" i="144"/>
  <c r="E591" i="144"/>
  <c r="B591" i="144"/>
  <c r="Q590" i="144"/>
  <c r="O590" i="144"/>
  <c r="N590" i="144"/>
  <c r="M590" i="144"/>
  <c r="K590" i="144"/>
  <c r="J590" i="144"/>
  <c r="I590" i="144"/>
  <c r="H590" i="144"/>
  <c r="G590" i="144"/>
  <c r="E590" i="144"/>
  <c r="B590" i="144"/>
  <c r="Q589" i="144"/>
  <c r="O589" i="144"/>
  <c r="N589" i="144"/>
  <c r="M589" i="144"/>
  <c r="L589" i="144"/>
  <c r="K589" i="144"/>
  <c r="J589" i="144"/>
  <c r="I589" i="144"/>
  <c r="H589" i="144"/>
  <c r="G589" i="144"/>
  <c r="E589" i="144"/>
  <c r="B589" i="144"/>
  <c r="Q588" i="144"/>
  <c r="M588" i="144"/>
  <c r="J588" i="144"/>
  <c r="I588" i="144"/>
  <c r="H588" i="144"/>
  <c r="G588" i="144"/>
  <c r="E588" i="144"/>
  <c r="B588" i="144"/>
  <c r="S587" i="144"/>
  <c r="R587" i="144"/>
  <c r="Q587" i="144"/>
  <c r="P587" i="144"/>
  <c r="O587" i="144"/>
  <c r="N587" i="144"/>
  <c r="M587" i="144"/>
  <c r="L587" i="144"/>
  <c r="K587" i="144"/>
  <c r="J587" i="144"/>
  <c r="I587" i="144"/>
  <c r="H587" i="144"/>
  <c r="G587" i="144"/>
  <c r="E587" i="144"/>
  <c r="B587" i="144"/>
  <c r="Q586" i="144"/>
  <c r="M586" i="144"/>
  <c r="I586" i="144"/>
  <c r="H586" i="144"/>
  <c r="G586" i="144"/>
  <c r="E586" i="144"/>
  <c r="R585" i="144"/>
  <c r="Q585" i="144"/>
  <c r="P585" i="144"/>
  <c r="O585" i="144"/>
  <c r="N585" i="144"/>
  <c r="M585" i="144"/>
  <c r="K585" i="144"/>
  <c r="J585" i="144"/>
  <c r="I585" i="144"/>
  <c r="H585" i="144"/>
  <c r="G585" i="144"/>
  <c r="E585" i="144"/>
  <c r="R584" i="144"/>
  <c r="Q584" i="144"/>
  <c r="P584" i="144"/>
  <c r="O584" i="144"/>
  <c r="N584" i="144"/>
  <c r="M584" i="144"/>
  <c r="K584" i="144"/>
  <c r="J584" i="144"/>
  <c r="I584" i="144"/>
  <c r="H584" i="144"/>
  <c r="G584" i="144"/>
  <c r="E584" i="144"/>
  <c r="R583" i="144"/>
  <c r="W583" i="144"/>
  <c r="Q583" i="144"/>
  <c r="P583" i="144"/>
  <c r="O583" i="144"/>
  <c r="N583" i="144"/>
  <c r="M583" i="144"/>
  <c r="I583" i="144"/>
  <c r="H583" i="144"/>
  <c r="G583" i="144"/>
  <c r="E583" i="144"/>
  <c r="Q582" i="144"/>
  <c r="O582" i="144"/>
  <c r="N582" i="144"/>
  <c r="M582" i="144"/>
  <c r="K582" i="144"/>
  <c r="J582" i="144"/>
  <c r="I582" i="144"/>
  <c r="H582" i="144"/>
  <c r="G582" i="144"/>
  <c r="E582" i="144"/>
  <c r="Q581" i="144"/>
  <c r="M581" i="144"/>
  <c r="I581" i="144"/>
  <c r="H581" i="144"/>
  <c r="G581" i="144"/>
  <c r="E581" i="144"/>
  <c r="R580" i="144"/>
  <c r="Q580" i="144"/>
  <c r="P580" i="144"/>
  <c r="O580" i="144"/>
  <c r="N580" i="144"/>
  <c r="M580" i="144"/>
  <c r="L580" i="144"/>
  <c r="K580" i="144"/>
  <c r="J580" i="144"/>
  <c r="T580" i="144"/>
  <c r="I580" i="144"/>
  <c r="H580" i="144"/>
  <c r="G580" i="144"/>
  <c r="F580" i="144"/>
  <c r="E580" i="144"/>
  <c r="D580" i="144"/>
  <c r="C580" i="144"/>
  <c r="B580" i="144"/>
  <c r="R579" i="144"/>
  <c r="W579" i="144"/>
  <c r="Q579" i="144"/>
  <c r="P579" i="144"/>
  <c r="O579" i="144"/>
  <c r="N579" i="144"/>
  <c r="M579" i="144"/>
  <c r="L579" i="144"/>
  <c r="K579" i="144"/>
  <c r="J579" i="144"/>
  <c r="I579" i="144"/>
  <c r="H579" i="144"/>
  <c r="G579" i="144"/>
  <c r="F579" i="144"/>
  <c r="E579" i="144"/>
  <c r="D579" i="144"/>
  <c r="C579" i="144"/>
  <c r="B579" i="144"/>
  <c r="R578" i="144"/>
  <c r="V578" i="144"/>
  <c r="Q578" i="144"/>
  <c r="P578" i="144"/>
  <c r="O578" i="144"/>
  <c r="N578" i="144"/>
  <c r="M578" i="144"/>
  <c r="L578" i="144"/>
  <c r="K578" i="144"/>
  <c r="J578" i="144"/>
  <c r="I578" i="144"/>
  <c r="H578" i="144"/>
  <c r="G578" i="144"/>
  <c r="F578" i="144"/>
  <c r="E578" i="144"/>
  <c r="D578" i="144"/>
  <c r="C578" i="144"/>
  <c r="B578" i="144"/>
  <c r="Q577" i="144"/>
  <c r="O577" i="144"/>
  <c r="N577" i="144"/>
  <c r="M577" i="144"/>
  <c r="K577" i="144"/>
  <c r="J577" i="144"/>
  <c r="I577" i="144"/>
  <c r="H577" i="144"/>
  <c r="G577" i="144"/>
  <c r="E577" i="144"/>
  <c r="Q576" i="144"/>
  <c r="O576" i="144"/>
  <c r="N576" i="144"/>
  <c r="M576" i="144"/>
  <c r="K576" i="144"/>
  <c r="J576" i="144"/>
  <c r="I576" i="144"/>
  <c r="H576" i="144"/>
  <c r="G576" i="144"/>
  <c r="E576" i="144"/>
  <c r="Q575" i="144"/>
  <c r="O575" i="144"/>
  <c r="N575" i="144"/>
  <c r="M575" i="144"/>
  <c r="K575" i="144"/>
  <c r="J575" i="144"/>
  <c r="I575" i="144"/>
  <c r="H575" i="144"/>
  <c r="G575" i="144"/>
  <c r="E575" i="144"/>
  <c r="Q574" i="144"/>
  <c r="O574" i="144"/>
  <c r="N574" i="144"/>
  <c r="M574" i="144"/>
  <c r="K574" i="144"/>
  <c r="J574" i="144"/>
  <c r="I574" i="144"/>
  <c r="H574" i="144"/>
  <c r="G574" i="144"/>
  <c r="E574" i="144"/>
  <c r="Q573" i="144"/>
  <c r="O573" i="144"/>
  <c r="N573" i="144"/>
  <c r="M573" i="144"/>
  <c r="K573" i="144"/>
  <c r="J573" i="144"/>
  <c r="I573" i="144"/>
  <c r="H573" i="144"/>
  <c r="G573" i="144"/>
  <c r="E573" i="144"/>
  <c r="Q572" i="144"/>
  <c r="O572" i="144"/>
  <c r="N572" i="144"/>
  <c r="M572" i="144"/>
  <c r="K572" i="144"/>
  <c r="J572" i="144"/>
  <c r="I572" i="144"/>
  <c r="H572" i="144"/>
  <c r="G572" i="144"/>
  <c r="E572" i="144"/>
  <c r="Q571" i="144"/>
  <c r="O571" i="144"/>
  <c r="N571" i="144"/>
  <c r="M571" i="144"/>
  <c r="K571" i="144"/>
  <c r="J571" i="144"/>
  <c r="I571" i="144"/>
  <c r="H571" i="144"/>
  <c r="G571" i="144"/>
  <c r="E571" i="144"/>
  <c r="Q570" i="144"/>
  <c r="O570" i="144"/>
  <c r="N570" i="144"/>
  <c r="M570" i="144"/>
  <c r="K570" i="144"/>
  <c r="J570" i="144"/>
  <c r="I570" i="144"/>
  <c r="H570" i="144"/>
  <c r="G570" i="144"/>
  <c r="E570" i="144"/>
  <c r="Q569" i="144"/>
  <c r="O569" i="144"/>
  <c r="N569" i="144"/>
  <c r="M569" i="144"/>
  <c r="K569" i="144"/>
  <c r="J569" i="144"/>
  <c r="I569" i="144"/>
  <c r="H569" i="144"/>
  <c r="G569" i="144"/>
  <c r="E569" i="144"/>
  <c r="Q568" i="144"/>
  <c r="M568" i="144"/>
  <c r="I568" i="144"/>
  <c r="H568" i="144"/>
  <c r="G568" i="144"/>
  <c r="E568" i="144"/>
  <c r="Q567" i="144"/>
  <c r="O567" i="144"/>
  <c r="N567" i="144"/>
  <c r="M567" i="144"/>
  <c r="K567" i="144"/>
  <c r="J567" i="144"/>
  <c r="I567" i="144"/>
  <c r="H567" i="144"/>
  <c r="G567" i="144"/>
  <c r="E567" i="144"/>
  <c r="Q566" i="144"/>
  <c r="O566" i="144"/>
  <c r="N566" i="144"/>
  <c r="M566" i="144"/>
  <c r="J566" i="144"/>
  <c r="I566" i="144"/>
  <c r="H566" i="144"/>
  <c r="G566" i="144"/>
  <c r="E566" i="144"/>
  <c r="Q565" i="144"/>
  <c r="O565" i="144"/>
  <c r="N565" i="144"/>
  <c r="M565" i="144"/>
  <c r="K565" i="144"/>
  <c r="J565" i="144"/>
  <c r="I565" i="144"/>
  <c r="H565" i="144"/>
  <c r="G565" i="144"/>
  <c r="E565" i="144"/>
  <c r="Q564" i="144"/>
  <c r="O564" i="144"/>
  <c r="N564" i="144"/>
  <c r="M564" i="144"/>
  <c r="K564" i="144"/>
  <c r="J564" i="144"/>
  <c r="I564" i="144"/>
  <c r="H564" i="144"/>
  <c r="G564" i="144"/>
  <c r="E564" i="144"/>
  <c r="Q563" i="144"/>
  <c r="O563" i="144"/>
  <c r="N563" i="144"/>
  <c r="M563" i="144"/>
  <c r="K563" i="144"/>
  <c r="J563" i="144"/>
  <c r="I563" i="144"/>
  <c r="H563" i="144"/>
  <c r="G563" i="144"/>
  <c r="E563" i="144"/>
  <c r="Q562" i="144"/>
  <c r="O562" i="144"/>
  <c r="N562" i="144"/>
  <c r="M562" i="144"/>
  <c r="K562" i="144"/>
  <c r="J562" i="144"/>
  <c r="I562" i="144"/>
  <c r="H562" i="144"/>
  <c r="G562" i="144"/>
  <c r="E562" i="144"/>
  <c r="Q561" i="144"/>
  <c r="O561" i="144"/>
  <c r="N561" i="144"/>
  <c r="M561" i="144"/>
  <c r="K561" i="144"/>
  <c r="J561" i="144"/>
  <c r="I561" i="144"/>
  <c r="H561" i="144"/>
  <c r="G561" i="144"/>
  <c r="E561" i="144"/>
  <c r="Q560" i="144"/>
  <c r="O560" i="144"/>
  <c r="N560" i="144"/>
  <c r="M560" i="144"/>
  <c r="K560" i="144"/>
  <c r="J560" i="144"/>
  <c r="I560" i="144"/>
  <c r="H560" i="144"/>
  <c r="G560" i="144"/>
  <c r="E560" i="144"/>
  <c r="Q559" i="144"/>
  <c r="M559" i="144"/>
  <c r="I559" i="144"/>
  <c r="H559" i="144"/>
  <c r="G559" i="144"/>
  <c r="E559" i="144"/>
  <c r="R558" i="144"/>
  <c r="V558" i="144"/>
  <c r="Q558" i="144"/>
  <c r="P558" i="144"/>
  <c r="O558" i="144"/>
  <c r="N558" i="144"/>
  <c r="M558" i="144"/>
  <c r="L558" i="144"/>
  <c r="K558" i="144"/>
  <c r="J558" i="144"/>
  <c r="I558" i="144"/>
  <c r="H558" i="144"/>
  <c r="G558" i="144"/>
  <c r="E558" i="144"/>
  <c r="Q557" i="144"/>
  <c r="O557" i="144"/>
  <c r="N557" i="144"/>
  <c r="M557" i="144"/>
  <c r="K557" i="144"/>
  <c r="J557" i="144"/>
  <c r="I557" i="144"/>
  <c r="H557" i="144"/>
  <c r="G557" i="144"/>
  <c r="E557" i="144"/>
  <c r="Q556" i="144"/>
  <c r="O556" i="144"/>
  <c r="N556" i="144"/>
  <c r="M556" i="144"/>
  <c r="K556" i="144"/>
  <c r="J556" i="144"/>
  <c r="I556" i="144"/>
  <c r="H556" i="144"/>
  <c r="G556" i="144"/>
  <c r="E556" i="144"/>
  <c r="Q555" i="144"/>
  <c r="M555" i="144"/>
  <c r="I555" i="144"/>
  <c r="H555" i="144"/>
  <c r="G555" i="144"/>
  <c r="E555" i="144"/>
  <c r="E554" i="144"/>
  <c r="G554" i="144"/>
  <c r="H554" i="144"/>
  <c r="I554" i="144"/>
  <c r="J554" i="144"/>
  <c r="K554" i="144"/>
  <c r="L554" i="144"/>
  <c r="M554" i="144"/>
  <c r="N554" i="144"/>
  <c r="O554" i="144"/>
  <c r="P554" i="144"/>
  <c r="Q554" i="144"/>
  <c r="R554" i="144"/>
  <c r="S554" i="144"/>
  <c r="Q553" i="144"/>
  <c r="M553" i="144"/>
  <c r="I553" i="144"/>
  <c r="H553" i="144"/>
  <c r="G553" i="144"/>
  <c r="E553" i="144"/>
  <c r="R552" i="144"/>
  <c r="Q552" i="144"/>
  <c r="P552" i="144"/>
  <c r="O552" i="144"/>
  <c r="N552" i="144"/>
  <c r="M552" i="144"/>
  <c r="K552" i="144"/>
  <c r="J552" i="144"/>
  <c r="I552" i="144"/>
  <c r="H552" i="144"/>
  <c r="G552" i="144"/>
  <c r="E552" i="144"/>
  <c r="R551" i="144"/>
  <c r="Q551" i="144"/>
  <c r="P551" i="144"/>
  <c r="O551" i="144"/>
  <c r="N551" i="144"/>
  <c r="M551" i="144"/>
  <c r="K551" i="144"/>
  <c r="J551" i="144"/>
  <c r="I551" i="144"/>
  <c r="H551" i="144"/>
  <c r="G551" i="144"/>
  <c r="E551" i="144"/>
  <c r="R550" i="144"/>
  <c r="Q550" i="144"/>
  <c r="P550" i="144"/>
  <c r="O550" i="144"/>
  <c r="N550" i="144"/>
  <c r="M550" i="144"/>
  <c r="I550" i="144"/>
  <c r="H550" i="144"/>
  <c r="G550" i="144"/>
  <c r="E550" i="144"/>
  <c r="Q549" i="144"/>
  <c r="O549" i="144"/>
  <c r="N549" i="144"/>
  <c r="M549" i="144"/>
  <c r="K549" i="144"/>
  <c r="J549" i="144"/>
  <c r="I549" i="144"/>
  <c r="H549" i="144"/>
  <c r="G549" i="144"/>
  <c r="E549" i="144"/>
  <c r="Q548" i="144"/>
  <c r="M548" i="144"/>
  <c r="I548" i="144"/>
  <c r="H548" i="144"/>
  <c r="G548" i="144"/>
  <c r="E548" i="144"/>
  <c r="R547" i="144"/>
  <c r="Q547" i="144"/>
  <c r="P547" i="144"/>
  <c r="O547" i="144"/>
  <c r="N547" i="144"/>
  <c r="M547" i="144"/>
  <c r="L547" i="144"/>
  <c r="K547" i="144"/>
  <c r="J547" i="144"/>
  <c r="I547" i="144"/>
  <c r="H547" i="144"/>
  <c r="G547" i="144"/>
  <c r="F547" i="144"/>
  <c r="E547" i="144"/>
  <c r="D547" i="144"/>
  <c r="C547" i="144"/>
  <c r="B547" i="144"/>
  <c r="R546" i="144"/>
  <c r="Q546" i="144"/>
  <c r="P546" i="144"/>
  <c r="O546" i="144"/>
  <c r="N546" i="144"/>
  <c r="M546" i="144"/>
  <c r="L546" i="144"/>
  <c r="K546" i="144"/>
  <c r="J546" i="144"/>
  <c r="I546" i="144"/>
  <c r="H546" i="144"/>
  <c r="G546" i="144"/>
  <c r="F546" i="144"/>
  <c r="E546" i="144"/>
  <c r="D546" i="144"/>
  <c r="C546" i="144"/>
  <c r="B546" i="144"/>
  <c r="R545" i="144"/>
  <c r="Q545" i="144"/>
  <c r="P545" i="144"/>
  <c r="O545" i="144"/>
  <c r="N545" i="144"/>
  <c r="M545" i="144"/>
  <c r="L545" i="144"/>
  <c r="K545" i="144"/>
  <c r="J545" i="144"/>
  <c r="U545" i="144"/>
  <c r="I545" i="144"/>
  <c r="H545" i="144"/>
  <c r="G545" i="144"/>
  <c r="F545" i="144"/>
  <c r="E545" i="144"/>
  <c r="D545" i="144"/>
  <c r="C545" i="144"/>
  <c r="B545" i="144"/>
  <c r="Q544" i="144"/>
  <c r="O544" i="144"/>
  <c r="N544" i="144"/>
  <c r="M544" i="144"/>
  <c r="K544" i="144"/>
  <c r="J544" i="144"/>
  <c r="I544" i="144"/>
  <c r="H544" i="144"/>
  <c r="G544" i="144"/>
  <c r="E544" i="144"/>
  <c r="Q543" i="144"/>
  <c r="O543" i="144"/>
  <c r="N543" i="144"/>
  <c r="M543" i="144"/>
  <c r="K543" i="144"/>
  <c r="J543" i="144"/>
  <c r="I543" i="144"/>
  <c r="H543" i="144"/>
  <c r="G543" i="144"/>
  <c r="E543" i="144"/>
  <c r="Q542" i="144"/>
  <c r="O542" i="144"/>
  <c r="N542" i="144"/>
  <c r="M542" i="144"/>
  <c r="K542" i="144"/>
  <c r="J542" i="144"/>
  <c r="I542" i="144"/>
  <c r="H542" i="144"/>
  <c r="G542" i="144"/>
  <c r="E542" i="144"/>
  <c r="Q541" i="144"/>
  <c r="O541" i="144"/>
  <c r="N541" i="144"/>
  <c r="M541" i="144"/>
  <c r="K541" i="144"/>
  <c r="J541" i="144"/>
  <c r="I541" i="144"/>
  <c r="H541" i="144"/>
  <c r="G541" i="144"/>
  <c r="E541" i="144"/>
  <c r="Q540" i="144"/>
  <c r="O540" i="144"/>
  <c r="N540" i="144"/>
  <c r="M540" i="144"/>
  <c r="K540" i="144"/>
  <c r="J540" i="144"/>
  <c r="I540" i="144"/>
  <c r="H540" i="144"/>
  <c r="G540" i="144"/>
  <c r="E540" i="144"/>
  <c r="Q539" i="144"/>
  <c r="O539" i="144"/>
  <c r="N539" i="144"/>
  <c r="M539" i="144"/>
  <c r="K539" i="144"/>
  <c r="J539" i="144"/>
  <c r="I539" i="144"/>
  <c r="H539" i="144"/>
  <c r="G539" i="144"/>
  <c r="E539" i="144"/>
  <c r="Q538" i="144"/>
  <c r="O538" i="144"/>
  <c r="N538" i="144"/>
  <c r="M538" i="144"/>
  <c r="K538" i="144"/>
  <c r="J538" i="144"/>
  <c r="I538" i="144"/>
  <c r="H538" i="144"/>
  <c r="G538" i="144"/>
  <c r="E538" i="144"/>
  <c r="Q537" i="144"/>
  <c r="O537" i="144"/>
  <c r="N537" i="144"/>
  <c r="M537" i="144"/>
  <c r="K537" i="144"/>
  <c r="J537" i="144"/>
  <c r="I537" i="144"/>
  <c r="H537" i="144"/>
  <c r="G537" i="144"/>
  <c r="E537" i="144"/>
  <c r="Q536" i="144"/>
  <c r="O536" i="144"/>
  <c r="N536" i="144"/>
  <c r="M536" i="144"/>
  <c r="K536" i="144"/>
  <c r="J536" i="144"/>
  <c r="I536" i="144"/>
  <c r="H536" i="144"/>
  <c r="G536" i="144"/>
  <c r="E536" i="144"/>
  <c r="Q535" i="144"/>
  <c r="M535" i="144"/>
  <c r="I535" i="144"/>
  <c r="H535" i="144"/>
  <c r="G535" i="144"/>
  <c r="E535" i="144"/>
  <c r="Q534" i="144"/>
  <c r="O534" i="144"/>
  <c r="N534" i="144"/>
  <c r="M534" i="144"/>
  <c r="K534" i="144"/>
  <c r="J534" i="144"/>
  <c r="I534" i="144"/>
  <c r="H534" i="144"/>
  <c r="G534" i="144"/>
  <c r="E534" i="144"/>
  <c r="Q533" i="144"/>
  <c r="O533" i="144"/>
  <c r="N533" i="144"/>
  <c r="M533" i="144"/>
  <c r="J533" i="144"/>
  <c r="I533" i="144"/>
  <c r="H533" i="144"/>
  <c r="G533" i="144"/>
  <c r="E533" i="144"/>
  <c r="Q532" i="144"/>
  <c r="O532" i="144"/>
  <c r="N532" i="144"/>
  <c r="M532" i="144"/>
  <c r="K532" i="144"/>
  <c r="J532" i="144"/>
  <c r="I532" i="144"/>
  <c r="H532" i="144"/>
  <c r="G532" i="144"/>
  <c r="E532" i="144"/>
  <c r="Q531" i="144"/>
  <c r="O531" i="144"/>
  <c r="N531" i="144"/>
  <c r="M531" i="144"/>
  <c r="K531" i="144"/>
  <c r="J531" i="144"/>
  <c r="I531" i="144"/>
  <c r="H531" i="144"/>
  <c r="G531" i="144"/>
  <c r="E531" i="144"/>
  <c r="Q530" i="144"/>
  <c r="O530" i="144"/>
  <c r="N530" i="144"/>
  <c r="M530" i="144"/>
  <c r="K530" i="144"/>
  <c r="J530" i="144"/>
  <c r="I530" i="144"/>
  <c r="H530" i="144"/>
  <c r="G530" i="144"/>
  <c r="E530" i="144"/>
  <c r="Q529" i="144"/>
  <c r="O529" i="144"/>
  <c r="N529" i="144"/>
  <c r="M529" i="144"/>
  <c r="K529" i="144"/>
  <c r="J529" i="144"/>
  <c r="I529" i="144"/>
  <c r="H529" i="144"/>
  <c r="G529" i="144"/>
  <c r="E529" i="144"/>
  <c r="Q528" i="144"/>
  <c r="O528" i="144"/>
  <c r="N528" i="144"/>
  <c r="M528" i="144"/>
  <c r="K528" i="144"/>
  <c r="J528" i="144"/>
  <c r="I528" i="144"/>
  <c r="H528" i="144"/>
  <c r="G528" i="144"/>
  <c r="E528" i="144"/>
  <c r="Q527" i="144"/>
  <c r="O527" i="144"/>
  <c r="N527" i="144"/>
  <c r="M527" i="144"/>
  <c r="K527" i="144"/>
  <c r="J527" i="144"/>
  <c r="I527" i="144"/>
  <c r="H527" i="144"/>
  <c r="G527" i="144"/>
  <c r="E527" i="144"/>
  <c r="Q526" i="144"/>
  <c r="M526" i="144"/>
  <c r="I526" i="144"/>
  <c r="H526" i="144"/>
  <c r="G526" i="144"/>
  <c r="E526" i="144"/>
  <c r="R525" i="144"/>
  <c r="Q525" i="144"/>
  <c r="P525" i="144"/>
  <c r="O525" i="144"/>
  <c r="N525" i="144"/>
  <c r="M525" i="144"/>
  <c r="L525" i="144"/>
  <c r="K525" i="144"/>
  <c r="J525" i="144"/>
  <c r="T525" i="144"/>
  <c r="I525" i="144"/>
  <c r="H525" i="144"/>
  <c r="G525" i="144"/>
  <c r="E525" i="144"/>
  <c r="Q524" i="144"/>
  <c r="O524" i="144"/>
  <c r="N524" i="144"/>
  <c r="M524" i="144"/>
  <c r="K524" i="144"/>
  <c r="J524" i="144"/>
  <c r="I524" i="144"/>
  <c r="H524" i="144"/>
  <c r="G524" i="144"/>
  <c r="E524" i="144"/>
  <c r="Q523" i="144"/>
  <c r="O523" i="144"/>
  <c r="N523" i="144"/>
  <c r="M523" i="144"/>
  <c r="K523" i="144"/>
  <c r="J523" i="144"/>
  <c r="I523" i="144"/>
  <c r="H523" i="144"/>
  <c r="G523" i="144"/>
  <c r="E523" i="144"/>
  <c r="Q522" i="144"/>
  <c r="M522" i="144"/>
  <c r="I522" i="144"/>
  <c r="H522" i="144"/>
  <c r="G522" i="144"/>
  <c r="E522" i="144"/>
  <c r="E521" i="144"/>
  <c r="G521" i="144"/>
  <c r="H521" i="144"/>
  <c r="I521" i="144"/>
  <c r="J521" i="144"/>
  <c r="K521" i="144"/>
  <c r="L521" i="144"/>
  <c r="M521" i="144"/>
  <c r="N521" i="144"/>
  <c r="O521" i="144"/>
  <c r="P521" i="144"/>
  <c r="Q521" i="144"/>
  <c r="R521" i="144"/>
  <c r="S521" i="144"/>
  <c r="Q520" i="144"/>
  <c r="M520" i="144"/>
  <c r="I520" i="144"/>
  <c r="H520" i="144"/>
  <c r="G520" i="144"/>
  <c r="E520" i="144"/>
  <c r="R519" i="144"/>
  <c r="W519" i="144"/>
  <c r="Q519" i="144"/>
  <c r="P519" i="144"/>
  <c r="O519" i="144"/>
  <c r="N519" i="144"/>
  <c r="M519" i="144"/>
  <c r="K519" i="144"/>
  <c r="J519" i="144"/>
  <c r="I519" i="144"/>
  <c r="H519" i="144"/>
  <c r="G519" i="144"/>
  <c r="E519" i="144"/>
  <c r="R518" i="144"/>
  <c r="Q518" i="144"/>
  <c r="P518" i="144"/>
  <c r="O518" i="144"/>
  <c r="N518" i="144"/>
  <c r="M518" i="144"/>
  <c r="K518" i="144"/>
  <c r="J518" i="144"/>
  <c r="I518" i="144"/>
  <c r="H518" i="144"/>
  <c r="G518" i="144"/>
  <c r="E518" i="144"/>
  <c r="R517" i="144"/>
  <c r="Q517" i="144"/>
  <c r="P517" i="144"/>
  <c r="O517" i="144"/>
  <c r="N517" i="144"/>
  <c r="M517" i="144"/>
  <c r="I517" i="144"/>
  <c r="H517" i="144"/>
  <c r="G517" i="144"/>
  <c r="E517" i="144"/>
  <c r="Q516" i="144"/>
  <c r="O516" i="144"/>
  <c r="N516" i="144"/>
  <c r="M516" i="144"/>
  <c r="K516" i="144"/>
  <c r="J516" i="144"/>
  <c r="I516" i="144"/>
  <c r="H516" i="144"/>
  <c r="G516" i="144"/>
  <c r="E516" i="144"/>
  <c r="Q515" i="144"/>
  <c r="M515" i="144"/>
  <c r="I515" i="144"/>
  <c r="H515" i="144"/>
  <c r="G515" i="144"/>
  <c r="E515" i="144"/>
  <c r="R514" i="144"/>
  <c r="Q514" i="144"/>
  <c r="P514" i="144"/>
  <c r="O514" i="144"/>
  <c r="N514" i="144"/>
  <c r="M514" i="144"/>
  <c r="L514" i="144"/>
  <c r="K514" i="144"/>
  <c r="J514" i="144"/>
  <c r="I514" i="144"/>
  <c r="H514" i="144"/>
  <c r="G514" i="144"/>
  <c r="F514" i="144"/>
  <c r="E514" i="144"/>
  <c r="D514" i="144"/>
  <c r="C514" i="144"/>
  <c r="B514" i="144"/>
  <c r="R513" i="144"/>
  <c r="Q513" i="144"/>
  <c r="P513" i="144"/>
  <c r="O513" i="144"/>
  <c r="N513" i="144"/>
  <c r="M513" i="144"/>
  <c r="L513" i="144"/>
  <c r="K513" i="144"/>
  <c r="J513" i="144"/>
  <c r="U513" i="144"/>
  <c r="I513" i="144"/>
  <c r="H513" i="144"/>
  <c r="G513" i="144"/>
  <c r="F513" i="144"/>
  <c r="E513" i="144"/>
  <c r="D513" i="144"/>
  <c r="C513" i="144"/>
  <c r="B513" i="144"/>
  <c r="R512" i="144"/>
  <c r="Q512" i="144"/>
  <c r="P512" i="144"/>
  <c r="O512" i="144"/>
  <c r="N512" i="144"/>
  <c r="M512" i="144"/>
  <c r="L512" i="144"/>
  <c r="K512" i="144"/>
  <c r="J512" i="144"/>
  <c r="I512" i="144"/>
  <c r="H512" i="144"/>
  <c r="G512" i="144"/>
  <c r="F512" i="144"/>
  <c r="E512" i="144"/>
  <c r="D512" i="144"/>
  <c r="C512" i="144"/>
  <c r="B512" i="144"/>
  <c r="Q511" i="144"/>
  <c r="O511" i="144"/>
  <c r="N511" i="144"/>
  <c r="M511" i="144"/>
  <c r="K511" i="144"/>
  <c r="J511" i="144"/>
  <c r="I511" i="144"/>
  <c r="H511" i="144"/>
  <c r="G511" i="144"/>
  <c r="E511" i="144"/>
  <c r="Q510" i="144"/>
  <c r="O510" i="144"/>
  <c r="N510" i="144"/>
  <c r="M510" i="144"/>
  <c r="K510" i="144"/>
  <c r="J510" i="144"/>
  <c r="I510" i="144"/>
  <c r="H510" i="144"/>
  <c r="G510" i="144"/>
  <c r="E510" i="144"/>
  <c r="Q509" i="144"/>
  <c r="O509" i="144"/>
  <c r="N509" i="144"/>
  <c r="M509" i="144"/>
  <c r="K509" i="144"/>
  <c r="J509" i="144"/>
  <c r="I509" i="144"/>
  <c r="H509" i="144"/>
  <c r="G509" i="144"/>
  <c r="E509" i="144"/>
  <c r="Q508" i="144"/>
  <c r="O508" i="144"/>
  <c r="N508" i="144"/>
  <c r="M508" i="144"/>
  <c r="K508" i="144"/>
  <c r="J508" i="144"/>
  <c r="I508" i="144"/>
  <c r="H508" i="144"/>
  <c r="G508" i="144"/>
  <c r="E508" i="144"/>
  <c r="Q507" i="144"/>
  <c r="O507" i="144"/>
  <c r="N507" i="144"/>
  <c r="M507" i="144"/>
  <c r="K507" i="144"/>
  <c r="J507" i="144"/>
  <c r="I507" i="144"/>
  <c r="H507" i="144"/>
  <c r="G507" i="144"/>
  <c r="E507" i="144"/>
  <c r="Q506" i="144"/>
  <c r="O506" i="144"/>
  <c r="N506" i="144"/>
  <c r="M506" i="144"/>
  <c r="K506" i="144"/>
  <c r="J506" i="144"/>
  <c r="I506" i="144"/>
  <c r="H506" i="144"/>
  <c r="G506" i="144"/>
  <c r="E506" i="144"/>
  <c r="Q505" i="144"/>
  <c r="O505" i="144"/>
  <c r="N505" i="144"/>
  <c r="M505" i="144"/>
  <c r="K505" i="144"/>
  <c r="J505" i="144"/>
  <c r="I505" i="144"/>
  <c r="H505" i="144"/>
  <c r="G505" i="144"/>
  <c r="E505" i="144"/>
  <c r="Q504" i="144"/>
  <c r="O504" i="144"/>
  <c r="N504" i="144"/>
  <c r="M504" i="144"/>
  <c r="K504" i="144"/>
  <c r="J504" i="144"/>
  <c r="I504" i="144"/>
  <c r="H504" i="144"/>
  <c r="G504" i="144"/>
  <c r="E504" i="144"/>
  <c r="Q503" i="144"/>
  <c r="O503" i="144"/>
  <c r="N503" i="144"/>
  <c r="M503" i="144"/>
  <c r="K503" i="144"/>
  <c r="J503" i="144"/>
  <c r="I503" i="144"/>
  <c r="H503" i="144"/>
  <c r="G503" i="144"/>
  <c r="E503" i="144"/>
  <c r="Q502" i="144"/>
  <c r="M502" i="144"/>
  <c r="I502" i="144"/>
  <c r="H502" i="144"/>
  <c r="G502" i="144"/>
  <c r="E502" i="144"/>
  <c r="Q501" i="144"/>
  <c r="O501" i="144"/>
  <c r="N501" i="144"/>
  <c r="M501" i="144"/>
  <c r="K501" i="144"/>
  <c r="J501" i="144"/>
  <c r="I501" i="144"/>
  <c r="H501" i="144"/>
  <c r="G501" i="144"/>
  <c r="E501" i="144"/>
  <c r="Q500" i="144"/>
  <c r="O500" i="144"/>
  <c r="N500" i="144"/>
  <c r="M500" i="144"/>
  <c r="J500" i="144"/>
  <c r="I500" i="144"/>
  <c r="H500" i="144"/>
  <c r="G500" i="144"/>
  <c r="E500" i="144"/>
  <c r="Q499" i="144"/>
  <c r="O499" i="144"/>
  <c r="N499" i="144"/>
  <c r="M499" i="144"/>
  <c r="K499" i="144"/>
  <c r="J499" i="144"/>
  <c r="I499" i="144"/>
  <c r="H499" i="144"/>
  <c r="G499" i="144"/>
  <c r="E499" i="144"/>
  <c r="Q498" i="144"/>
  <c r="O498" i="144"/>
  <c r="N498" i="144"/>
  <c r="M498" i="144"/>
  <c r="K498" i="144"/>
  <c r="J498" i="144"/>
  <c r="I498" i="144"/>
  <c r="H498" i="144"/>
  <c r="G498" i="144"/>
  <c r="E498" i="144"/>
  <c r="Q497" i="144"/>
  <c r="O497" i="144"/>
  <c r="N497" i="144"/>
  <c r="M497" i="144"/>
  <c r="K497" i="144"/>
  <c r="J497" i="144"/>
  <c r="I497" i="144"/>
  <c r="H497" i="144"/>
  <c r="G497" i="144"/>
  <c r="E497" i="144"/>
  <c r="Q496" i="144"/>
  <c r="O496" i="144"/>
  <c r="N496" i="144"/>
  <c r="M496" i="144"/>
  <c r="K496" i="144"/>
  <c r="J496" i="144"/>
  <c r="I496" i="144"/>
  <c r="H496" i="144"/>
  <c r="G496" i="144"/>
  <c r="E496" i="144"/>
  <c r="Q495" i="144"/>
  <c r="O495" i="144"/>
  <c r="N495" i="144"/>
  <c r="M495" i="144"/>
  <c r="K495" i="144"/>
  <c r="J495" i="144"/>
  <c r="I495" i="144"/>
  <c r="H495" i="144"/>
  <c r="G495" i="144"/>
  <c r="E495" i="144"/>
  <c r="Q494" i="144"/>
  <c r="O494" i="144"/>
  <c r="N494" i="144"/>
  <c r="M494" i="144"/>
  <c r="K494" i="144"/>
  <c r="J494" i="144"/>
  <c r="I494" i="144"/>
  <c r="H494" i="144"/>
  <c r="G494" i="144"/>
  <c r="E494" i="144"/>
  <c r="Q493" i="144"/>
  <c r="M493" i="144"/>
  <c r="I493" i="144"/>
  <c r="H493" i="144"/>
  <c r="G493" i="144"/>
  <c r="E493" i="144"/>
  <c r="R492" i="144"/>
  <c r="V492" i="144"/>
  <c r="Q492" i="144"/>
  <c r="P492" i="144"/>
  <c r="O492" i="144"/>
  <c r="N492" i="144"/>
  <c r="M492" i="144"/>
  <c r="L492" i="144"/>
  <c r="K492" i="144"/>
  <c r="J492" i="144"/>
  <c r="I492" i="144"/>
  <c r="H492" i="144"/>
  <c r="G492" i="144"/>
  <c r="E492" i="144"/>
  <c r="Q491" i="144"/>
  <c r="O491" i="144"/>
  <c r="N491" i="144"/>
  <c r="M491" i="144"/>
  <c r="K491" i="144"/>
  <c r="J491" i="144"/>
  <c r="I491" i="144"/>
  <c r="H491" i="144"/>
  <c r="G491" i="144"/>
  <c r="E491" i="144"/>
  <c r="Q490" i="144"/>
  <c r="O490" i="144"/>
  <c r="N490" i="144"/>
  <c r="M490" i="144"/>
  <c r="K490" i="144"/>
  <c r="J490" i="144"/>
  <c r="I490" i="144"/>
  <c r="H490" i="144"/>
  <c r="G490" i="144"/>
  <c r="E490" i="144"/>
  <c r="Q489" i="144"/>
  <c r="M489" i="144"/>
  <c r="I489" i="144"/>
  <c r="H489" i="144"/>
  <c r="G489" i="144"/>
  <c r="E489" i="144"/>
  <c r="S488" i="144"/>
  <c r="R488" i="144"/>
  <c r="Q488" i="144"/>
  <c r="P488" i="144"/>
  <c r="O488" i="144"/>
  <c r="N488" i="144"/>
  <c r="M488" i="144"/>
  <c r="L488" i="144"/>
  <c r="K488" i="144"/>
  <c r="J488" i="144"/>
  <c r="I488" i="144"/>
  <c r="H488" i="144"/>
  <c r="G488" i="144"/>
  <c r="E488" i="144"/>
  <c r="Q487" i="144"/>
  <c r="M487" i="144"/>
  <c r="J469" i="144"/>
  <c r="I487" i="144"/>
  <c r="H487" i="144"/>
  <c r="G487" i="144"/>
  <c r="E487" i="144"/>
  <c r="R486" i="144"/>
  <c r="Q486" i="144"/>
  <c r="P486" i="144"/>
  <c r="O486" i="144"/>
  <c r="N486" i="144"/>
  <c r="M486" i="144"/>
  <c r="K486" i="144"/>
  <c r="J486" i="144"/>
  <c r="I486" i="144"/>
  <c r="H486" i="144"/>
  <c r="G486" i="144"/>
  <c r="E486" i="144"/>
  <c r="R485" i="144"/>
  <c r="Q485" i="144"/>
  <c r="P485" i="144"/>
  <c r="O485" i="144"/>
  <c r="N485" i="144"/>
  <c r="M485" i="144"/>
  <c r="K485" i="144"/>
  <c r="J485" i="144"/>
  <c r="I485" i="144"/>
  <c r="H485" i="144"/>
  <c r="G485" i="144"/>
  <c r="E485" i="144"/>
  <c r="R484" i="144"/>
  <c r="Q484" i="144"/>
  <c r="P484" i="144"/>
  <c r="O484" i="144"/>
  <c r="N484" i="144"/>
  <c r="M484" i="144"/>
  <c r="I484" i="144"/>
  <c r="H484" i="144"/>
  <c r="G484" i="144"/>
  <c r="E484" i="144"/>
  <c r="Q483" i="144"/>
  <c r="O483" i="144"/>
  <c r="N483" i="144"/>
  <c r="M483" i="144"/>
  <c r="K483" i="144"/>
  <c r="J483" i="144"/>
  <c r="I483" i="144"/>
  <c r="H483" i="144"/>
  <c r="G483" i="144"/>
  <c r="E483" i="144"/>
  <c r="Q482" i="144"/>
  <c r="M482" i="144"/>
  <c r="I482" i="144"/>
  <c r="H482" i="144"/>
  <c r="G482" i="144"/>
  <c r="E482" i="144"/>
  <c r="R481" i="144"/>
  <c r="Q481" i="144"/>
  <c r="P481" i="144"/>
  <c r="O481" i="144"/>
  <c r="N481" i="144"/>
  <c r="M481" i="144"/>
  <c r="L481" i="144"/>
  <c r="K481" i="144"/>
  <c r="J481" i="144"/>
  <c r="T481" i="144"/>
  <c r="I481" i="144"/>
  <c r="H481" i="144"/>
  <c r="G481" i="144"/>
  <c r="F481" i="144"/>
  <c r="E481" i="144"/>
  <c r="D481" i="144"/>
  <c r="C481" i="144"/>
  <c r="B481" i="144"/>
  <c r="R480" i="144"/>
  <c r="Q480" i="144"/>
  <c r="P480" i="144"/>
  <c r="O480" i="144"/>
  <c r="N480" i="144"/>
  <c r="M480" i="144"/>
  <c r="L480" i="144"/>
  <c r="K480" i="144"/>
  <c r="J480" i="144"/>
  <c r="I480" i="144"/>
  <c r="H480" i="144"/>
  <c r="G480" i="144"/>
  <c r="F480" i="144"/>
  <c r="E480" i="144"/>
  <c r="D480" i="144"/>
  <c r="C480" i="144"/>
  <c r="B480" i="144"/>
  <c r="R479" i="144"/>
  <c r="Q479" i="144"/>
  <c r="P479" i="144"/>
  <c r="O479" i="144"/>
  <c r="N479" i="144"/>
  <c r="M479" i="144"/>
  <c r="L479" i="144"/>
  <c r="K479" i="144"/>
  <c r="J479" i="144"/>
  <c r="U479" i="144"/>
  <c r="I479" i="144"/>
  <c r="H479" i="144"/>
  <c r="G479" i="144"/>
  <c r="F479" i="144"/>
  <c r="E479" i="144"/>
  <c r="D479" i="144"/>
  <c r="C479" i="144"/>
  <c r="B479" i="144"/>
  <c r="Q478" i="144"/>
  <c r="O478" i="144"/>
  <c r="N478" i="144"/>
  <c r="M478" i="144"/>
  <c r="K478" i="144"/>
  <c r="J478" i="144"/>
  <c r="I478" i="144"/>
  <c r="H478" i="144"/>
  <c r="G478" i="144"/>
  <c r="E478" i="144"/>
  <c r="Q477" i="144"/>
  <c r="O477" i="144"/>
  <c r="N477" i="144"/>
  <c r="M477" i="144"/>
  <c r="K477" i="144"/>
  <c r="J477" i="144"/>
  <c r="U477" i="144"/>
  <c r="I477" i="144"/>
  <c r="H477" i="144"/>
  <c r="G477" i="144"/>
  <c r="E477" i="144"/>
  <c r="Q476" i="144"/>
  <c r="O476" i="144"/>
  <c r="N476" i="144"/>
  <c r="M476" i="144"/>
  <c r="K476" i="144"/>
  <c r="J476" i="144"/>
  <c r="I476" i="144"/>
  <c r="H476" i="144"/>
  <c r="G476" i="144"/>
  <c r="E476" i="144"/>
  <c r="Q475" i="144"/>
  <c r="O475" i="144"/>
  <c r="N475" i="144"/>
  <c r="M475" i="144"/>
  <c r="K475" i="144"/>
  <c r="J475" i="144"/>
  <c r="T475" i="144"/>
  <c r="I475" i="144"/>
  <c r="H475" i="144"/>
  <c r="G475" i="144"/>
  <c r="E475" i="144"/>
  <c r="Q474" i="144"/>
  <c r="O474" i="144"/>
  <c r="N474" i="144"/>
  <c r="M474" i="144"/>
  <c r="K474" i="144"/>
  <c r="J474" i="144"/>
  <c r="I474" i="144"/>
  <c r="H474" i="144"/>
  <c r="G474" i="144"/>
  <c r="E474" i="144"/>
  <c r="Q473" i="144"/>
  <c r="O473" i="144"/>
  <c r="N473" i="144"/>
  <c r="M473" i="144"/>
  <c r="K473" i="144"/>
  <c r="J473" i="144"/>
  <c r="I473" i="144"/>
  <c r="H473" i="144"/>
  <c r="G473" i="144"/>
  <c r="E473" i="144"/>
  <c r="Q472" i="144"/>
  <c r="O472" i="144"/>
  <c r="N472" i="144"/>
  <c r="M472" i="144"/>
  <c r="K472" i="144"/>
  <c r="J472" i="144"/>
  <c r="I472" i="144"/>
  <c r="H472" i="144"/>
  <c r="G472" i="144"/>
  <c r="E472" i="144"/>
  <c r="Q471" i="144"/>
  <c r="O471" i="144"/>
  <c r="N471" i="144"/>
  <c r="M471" i="144"/>
  <c r="K471" i="144"/>
  <c r="J471" i="144"/>
  <c r="I471" i="144"/>
  <c r="H471" i="144"/>
  <c r="G471" i="144"/>
  <c r="E471" i="144"/>
  <c r="Q470" i="144"/>
  <c r="O470" i="144"/>
  <c r="N470" i="144"/>
  <c r="M470" i="144"/>
  <c r="K470" i="144"/>
  <c r="J470" i="144"/>
  <c r="U470" i="144"/>
  <c r="I470" i="144"/>
  <c r="H470" i="144"/>
  <c r="G470" i="144"/>
  <c r="E470" i="144"/>
  <c r="Q469" i="144"/>
  <c r="M469" i="144"/>
  <c r="I469" i="144"/>
  <c r="H469" i="144"/>
  <c r="G469" i="144"/>
  <c r="E469" i="144"/>
  <c r="Q468" i="144"/>
  <c r="O468" i="144"/>
  <c r="N468" i="144"/>
  <c r="M468" i="144"/>
  <c r="K468" i="144"/>
  <c r="J468" i="144"/>
  <c r="I468" i="144"/>
  <c r="H468" i="144"/>
  <c r="G468" i="144"/>
  <c r="E468" i="144"/>
  <c r="Q467" i="144"/>
  <c r="O467" i="144"/>
  <c r="N467" i="144"/>
  <c r="M467" i="144"/>
  <c r="J467" i="144"/>
  <c r="U467" i="144"/>
  <c r="I467" i="144"/>
  <c r="H467" i="144"/>
  <c r="G467" i="144"/>
  <c r="E467" i="144"/>
  <c r="Q466" i="144"/>
  <c r="O466" i="144"/>
  <c r="N466" i="144"/>
  <c r="M466" i="144"/>
  <c r="K466" i="144"/>
  <c r="J466" i="144"/>
  <c r="I466" i="144"/>
  <c r="H466" i="144"/>
  <c r="G466" i="144"/>
  <c r="E466" i="144"/>
  <c r="Q465" i="144"/>
  <c r="O465" i="144"/>
  <c r="N465" i="144"/>
  <c r="M465" i="144"/>
  <c r="K465" i="144"/>
  <c r="J465" i="144"/>
  <c r="I465" i="144"/>
  <c r="H465" i="144"/>
  <c r="G465" i="144"/>
  <c r="E465" i="144"/>
  <c r="Q464" i="144"/>
  <c r="O464" i="144"/>
  <c r="N464" i="144"/>
  <c r="M464" i="144"/>
  <c r="K464" i="144"/>
  <c r="J464" i="144"/>
  <c r="I464" i="144"/>
  <c r="H464" i="144"/>
  <c r="G464" i="144"/>
  <c r="E464" i="144"/>
  <c r="Q463" i="144"/>
  <c r="O463" i="144"/>
  <c r="N463" i="144"/>
  <c r="M463" i="144"/>
  <c r="K463" i="144"/>
  <c r="J463" i="144"/>
  <c r="I463" i="144"/>
  <c r="H463" i="144"/>
  <c r="G463" i="144"/>
  <c r="E463" i="144"/>
  <c r="Q462" i="144"/>
  <c r="O462" i="144"/>
  <c r="N462" i="144"/>
  <c r="M462" i="144"/>
  <c r="K462" i="144"/>
  <c r="J462" i="144"/>
  <c r="I462" i="144"/>
  <c r="H462" i="144"/>
  <c r="G462" i="144"/>
  <c r="E462" i="144"/>
  <c r="Q461" i="144"/>
  <c r="O461" i="144"/>
  <c r="N461" i="144"/>
  <c r="M461" i="144"/>
  <c r="K461" i="144"/>
  <c r="J461" i="144"/>
  <c r="I461" i="144"/>
  <c r="H461" i="144"/>
  <c r="G461" i="144"/>
  <c r="E461" i="144"/>
  <c r="Q460" i="144"/>
  <c r="M460" i="144"/>
  <c r="I460" i="144"/>
  <c r="H460" i="144"/>
  <c r="G460" i="144"/>
  <c r="E460" i="144"/>
  <c r="R459" i="144"/>
  <c r="Q459" i="144"/>
  <c r="P459" i="144"/>
  <c r="O459" i="144"/>
  <c r="N459" i="144"/>
  <c r="M459" i="144"/>
  <c r="L459" i="144"/>
  <c r="K459" i="144"/>
  <c r="J459" i="144"/>
  <c r="I459" i="144"/>
  <c r="H459" i="144"/>
  <c r="G459" i="144"/>
  <c r="E459" i="144"/>
  <c r="Q458" i="144"/>
  <c r="O458" i="144"/>
  <c r="N458" i="144"/>
  <c r="M458" i="144"/>
  <c r="K458" i="144"/>
  <c r="J458" i="144"/>
  <c r="I458" i="144"/>
  <c r="H458" i="144"/>
  <c r="G458" i="144"/>
  <c r="E458" i="144"/>
  <c r="L457" i="144"/>
  <c r="Q457" i="144"/>
  <c r="O457" i="144"/>
  <c r="N457" i="144"/>
  <c r="M457" i="144"/>
  <c r="K457" i="144"/>
  <c r="J457" i="144"/>
  <c r="I457" i="144"/>
  <c r="H457" i="144"/>
  <c r="G457" i="144"/>
  <c r="E457" i="144"/>
  <c r="Q456" i="144"/>
  <c r="N456" i="144"/>
  <c r="M456" i="144"/>
  <c r="J456" i="144"/>
  <c r="I456" i="144"/>
  <c r="H456" i="144"/>
  <c r="G456" i="144"/>
  <c r="E456" i="144"/>
  <c r="E455" i="144"/>
  <c r="G455" i="144"/>
  <c r="H455" i="144"/>
  <c r="I455" i="144"/>
  <c r="J455" i="144"/>
  <c r="K455" i="144"/>
  <c r="L455" i="144"/>
  <c r="M455" i="144"/>
  <c r="N455" i="144"/>
  <c r="O455" i="144"/>
  <c r="P455" i="144"/>
  <c r="Q455" i="144"/>
  <c r="R455" i="144"/>
  <c r="S455" i="144"/>
  <c r="Q454" i="144"/>
  <c r="M454" i="144"/>
  <c r="I454" i="144"/>
  <c r="H454" i="144"/>
  <c r="G454" i="144"/>
  <c r="E454" i="144"/>
  <c r="R453" i="144"/>
  <c r="Q453" i="144"/>
  <c r="P453" i="144"/>
  <c r="O453" i="144"/>
  <c r="N453" i="144"/>
  <c r="M453" i="144"/>
  <c r="L453" i="144"/>
  <c r="K453" i="144"/>
  <c r="J453" i="144"/>
  <c r="I453" i="144"/>
  <c r="H453" i="144"/>
  <c r="G453" i="144"/>
  <c r="E453" i="144"/>
  <c r="R452" i="144"/>
  <c r="Q452" i="144"/>
  <c r="P452" i="144"/>
  <c r="O452" i="144"/>
  <c r="N452" i="144"/>
  <c r="M452" i="144"/>
  <c r="K452" i="144"/>
  <c r="J452" i="144"/>
  <c r="I452" i="144"/>
  <c r="H452" i="144"/>
  <c r="G452" i="144"/>
  <c r="E452" i="144"/>
  <c r="R451" i="144"/>
  <c r="Q451" i="144"/>
  <c r="P451" i="144"/>
  <c r="O451" i="144"/>
  <c r="N451" i="144"/>
  <c r="M451" i="144"/>
  <c r="I451" i="144"/>
  <c r="H451" i="144"/>
  <c r="G451" i="144"/>
  <c r="E451" i="144"/>
  <c r="Q450" i="144"/>
  <c r="O450" i="144"/>
  <c r="N450" i="144"/>
  <c r="M450" i="144"/>
  <c r="K450" i="144"/>
  <c r="J450" i="144"/>
  <c r="I450" i="144"/>
  <c r="H450" i="144"/>
  <c r="G450" i="144"/>
  <c r="E450" i="144"/>
  <c r="Q449" i="144"/>
  <c r="M449" i="144"/>
  <c r="I449" i="144"/>
  <c r="H449" i="144"/>
  <c r="G449" i="144"/>
  <c r="E449" i="144"/>
  <c r="R448" i="144"/>
  <c r="Q448" i="144"/>
  <c r="P448" i="144"/>
  <c r="O448" i="144"/>
  <c r="N448" i="144"/>
  <c r="M448" i="144"/>
  <c r="L448" i="144"/>
  <c r="K448" i="144"/>
  <c r="J448" i="144"/>
  <c r="T448" i="144"/>
  <c r="I448" i="144"/>
  <c r="H448" i="144"/>
  <c r="G448" i="144"/>
  <c r="F448" i="144"/>
  <c r="E448" i="144"/>
  <c r="D448" i="144"/>
  <c r="C448" i="144"/>
  <c r="B448" i="144"/>
  <c r="R447" i="144"/>
  <c r="Q447" i="144"/>
  <c r="P447" i="144"/>
  <c r="O447" i="144"/>
  <c r="N447" i="144"/>
  <c r="M447" i="144"/>
  <c r="L447" i="144"/>
  <c r="K447" i="144"/>
  <c r="J447" i="144"/>
  <c r="I447" i="144"/>
  <c r="H447" i="144"/>
  <c r="G447" i="144"/>
  <c r="F447" i="144"/>
  <c r="E447" i="144"/>
  <c r="D447" i="144"/>
  <c r="C447" i="144"/>
  <c r="B447" i="144"/>
  <c r="R446" i="144"/>
  <c r="V446" i="144"/>
  <c r="Q446" i="144"/>
  <c r="P446" i="144"/>
  <c r="O446" i="144"/>
  <c r="N446" i="144"/>
  <c r="M446" i="144"/>
  <c r="L446" i="144"/>
  <c r="K446" i="144"/>
  <c r="J446" i="144"/>
  <c r="I446" i="144"/>
  <c r="H446" i="144"/>
  <c r="G446" i="144"/>
  <c r="F446" i="144"/>
  <c r="E446" i="144"/>
  <c r="D446" i="144"/>
  <c r="C446" i="144"/>
  <c r="B446" i="144"/>
  <c r="Q445" i="144"/>
  <c r="O445" i="144"/>
  <c r="N445" i="144"/>
  <c r="M445" i="144"/>
  <c r="K445" i="144"/>
  <c r="J445" i="144"/>
  <c r="I445" i="144"/>
  <c r="H445" i="144"/>
  <c r="G445" i="144"/>
  <c r="E445" i="144"/>
  <c r="Q444" i="144"/>
  <c r="O444" i="144"/>
  <c r="N444" i="144"/>
  <c r="M444" i="144"/>
  <c r="K444" i="144"/>
  <c r="J444" i="144"/>
  <c r="I444" i="144"/>
  <c r="H444" i="144"/>
  <c r="G444" i="144"/>
  <c r="E444" i="144"/>
  <c r="Q443" i="144"/>
  <c r="O443" i="144"/>
  <c r="N443" i="144"/>
  <c r="M443" i="144"/>
  <c r="K443" i="144"/>
  <c r="J443" i="144"/>
  <c r="I443" i="144"/>
  <c r="H443" i="144"/>
  <c r="G443" i="144"/>
  <c r="E443" i="144"/>
  <c r="Q442" i="144"/>
  <c r="O442" i="144"/>
  <c r="N442" i="144"/>
  <c r="M442" i="144"/>
  <c r="K442" i="144"/>
  <c r="J442" i="144"/>
  <c r="I442" i="144"/>
  <c r="H442" i="144"/>
  <c r="G442" i="144"/>
  <c r="E442" i="144"/>
  <c r="Q441" i="144"/>
  <c r="O441" i="144"/>
  <c r="N441" i="144"/>
  <c r="M441" i="144"/>
  <c r="K441" i="144"/>
  <c r="J441" i="144"/>
  <c r="I441" i="144"/>
  <c r="H441" i="144"/>
  <c r="G441" i="144"/>
  <c r="E441" i="144"/>
  <c r="Q440" i="144"/>
  <c r="O440" i="144"/>
  <c r="N440" i="144"/>
  <c r="M440" i="144"/>
  <c r="K440" i="144"/>
  <c r="J440" i="144"/>
  <c r="I440" i="144"/>
  <c r="H440" i="144"/>
  <c r="G440" i="144"/>
  <c r="E440" i="144"/>
  <c r="Q439" i="144"/>
  <c r="O439" i="144"/>
  <c r="N439" i="144"/>
  <c r="M439" i="144"/>
  <c r="K439" i="144"/>
  <c r="J439" i="144"/>
  <c r="I439" i="144"/>
  <c r="H439" i="144"/>
  <c r="G439" i="144"/>
  <c r="E439" i="144"/>
  <c r="Q438" i="144"/>
  <c r="O438" i="144"/>
  <c r="N438" i="144"/>
  <c r="M438" i="144"/>
  <c r="K438" i="144"/>
  <c r="J438" i="144"/>
  <c r="I438" i="144"/>
  <c r="H438" i="144"/>
  <c r="G438" i="144"/>
  <c r="E438" i="144"/>
  <c r="Q437" i="144"/>
  <c r="O437" i="144"/>
  <c r="N437" i="144"/>
  <c r="M437" i="144"/>
  <c r="K437" i="144"/>
  <c r="J437" i="144"/>
  <c r="I437" i="144"/>
  <c r="H437" i="144"/>
  <c r="G437" i="144"/>
  <c r="E437" i="144"/>
  <c r="Q436" i="144"/>
  <c r="M436" i="144"/>
  <c r="I436" i="144"/>
  <c r="H436" i="144"/>
  <c r="G436" i="144"/>
  <c r="E436" i="144"/>
  <c r="Q435" i="144"/>
  <c r="O435" i="144"/>
  <c r="N435" i="144"/>
  <c r="M435" i="144"/>
  <c r="K435" i="144"/>
  <c r="J435" i="144"/>
  <c r="I435" i="144"/>
  <c r="H435" i="144"/>
  <c r="G435" i="144"/>
  <c r="E435" i="144"/>
  <c r="Q434" i="144"/>
  <c r="O434" i="144"/>
  <c r="N434" i="144"/>
  <c r="M434" i="144"/>
  <c r="J434" i="144"/>
  <c r="I434" i="144"/>
  <c r="H434" i="144"/>
  <c r="G434" i="144"/>
  <c r="E434" i="144"/>
  <c r="Q433" i="144"/>
  <c r="O433" i="144"/>
  <c r="N433" i="144"/>
  <c r="M433" i="144"/>
  <c r="K433" i="144"/>
  <c r="J433" i="144"/>
  <c r="I433" i="144"/>
  <c r="H433" i="144"/>
  <c r="G433" i="144"/>
  <c r="E433" i="144"/>
  <c r="Q432" i="144"/>
  <c r="O432" i="144"/>
  <c r="N432" i="144"/>
  <c r="M432" i="144"/>
  <c r="K432" i="144"/>
  <c r="J432" i="144"/>
  <c r="I432" i="144"/>
  <c r="H432" i="144"/>
  <c r="G432" i="144"/>
  <c r="E432" i="144"/>
  <c r="Q431" i="144"/>
  <c r="O431" i="144"/>
  <c r="N431" i="144"/>
  <c r="M431" i="144"/>
  <c r="K431" i="144"/>
  <c r="J431" i="144"/>
  <c r="I431" i="144"/>
  <c r="H431" i="144"/>
  <c r="G431" i="144"/>
  <c r="E431" i="144"/>
  <c r="Q430" i="144"/>
  <c r="O430" i="144"/>
  <c r="N430" i="144"/>
  <c r="M430" i="144"/>
  <c r="K430" i="144"/>
  <c r="J430" i="144"/>
  <c r="I430" i="144"/>
  <c r="H430" i="144"/>
  <c r="G430" i="144"/>
  <c r="E430" i="144"/>
  <c r="Q429" i="144"/>
  <c r="O429" i="144"/>
  <c r="N429" i="144"/>
  <c r="M429" i="144"/>
  <c r="K429" i="144"/>
  <c r="J429" i="144"/>
  <c r="I429" i="144"/>
  <c r="H429" i="144"/>
  <c r="G429" i="144"/>
  <c r="E429" i="144"/>
  <c r="Q428" i="144"/>
  <c r="O428" i="144"/>
  <c r="N428" i="144"/>
  <c r="M428" i="144"/>
  <c r="K428" i="144"/>
  <c r="J428" i="144"/>
  <c r="I428" i="144"/>
  <c r="H428" i="144"/>
  <c r="G428" i="144"/>
  <c r="E428" i="144"/>
  <c r="Q427" i="144"/>
  <c r="M427" i="144"/>
  <c r="I427" i="144"/>
  <c r="H427" i="144"/>
  <c r="G427" i="144"/>
  <c r="E427" i="144"/>
  <c r="R426" i="144"/>
  <c r="Q426" i="144"/>
  <c r="P426" i="144"/>
  <c r="O426" i="144"/>
  <c r="N426" i="144"/>
  <c r="M426" i="144"/>
  <c r="L426" i="144"/>
  <c r="K426" i="144"/>
  <c r="J426" i="144"/>
  <c r="I426" i="144"/>
  <c r="H426" i="144"/>
  <c r="G426" i="144"/>
  <c r="E426" i="144"/>
  <c r="Q425" i="144"/>
  <c r="O425" i="144"/>
  <c r="N425" i="144"/>
  <c r="M425" i="144"/>
  <c r="K425" i="144"/>
  <c r="J425" i="144"/>
  <c r="I425" i="144"/>
  <c r="H425" i="144"/>
  <c r="G425" i="144"/>
  <c r="E425" i="144"/>
  <c r="Q424" i="144"/>
  <c r="O424" i="144"/>
  <c r="N424" i="144"/>
  <c r="M424" i="144"/>
  <c r="K424" i="144"/>
  <c r="J424" i="144"/>
  <c r="I424" i="144"/>
  <c r="H424" i="144"/>
  <c r="G424" i="144"/>
  <c r="E424" i="144"/>
  <c r="Q423" i="144"/>
  <c r="M423" i="144"/>
  <c r="I423" i="144"/>
  <c r="H423" i="144"/>
  <c r="G423" i="144"/>
  <c r="E423" i="144"/>
  <c r="R422" i="144"/>
  <c r="S422" i="144"/>
  <c r="E422" i="144"/>
  <c r="G422" i="144"/>
  <c r="H422" i="144"/>
  <c r="I422" i="144"/>
  <c r="J422" i="144"/>
  <c r="K422" i="144"/>
  <c r="L422" i="144"/>
  <c r="M422" i="144"/>
  <c r="N422" i="144"/>
  <c r="O422" i="144"/>
  <c r="P422" i="144"/>
  <c r="Q422" i="144"/>
  <c r="B23" i="144"/>
  <c r="C23" i="144"/>
  <c r="D23" i="144"/>
  <c r="E23" i="144"/>
  <c r="F23" i="144"/>
  <c r="G23" i="144"/>
  <c r="H23" i="144"/>
  <c r="I23" i="144"/>
  <c r="J23" i="144"/>
  <c r="K23" i="144"/>
  <c r="L23" i="144"/>
  <c r="M23" i="144"/>
  <c r="N23" i="144"/>
  <c r="O23" i="144"/>
  <c r="P23" i="144"/>
  <c r="Q23" i="144"/>
  <c r="R23" i="144"/>
  <c r="W23" i="144"/>
  <c r="S23" i="144"/>
  <c r="B53" i="144"/>
  <c r="C53" i="144"/>
  <c r="D53" i="144"/>
  <c r="E53" i="144"/>
  <c r="F53" i="144"/>
  <c r="G53" i="144"/>
  <c r="H53" i="144"/>
  <c r="I53" i="144"/>
  <c r="J53" i="144"/>
  <c r="K53" i="144"/>
  <c r="L53" i="144"/>
  <c r="M53" i="144"/>
  <c r="N53" i="144"/>
  <c r="O53" i="144"/>
  <c r="P53" i="144"/>
  <c r="Q53" i="144"/>
  <c r="R53" i="144"/>
  <c r="V53" i="144"/>
  <c r="D2" i="162"/>
  <c r="B858" i="144"/>
  <c r="C26" i="144"/>
  <c r="J28" i="144"/>
  <c r="B839" i="144"/>
  <c r="B806" i="144"/>
  <c r="B774" i="144"/>
  <c r="B732" i="144"/>
  <c r="B702" i="144"/>
  <c r="B582" i="144"/>
  <c r="B550" i="144"/>
  <c r="B509" i="144"/>
  <c r="B468" i="144"/>
  <c r="B450" i="144"/>
  <c r="P477" i="144"/>
  <c r="P476" i="144"/>
  <c r="P510" i="144"/>
  <c r="P543" i="144"/>
  <c r="P542" i="144"/>
  <c r="P576" i="144"/>
  <c r="P609" i="144"/>
  <c r="P608" i="144"/>
  <c r="P642" i="144"/>
  <c r="P641" i="144"/>
  <c r="P674" i="144"/>
  <c r="P708" i="144"/>
  <c r="P741" i="144"/>
  <c r="P774" i="144"/>
  <c r="P773" i="144"/>
  <c r="P807" i="144"/>
  <c r="P806" i="144"/>
  <c r="P840" i="144"/>
  <c r="P839" i="144"/>
  <c r="P873" i="144"/>
  <c r="P872" i="144"/>
  <c r="J31" i="162"/>
  <c r="P906" i="144"/>
  <c r="J30" i="162"/>
  <c r="P905" i="144"/>
  <c r="E19" i="165"/>
  <c r="L476" i="144"/>
  <c r="L509" i="144"/>
  <c r="L575" i="144"/>
  <c r="L641" i="144"/>
  <c r="L674" i="144"/>
  <c r="L707" i="144"/>
  <c r="L773" i="144"/>
  <c r="L839" i="144"/>
  <c r="L872" i="144"/>
  <c r="F30" i="162"/>
  <c r="L477" i="144"/>
  <c r="L543" i="144"/>
  <c r="L576" i="144"/>
  <c r="L642" i="144"/>
  <c r="L675" i="144"/>
  <c r="L708" i="144"/>
  <c r="L741" i="144"/>
  <c r="L774" i="144"/>
  <c r="L807" i="144"/>
  <c r="L873" i="144"/>
  <c r="F31" i="162"/>
  <c r="L906" i="144"/>
  <c r="F22" i="144"/>
  <c r="F52" i="144"/>
  <c r="F82" i="144"/>
  <c r="F112" i="144"/>
  <c r="F142" i="144"/>
  <c r="F172" i="144"/>
  <c r="F202" i="144"/>
  <c r="F232" i="144"/>
  <c r="F262" i="144"/>
  <c r="F292" i="144"/>
  <c r="F322" i="144"/>
  <c r="F352" i="144"/>
  <c r="F382" i="144"/>
  <c r="B412" i="144"/>
  <c r="F412" i="144"/>
  <c r="F443" i="144"/>
  <c r="F444" i="144"/>
  <c r="F445" i="144"/>
  <c r="F476" i="144"/>
  <c r="F477" i="144"/>
  <c r="F478" i="144"/>
  <c r="F509" i="144"/>
  <c r="F510" i="144"/>
  <c r="F511" i="144"/>
  <c r="F542" i="144"/>
  <c r="F543" i="144"/>
  <c r="F544" i="144"/>
  <c r="D575" i="144"/>
  <c r="F575" i="144"/>
  <c r="F576" i="144"/>
  <c r="F577" i="144"/>
  <c r="F608" i="144"/>
  <c r="F609" i="144"/>
  <c r="F610" i="144"/>
  <c r="F641" i="144"/>
  <c r="F642" i="144"/>
  <c r="F643" i="144"/>
  <c r="F674" i="144"/>
  <c r="F675" i="144"/>
  <c r="F676" i="144"/>
  <c r="F707" i="144"/>
  <c r="F708" i="144"/>
  <c r="F709" i="144"/>
  <c r="F740" i="144"/>
  <c r="F741" i="144"/>
  <c r="F742" i="144"/>
  <c r="F773" i="144"/>
  <c r="F774" i="144"/>
  <c r="F775" i="144"/>
  <c r="F806" i="144"/>
  <c r="F807" i="144"/>
  <c r="F808" i="144"/>
  <c r="F839" i="144"/>
  <c r="F840" i="144"/>
  <c r="F841" i="144"/>
  <c r="F872" i="144"/>
  <c r="F873" i="144"/>
  <c r="F874" i="144"/>
  <c r="F905" i="144"/>
  <c r="F906" i="144"/>
  <c r="F907" i="144"/>
  <c r="P463" i="144"/>
  <c r="P496" i="144"/>
  <c r="P529" i="144"/>
  <c r="P562" i="144"/>
  <c r="P595" i="144"/>
  <c r="P628" i="144"/>
  <c r="P694" i="144"/>
  <c r="P727" i="144"/>
  <c r="P793" i="144"/>
  <c r="P826" i="144"/>
  <c r="J17" i="162"/>
  <c r="P892" i="144"/>
  <c r="L463" i="144"/>
  <c r="L529" i="144"/>
  <c r="L595" i="144"/>
  <c r="L628" i="144"/>
  <c r="L661" i="144"/>
  <c r="L694" i="144"/>
  <c r="L727" i="144"/>
  <c r="L760" i="144"/>
  <c r="L826" i="144"/>
  <c r="L859" i="144"/>
  <c r="F17" i="162"/>
  <c r="F430" i="144"/>
  <c r="F463" i="144"/>
  <c r="F496" i="144"/>
  <c r="F529" i="144"/>
  <c r="F562" i="144"/>
  <c r="F595" i="144"/>
  <c r="F628" i="144"/>
  <c r="F661" i="144"/>
  <c r="F694" i="144"/>
  <c r="F727" i="144"/>
  <c r="F760" i="144"/>
  <c r="F793" i="144"/>
  <c r="F826" i="144"/>
  <c r="F859" i="144"/>
  <c r="F892" i="144"/>
  <c r="F893" i="144"/>
  <c r="F894" i="144"/>
  <c r="F895" i="144"/>
  <c r="F896" i="144"/>
  <c r="F897" i="144"/>
  <c r="F860" i="144"/>
  <c r="F861" i="144"/>
  <c r="F862" i="144"/>
  <c r="F863" i="144"/>
  <c r="F864" i="144"/>
  <c r="F827" i="144"/>
  <c r="F828" i="144"/>
  <c r="F829" i="144"/>
  <c r="F830" i="144"/>
  <c r="F831" i="144"/>
  <c r="F794" i="144"/>
  <c r="F795" i="144"/>
  <c r="F796" i="144"/>
  <c r="F797" i="144"/>
  <c r="F798" i="144"/>
  <c r="F761" i="144"/>
  <c r="F762" i="144"/>
  <c r="F763" i="144"/>
  <c r="F764" i="144"/>
  <c r="F765" i="144"/>
  <c r="F728" i="144"/>
  <c r="F729" i="144"/>
  <c r="F730" i="144"/>
  <c r="F731" i="144"/>
  <c r="F732" i="144"/>
  <c r="F695" i="144"/>
  <c r="F696" i="144"/>
  <c r="F697" i="144"/>
  <c r="F698" i="144"/>
  <c r="F699" i="144"/>
  <c r="F662" i="144"/>
  <c r="F663" i="144"/>
  <c r="F664" i="144"/>
  <c r="F665" i="144"/>
  <c r="F666" i="144"/>
  <c r="F629" i="144"/>
  <c r="F630" i="144"/>
  <c r="F631" i="144"/>
  <c r="F632" i="144"/>
  <c r="F633" i="144"/>
  <c r="F596" i="144"/>
  <c r="F597" i="144"/>
  <c r="F598" i="144"/>
  <c r="F599" i="144"/>
  <c r="F600" i="144"/>
  <c r="F563" i="144"/>
  <c r="F564" i="144"/>
  <c r="F565" i="144"/>
  <c r="F566" i="144"/>
  <c r="F567" i="144"/>
  <c r="F530" i="144"/>
  <c r="F531" i="144"/>
  <c r="F532" i="144"/>
  <c r="F533" i="144"/>
  <c r="F534" i="144"/>
  <c r="F497" i="144"/>
  <c r="F498" i="144"/>
  <c r="F499" i="144"/>
  <c r="F500" i="144"/>
  <c r="F501" i="144"/>
  <c r="F464" i="144"/>
  <c r="F465" i="144"/>
  <c r="F466" i="144"/>
  <c r="F467" i="144"/>
  <c r="F468" i="144"/>
  <c r="F431" i="144"/>
  <c r="F432" i="144"/>
  <c r="F433" i="144"/>
  <c r="F434" i="144"/>
  <c r="F435" i="144"/>
  <c r="F400" i="144"/>
  <c r="F401" i="144"/>
  <c r="F402" i="144"/>
  <c r="F403" i="144"/>
  <c r="F404" i="144"/>
  <c r="F370" i="144"/>
  <c r="F371" i="144"/>
  <c r="F372" i="144"/>
  <c r="F373" i="144"/>
  <c r="F374" i="144"/>
  <c r="F340" i="144"/>
  <c r="F341" i="144"/>
  <c r="F342" i="144"/>
  <c r="F343" i="144"/>
  <c r="F344" i="144"/>
  <c r="F310" i="144"/>
  <c r="F311" i="144"/>
  <c r="F312" i="144"/>
  <c r="F313" i="144"/>
  <c r="F314" i="144"/>
  <c r="F280" i="144"/>
  <c r="F281" i="144"/>
  <c r="F282" i="144"/>
  <c r="F283" i="144"/>
  <c r="F284" i="144"/>
  <c r="F250" i="144"/>
  <c r="F251" i="144"/>
  <c r="F252" i="144"/>
  <c r="F253" i="144"/>
  <c r="F254" i="144"/>
  <c r="F221" i="144"/>
  <c r="F222" i="144"/>
  <c r="F223" i="144"/>
  <c r="F224" i="144"/>
  <c r="F190" i="144"/>
  <c r="F191" i="144"/>
  <c r="F192" i="144"/>
  <c r="F193" i="144"/>
  <c r="F194" i="144"/>
  <c r="F160" i="144"/>
  <c r="F161" i="144"/>
  <c r="F162" i="144"/>
  <c r="F163" i="144"/>
  <c r="F164" i="144"/>
  <c r="F130" i="144"/>
  <c r="F131" i="144"/>
  <c r="F132" i="144"/>
  <c r="F133" i="144"/>
  <c r="F134" i="144"/>
  <c r="F100" i="144"/>
  <c r="F101" i="144"/>
  <c r="F102" i="144"/>
  <c r="F103" i="144"/>
  <c r="F104" i="144"/>
  <c r="F70" i="144"/>
  <c r="F71" i="144"/>
  <c r="F72" i="144"/>
  <c r="F73" i="144"/>
  <c r="F74" i="144"/>
  <c r="F40" i="144"/>
  <c r="F41" i="144"/>
  <c r="F42" i="144"/>
  <c r="F43" i="144"/>
  <c r="F44" i="144"/>
  <c r="F10" i="144"/>
  <c r="F11" i="144"/>
  <c r="F12" i="144"/>
  <c r="F13" i="144"/>
  <c r="F14" i="144"/>
  <c r="F916" i="144"/>
  <c r="F40" i="162"/>
  <c r="F915" i="144"/>
  <c r="F39" i="162"/>
  <c r="L914" i="144"/>
  <c r="F914" i="144"/>
  <c r="E38" i="162"/>
  <c r="K913" i="144"/>
  <c r="D38" i="162"/>
  <c r="J913" i="144"/>
  <c r="F913" i="144"/>
  <c r="J37" i="162"/>
  <c r="F37" i="162"/>
  <c r="L912" i="144"/>
  <c r="F912" i="144"/>
  <c r="I36" i="162"/>
  <c r="O911" i="144"/>
  <c r="H36" i="162"/>
  <c r="N911" i="144"/>
  <c r="E36" i="162"/>
  <c r="K911" i="144"/>
  <c r="D36" i="162"/>
  <c r="J911" i="144"/>
  <c r="F911" i="144"/>
  <c r="J32" i="162"/>
  <c r="P907" i="144"/>
  <c r="F32" i="162"/>
  <c r="J29" i="162"/>
  <c r="P904" i="144"/>
  <c r="F29" i="162"/>
  <c r="F904" i="144"/>
  <c r="J28" i="162"/>
  <c r="P903" i="144"/>
  <c r="F28" i="162"/>
  <c r="L903" i="144"/>
  <c r="F903" i="144"/>
  <c r="J27" i="162"/>
  <c r="F27" i="162"/>
  <c r="L902" i="144"/>
  <c r="F902" i="144"/>
  <c r="J26" i="162"/>
  <c r="P901" i="144"/>
  <c r="F26" i="162"/>
  <c r="F901" i="144"/>
  <c r="J25" i="162"/>
  <c r="F25" i="162"/>
  <c r="L900" i="144"/>
  <c r="F900" i="144"/>
  <c r="J24" i="162"/>
  <c r="P899" i="144"/>
  <c r="F24" i="162"/>
  <c r="L899" i="144"/>
  <c r="F899" i="144"/>
  <c r="I23" i="162"/>
  <c r="O898" i="144"/>
  <c r="H23" i="162"/>
  <c r="E23" i="162"/>
  <c r="K898" i="144"/>
  <c r="D23" i="162"/>
  <c r="J898" i="144"/>
  <c r="F898" i="144"/>
  <c r="J22" i="162"/>
  <c r="P897" i="144"/>
  <c r="F22" i="162"/>
  <c r="J21" i="162"/>
  <c r="P896" i="144"/>
  <c r="E21" i="162"/>
  <c r="F21" i="162"/>
  <c r="J20" i="162"/>
  <c r="P895" i="144"/>
  <c r="F20" i="162"/>
  <c r="L895" i="144"/>
  <c r="J19" i="162"/>
  <c r="P894" i="144"/>
  <c r="F19" i="162"/>
  <c r="J18" i="162"/>
  <c r="F18" i="162"/>
  <c r="J16" i="162"/>
  <c r="P891" i="144"/>
  <c r="F16" i="162"/>
  <c r="L891" i="144"/>
  <c r="F891" i="144"/>
  <c r="J15" i="162"/>
  <c r="P890" i="144"/>
  <c r="F15" i="162"/>
  <c r="F890" i="144"/>
  <c r="I14" i="162"/>
  <c r="H14" i="162"/>
  <c r="N889" i="144"/>
  <c r="D14" i="162"/>
  <c r="J889" i="144"/>
  <c r="F889" i="144"/>
  <c r="F888" i="144"/>
  <c r="J12" i="162"/>
  <c r="P887" i="144"/>
  <c r="F887" i="144"/>
  <c r="J11" i="162"/>
  <c r="P886" i="144"/>
  <c r="F886" i="144"/>
  <c r="I10" i="162"/>
  <c r="O885" i="144"/>
  <c r="H10" i="162"/>
  <c r="N885" i="144"/>
  <c r="E10" i="162"/>
  <c r="K885" i="144"/>
  <c r="F885" i="144"/>
  <c r="F884" i="144"/>
  <c r="C884" i="144"/>
  <c r="F883" i="144"/>
  <c r="L882" i="144"/>
  <c r="F882" i="144"/>
  <c r="F881" i="144"/>
  <c r="K880" i="144"/>
  <c r="J880" i="144"/>
  <c r="F880" i="144"/>
  <c r="P879" i="144"/>
  <c r="F879" i="144"/>
  <c r="O878" i="144"/>
  <c r="N878" i="144"/>
  <c r="K878" i="144"/>
  <c r="J878" i="144"/>
  <c r="F878" i="144"/>
  <c r="P871" i="144"/>
  <c r="F871" i="144"/>
  <c r="L870" i="144"/>
  <c r="F870" i="144"/>
  <c r="P869" i="144"/>
  <c r="F869" i="144"/>
  <c r="L868" i="144"/>
  <c r="F868" i="144"/>
  <c r="P867" i="144"/>
  <c r="F867" i="144"/>
  <c r="F866" i="144"/>
  <c r="K865" i="144"/>
  <c r="F865" i="144"/>
  <c r="L864" i="144"/>
  <c r="P863" i="144"/>
  <c r="P862" i="144"/>
  <c r="L862" i="144"/>
  <c r="P861" i="144"/>
  <c r="L861" i="144"/>
  <c r="P860" i="144"/>
  <c r="L860" i="144"/>
  <c r="P858" i="144"/>
  <c r="L858" i="144"/>
  <c r="F858" i="144"/>
  <c r="P857" i="144"/>
  <c r="L857" i="144"/>
  <c r="F857" i="144"/>
  <c r="O856" i="144"/>
  <c r="N856" i="144"/>
  <c r="J856" i="144"/>
  <c r="F856" i="144"/>
  <c r="F855" i="144"/>
  <c r="P854" i="144"/>
  <c r="F854" i="144"/>
  <c r="F853" i="144"/>
  <c r="O852" i="144"/>
  <c r="N852" i="144"/>
  <c r="K852" i="144"/>
  <c r="F852" i="144"/>
  <c r="F851" i="144"/>
  <c r="D859" i="144"/>
  <c r="C851" i="144"/>
  <c r="F850" i="144"/>
  <c r="L849" i="144"/>
  <c r="F849" i="144"/>
  <c r="L848" i="144"/>
  <c r="F848" i="144"/>
  <c r="K847" i="144"/>
  <c r="J847" i="144"/>
  <c r="F847" i="144"/>
  <c r="F846" i="144"/>
  <c r="O845" i="144"/>
  <c r="N845" i="144"/>
  <c r="K845" i="144"/>
  <c r="J845" i="144"/>
  <c r="F845" i="144"/>
  <c r="P841" i="144"/>
  <c r="L838" i="144"/>
  <c r="F838" i="144"/>
  <c r="L837" i="144"/>
  <c r="F837" i="144"/>
  <c r="L836" i="144"/>
  <c r="F836" i="144"/>
  <c r="P835" i="144"/>
  <c r="F835" i="144"/>
  <c r="L834" i="144"/>
  <c r="F834" i="144"/>
  <c r="P833" i="144"/>
  <c r="F833" i="144"/>
  <c r="O832" i="144"/>
  <c r="K832" i="144"/>
  <c r="F832" i="144"/>
  <c r="L831" i="144"/>
  <c r="P830" i="144"/>
  <c r="K830" i="144"/>
  <c r="P829" i="144"/>
  <c r="P828" i="144"/>
  <c r="P827" i="144"/>
  <c r="P825" i="144"/>
  <c r="F825" i="144"/>
  <c r="P824" i="144"/>
  <c r="F824" i="144"/>
  <c r="N823" i="144"/>
  <c r="F823" i="144"/>
  <c r="F822" i="144"/>
  <c r="P821" i="144"/>
  <c r="F821" i="144"/>
  <c r="P820" i="144"/>
  <c r="F820" i="144"/>
  <c r="O819" i="144"/>
  <c r="N819" i="144"/>
  <c r="K819" i="144"/>
  <c r="F819" i="144"/>
  <c r="F818" i="144"/>
  <c r="D827" i="144"/>
  <c r="F817" i="144"/>
  <c r="F816" i="144"/>
  <c r="L815" i="144"/>
  <c r="F815" i="144"/>
  <c r="K814" i="144"/>
  <c r="J814" i="144"/>
  <c r="F814" i="144"/>
  <c r="L813" i="144"/>
  <c r="F813" i="144"/>
  <c r="O812" i="144"/>
  <c r="N812" i="144"/>
  <c r="K812" i="144"/>
  <c r="J812" i="144"/>
  <c r="F812" i="144"/>
  <c r="L808" i="144"/>
  <c r="L805" i="144"/>
  <c r="F805" i="144"/>
  <c r="P804" i="144"/>
  <c r="F804" i="144"/>
  <c r="L803" i="144"/>
  <c r="F803" i="144"/>
  <c r="P802" i="144"/>
  <c r="F802" i="144"/>
  <c r="L801" i="144"/>
  <c r="F801" i="144"/>
  <c r="L800" i="144"/>
  <c r="F800" i="144"/>
  <c r="O799" i="144"/>
  <c r="N799" i="144"/>
  <c r="K799" i="144"/>
  <c r="J799" i="144"/>
  <c r="F799" i="144"/>
  <c r="P798" i="144"/>
  <c r="P797" i="144"/>
  <c r="P796" i="144"/>
  <c r="L795" i="144"/>
  <c r="P794" i="144"/>
  <c r="P792" i="144"/>
  <c r="F792" i="144"/>
  <c r="F791" i="144"/>
  <c r="O790" i="144"/>
  <c r="N790" i="144"/>
  <c r="F790" i="144"/>
  <c r="F789" i="144"/>
  <c r="F788" i="144"/>
  <c r="F787" i="144"/>
  <c r="O786" i="144"/>
  <c r="K786" i="144"/>
  <c r="F786" i="144"/>
  <c r="F785" i="144"/>
  <c r="F784" i="144"/>
  <c r="L783" i="144"/>
  <c r="F783" i="144"/>
  <c r="F782" i="144"/>
  <c r="K781" i="144"/>
  <c r="J781" i="144"/>
  <c r="F781" i="144"/>
  <c r="F780" i="144"/>
  <c r="O779" i="144"/>
  <c r="N779" i="144"/>
  <c r="K779" i="144"/>
  <c r="J779" i="144"/>
  <c r="F779" i="144"/>
  <c r="L775" i="144"/>
  <c r="P772" i="144"/>
  <c r="F772" i="144"/>
  <c r="P771" i="144"/>
  <c r="L771" i="144"/>
  <c r="F771" i="144"/>
  <c r="P770" i="144"/>
  <c r="F770" i="144"/>
  <c r="L769" i="144"/>
  <c r="F769" i="144"/>
  <c r="P768" i="144"/>
  <c r="F768" i="144"/>
  <c r="L767" i="144"/>
  <c r="F767" i="144"/>
  <c r="O766" i="144"/>
  <c r="K766" i="144"/>
  <c r="J766" i="144"/>
  <c r="F766" i="144"/>
  <c r="L765" i="144"/>
  <c r="P764" i="144"/>
  <c r="L763" i="144"/>
  <c r="P762" i="144"/>
  <c r="P761" i="144"/>
  <c r="L761" i="144"/>
  <c r="P759" i="144"/>
  <c r="F759" i="144"/>
  <c r="F758" i="144"/>
  <c r="O757" i="144"/>
  <c r="N757" i="144"/>
  <c r="F757" i="144"/>
  <c r="F756" i="144"/>
  <c r="P755" i="144"/>
  <c r="F755" i="144"/>
  <c r="L754" i="144"/>
  <c r="F754" i="144"/>
  <c r="O753" i="144"/>
  <c r="N753" i="144"/>
  <c r="K753" i="144"/>
  <c r="J753" i="144"/>
  <c r="F753" i="144"/>
  <c r="F752" i="144"/>
  <c r="D766" i="144"/>
  <c r="C753" i="144"/>
  <c r="F751" i="144"/>
  <c r="F750" i="144"/>
  <c r="L749" i="144"/>
  <c r="F749" i="144"/>
  <c r="K748" i="144"/>
  <c r="J748" i="144"/>
  <c r="F748" i="144"/>
  <c r="F747" i="144"/>
  <c r="K746" i="144"/>
  <c r="J746" i="144"/>
  <c r="F746" i="144"/>
  <c r="L742" i="144"/>
  <c r="P739" i="144"/>
  <c r="L739" i="144"/>
  <c r="F739" i="144"/>
  <c r="P738" i="144"/>
  <c r="L738" i="144"/>
  <c r="F738" i="144"/>
  <c r="L737" i="144"/>
  <c r="F737" i="144"/>
  <c r="P736" i="144"/>
  <c r="F736" i="144"/>
  <c r="P735" i="144"/>
  <c r="F735" i="144"/>
  <c r="L734" i="144"/>
  <c r="F734" i="144"/>
  <c r="O733" i="144"/>
  <c r="N733" i="144"/>
  <c r="K733" i="144"/>
  <c r="J733" i="144"/>
  <c r="F733" i="144"/>
  <c r="P732" i="144"/>
  <c r="P731" i="144"/>
  <c r="P730" i="144"/>
  <c r="P729" i="144"/>
  <c r="P728" i="144"/>
  <c r="P726" i="144"/>
  <c r="L726" i="144"/>
  <c r="F726" i="144"/>
  <c r="F725" i="144"/>
  <c r="O724" i="144"/>
  <c r="N724" i="144"/>
  <c r="J724" i="144"/>
  <c r="F724" i="144"/>
  <c r="F723" i="144"/>
  <c r="L722" i="144"/>
  <c r="F722" i="144"/>
  <c r="P721" i="144"/>
  <c r="F721" i="144"/>
  <c r="O720" i="144"/>
  <c r="N720" i="144"/>
  <c r="K720" i="144"/>
  <c r="J720" i="144"/>
  <c r="F720" i="144"/>
  <c r="F719" i="144"/>
  <c r="D723" i="144"/>
  <c r="C720" i="144"/>
  <c r="F718" i="144"/>
  <c r="F717" i="144"/>
  <c r="L716" i="144"/>
  <c r="F716" i="144"/>
  <c r="K715" i="144"/>
  <c r="J715" i="144"/>
  <c r="F715" i="144"/>
  <c r="L714" i="144"/>
  <c r="F714" i="144"/>
  <c r="O713" i="144"/>
  <c r="N713" i="144"/>
  <c r="K713" i="144"/>
  <c r="J713" i="144"/>
  <c r="F713" i="144"/>
  <c r="P706" i="144"/>
  <c r="L706" i="144"/>
  <c r="F706" i="144"/>
  <c r="P705" i="144"/>
  <c r="F705" i="144"/>
  <c r="L704" i="144"/>
  <c r="F704" i="144"/>
  <c r="P703" i="144"/>
  <c r="F703" i="144"/>
  <c r="P702" i="144"/>
  <c r="F702" i="144"/>
  <c r="F701" i="144"/>
  <c r="O700" i="144"/>
  <c r="N700" i="144"/>
  <c r="K700" i="144"/>
  <c r="J700" i="144"/>
  <c r="F700" i="144"/>
  <c r="L699" i="144"/>
  <c r="P698" i="144"/>
  <c r="P697" i="144"/>
  <c r="P696" i="144"/>
  <c r="P695" i="144"/>
  <c r="P693" i="144"/>
  <c r="F693" i="144"/>
  <c r="F692" i="144"/>
  <c r="N691" i="144"/>
  <c r="J691" i="144"/>
  <c r="F691" i="144"/>
  <c r="F690" i="144"/>
  <c r="F689" i="144"/>
  <c r="F688" i="144"/>
  <c r="O687" i="144"/>
  <c r="N687" i="144"/>
  <c r="K687" i="144"/>
  <c r="F687" i="144"/>
  <c r="F686" i="144"/>
  <c r="C717" i="144"/>
  <c r="F685" i="144"/>
  <c r="L684" i="144"/>
  <c r="F684" i="144"/>
  <c r="F683" i="144"/>
  <c r="K682" i="144"/>
  <c r="J682" i="144"/>
  <c r="F682" i="144"/>
  <c r="L681" i="144"/>
  <c r="F681" i="144"/>
  <c r="O680" i="144"/>
  <c r="N680" i="144"/>
  <c r="K680" i="144"/>
  <c r="J680" i="144"/>
  <c r="F680" i="144"/>
  <c r="P676" i="144"/>
  <c r="L676" i="144"/>
  <c r="P673" i="144"/>
  <c r="F673" i="144"/>
  <c r="P672" i="144"/>
  <c r="L672" i="144"/>
  <c r="F672" i="144"/>
  <c r="P671" i="144"/>
  <c r="F671" i="144"/>
  <c r="P670" i="144"/>
  <c r="L670" i="144"/>
  <c r="F670" i="144"/>
  <c r="P669" i="144"/>
  <c r="F669" i="144"/>
  <c r="P668" i="144"/>
  <c r="F668" i="144"/>
  <c r="N667" i="144"/>
  <c r="K667" i="144"/>
  <c r="J667" i="144"/>
  <c r="F667" i="144"/>
  <c r="L666" i="144"/>
  <c r="P664" i="144"/>
  <c r="L664" i="144"/>
  <c r="P663" i="144"/>
  <c r="L663" i="144"/>
  <c r="P662" i="144"/>
  <c r="P660" i="144"/>
  <c r="F660" i="144"/>
  <c r="D660" i="144"/>
  <c r="L659" i="144"/>
  <c r="F659" i="144"/>
  <c r="O658" i="144"/>
  <c r="N658" i="144"/>
  <c r="J658" i="144"/>
  <c r="F658" i="144"/>
  <c r="F657" i="144"/>
  <c r="P656" i="144"/>
  <c r="F656" i="144"/>
  <c r="F655" i="144"/>
  <c r="O654" i="144"/>
  <c r="N654" i="144"/>
  <c r="K654" i="144"/>
  <c r="F654" i="144"/>
  <c r="F653" i="144"/>
  <c r="F652" i="144"/>
  <c r="L651" i="144"/>
  <c r="F651" i="144"/>
  <c r="L650" i="144"/>
  <c r="F650" i="144"/>
  <c r="K649" i="144"/>
  <c r="J649" i="144"/>
  <c r="F649" i="144"/>
  <c r="P648" i="144"/>
  <c r="L647" i="144"/>
  <c r="F648" i="144"/>
  <c r="O647" i="144"/>
  <c r="N647" i="144"/>
  <c r="K647" i="144"/>
  <c r="J647" i="144"/>
  <c r="F647" i="144"/>
  <c r="L643" i="144"/>
  <c r="P640" i="144"/>
  <c r="L640" i="144"/>
  <c r="F640" i="144"/>
  <c r="P639" i="144"/>
  <c r="F639" i="144"/>
  <c r="P638" i="144"/>
  <c r="L638" i="144"/>
  <c r="F638" i="144"/>
  <c r="P637" i="144"/>
  <c r="F637" i="144"/>
  <c r="P636" i="144"/>
  <c r="F636" i="144"/>
  <c r="P635" i="144"/>
  <c r="F635" i="144"/>
  <c r="N634" i="144"/>
  <c r="K634" i="144"/>
  <c r="J634" i="144"/>
  <c r="F634" i="144"/>
  <c r="L633" i="144"/>
  <c r="P632" i="144"/>
  <c r="L630" i="144"/>
  <c r="P629" i="144"/>
  <c r="L627" i="144"/>
  <c r="F627" i="144"/>
  <c r="P626" i="144"/>
  <c r="F626" i="144"/>
  <c r="O625" i="144"/>
  <c r="N625" i="144"/>
  <c r="F625" i="144"/>
  <c r="F624" i="144"/>
  <c r="F623" i="144"/>
  <c r="F622" i="144"/>
  <c r="O621" i="144"/>
  <c r="N621" i="144"/>
  <c r="K621" i="144"/>
  <c r="F621" i="144"/>
  <c r="F620" i="144"/>
  <c r="D651" i="144"/>
  <c r="F619" i="144"/>
  <c r="L618" i="144"/>
  <c r="F618" i="144"/>
  <c r="F617" i="144"/>
  <c r="K616" i="144"/>
  <c r="J616" i="144"/>
  <c r="F616" i="144"/>
  <c r="P615" i="144"/>
  <c r="L615" i="144"/>
  <c r="F615" i="144"/>
  <c r="O614" i="144"/>
  <c r="N614" i="144"/>
  <c r="K614" i="144"/>
  <c r="J614" i="144"/>
  <c r="F614" i="144"/>
  <c r="P610" i="144"/>
  <c r="L607" i="144"/>
  <c r="F607" i="144"/>
  <c r="L606" i="144"/>
  <c r="F606" i="144"/>
  <c r="P605" i="144"/>
  <c r="L605" i="144"/>
  <c r="F605" i="144"/>
  <c r="P604" i="144"/>
  <c r="F604" i="144"/>
  <c r="P603" i="144"/>
  <c r="F603" i="144"/>
  <c r="P602" i="144"/>
  <c r="F602" i="144"/>
  <c r="O601" i="144"/>
  <c r="N601" i="144"/>
  <c r="K601" i="144"/>
  <c r="J601" i="144"/>
  <c r="F601" i="144"/>
  <c r="P600" i="144"/>
  <c r="P599" i="144"/>
  <c r="K592" i="144"/>
  <c r="L598" i="144"/>
  <c r="P597" i="144"/>
  <c r="L596" i="144"/>
  <c r="P594" i="144"/>
  <c r="L594" i="144"/>
  <c r="F594" i="144"/>
  <c r="P593" i="144"/>
  <c r="L593" i="144"/>
  <c r="F593" i="144"/>
  <c r="J592" i="144"/>
  <c r="F592" i="144"/>
  <c r="F591" i="144"/>
  <c r="F590" i="144"/>
  <c r="F589" i="144"/>
  <c r="O588" i="144"/>
  <c r="N588" i="144"/>
  <c r="K588" i="144"/>
  <c r="F588" i="144"/>
  <c r="F587" i="144"/>
  <c r="D602" i="144"/>
  <c r="C588" i="144"/>
  <c r="F586" i="144"/>
  <c r="L585" i="144"/>
  <c r="F585" i="144"/>
  <c r="F584" i="144"/>
  <c r="K583" i="144"/>
  <c r="J583" i="144"/>
  <c r="F583" i="144"/>
  <c r="L581" i="144"/>
  <c r="F582" i="144"/>
  <c r="O581" i="144"/>
  <c r="N581" i="144"/>
  <c r="K581" i="144"/>
  <c r="J581" i="144"/>
  <c r="F581" i="144"/>
  <c r="P577" i="144"/>
  <c r="L577" i="144"/>
  <c r="P574" i="144"/>
  <c r="F574" i="144"/>
  <c r="P573" i="144"/>
  <c r="L573" i="144"/>
  <c r="F573" i="144"/>
  <c r="P572" i="144"/>
  <c r="L572" i="144"/>
  <c r="F572" i="144"/>
  <c r="L571" i="144"/>
  <c r="F571" i="144"/>
  <c r="L570" i="144"/>
  <c r="F570" i="144"/>
  <c r="P569" i="144"/>
  <c r="F569" i="144"/>
  <c r="O568" i="144"/>
  <c r="K568" i="144"/>
  <c r="J568" i="144"/>
  <c r="F568" i="144"/>
  <c r="L567" i="144"/>
  <c r="P566" i="144"/>
  <c r="L565" i="144"/>
  <c r="L564" i="144"/>
  <c r="P563" i="144"/>
  <c r="P561" i="144"/>
  <c r="L561" i="144"/>
  <c r="F561" i="144"/>
  <c r="P560" i="144"/>
  <c r="F560" i="144"/>
  <c r="N559" i="144"/>
  <c r="J559" i="144"/>
  <c r="F559" i="144"/>
  <c r="F558" i="144"/>
  <c r="P557" i="144"/>
  <c r="F557" i="144"/>
  <c r="P556" i="144"/>
  <c r="F556" i="144"/>
  <c r="O555" i="144"/>
  <c r="N555" i="144"/>
  <c r="K555" i="144"/>
  <c r="J555" i="144"/>
  <c r="F555" i="144"/>
  <c r="F554" i="144"/>
  <c r="D577" i="144"/>
  <c r="C569" i="144"/>
  <c r="F553" i="144"/>
  <c r="F552" i="144"/>
  <c r="L551" i="144"/>
  <c r="F551" i="144"/>
  <c r="K550" i="144"/>
  <c r="J550" i="144"/>
  <c r="F550" i="144"/>
  <c r="F549" i="144"/>
  <c r="O548" i="144"/>
  <c r="N548" i="144"/>
  <c r="L548" i="144"/>
  <c r="K548" i="144"/>
  <c r="J548" i="144"/>
  <c r="F548" i="144"/>
  <c r="P544" i="144"/>
  <c r="P541" i="144"/>
  <c r="L541" i="144"/>
  <c r="F541" i="144"/>
  <c r="P540" i="144"/>
  <c r="F540" i="144"/>
  <c r="P539" i="144"/>
  <c r="F539" i="144"/>
  <c r="L538" i="144"/>
  <c r="F538" i="144"/>
  <c r="P537" i="144"/>
  <c r="F537" i="144"/>
  <c r="F536" i="144"/>
  <c r="O535" i="144"/>
  <c r="K535" i="144"/>
  <c r="J535" i="144"/>
  <c r="F535" i="144"/>
  <c r="P534" i="144"/>
  <c r="P533" i="144"/>
  <c r="P532" i="144"/>
  <c r="P531" i="144"/>
  <c r="P530" i="144"/>
  <c r="L528" i="144"/>
  <c r="F528" i="144"/>
  <c r="L527" i="144"/>
  <c r="F527" i="144"/>
  <c r="N526" i="144"/>
  <c r="F526" i="144"/>
  <c r="F525" i="144"/>
  <c r="F524" i="144"/>
  <c r="P523" i="144"/>
  <c r="F523" i="144"/>
  <c r="O522" i="144"/>
  <c r="N522" i="144"/>
  <c r="K522" i="144"/>
  <c r="J522" i="144"/>
  <c r="F522" i="144"/>
  <c r="F521" i="144"/>
  <c r="D532" i="144"/>
  <c r="F520" i="144"/>
  <c r="F519" i="144"/>
  <c r="L518" i="144"/>
  <c r="F518" i="144"/>
  <c r="K517" i="144"/>
  <c r="J517" i="144"/>
  <c r="F517" i="144"/>
  <c r="F516" i="144"/>
  <c r="N515" i="144"/>
  <c r="K515" i="144"/>
  <c r="F515" i="144"/>
  <c r="P511" i="144"/>
  <c r="L508" i="144"/>
  <c r="F508" i="144"/>
  <c r="P507" i="144"/>
  <c r="L507" i="144"/>
  <c r="F507" i="144"/>
  <c r="L506" i="144"/>
  <c r="F506" i="144"/>
  <c r="P505" i="144"/>
  <c r="L505" i="144"/>
  <c r="F505" i="144"/>
  <c r="P504" i="144"/>
  <c r="F504" i="144"/>
  <c r="F503" i="144"/>
  <c r="O502" i="144"/>
  <c r="N502" i="144"/>
  <c r="K502" i="144"/>
  <c r="J502" i="144"/>
  <c r="F502" i="144"/>
  <c r="L501" i="144"/>
  <c r="P500" i="144"/>
  <c r="P499" i="144"/>
  <c r="L499" i="144"/>
  <c r="L498" i="144"/>
  <c r="L497" i="144"/>
  <c r="L495" i="144"/>
  <c r="F495" i="144"/>
  <c r="L494" i="144"/>
  <c r="F494" i="144"/>
  <c r="O493" i="144"/>
  <c r="N493" i="144"/>
  <c r="J493" i="144"/>
  <c r="F493" i="144"/>
  <c r="F492" i="144"/>
  <c r="P491" i="144"/>
  <c r="F491" i="144"/>
  <c r="L490" i="144"/>
  <c r="F490" i="144"/>
  <c r="O489" i="144"/>
  <c r="N489" i="144"/>
  <c r="K489" i="144"/>
  <c r="J489" i="144"/>
  <c r="F489" i="144"/>
  <c r="F488" i="144"/>
  <c r="D493" i="144"/>
  <c r="F487" i="144"/>
  <c r="L486" i="144"/>
  <c r="F486" i="144"/>
  <c r="L485" i="144"/>
  <c r="F485" i="144"/>
  <c r="K484" i="144"/>
  <c r="J484" i="144"/>
  <c r="F484" i="144"/>
  <c r="L483" i="144"/>
  <c r="F483" i="144"/>
  <c r="O482" i="144"/>
  <c r="N482" i="144"/>
  <c r="K482" i="144"/>
  <c r="J482" i="144"/>
  <c r="F482" i="144"/>
  <c r="P478" i="144"/>
  <c r="L478" i="144"/>
  <c r="L475" i="144"/>
  <c r="F475" i="144"/>
  <c r="P474" i="144"/>
  <c r="L474" i="144"/>
  <c r="F474" i="144"/>
  <c r="P473" i="144"/>
  <c r="F473" i="144"/>
  <c r="F472" i="144"/>
  <c r="F471" i="144"/>
  <c r="F470" i="144"/>
  <c r="O469" i="144"/>
  <c r="K469" i="144"/>
  <c r="F469" i="144"/>
  <c r="P468" i="144"/>
  <c r="P467" i="144"/>
  <c r="P466" i="144"/>
  <c r="L466" i="144"/>
  <c r="P465" i="144"/>
  <c r="L465" i="144"/>
  <c r="L464" i="144"/>
  <c r="P462" i="144"/>
  <c r="F462" i="144"/>
  <c r="P461" i="144"/>
  <c r="F461" i="144"/>
  <c r="N460" i="144"/>
  <c r="F460" i="144"/>
  <c r="F459" i="144"/>
  <c r="P458" i="144"/>
  <c r="F458" i="144"/>
  <c r="F457" i="144"/>
  <c r="O456" i="144"/>
  <c r="K456" i="144"/>
  <c r="F456" i="144"/>
  <c r="F455" i="144"/>
  <c r="C473" i="144"/>
  <c r="F454" i="144"/>
  <c r="F453" i="144"/>
  <c r="F452" i="144"/>
  <c r="K451" i="144"/>
  <c r="F451" i="144"/>
  <c r="P449" i="144"/>
  <c r="F450" i="144"/>
  <c r="O449" i="144"/>
  <c r="N449" i="144"/>
  <c r="K449" i="144"/>
  <c r="F449" i="144"/>
  <c r="P442" i="144"/>
  <c r="F442" i="144"/>
  <c r="F441" i="144"/>
  <c r="F440" i="144"/>
  <c r="F439" i="144"/>
  <c r="P438" i="144"/>
  <c r="F438" i="144"/>
  <c r="P437" i="144"/>
  <c r="F437" i="144"/>
  <c r="K436" i="144"/>
  <c r="F436" i="144"/>
  <c r="P434" i="144"/>
  <c r="F429" i="144"/>
  <c r="P428" i="144"/>
  <c r="F428" i="144"/>
  <c r="O427" i="144"/>
  <c r="N427" i="144"/>
  <c r="F427" i="144"/>
  <c r="F426" i="144"/>
  <c r="P425" i="144"/>
  <c r="F425" i="144"/>
  <c r="P424" i="144"/>
  <c r="F424" i="144"/>
  <c r="O423" i="144"/>
  <c r="N423" i="144"/>
  <c r="K423" i="144"/>
  <c r="F423" i="144"/>
  <c r="F422" i="144"/>
  <c r="D439" i="144"/>
  <c r="D707" i="144"/>
  <c r="D708" i="144"/>
  <c r="D709" i="144"/>
  <c r="D674" i="144"/>
  <c r="D675" i="144"/>
  <c r="D676" i="144"/>
  <c r="D576" i="144"/>
  <c r="D562" i="144"/>
  <c r="D563" i="144"/>
  <c r="D564" i="144"/>
  <c r="D565" i="144"/>
  <c r="D566" i="144"/>
  <c r="D567" i="144"/>
  <c r="D697" i="144"/>
  <c r="D700" i="144"/>
  <c r="D690" i="144"/>
  <c r="D696" i="144"/>
  <c r="D689" i="144"/>
  <c r="D691" i="144"/>
  <c r="D716" i="144"/>
  <c r="D661" i="144"/>
  <c r="D657" i="144"/>
  <c r="D658" i="144"/>
  <c r="D659" i="144"/>
  <c r="D695" i="144"/>
  <c r="D655" i="144"/>
  <c r="D698" i="144"/>
  <c r="D694" i="144"/>
  <c r="D688" i="144"/>
  <c r="D666" i="144"/>
  <c r="D665" i="144"/>
  <c r="D664" i="144"/>
  <c r="D663" i="144"/>
  <c r="D662" i="144"/>
  <c r="D699" i="144"/>
  <c r="D561" i="144"/>
  <c r="D560" i="144"/>
  <c r="D686" i="144"/>
  <c r="D687" i="144"/>
  <c r="D714" i="144"/>
  <c r="D715" i="144"/>
  <c r="D717" i="144"/>
  <c r="D713" i="144"/>
  <c r="D692" i="144"/>
  <c r="D693" i="144"/>
  <c r="D701" i="144"/>
  <c r="D702" i="144"/>
  <c r="D703" i="144"/>
  <c r="D704" i="144"/>
  <c r="D705" i="144"/>
  <c r="D706" i="144"/>
  <c r="D684" i="144"/>
  <c r="D682" i="144"/>
  <c r="D681" i="144"/>
  <c r="D654" i="144"/>
  <c r="D653" i="144"/>
  <c r="D680" i="144"/>
  <c r="D673" i="144"/>
  <c r="D672" i="144"/>
  <c r="D671" i="144"/>
  <c r="D670" i="144"/>
  <c r="D669" i="144"/>
  <c r="D668" i="144"/>
  <c r="D656" i="144"/>
  <c r="C1080" i="165"/>
  <c r="D683" i="144"/>
  <c r="D667" i="144"/>
  <c r="D585" i="144"/>
  <c r="D583" i="144"/>
  <c r="D582" i="144"/>
  <c r="D555" i="144"/>
  <c r="D554" i="144"/>
  <c r="D558" i="144"/>
  <c r="D559" i="144"/>
  <c r="D557" i="144"/>
  <c r="D569" i="144"/>
  <c r="D570" i="144"/>
  <c r="D571" i="144"/>
  <c r="D572" i="144"/>
  <c r="D573" i="144"/>
  <c r="D574" i="144"/>
  <c r="D581" i="144"/>
  <c r="D556" i="144"/>
  <c r="D568" i="144"/>
  <c r="D584" i="144"/>
  <c r="P35" i="144"/>
  <c r="F85" i="145"/>
  <c r="G85" i="145"/>
  <c r="F84" i="145"/>
  <c r="F82" i="145"/>
  <c r="K319" i="144"/>
  <c r="O315" i="144"/>
  <c r="L172" i="144"/>
  <c r="O52" i="144"/>
  <c r="P50" i="144"/>
  <c r="D74" i="145"/>
  <c r="K367" i="144"/>
  <c r="K397" i="144"/>
  <c r="K308" i="144"/>
  <c r="L43" i="144"/>
  <c r="F83" i="145"/>
  <c r="G83" i="145"/>
  <c r="F105" i="145"/>
  <c r="E52" i="145"/>
  <c r="D42" i="145"/>
  <c r="E81" i="145"/>
  <c r="G81" i="145"/>
  <c r="D41" i="145"/>
  <c r="D37" i="145"/>
  <c r="D33" i="145"/>
  <c r="E82" i="145"/>
  <c r="D35" i="145"/>
  <c r="I26" i="145"/>
  <c r="H29" i="145"/>
  <c r="H28" i="145"/>
  <c r="H27" i="145"/>
  <c r="H26" i="145"/>
  <c r="D70" i="145"/>
  <c r="D69" i="145"/>
  <c r="D68" i="145"/>
  <c r="D66" i="145"/>
  <c r="D65" i="145"/>
  <c r="D63" i="145"/>
  <c r="D64" i="145"/>
  <c r="K28" i="144"/>
  <c r="K58" i="144"/>
  <c r="K88" i="144"/>
  <c r="K118" i="144"/>
  <c r="K148" i="144"/>
  <c r="K178" i="144"/>
  <c r="K208" i="144"/>
  <c r="K238" i="144"/>
  <c r="K268" i="144"/>
  <c r="K298" i="144"/>
  <c r="K328" i="144"/>
  <c r="K358" i="144"/>
  <c r="K388" i="144"/>
  <c r="K418" i="144"/>
  <c r="J58" i="144"/>
  <c r="J88" i="144"/>
  <c r="J118" i="144"/>
  <c r="J148" i="144"/>
  <c r="J178" i="144"/>
  <c r="J208" i="144"/>
  <c r="J238" i="144"/>
  <c r="J268" i="144"/>
  <c r="J298" i="144"/>
  <c r="J328" i="144"/>
  <c r="J358" i="144"/>
  <c r="J388" i="144"/>
  <c r="J418" i="144"/>
  <c r="O3" i="144"/>
  <c r="O93" i="144"/>
  <c r="O123" i="144"/>
  <c r="O153" i="144"/>
  <c r="O213" i="144"/>
  <c r="O243" i="144"/>
  <c r="O273" i="144"/>
  <c r="O303" i="144"/>
  <c r="O333" i="144"/>
  <c r="O393" i="144"/>
  <c r="N3" i="144"/>
  <c r="N93" i="144"/>
  <c r="N123" i="144"/>
  <c r="N153" i="144"/>
  <c r="N213" i="144"/>
  <c r="N243" i="144"/>
  <c r="N273" i="144"/>
  <c r="N303" i="144"/>
  <c r="N333" i="144"/>
  <c r="N393" i="144"/>
  <c r="K123" i="144"/>
  <c r="K153" i="144"/>
  <c r="K213" i="144"/>
  <c r="K243" i="144"/>
  <c r="K273" i="144"/>
  <c r="K303" i="144"/>
  <c r="K333" i="144"/>
  <c r="K393" i="144"/>
  <c r="J3" i="144"/>
  <c r="J123" i="144"/>
  <c r="J153" i="144"/>
  <c r="T153" i="144"/>
  <c r="J213" i="144"/>
  <c r="J243" i="144"/>
  <c r="J273" i="144"/>
  <c r="J303" i="144"/>
  <c r="J333" i="144"/>
  <c r="U333" i="144"/>
  <c r="J393" i="144"/>
  <c r="O7" i="144"/>
  <c r="O37" i="144"/>
  <c r="O67" i="144"/>
  <c r="O157" i="144"/>
  <c r="O397" i="144"/>
  <c r="N7" i="144"/>
  <c r="N37" i="144"/>
  <c r="N67" i="144"/>
  <c r="N97" i="144"/>
  <c r="N187" i="144"/>
  <c r="N277" i="144"/>
  <c r="N307" i="144"/>
  <c r="N367" i="144"/>
  <c r="N397" i="144"/>
  <c r="K67" i="144"/>
  <c r="K97" i="144"/>
  <c r="K127" i="144"/>
  <c r="K217" i="144"/>
  <c r="K277" i="144"/>
  <c r="O105" i="144"/>
  <c r="O135" i="144"/>
  <c r="O195" i="144"/>
  <c r="O225" i="144"/>
  <c r="O255" i="144"/>
  <c r="O285" i="144"/>
  <c r="O345" i="144"/>
  <c r="O375" i="144"/>
  <c r="O405" i="144"/>
  <c r="N15" i="144"/>
  <c r="N45" i="144"/>
  <c r="N75" i="144"/>
  <c r="N255" i="144"/>
  <c r="N285" i="144"/>
  <c r="N315" i="144"/>
  <c r="N345" i="144"/>
  <c r="N405" i="144"/>
  <c r="K15" i="144"/>
  <c r="K45" i="144"/>
  <c r="K345" i="144"/>
  <c r="K405" i="144"/>
  <c r="N113" i="144"/>
  <c r="N143" i="144"/>
  <c r="N173" i="144"/>
  <c r="O203" i="144"/>
  <c r="N233" i="144"/>
  <c r="N263" i="144"/>
  <c r="O323" i="144"/>
  <c r="N323" i="144"/>
  <c r="K113" i="144"/>
  <c r="K173" i="144"/>
  <c r="K233" i="144"/>
  <c r="K293" i="144"/>
  <c r="O26" i="144"/>
  <c r="N26" i="144"/>
  <c r="O56" i="144"/>
  <c r="O86" i="144"/>
  <c r="N86" i="144"/>
  <c r="O116" i="144"/>
  <c r="N116" i="144"/>
  <c r="O146" i="144"/>
  <c r="N146" i="144"/>
  <c r="O176" i="144"/>
  <c r="N176" i="144"/>
  <c r="O206" i="144"/>
  <c r="N206" i="144"/>
  <c r="O236" i="144"/>
  <c r="N236" i="144"/>
  <c r="O266" i="144"/>
  <c r="N266" i="144"/>
  <c r="O296" i="144"/>
  <c r="O326" i="144"/>
  <c r="O356" i="144"/>
  <c r="N356" i="144"/>
  <c r="O386" i="144"/>
  <c r="K26" i="144"/>
  <c r="K56" i="144"/>
  <c r="K86" i="144"/>
  <c r="K116" i="144"/>
  <c r="K146" i="144"/>
  <c r="K176" i="144"/>
  <c r="K206" i="144"/>
  <c r="K236" i="144"/>
  <c r="K266" i="144"/>
  <c r="K296" i="144"/>
  <c r="K326" i="144"/>
  <c r="K356" i="144"/>
  <c r="K386" i="144"/>
  <c r="K416" i="144"/>
  <c r="J56" i="144"/>
  <c r="J86" i="144"/>
  <c r="J116" i="144"/>
  <c r="J146" i="144"/>
  <c r="J176" i="144"/>
  <c r="J206" i="144"/>
  <c r="J236" i="144"/>
  <c r="J296" i="144"/>
  <c r="J326" i="144"/>
  <c r="J356" i="144"/>
  <c r="J386" i="144"/>
  <c r="J416" i="144"/>
  <c r="J143" i="144"/>
  <c r="J233" i="144"/>
  <c r="J263" i="144"/>
  <c r="J45" i="144"/>
  <c r="J75" i="144"/>
  <c r="J135" i="144"/>
  <c r="J165" i="144"/>
  <c r="J195" i="144"/>
  <c r="J255" i="144"/>
  <c r="J345" i="144"/>
  <c r="J375" i="144"/>
  <c r="J405" i="144"/>
  <c r="J7" i="144"/>
  <c r="J37" i="144"/>
  <c r="J67" i="144"/>
  <c r="J97" i="144"/>
  <c r="J127" i="144"/>
  <c r="J247" i="144"/>
  <c r="J277" i="144"/>
  <c r="J307" i="144"/>
  <c r="J367" i="144"/>
  <c r="J397" i="144"/>
  <c r="Q421" i="144"/>
  <c r="R420" i="144"/>
  <c r="Q420" i="144"/>
  <c r="R419" i="144"/>
  <c r="Q419" i="144"/>
  <c r="R418" i="144"/>
  <c r="W418" i="144"/>
  <c r="Q418" i="144"/>
  <c r="Q417" i="144"/>
  <c r="Q416" i="144"/>
  <c r="Q415" i="144"/>
  <c r="Q414" i="144"/>
  <c r="Q413" i="144"/>
  <c r="Q412" i="144"/>
  <c r="Q411" i="144"/>
  <c r="Q410" i="144"/>
  <c r="Q409" i="144"/>
  <c r="Q408" i="144"/>
  <c r="Q407" i="144"/>
  <c r="Q406" i="144"/>
  <c r="Q405" i="144"/>
  <c r="Q404" i="144"/>
  <c r="Q403" i="144"/>
  <c r="Q402" i="144"/>
  <c r="Q401" i="144"/>
  <c r="Q400" i="144"/>
  <c r="Q399" i="144"/>
  <c r="Q398" i="144"/>
  <c r="Q397" i="144"/>
  <c r="R396" i="144"/>
  <c r="Q396" i="144"/>
  <c r="Q395" i="144"/>
  <c r="Q394" i="144"/>
  <c r="Q393" i="144"/>
  <c r="S392" i="144"/>
  <c r="R392" i="144"/>
  <c r="Q392" i="144"/>
  <c r="Q391" i="144"/>
  <c r="R390" i="144"/>
  <c r="Q390" i="144"/>
  <c r="R389" i="144"/>
  <c r="Q389" i="144"/>
  <c r="R388" i="144"/>
  <c r="Q388" i="144"/>
  <c r="Q387" i="144"/>
  <c r="Q386" i="144"/>
  <c r="Q385" i="144"/>
  <c r="Q384" i="144"/>
  <c r="Q383" i="144"/>
  <c r="Q382" i="144"/>
  <c r="Q381" i="144"/>
  <c r="Q380" i="144"/>
  <c r="Q379" i="144"/>
  <c r="Q378" i="144"/>
  <c r="Q377" i="144"/>
  <c r="Q376" i="144"/>
  <c r="Q375" i="144"/>
  <c r="Q374" i="144"/>
  <c r="Q373" i="144"/>
  <c r="Q372" i="144"/>
  <c r="Q371" i="144"/>
  <c r="Q370" i="144"/>
  <c r="Q369" i="144"/>
  <c r="Q368" i="144"/>
  <c r="Q367" i="144"/>
  <c r="R366" i="144"/>
  <c r="Q366" i="144"/>
  <c r="Q365" i="144"/>
  <c r="Q364" i="144"/>
  <c r="Q363" i="144"/>
  <c r="S362" i="144"/>
  <c r="R362" i="144"/>
  <c r="Q362" i="144"/>
  <c r="Q361" i="144"/>
  <c r="R360" i="144"/>
  <c r="Q360" i="144"/>
  <c r="R359" i="144"/>
  <c r="Q359" i="144"/>
  <c r="R358" i="144"/>
  <c r="Q358" i="144"/>
  <c r="Q357" i="144"/>
  <c r="Q356" i="144"/>
  <c r="Q355" i="144"/>
  <c r="Q354" i="144"/>
  <c r="Q353" i="144"/>
  <c r="Q352" i="144"/>
  <c r="Q351" i="144"/>
  <c r="Q350" i="144"/>
  <c r="Q349" i="144"/>
  <c r="Q348" i="144"/>
  <c r="Q347" i="144"/>
  <c r="Q346" i="144"/>
  <c r="Q345" i="144"/>
  <c r="Q344" i="144"/>
  <c r="Q343" i="144"/>
  <c r="Q342" i="144"/>
  <c r="Q341" i="144"/>
  <c r="Q340" i="144"/>
  <c r="Q339" i="144"/>
  <c r="Q338" i="144"/>
  <c r="Q337" i="144"/>
  <c r="R336" i="144"/>
  <c r="Q336" i="144"/>
  <c r="Q335" i="144"/>
  <c r="Q334" i="144"/>
  <c r="Q333" i="144"/>
  <c r="S332" i="144"/>
  <c r="R332" i="144"/>
  <c r="Q332" i="144"/>
  <c r="Q331" i="144"/>
  <c r="R330" i="144"/>
  <c r="V330" i="144"/>
  <c r="Q330" i="144"/>
  <c r="R329" i="144"/>
  <c r="Q329" i="144"/>
  <c r="R328" i="144"/>
  <c r="V328" i="144"/>
  <c r="Q328" i="144"/>
  <c r="Q327" i="144"/>
  <c r="Q326" i="144"/>
  <c r="Q325" i="144"/>
  <c r="Q324" i="144"/>
  <c r="Q323" i="144"/>
  <c r="Q322" i="144"/>
  <c r="Q321" i="144"/>
  <c r="Q320" i="144"/>
  <c r="Q319" i="144"/>
  <c r="Q318" i="144"/>
  <c r="Q317" i="144"/>
  <c r="Q316" i="144"/>
  <c r="Q315" i="144"/>
  <c r="Q314" i="144"/>
  <c r="Q313" i="144"/>
  <c r="Q312" i="144"/>
  <c r="Q311" i="144"/>
  <c r="Q310" i="144"/>
  <c r="Q309" i="144"/>
  <c r="Q308" i="144"/>
  <c r="Q307" i="144"/>
  <c r="R306" i="144"/>
  <c r="W306" i="144"/>
  <c r="Q306" i="144"/>
  <c r="Q305" i="144"/>
  <c r="Q304" i="144"/>
  <c r="Q303" i="144"/>
  <c r="S302" i="144"/>
  <c r="R302" i="144"/>
  <c r="Q302" i="144"/>
  <c r="Q301" i="144"/>
  <c r="R300" i="144"/>
  <c r="Q300" i="144"/>
  <c r="R299" i="144"/>
  <c r="V299" i="144"/>
  <c r="Q299" i="144"/>
  <c r="R298" i="144"/>
  <c r="Q298" i="144"/>
  <c r="Q297" i="144"/>
  <c r="Q296" i="144"/>
  <c r="Q295" i="144"/>
  <c r="Q294" i="144"/>
  <c r="Q293" i="144"/>
  <c r="Q292" i="144"/>
  <c r="Q291" i="144"/>
  <c r="Q290" i="144"/>
  <c r="Q289" i="144"/>
  <c r="Q288" i="144"/>
  <c r="Q287" i="144"/>
  <c r="Q286" i="144"/>
  <c r="Q285" i="144"/>
  <c r="Q284" i="144"/>
  <c r="Q283" i="144"/>
  <c r="Q282" i="144"/>
  <c r="Q281" i="144"/>
  <c r="Q280" i="144"/>
  <c r="Q279" i="144"/>
  <c r="Q278" i="144"/>
  <c r="Q277" i="144"/>
  <c r="R276" i="144"/>
  <c r="W276" i="144"/>
  <c r="Q276" i="144"/>
  <c r="Q275" i="144"/>
  <c r="Q274" i="144"/>
  <c r="Q273" i="144"/>
  <c r="S272" i="144"/>
  <c r="R272" i="144"/>
  <c r="V272" i="144"/>
  <c r="Q272" i="144"/>
  <c r="Q271" i="144"/>
  <c r="R270" i="144"/>
  <c r="W270" i="144"/>
  <c r="Q270" i="144"/>
  <c r="R269" i="144"/>
  <c r="Q269" i="144"/>
  <c r="R268" i="144"/>
  <c r="Q268" i="144"/>
  <c r="Q267" i="144"/>
  <c r="Q266" i="144"/>
  <c r="Q265" i="144"/>
  <c r="Q264" i="144"/>
  <c r="Q263" i="144"/>
  <c r="Q262" i="144"/>
  <c r="Q261" i="144"/>
  <c r="Q260" i="144"/>
  <c r="Q259" i="144"/>
  <c r="Q258" i="144"/>
  <c r="Q257" i="144"/>
  <c r="Q256" i="144"/>
  <c r="Q255" i="144"/>
  <c r="Q254" i="144"/>
  <c r="Q253" i="144"/>
  <c r="Q252" i="144"/>
  <c r="Q251" i="144"/>
  <c r="Q250" i="144"/>
  <c r="Q249" i="144"/>
  <c r="Q248" i="144"/>
  <c r="Q247" i="144"/>
  <c r="R246" i="144"/>
  <c r="V246" i="144"/>
  <c r="Q246" i="144"/>
  <c r="Q245" i="144"/>
  <c r="Q244" i="144"/>
  <c r="Q243" i="144"/>
  <c r="S242" i="144"/>
  <c r="R242" i="144"/>
  <c r="Q242" i="144"/>
  <c r="Q241" i="144"/>
  <c r="R240" i="144"/>
  <c r="V240" i="144"/>
  <c r="Q240" i="144"/>
  <c r="R239" i="144"/>
  <c r="Q239" i="144"/>
  <c r="R238" i="144"/>
  <c r="Q238" i="144"/>
  <c r="Q237" i="144"/>
  <c r="Q236" i="144"/>
  <c r="Q235" i="144"/>
  <c r="Q234" i="144"/>
  <c r="Q233" i="144"/>
  <c r="Q232" i="144"/>
  <c r="Q231" i="144"/>
  <c r="Q230" i="144"/>
  <c r="Q229" i="144"/>
  <c r="Q228" i="144"/>
  <c r="Q227" i="144"/>
  <c r="Q226" i="144"/>
  <c r="Q225" i="144"/>
  <c r="Q224" i="144"/>
  <c r="Q223" i="144"/>
  <c r="Q222" i="144"/>
  <c r="Q221" i="144"/>
  <c r="Q220" i="144"/>
  <c r="Q219" i="144"/>
  <c r="Q218" i="144"/>
  <c r="Q217" i="144"/>
  <c r="R216" i="144"/>
  <c r="Q216" i="144"/>
  <c r="Q215" i="144"/>
  <c r="Q214" i="144"/>
  <c r="Q213" i="144"/>
  <c r="S212" i="144"/>
  <c r="R212" i="144"/>
  <c r="Q212" i="144"/>
  <c r="Q211" i="144"/>
  <c r="R210" i="144"/>
  <c r="Q210" i="144"/>
  <c r="R209" i="144"/>
  <c r="Q209" i="144"/>
  <c r="R208" i="144"/>
  <c r="V208" i="144"/>
  <c r="Q208" i="144"/>
  <c r="Q207" i="144"/>
  <c r="Q206" i="144"/>
  <c r="Q205" i="144"/>
  <c r="Q204" i="144"/>
  <c r="Q203" i="144"/>
  <c r="Q202" i="144"/>
  <c r="Q201" i="144"/>
  <c r="Q200" i="144"/>
  <c r="Q199" i="144"/>
  <c r="Q198" i="144"/>
  <c r="Q197" i="144"/>
  <c r="Q196" i="144"/>
  <c r="Q195" i="144"/>
  <c r="Q194" i="144"/>
  <c r="Q193" i="144"/>
  <c r="Q192" i="144"/>
  <c r="Q191" i="144"/>
  <c r="Q190" i="144"/>
  <c r="Q189" i="144"/>
  <c r="Q188" i="144"/>
  <c r="Q187" i="144"/>
  <c r="R186" i="144"/>
  <c r="W186" i="144"/>
  <c r="Q186" i="144"/>
  <c r="Q185" i="144"/>
  <c r="Q184" i="144"/>
  <c r="Q183" i="144"/>
  <c r="S182" i="144"/>
  <c r="R182" i="144"/>
  <c r="Q182" i="144"/>
  <c r="Q181" i="144"/>
  <c r="R180" i="144"/>
  <c r="Q180" i="144"/>
  <c r="R179" i="144"/>
  <c r="V179" i="144"/>
  <c r="Q179" i="144"/>
  <c r="R178" i="144"/>
  <c r="Q178" i="144"/>
  <c r="Q177" i="144"/>
  <c r="Q176" i="144"/>
  <c r="Q175" i="144"/>
  <c r="Q174" i="144"/>
  <c r="Q173" i="144"/>
  <c r="Q172" i="144"/>
  <c r="Q171" i="144"/>
  <c r="Q170" i="144"/>
  <c r="Q169" i="144"/>
  <c r="Q168" i="144"/>
  <c r="Q167" i="144"/>
  <c r="Q166" i="144"/>
  <c r="Q165" i="144"/>
  <c r="Q164" i="144"/>
  <c r="Q163" i="144"/>
  <c r="Q162" i="144"/>
  <c r="Q161" i="144"/>
  <c r="Q160" i="144"/>
  <c r="Q159" i="144"/>
  <c r="Q158" i="144"/>
  <c r="Q157" i="144"/>
  <c r="R156" i="144"/>
  <c r="W156" i="144"/>
  <c r="Q156" i="144"/>
  <c r="Q155" i="144"/>
  <c r="Q154" i="144"/>
  <c r="Q153" i="144"/>
  <c r="S152" i="144"/>
  <c r="R152" i="144"/>
  <c r="V152" i="144"/>
  <c r="Q152" i="144"/>
  <c r="Q151" i="144"/>
  <c r="R150" i="144"/>
  <c r="V150" i="144"/>
  <c r="Q150" i="144"/>
  <c r="R149" i="144"/>
  <c r="Q149" i="144"/>
  <c r="R148" i="144"/>
  <c r="W148" i="144"/>
  <c r="Q148" i="144"/>
  <c r="Q147" i="144"/>
  <c r="Q146" i="144"/>
  <c r="Q145" i="144"/>
  <c r="Q144" i="144"/>
  <c r="Q143" i="144"/>
  <c r="Q142" i="144"/>
  <c r="Q141" i="144"/>
  <c r="Q140" i="144"/>
  <c r="Q139" i="144"/>
  <c r="Q138" i="144"/>
  <c r="Q137" i="144"/>
  <c r="Q136" i="144"/>
  <c r="Q135" i="144"/>
  <c r="Q134" i="144"/>
  <c r="Q133" i="144"/>
  <c r="Q132" i="144"/>
  <c r="Q131" i="144"/>
  <c r="Q130" i="144"/>
  <c r="Q129" i="144"/>
  <c r="Q128" i="144"/>
  <c r="Q127" i="144"/>
  <c r="R126" i="144"/>
  <c r="V126" i="144"/>
  <c r="Q126" i="144"/>
  <c r="Q125" i="144"/>
  <c r="Q124" i="144"/>
  <c r="Q123" i="144"/>
  <c r="S122" i="144"/>
  <c r="R122" i="144"/>
  <c r="V122" i="144"/>
  <c r="Q122" i="144"/>
  <c r="Q121" i="144"/>
  <c r="R120" i="144"/>
  <c r="Q120" i="144"/>
  <c r="R119" i="144"/>
  <c r="Q119" i="144"/>
  <c r="R118" i="144"/>
  <c r="Q118" i="144"/>
  <c r="Q117" i="144"/>
  <c r="Q116" i="144"/>
  <c r="Q115" i="144"/>
  <c r="Q114" i="144"/>
  <c r="Q113" i="144"/>
  <c r="Q112" i="144"/>
  <c r="Q111" i="144"/>
  <c r="Q110" i="144"/>
  <c r="Q109" i="144"/>
  <c r="Q108" i="144"/>
  <c r="Q107" i="144"/>
  <c r="Q106" i="144"/>
  <c r="Q105" i="144"/>
  <c r="Q104" i="144"/>
  <c r="Q103" i="144"/>
  <c r="Q102" i="144"/>
  <c r="Q101" i="144"/>
  <c r="Q100" i="144"/>
  <c r="Q99" i="144"/>
  <c r="Q98" i="144"/>
  <c r="Q97" i="144"/>
  <c r="R96" i="144"/>
  <c r="Q96" i="144"/>
  <c r="Q95" i="144"/>
  <c r="Q94" i="144"/>
  <c r="Q93" i="144"/>
  <c r="R92" i="144"/>
  <c r="W92" i="144"/>
  <c r="Q92" i="144"/>
  <c r="Q91" i="144"/>
  <c r="R90" i="144"/>
  <c r="Q90" i="144"/>
  <c r="R89" i="144"/>
  <c r="Q89" i="144"/>
  <c r="R88" i="144"/>
  <c r="Q88" i="144"/>
  <c r="Q87" i="144"/>
  <c r="Q86" i="144"/>
  <c r="Q85" i="144"/>
  <c r="Q84" i="144"/>
  <c r="Q83" i="144"/>
  <c r="Q82" i="144"/>
  <c r="Q81" i="144"/>
  <c r="Q80" i="144"/>
  <c r="Q79" i="144"/>
  <c r="Q78" i="144"/>
  <c r="Q77" i="144"/>
  <c r="Q76" i="144"/>
  <c r="Q75" i="144"/>
  <c r="Q74" i="144"/>
  <c r="Q73" i="144"/>
  <c r="Q72" i="144"/>
  <c r="Q71" i="144"/>
  <c r="Q70" i="144"/>
  <c r="Q69" i="144"/>
  <c r="Q68" i="144"/>
  <c r="Q67" i="144"/>
  <c r="R66" i="144"/>
  <c r="Q66" i="144"/>
  <c r="Q65" i="144"/>
  <c r="Q64" i="144"/>
  <c r="Q63" i="144"/>
  <c r="S62" i="144"/>
  <c r="R62" i="144"/>
  <c r="W62" i="144"/>
  <c r="Q62" i="144"/>
  <c r="Q61" i="144"/>
  <c r="R60" i="144"/>
  <c r="Q60" i="144"/>
  <c r="R59" i="144"/>
  <c r="W59" i="144"/>
  <c r="Q59" i="144"/>
  <c r="R58" i="144"/>
  <c r="W58" i="144"/>
  <c r="Q58" i="144"/>
  <c r="Q57" i="144"/>
  <c r="Q56" i="144"/>
  <c r="Q55" i="144"/>
  <c r="Q54" i="144"/>
  <c r="Q52" i="144"/>
  <c r="Q51" i="144"/>
  <c r="Q50" i="144"/>
  <c r="Q49" i="144"/>
  <c r="Q48" i="144"/>
  <c r="Q47" i="144"/>
  <c r="Q46" i="144"/>
  <c r="Q45" i="144"/>
  <c r="Q44" i="144"/>
  <c r="Q43" i="144"/>
  <c r="Q42" i="144"/>
  <c r="Q41" i="144"/>
  <c r="Q40" i="144"/>
  <c r="Q39" i="144"/>
  <c r="Q38" i="144"/>
  <c r="Q37" i="144"/>
  <c r="R36" i="144"/>
  <c r="Q36" i="144"/>
  <c r="Q35" i="144"/>
  <c r="Q34" i="144"/>
  <c r="Q33" i="144"/>
  <c r="S32" i="144"/>
  <c r="R32" i="144"/>
  <c r="Q32" i="144"/>
  <c r="S31" i="144"/>
  <c r="Q31" i="144"/>
  <c r="S30" i="144"/>
  <c r="R30" i="144"/>
  <c r="Q30" i="144"/>
  <c r="S29" i="144"/>
  <c r="R29" i="144"/>
  <c r="Q29" i="144"/>
  <c r="S28" i="144"/>
  <c r="R28" i="144"/>
  <c r="Q28" i="144"/>
  <c r="S27" i="144"/>
  <c r="Q27" i="144"/>
  <c r="S26" i="144"/>
  <c r="Q26" i="144"/>
  <c r="S25" i="144"/>
  <c r="Q25" i="144"/>
  <c r="S24" i="144"/>
  <c r="Q24" i="144"/>
  <c r="S22" i="144"/>
  <c r="Q22" i="144"/>
  <c r="S21" i="144"/>
  <c r="Q21" i="144"/>
  <c r="S20" i="144"/>
  <c r="Q20" i="144"/>
  <c r="S19" i="144"/>
  <c r="Q19" i="144"/>
  <c r="S18" i="144"/>
  <c r="Q18" i="144"/>
  <c r="Q17" i="144"/>
  <c r="S16" i="144"/>
  <c r="Q16" i="144"/>
  <c r="S15" i="144"/>
  <c r="Q15" i="144"/>
  <c r="S14" i="144"/>
  <c r="Q14" i="144"/>
  <c r="S13" i="144"/>
  <c r="Q13" i="144"/>
  <c r="S12" i="144"/>
  <c r="Q12" i="144"/>
  <c r="S11" i="144"/>
  <c r="Q11" i="144"/>
  <c r="S10" i="144"/>
  <c r="Q10" i="144"/>
  <c r="S9" i="144"/>
  <c r="Q9" i="144"/>
  <c r="S8" i="144"/>
  <c r="Q8" i="144"/>
  <c r="S7" i="144"/>
  <c r="Q7" i="144"/>
  <c r="S6" i="144"/>
  <c r="R6" i="144"/>
  <c r="V6" i="144"/>
  <c r="Q6" i="144"/>
  <c r="S5" i="144"/>
  <c r="Q5" i="144"/>
  <c r="Q4" i="144"/>
  <c r="S3" i="144"/>
  <c r="Q3" i="144"/>
  <c r="S2" i="144"/>
  <c r="R2" i="144"/>
  <c r="V2" i="144"/>
  <c r="Q2" i="144"/>
  <c r="M421" i="144"/>
  <c r="I421" i="144"/>
  <c r="H421" i="144"/>
  <c r="G421" i="144"/>
  <c r="E421" i="144"/>
  <c r="P420" i="144"/>
  <c r="O420" i="144"/>
  <c r="N420" i="144"/>
  <c r="M420" i="144"/>
  <c r="K420" i="144"/>
  <c r="J420" i="144"/>
  <c r="I420" i="144"/>
  <c r="H420" i="144"/>
  <c r="G420" i="144"/>
  <c r="E420" i="144"/>
  <c r="P419" i="144"/>
  <c r="O419" i="144"/>
  <c r="N419" i="144"/>
  <c r="M419" i="144"/>
  <c r="K419" i="144"/>
  <c r="J419" i="144"/>
  <c r="I419" i="144"/>
  <c r="H419" i="144"/>
  <c r="G419" i="144"/>
  <c r="E419" i="144"/>
  <c r="P418" i="144"/>
  <c r="O418" i="144"/>
  <c r="N418" i="144"/>
  <c r="M418" i="144"/>
  <c r="I418" i="144"/>
  <c r="H418" i="144"/>
  <c r="G418" i="144"/>
  <c r="E418" i="144"/>
  <c r="O417" i="144"/>
  <c r="N417" i="144"/>
  <c r="M417" i="144"/>
  <c r="K417" i="144"/>
  <c r="J417" i="144"/>
  <c r="I417" i="144"/>
  <c r="H417" i="144"/>
  <c r="G417" i="144"/>
  <c r="E417" i="144"/>
  <c r="M416" i="144"/>
  <c r="I416" i="144"/>
  <c r="H416" i="144"/>
  <c r="G416" i="144"/>
  <c r="E416" i="144"/>
  <c r="O415" i="144"/>
  <c r="N415" i="144"/>
  <c r="M415" i="144"/>
  <c r="K415" i="144"/>
  <c r="J415" i="144"/>
  <c r="I415" i="144"/>
  <c r="H415" i="144"/>
  <c r="G415" i="144"/>
  <c r="E415" i="144"/>
  <c r="O414" i="144"/>
  <c r="N414" i="144"/>
  <c r="M414" i="144"/>
  <c r="K414" i="144"/>
  <c r="J414" i="144"/>
  <c r="I414" i="144"/>
  <c r="H414" i="144"/>
  <c r="G414" i="144"/>
  <c r="E414" i="144"/>
  <c r="O413" i="144"/>
  <c r="N413" i="144"/>
  <c r="M413" i="144"/>
  <c r="J413" i="144"/>
  <c r="I413" i="144"/>
  <c r="H413" i="144"/>
  <c r="G413" i="144"/>
  <c r="E413" i="144"/>
  <c r="O412" i="144"/>
  <c r="N412" i="144"/>
  <c r="M412" i="144"/>
  <c r="K412" i="144"/>
  <c r="J412" i="144"/>
  <c r="I412" i="144"/>
  <c r="H412" i="144"/>
  <c r="G412" i="144"/>
  <c r="E412" i="144"/>
  <c r="O411" i="144"/>
  <c r="N411" i="144"/>
  <c r="M411" i="144"/>
  <c r="K411" i="144"/>
  <c r="J411" i="144"/>
  <c r="I411" i="144"/>
  <c r="H411" i="144"/>
  <c r="G411" i="144"/>
  <c r="E411" i="144"/>
  <c r="O410" i="144"/>
  <c r="N410" i="144"/>
  <c r="M410" i="144"/>
  <c r="K410" i="144"/>
  <c r="J410" i="144"/>
  <c r="I410" i="144"/>
  <c r="H410" i="144"/>
  <c r="G410" i="144"/>
  <c r="E410" i="144"/>
  <c r="O409" i="144"/>
  <c r="N409" i="144"/>
  <c r="M409" i="144"/>
  <c r="K409" i="144"/>
  <c r="J409" i="144"/>
  <c r="I409" i="144"/>
  <c r="H409" i="144"/>
  <c r="G409" i="144"/>
  <c r="E409" i="144"/>
  <c r="O408" i="144"/>
  <c r="N408" i="144"/>
  <c r="M408" i="144"/>
  <c r="K408" i="144"/>
  <c r="J408" i="144"/>
  <c r="I408" i="144"/>
  <c r="H408" i="144"/>
  <c r="G408" i="144"/>
  <c r="E408" i="144"/>
  <c r="O407" i="144"/>
  <c r="N407" i="144"/>
  <c r="M407" i="144"/>
  <c r="K407" i="144"/>
  <c r="J407" i="144"/>
  <c r="I407" i="144"/>
  <c r="H407" i="144"/>
  <c r="G407" i="144"/>
  <c r="E407" i="144"/>
  <c r="O406" i="144"/>
  <c r="N406" i="144"/>
  <c r="M406" i="144"/>
  <c r="K406" i="144"/>
  <c r="J406" i="144"/>
  <c r="I406" i="144"/>
  <c r="H406" i="144"/>
  <c r="G406" i="144"/>
  <c r="E406" i="144"/>
  <c r="M405" i="144"/>
  <c r="I405" i="144"/>
  <c r="H405" i="144"/>
  <c r="G405" i="144"/>
  <c r="E405" i="144"/>
  <c r="O404" i="144"/>
  <c r="N404" i="144"/>
  <c r="M404" i="144"/>
  <c r="K404" i="144"/>
  <c r="J404" i="144"/>
  <c r="I404" i="144"/>
  <c r="H404" i="144"/>
  <c r="G404" i="144"/>
  <c r="E404" i="144"/>
  <c r="O403" i="144"/>
  <c r="N403" i="144"/>
  <c r="M403" i="144"/>
  <c r="J403" i="144"/>
  <c r="I403" i="144"/>
  <c r="H403" i="144"/>
  <c r="G403" i="144"/>
  <c r="E403" i="144"/>
  <c r="O402" i="144"/>
  <c r="N402" i="144"/>
  <c r="M402" i="144"/>
  <c r="K402" i="144"/>
  <c r="J402" i="144"/>
  <c r="I402" i="144"/>
  <c r="H402" i="144"/>
  <c r="G402" i="144"/>
  <c r="E402" i="144"/>
  <c r="O401" i="144"/>
  <c r="N401" i="144"/>
  <c r="M401" i="144"/>
  <c r="K401" i="144"/>
  <c r="J401" i="144"/>
  <c r="I401" i="144"/>
  <c r="H401" i="144"/>
  <c r="G401" i="144"/>
  <c r="E401" i="144"/>
  <c r="O400" i="144"/>
  <c r="N400" i="144"/>
  <c r="M400" i="144"/>
  <c r="K400" i="144"/>
  <c r="J400" i="144"/>
  <c r="I400" i="144"/>
  <c r="H400" i="144"/>
  <c r="G400" i="144"/>
  <c r="E400" i="144"/>
  <c r="O399" i="144"/>
  <c r="N399" i="144"/>
  <c r="M399" i="144"/>
  <c r="K399" i="144"/>
  <c r="J399" i="144"/>
  <c r="I399" i="144"/>
  <c r="H399" i="144"/>
  <c r="G399" i="144"/>
  <c r="E399" i="144"/>
  <c r="O398" i="144"/>
  <c r="N398" i="144"/>
  <c r="M398" i="144"/>
  <c r="K398" i="144"/>
  <c r="J398" i="144"/>
  <c r="I398" i="144"/>
  <c r="H398" i="144"/>
  <c r="G398" i="144"/>
  <c r="E398" i="144"/>
  <c r="M397" i="144"/>
  <c r="I397" i="144"/>
  <c r="H397" i="144"/>
  <c r="G397" i="144"/>
  <c r="E397" i="144"/>
  <c r="P396" i="144"/>
  <c r="O396" i="144"/>
  <c r="N396" i="144"/>
  <c r="M396" i="144"/>
  <c r="L396" i="144"/>
  <c r="K396" i="144"/>
  <c r="J396" i="144"/>
  <c r="T396" i="144"/>
  <c r="I396" i="144"/>
  <c r="H396" i="144"/>
  <c r="G396" i="144"/>
  <c r="E396" i="144"/>
  <c r="O395" i="144"/>
  <c r="N395" i="144"/>
  <c r="M395" i="144"/>
  <c r="K395" i="144"/>
  <c r="J395" i="144"/>
  <c r="I395" i="144"/>
  <c r="H395" i="144"/>
  <c r="G395" i="144"/>
  <c r="E395" i="144"/>
  <c r="O394" i="144"/>
  <c r="N394" i="144"/>
  <c r="M394" i="144"/>
  <c r="K394" i="144"/>
  <c r="J394" i="144"/>
  <c r="I394" i="144"/>
  <c r="H394" i="144"/>
  <c r="G394" i="144"/>
  <c r="E394" i="144"/>
  <c r="M393" i="144"/>
  <c r="I393" i="144"/>
  <c r="H393" i="144"/>
  <c r="G393" i="144"/>
  <c r="E393" i="144"/>
  <c r="P392" i="144"/>
  <c r="O392" i="144"/>
  <c r="N392" i="144"/>
  <c r="M392" i="144"/>
  <c r="L392" i="144"/>
  <c r="K392" i="144"/>
  <c r="J392" i="144"/>
  <c r="I392" i="144"/>
  <c r="H392" i="144"/>
  <c r="G392" i="144"/>
  <c r="E392" i="144"/>
  <c r="M391" i="144"/>
  <c r="I391" i="144"/>
  <c r="H391" i="144"/>
  <c r="G391" i="144"/>
  <c r="E391" i="144"/>
  <c r="P390" i="144"/>
  <c r="O390" i="144"/>
  <c r="N390" i="144"/>
  <c r="M390" i="144"/>
  <c r="K390" i="144"/>
  <c r="J390" i="144"/>
  <c r="I390" i="144"/>
  <c r="H390" i="144"/>
  <c r="G390" i="144"/>
  <c r="E390" i="144"/>
  <c r="P389" i="144"/>
  <c r="O389" i="144"/>
  <c r="N389" i="144"/>
  <c r="M389" i="144"/>
  <c r="K389" i="144"/>
  <c r="J389" i="144"/>
  <c r="I389" i="144"/>
  <c r="H389" i="144"/>
  <c r="G389" i="144"/>
  <c r="E389" i="144"/>
  <c r="P388" i="144"/>
  <c r="O388" i="144"/>
  <c r="N388" i="144"/>
  <c r="M388" i="144"/>
  <c r="I388" i="144"/>
  <c r="H388" i="144"/>
  <c r="G388" i="144"/>
  <c r="E388" i="144"/>
  <c r="O387" i="144"/>
  <c r="N387" i="144"/>
  <c r="M387" i="144"/>
  <c r="K387" i="144"/>
  <c r="J387" i="144"/>
  <c r="I387" i="144"/>
  <c r="H387" i="144"/>
  <c r="G387" i="144"/>
  <c r="E387" i="144"/>
  <c r="M386" i="144"/>
  <c r="I386" i="144"/>
  <c r="H386" i="144"/>
  <c r="G386" i="144"/>
  <c r="E386" i="144"/>
  <c r="O385" i="144"/>
  <c r="N385" i="144"/>
  <c r="M385" i="144"/>
  <c r="K385" i="144"/>
  <c r="J385" i="144"/>
  <c r="I385" i="144"/>
  <c r="H385" i="144"/>
  <c r="G385" i="144"/>
  <c r="E385" i="144"/>
  <c r="O384" i="144"/>
  <c r="N384" i="144"/>
  <c r="M384" i="144"/>
  <c r="K384" i="144"/>
  <c r="J384" i="144"/>
  <c r="I384" i="144"/>
  <c r="H384" i="144"/>
  <c r="G384" i="144"/>
  <c r="E384" i="144"/>
  <c r="O383" i="144"/>
  <c r="N383" i="144"/>
  <c r="M383" i="144"/>
  <c r="K383" i="144"/>
  <c r="I383" i="144"/>
  <c r="H383" i="144"/>
  <c r="G383" i="144"/>
  <c r="E383" i="144"/>
  <c r="O382" i="144"/>
  <c r="N382" i="144"/>
  <c r="M382" i="144"/>
  <c r="K382" i="144"/>
  <c r="J382" i="144"/>
  <c r="I382" i="144"/>
  <c r="H382" i="144"/>
  <c r="G382" i="144"/>
  <c r="E382" i="144"/>
  <c r="O381" i="144"/>
  <c r="N381" i="144"/>
  <c r="M381" i="144"/>
  <c r="K381" i="144"/>
  <c r="J381" i="144"/>
  <c r="I381" i="144"/>
  <c r="H381" i="144"/>
  <c r="G381" i="144"/>
  <c r="E381" i="144"/>
  <c r="O380" i="144"/>
  <c r="N380" i="144"/>
  <c r="M380" i="144"/>
  <c r="K380" i="144"/>
  <c r="J380" i="144"/>
  <c r="I380" i="144"/>
  <c r="H380" i="144"/>
  <c r="G380" i="144"/>
  <c r="E380" i="144"/>
  <c r="O379" i="144"/>
  <c r="N379" i="144"/>
  <c r="M379" i="144"/>
  <c r="J379" i="144"/>
  <c r="I379" i="144"/>
  <c r="H379" i="144"/>
  <c r="G379" i="144"/>
  <c r="E379" i="144"/>
  <c r="O378" i="144"/>
  <c r="N378" i="144"/>
  <c r="M378" i="144"/>
  <c r="K378" i="144"/>
  <c r="J378" i="144"/>
  <c r="I378" i="144"/>
  <c r="H378" i="144"/>
  <c r="G378" i="144"/>
  <c r="E378" i="144"/>
  <c r="O377" i="144"/>
  <c r="N377" i="144"/>
  <c r="M377" i="144"/>
  <c r="K377" i="144"/>
  <c r="J377" i="144"/>
  <c r="I377" i="144"/>
  <c r="H377" i="144"/>
  <c r="G377" i="144"/>
  <c r="E377" i="144"/>
  <c r="O376" i="144"/>
  <c r="N376" i="144"/>
  <c r="M376" i="144"/>
  <c r="K376" i="144"/>
  <c r="J376" i="144"/>
  <c r="I376" i="144"/>
  <c r="H376" i="144"/>
  <c r="G376" i="144"/>
  <c r="E376" i="144"/>
  <c r="M375" i="144"/>
  <c r="I375" i="144"/>
  <c r="H375" i="144"/>
  <c r="G375" i="144"/>
  <c r="E375" i="144"/>
  <c r="O374" i="144"/>
  <c r="N374" i="144"/>
  <c r="M374" i="144"/>
  <c r="K374" i="144"/>
  <c r="J374" i="144"/>
  <c r="I374" i="144"/>
  <c r="H374" i="144"/>
  <c r="G374" i="144"/>
  <c r="E374" i="144"/>
  <c r="O373" i="144"/>
  <c r="N373" i="144"/>
  <c r="M373" i="144"/>
  <c r="J373" i="144"/>
  <c r="I373" i="144"/>
  <c r="H373" i="144"/>
  <c r="G373" i="144"/>
  <c r="E373" i="144"/>
  <c r="O372" i="144"/>
  <c r="N372" i="144"/>
  <c r="M372" i="144"/>
  <c r="K372" i="144"/>
  <c r="J372" i="144"/>
  <c r="I372" i="144"/>
  <c r="H372" i="144"/>
  <c r="G372" i="144"/>
  <c r="E372" i="144"/>
  <c r="O371" i="144"/>
  <c r="N371" i="144"/>
  <c r="M371" i="144"/>
  <c r="K371" i="144"/>
  <c r="J371" i="144"/>
  <c r="I371" i="144"/>
  <c r="H371" i="144"/>
  <c r="G371" i="144"/>
  <c r="E371" i="144"/>
  <c r="O370" i="144"/>
  <c r="N370" i="144"/>
  <c r="M370" i="144"/>
  <c r="K370" i="144"/>
  <c r="J370" i="144"/>
  <c r="I370" i="144"/>
  <c r="H370" i="144"/>
  <c r="G370" i="144"/>
  <c r="E370" i="144"/>
  <c r="O369" i="144"/>
  <c r="N369" i="144"/>
  <c r="M369" i="144"/>
  <c r="K369" i="144"/>
  <c r="J369" i="144"/>
  <c r="I369" i="144"/>
  <c r="H369" i="144"/>
  <c r="G369" i="144"/>
  <c r="E369" i="144"/>
  <c r="O368" i="144"/>
  <c r="N368" i="144"/>
  <c r="M368" i="144"/>
  <c r="K368" i="144"/>
  <c r="J368" i="144"/>
  <c r="I368" i="144"/>
  <c r="H368" i="144"/>
  <c r="G368" i="144"/>
  <c r="E368" i="144"/>
  <c r="M367" i="144"/>
  <c r="I367" i="144"/>
  <c r="H367" i="144"/>
  <c r="G367" i="144"/>
  <c r="E367" i="144"/>
  <c r="P366" i="144"/>
  <c r="O366" i="144"/>
  <c r="N366" i="144"/>
  <c r="M366" i="144"/>
  <c r="L366" i="144"/>
  <c r="K366" i="144"/>
  <c r="J366" i="144"/>
  <c r="I366" i="144"/>
  <c r="H366" i="144"/>
  <c r="G366" i="144"/>
  <c r="E366" i="144"/>
  <c r="O365" i="144"/>
  <c r="N365" i="144"/>
  <c r="M365" i="144"/>
  <c r="K365" i="144"/>
  <c r="J365" i="144"/>
  <c r="I365" i="144"/>
  <c r="H365" i="144"/>
  <c r="G365" i="144"/>
  <c r="E365" i="144"/>
  <c r="O364" i="144"/>
  <c r="N364" i="144"/>
  <c r="M364" i="144"/>
  <c r="K364" i="144"/>
  <c r="J364" i="144"/>
  <c r="I364" i="144"/>
  <c r="H364" i="144"/>
  <c r="G364" i="144"/>
  <c r="E364" i="144"/>
  <c r="M363" i="144"/>
  <c r="I363" i="144"/>
  <c r="H363" i="144"/>
  <c r="G363" i="144"/>
  <c r="E363" i="144"/>
  <c r="P362" i="144"/>
  <c r="O362" i="144"/>
  <c r="N362" i="144"/>
  <c r="M362" i="144"/>
  <c r="L362" i="144"/>
  <c r="K362" i="144"/>
  <c r="J362" i="144"/>
  <c r="I362" i="144"/>
  <c r="H362" i="144"/>
  <c r="G362" i="144"/>
  <c r="E362" i="144"/>
  <c r="M361" i="144"/>
  <c r="I361" i="144"/>
  <c r="H361" i="144"/>
  <c r="G361" i="144"/>
  <c r="E361" i="144"/>
  <c r="P360" i="144"/>
  <c r="O360" i="144"/>
  <c r="N360" i="144"/>
  <c r="M360" i="144"/>
  <c r="K360" i="144"/>
  <c r="J360" i="144"/>
  <c r="I360" i="144"/>
  <c r="H360" i="144"/>
  <c r="G360" i="144"/>
  <c r="E360" i="144"/>
  <c r="P359" i="144"/>
  <c r="O359" i="144"/>
  <c r="N359" i="144"/>
  <c r="M359" i="144"/>
  <c r="K359" i="144"/>
  <c r="J359" i="144"/>
  <c r="I359" i="144"/>
  <c r="H359" i="144"/>
  <c r="G359" i="144"/>
  <c r="E359" i="144"/>
  <c r="P358" i="144"/>
  <c r="O358" i="144"/>
  <c r="N358" i="144"/>
  <c r="M358" i="144"/>
  <c r="I358" i="144"/>
  <c r="H358" i="144"/>
  <c r="G358" i="144"/>
  <c r="E358" i="144"/>
  <c r="O357" i="144"/>
  <c r="N357" i="144"/>
  <c r="M357" i="144"/>
  <c r="K357" i="144"/>
  <c r="J357" i="144"/>
  <c r="I357" i="144"/>
  <c r="H357" i="144"/>
  <c r="G357" i="144"/>
  <c r="E357" i="144"/>
  <c r="M356" i="144"/>
  <c r="I356" i="144"/>
  <c r="H356" i="144"/>
  <c r="G356" i="144"/>
  <c r="E356" i="144"/>
  <c r="O355" i="144"/>
  <c r="N355" i="144"/>
  <c r="M355" i="144"/>
  <c r="K355" i="144"/>
  <c r="J355" i="144"/>
  <c r="I355" i="144"/>
  <c r="H355" i="144"/>
  <c r="G355" i="144"/>
  <c r="E355" i="144"/>
  <c r="O354" i="144"/>
  <c r="N354" i="144"/>
  <c r="M354" i="144"/>
  <c r="K354" i="144"/>
  <c r="J354" i="144"/>
  <c r="I354" i="144"/>
  <c r="H354" i="144"/>
  <c r="G354" i="144"/>
  <c r="E354" i="144"/>
  <c r="O353" i="144"/>
  <c r="N353" i="144"/>
  <c r="M353" i="144"/>
  <c r="K353" i="144"/>
  <c r="J353" i="144"/>
  <c r="I353" i="144"/>
  <c r="H353" i="144"/>
  <c r="G353" i="144"/>
  <c r="E353" i="144"/>
  <c r="O352" i="144"/>
  <c r="N352" i="144"/>
  <c r="M352" i="144"/>
  <c r="K352" i="144"/>
  <c r="J352" i="144"/>
  <c r="I352" i="144"/>
  <c r="H352" i="144"/>
  <c r="G352" i="144"/>
  <c r="E352" i="144"/>
  <c r="O351" i="144"/>
  <c r="N351" i="144"/>
  <c r="M351" i="144"/>
  <c r="K351" i="144"/>
  <c r="J351" i="144"/>
  <c r="I351" i="144"/>
  <c r="H351" i="144"/>
  <c r="G351" i="144"/>
  <c r="E351" i="144"/>
  <c r="O350" i="144"/>
  <c r="N350" i="144"/>
  <c r="M350" i="144"/>
  <c r="K350" i="144"/>
  <c r="J350" i="144"/>
  <c r="I350" i="144"/>
  <c r="H350" i="144"/>
  <c r="G350" i="144"/>
  <c r="E350" i="144"/>
  <c r="O349" i="144"/>
  <c r="N349" i="144"/>
  <c r="M349" i="144"/>
  <c r="K349" i="144"/>
  <c r="J349" i="144"/>
  <c r="I349" i="144"/>
  <c r="H349" i="144"/>
  <c r="G349" i="144"/>
  <c r="E349" i="144"/>
  <c r="O348" i="144"/>
  <c r="N348" i="144"/>
  <c r="M348" i="144"/>
  <c r="K348" i="144"/>
  <c r="J348" i="144"/>
  <c r="I348" i="144"/>
  <c r="H348" i="144"/>
  <c r="G348" i="144"/>
  <c r="E348" i="144"/>
  <c r="O347" i="144"/>
  <c r="N347" i="144"/>
  <c r="M347" i="144"/>
  <c r="K347" i="144"/>
  <c r="J347" i="144"/>
  <c r="I347" i="144"/>
  <c r="H347" i="144"/>
  <c r="G347" i="144"/>
  <c r="E347" i="144"/>
  <c r="O346" i="144"/>
  <c r="N346" i="144"/>
  <c r="M346" i="144"/>
  <c r="K346" i="144"/>
  <c r="J346" i="144"/>
  <c r="I346" i="144"/>
  <c r="H346" i="144"/>
  <c r="G346" i="144"/>
  <c r="E346" i="144"/>
  <c r="M345" i="144"/>
  <c r="I345" i="144"/>
  <c r="H345" i="144"/>
  <c r="G345" i="144"/>
  <c r="E345" i="144"/>
  <c r="O344" i="144"/>
  <c r="N344" i="144"/>
  <c r="M344" i="144"/>
  <c r="K344" i="144"/>
  <c r="J344" i="144"/>
  <c r="I344" i="144"/>
  <c r="H344" i="144"/>
  <c r="G344" i="144"/>
  <c r="E344" i="144"/>
  <c r="O343" i="144"/>
  <c r="N343" i="144"/>
  <c r="M343" i="144"/>
  <c r="J343" i="144"/>
  <c r="I343" i="144"/>
  <c r="H343" i="144"/>
  <c r="G343" i="144"/>
  <c r="E343" i="144"/>
  <c r="N342" i="144"/>
  <c r="M342" i="144"/>
  <c r="K342" i="144"/>
  <c r="J342" i="144"/>
  <c r="I342" i="144"/>
  <c r="H342" i="144"/>
  <c r="G342" i="144"/>
  <c r="E342" i="144"/>
  <c r="O341" i="144"/>
  <c r="N341" i="144"/>
  <c r="M341" i="144"/>
  <c r="K341" i="144"/>
  <c r="J341" i="144"/>
  <c r="I341" i="144"/>
  <c r="H341" i="144"/>
  <c r="G341" i="144"/>
  <c r="E341" i="144"/>
  <c r="O340" i="144"/>
  <c r="N340" i="144"/>
  <c r="M340" i="144"/>
  <c r="K340" i="144"/>
  <c r="J340" i="144"/>
  <c r="I340" i="144"/>
  <c r="H340" i="144"/>
  <c r="G340" i="144"/>
  <c r="E340" i="144"/>
  <c r="O339" i="144"/>
  <c r="N339" i="144"/>
  <c r="M339" i="144"/>
  <c r="K339" i="144"/>
  <c r="J339" i="144"/>
  <c r="I339" i="144"/>
  <c r="H339" i="144"/>
  <c r="G339" i="144"/>
  <c r="E339" i="144"/>
  <c r="O338" i="144"/>
  <c r="N338" i="144"/>
  <c r="M338" i="144"/>
  <c r="K338" i="144"/>
  <c r="J338" i="144"/>
  <c r="I338" i="144"/>
  <c r="H338" i="144"/>
  <c r="G338" i="144"/>
  <c r="E338" i="144"/>
  <c r="M337" i="144"/>
  <c r="I337" i="144"/>
  <c r="H337" i="144"/>
  <c r="G337" i="144"/>
  <c r="E337" i="144"/>
  <c r="P336" i="144"/>
  <c r="O336" i="144"/>
  <c r="N336" i="144"/>
  <c r="M336" i="144"/>
  <c r="L336" i="144"/>
  <c r="K336" i="144"/>
  <c r="J336" i="144"/>
  <c r="I336" i="144"/>
  <c r="H336" i="144"/>
  <c r="G336" i="144"/>
  <c r="E336" i="144"/>
  <c r="O335" i="144"/>
  <c r="N335" i="144"/>
  <c r="M335" i="144"/>
  <c r="K335" i="144"/>
  <c r="J335" i="144"/>
  <c r="I335" i="144"/>
  <c r="H335" i="144"/>
  <c r="G335" i="144"/>
  <c r="E335" i="144"/>
  <c r="O334" i="144"/>
  <c r="N334" i="144"/>
  <c r="M334" i="144"/>
  <c r="K334" i="144"/>
  <c r="J334" i="144"/>
  <c r="I334" i="144"/>
  <c r="H334" i="144"/>
  <c r="G334" i="144"/>
  <c r="E334" i="144"/>
  <c r="M333" i="144"/>
  <c r="I333" i="144"/>
  <c r="H333" i="144"/>
  <c r="G333" i="144"/>
  <c r="E333" i="144"/>
  <c r="P332" i="144"/>
  <c r="O332" i="144"/>
  <c r="N332" i="144"/>
  <c r="M332" i="144"/>
  <c r="L332" i="144"/>
  <c r="K332" i="144"/>
  <c r="J332" i="144"/>
  <c r="I332" i="144"/>
  <c r="H332" i="144"/>
  <c r="G332" i="144"/>
  <c r="E332" i="144"/>
  <c r="M331" i="144"/>
  <c r="I331" i="144"/>
  <c r="H331" i="144"/>
  <c r="G331" i="144"/>
  <c r="E331" i="144"/>
  <c r="P330" i="144"/>
  <c r="O330" i="144"/>
  <c r="N330" i="144"/>
  <c r="M330" i="144"/>
  <c r="K330" i="144"/>
  <c r="J330" i="144"/>
  <c r="I330" i="144"/>
  <c r="H330" i="144"/>
  <c r="G330" i="144"/>
  <c r="E330" i="144"/>
  <c r="P329" i="144"/>
  <c r="O329" i="144"/>
  <c r="N329" i="144"/>
  <c r="M329" i="144"/>
  <c r="K329" i="144"/>
  <c r="J329" i="144"/>
  <c r="I329" i="144"/>
  <c r="H329" i="144"/>
  <c r="G329" i="144"/>
  <c r="E329" i="144"/>
  <c r="P328" i="144"/>
  <c r="O328" i="144"/>
  <c r="N328" i="144"/>
  <c r="M328" i="144"/>
  <c r="I328" i="144"/>
  <c r="H328" i="144"/>
  <c r="G328" i="144"/>
  <c r="E328" i="144"/>
  <c r="O327" i="144"/>
  <c r="N327" i="144"/>
  <c r="M327" i="144"/>
  <c r="K327" i="144"/>
  <c r="J327" i="144"/>
  <c r="I327" i="144"/>
  <c r="H327" i="144"/>
  <c r="G327" i="144"/>
  <c r="E327" i="144"/>
  <c r="M326" i="144"/>
  <c r="I326" i="144"/>
  <c r="H326" i="144"/>
  <c r="G326" i="144"/>
  <c r="E326" i="144"/>
  <c r="O325" i="144"/>
  <c r="N325" i="144"/>
  <c r="M325" i="144"/>
  <c r="K325" i="144"/>
  <c r="J325" i="144"/>
  <c r="I325" i="144"/>
  <c r="H325" i="144"/>
  <c r="G325" i="144"/>
  <c r="E325" i="144"/>
  <c r="O324" i="144"/>
  <c r="N324" i="144"/>
  <c r="M324" i="144"/>
  <c r="K324" i="144"/>
  <c r="J324" i="144"/>
  <c r="I324" i="144"/>
  <c r="H324" i="144"/>
  <c r="G324" i="144"/>
  <c r="E324" i="144"/>
  <c r="M323" i="144"/>
  <c r="K323" i="144"/>
  <c r="J323" i="144"/>
  <c r="I323" i="144"/>
  <c r="H323" i="144"/>
  <c r="G323" i="144"/>
  <c r="E323" i="144"/>
  <c r="O322" i="144"/>
  <c r="N322" i="144"/>
  <c r="M322" i="144"/>
  <c r="K322" i="144"/>
  <c r="J322" i="144"/>
  <c r="I322" i="144"/>
  <c r="H322" i="144"/>
  <c r="G322" i="144"/>
  <c r="E322" i="144"/>
  <c r="O321" i="144"/>
  <c r="N321" i="144"/>
  <c r="M321" i="144"/>
  <c r="K321" i="144"/>
  <c r="J321" i="144"/>
  <c r="I321" i="144"/>
  <c r="H321" i="144"/>
  <c r="G321" i="144"/>
  <c r="E321" i="144"/>
  <c r="O320" i="144"/>
  <c r="N320" i="144"/>
  <c r="M320" i="144"/>
  <c r="J320" i="144"/>
  <c r="I320" i="144"/>
  <c r="H320" i="144"/>
  <c r="G320" i="144"/>
  <c r="E320" i="144"/>
  <c r="N319" i="144"/>
  <c r="M319" i="144"/>
  <c r="J319" i="144"/>
  <c r="I319" i="144"/>
  <c r="H319" i="144"/>
  <c r="G319" i="144"/>
  <c r="E319" i="144"/>
  <c r="O318" i="144"/>
  <c r="N318" i="144"/>
  <c r="M318" i="144"/>
  <c r="K318" i="144"/>
  <c r="J318" i="144"/>
  <c r="I318" i="144"/>
  <c r="H318" i="144"/>
  <c r="G318" i="144"/>
  <c r="E318" i="144"/>
  <c r="O317" i="144"/>
  <c r="N317" i="144"/>
  <c r="M317" i="144"/>
  <c r="J317" i="144"/>
  <c r="I317" i="144"/>
  <c r="H317" i="144"/>
  <c r="G317" i="144"/>
  <c r="E317" i="144"/>
  <c r="O316" i="144"/>
  <c r="N316" i="144"/>
  <c r="M316" i="144"/>
  <c r="K316" i="144"/>
  <c r="J316" i="144"/>
  <c r="I316" i="144"/>
  <c r="H316" i="144"/>
  <c r="G316" i="144"/>
  <c r="E316" i="144"/>
  <c r="M315" i="144"/>
  <c r="I315" i="144"/>
  <c r="H315" i="144"/>
  <c r="G315" i="144"/>
  <c r="E315" i="144"/>
  <c r="O314" i="144"/>
  <c r="N314" i="144"/>
  <c r="M314" i="144"/>
  <c r="K314" i="144"/>
  <c r="J314" i="144"/>
  <c r="I314" i="144"/>
  <c r="H314" i="144"/>
  <c r="G314" i="144"/>
  <c r="E314" i="144"/>
  <c r="N313" i="144"/>
  <c r="M313" i="144"/>
  <c r="J313" i="144"/>
  <c r="I313" i="144"/>
  <c r="H313" i="144"/>
  <c r="G313" i="144"/>
  <c r="E313" i="144"/>
  <c r="O312" i="144"/>
  <c r="N312" i="144"/>
  <c r="M312" i="144"/>
  <c r="K312" i="144"/>
  <c r="J312" i="144"/>
  <c r="I312" i="144"/>
  <c r="H312" i="144"/>
  <c r="G312" i="144"/>
  <c r="E312" i="144"/>
  <c r="O311" i="144"/>
  <c r="N311" i="144"/>
  <c r="M311" i="144"/>
  <c r="K311" i="144"/>
  <c r="J311" i="144"/>
  <c r="I311" i="144"/>
  <c r="H311" i="144"/>
  <c r="G311" i="144"/>
  <c r="E311" i="144"/>
  <c r="O310" i="144"/>
  <c r="N310" i="144"/>
  <c r="M310" i="144"/>
  <c r="K310" i="144"/>
  <c r="J310" i="144"/>
  <c r="I310" i="144"/>
  <c r="H310" i="144"/>
  <c r="G310" i="144"/>
  <c r="E310" i="144"/>
  <c r="O309" i="144"/>
  <c r="N309" i="144"/>
  <c r="M309" i="144"/>
  <c r="K309" i="144"/>
  <c r="J309" i="144"/>
  <c r="I309" i="144"/>
  <c r="H309" i="144"/>
  <c r="G309" i="144"/>
  <c r="E309" i="144"/>
  <c r="N308" i="144"/>
  <c r="M308" i="144"/>
  <c r="J308" i="144"/>
  <c r="I308" i="144"/>
  <c r="H308" i="144"/>
  <c r="G308" i="144"/>
  <c r="E308" i="144"/>
  <c r="M307" i="144"/>
  <c r="I307" i="144"/>
  <c r="H307" i="144"/>
  <c r="G307" i="144"/>
  <c r="E307" i="144"/>
  <c r="P306" i="144"/>
  <c r="O306" i="144"/>
  <c r="N306" i="144"/>
  <c r="M306" i="144"/>
  <c r="L306" i="144"/>
  <c r="K306" i="144"/>
  <c r="J306" i="144"/>
  <c r="I306" i="144"/>
  <c r="H306" i="144"/>
  <c r="G306" i="144"/>
  <c r="E306" i="144"/>
  <c r="O305" i="144"/>
  <c r="N305" i="144"/>
  <c r="M305" i="144"/>
  <c r="K305" i="144"/>
  <c r="J305" i="144"/>
  <c r="I305" i="144"/>
  <c r="H305" i="144"/>
  <c r="G305" i="144"/>
  <c r="E305" i="144"/>
  <c r="O304" i="144"/>
  <c r="N304" i="144"/>
  <c r="M304" i="144"/>
  <c r="K304" i="144"/>
  <c r="J304" i="144"/>
  <c r="I304" i="144"/>
  <c r="H304" i="144"/>
  <c r="G304" i="144"/>
  <c r="E304" i="144"/>
  <c r="M303" i="144"/>
  <c r="I303" i="144"/>
  <c r="H303" i="144"/>
  <c r="G303" i="144"/>
  <c r="E303" i="144"/>
  <c r="P302" i="144"/>
  <c r="O302" i="144"/>
  <c r="N302" i="144"/>
  <c r="M302" i="144"/>
  <c r="L302" i="144"/>
  <c r="K302" i="144"/>
  <c r="J302" i="144"/>
  <c r="I302" i="144"/>
  <c r="H302" i="144"/>
  <c r="G302" i="144"/>
  <c r="E302" i="144"/>
  <c r="M301" i="144"/>
  <c r="I301" i="144"/>
  <c r="H301" i="144"/>
  <c r="G301" i="144"/>
  <c r="E301" i="144"/>
  <c r="P300" i="144"/>
  <c r="O300" i="144"/>
  <c r="N300" i="144"/>
  <c r="M300" i="144"/>
  <c r="K300" i="144"/>
  <c r="J300" i="144"/>
  <c r="I300" i="144"/>
  <c r="H300" i="144"/>
  <c r="G300" i="144"/>
  <c r="E300" i="144"/>
  <c r="P299" i="144"/>
  <c r="O299" i="144"/>
  <c r="N299" i="144"/>
  <c r="M299" i="144"/>
  <c r="K299" i="144"/>
  <c r="J299" i="144"/>
  <c r="I299" i="144"/>
  <c r="H299" i="144"/>
  <c r="G299" i="144"/>
  <c r="E299" i="144"/>
  <c r="P298" i="144"/>
  <c r="O298" i="144"/>
  <c r="N298" i="144"/>
  <c r="M298" i="144"/>
  <c r="I298" i="144"/>
  <c r="H298" i="144"/>
  <c r="G298" i="144"/>
  <c r="E298" i="144"/>
  <c r="O297" i="144"/>
  <c r="N297" i="144"/>
  <c r="M297" i="144"/>
  <c r="K297" i="144"/>
  <c r="J297" i="144"/>
  <c r="I297" i="144"/>
  <c r="H297" i="144"/>
  <c r="G297" i="144"/>
  <c r="E297" i="144"/>
  <c r="M296" i="144"/>
  <c r="I296" i="144"/>
  <c r="H296" i="144"/>
  <c r="G296" i="144"/>
  <c r="E296" i="144"/>
  <c r="O295" i="144"/>
  <c r="N295" i="144"/>
  <c r="M295" i="144"/>
  <c r="K295" i="144"/>
  <c r="J295" i="144"/>
  <c r="I295" i="144"/>
  <c r="H295" i="144"/>
  <c r="G295" i="144"/>
  <c r="E295" i="144"/>
  <c r="N294" i="144"/>
  <c r="M294" i="144"/>
  <c r="K294" i="144"/>
  <c r="J294" i="144"/>
  <c r="I294" i="144"/>
  <c r="H294" i="144"/>
  <c r="G294" i="144"/>
  <c r="E294" i="144"/>
  <c r="N293" i="144"/>
  <c r="M293" i="144"/>
  <c r="J293" i="144"/>
  <c r="I293" i="144"/>
  <c r="H293" i="144"/>
  <c r="G293" i="144"/>
  <c r="E293" i="144"/>
  <c r="O292" i="144"/>
  <c r="N292" i="144"/>
  <c r="M292" i="144"/>
  <c r="K292" i="144"/>
  <c r="J292" i="144"/>
  <c r="I292" i="144"/>
  <c r="H292" i="144"/>
  <c r="G292" i="144"/>
  <c r="E292" i="144"/>
  <c r="O291" i="144"/>
  <c r="N291" i="144"/>
  <c r="M291" i="144"/>
  <c r="K291" i="144"/>
  <c r="J291" i="144"/>
  <c r="I291" i="144"/>
  <c r="H291" i="144"/>
  <c r="G291" i="144"/>
  <c r="E291" i="144"/>
  <c r="O290" i="144"/>
  <c r="N290" i="144"/>
  <c r="M290" i="144"/>
  <c r="K290" i="144"/>
  <c r="J290" i="144"/>
  <c r="I290" i="144"/>
  <c r="H290" i="144"/>
  <c r="G290" i="144"/>
  <c r="E290" i="144"/>
  <c r="O289" i="144"/>
  <c r="N289" i="144"/>
  <c r="M289" i="144"/>
  <c r="K289" i="144"/>
  <c r="J289" i="144"/>
  <c r="I289" i="144"/>
  <c r="H289" i="144"/>
  <c r="G289" i="144"/>
  <c r="E289" i="144"/>
  <c r="O288" i="144"/>
  <c r="N288" i="144"/>
  <c r="M288" i="144"/>
  <c r="K288" i="144"/>
  <c r="J288" i="144"/>
  <c r="I288" i="144"/>
  <c r="H288" i="144"/>
  <c r="G288" i="144"/>
  <c r="E288" i="144"/>
  <c r="O287" i="144"/>
  <c r="N287" i="144"/>
  <c r="M287" i="144"/>
  <c r="J287" i="144"/>
  <c r="I287" i="144"/>
  <c r="H287" i="144"/>
  <c r="G287" i="144"/>
  <c r="E287" i="144"/>
  <c r="O286" i="144"/>
  <c r="N286" i="144"/>
  <c r="M286" i="144"/>
  <c r="K286" i="144"/>
  <c r="J286" i="144"/>
  <c r="I286" i="144"/>
  <c r="H286" i="144"/>
  <c r="G286" i="144"/>
  <c r="E286" i="144"/>
  <c r="M285" i="144"/>
  <c r="I285" i="144"/>
  <c r="H285" i="144"/>
  <c r="G285" i="144"/>
  <c r="E285" i="144"/>
  <c r="O284" i="144"/>
  <c r="N284" i="144"/>
  <c r="M284" i="144"/>
  <c r="K284" i="144"/>
  <c r="J284" i="144"/>
  <c r="I284" i="144"/>
  <c r="H284" i="144"/>
  <c r="G284" i="144"/>
  <c r="E284" i="144"/>
  <c r="O283" i="144"/>
  <c r="N283" i="144"/>
  <c r="M283" i="144"/>
  <c r="K283" i="144"/>
  <c r="J283" i="144"/>
  <c r="I283" i="144"/>
  <c r="H283" i="144"/>
  <c r="G283" i="144"/>
  <c r="E283" i="144"/>
  <c r="O282" i="144"/>
  <c r="N282" i="144"/>
  <c r="M282" i="144"/>
  <c r="K282" i="144"/>
  <c r="J282" i="144"/>
  <c r="I282" i="144"/>
  <c r="H282" i="144"/>
  <c r="G282" i="144"/>
  <c r="E282" i="144"/>
  <c r="O281" i="144"/>
  <c r="N281" i="144"/>
  <c r="M281" i="144"/>
  <c r="K281" i="144"/>
  <c r="J281" i="144"/>
  <c r="I281" i="144"/>
  <c r="H281" i="144"/>
  <c r="G281" i="144"/>
  <c r="E281" i="144"/>
  <c r="O280" i="144"/>
  <c r="N280" i="144"/>
  <c r="M280" i="144"/>
  <c r="K280" i="144"/>
  <c r="J280" i="144"/>
  <c r="I280" i="144"/>
  <c r="H280" i="144"/>
  <c r="G280" i="144"/>
  <c r="E280" i="144"/>
  <c r="O279" i="144"/>
  <c r="N279" i="144"/>
  <c r="M279" i="144"/>
  <c r="K279" i="144"/>
  <c r="J279" i="144"/>
  <c r="I279" i="144"/>
  <c r="H279" i="144"/>
  <c r="G279" i="144"/>
  <c r="E279" i="144"/>
  <c r="N278" i="144"/>
  <c r="M278" i="144"/>
  <c r="K278" i="144"/>
  <c r="J278" i="144"/>
  <c r="I278" i="144"/>
  <c r="H278" i="144"/>
  <c r="G278" i="144"/>
  <c r="E278" i="144"/>
  <c r="M277" i="144"/>
  <c r="I277" i="144"/>
  <c r="H277" i="144"/>
  <c r="G277" i="144"/>
  <c r="E277" i="144"/>
  <c r="P276" i="144"/>
  <c r="O276" i="144"/>
  <c r="N276" i="144"/>
  <c r="M276" i="144"/>
  <c r="L276" i="144"/>
  <c r="K276" i="144"/>
  <c r="J276" i="144"/>
  <c r="I276" i="144"/>
  <c r="H276" i="144"/>
  <c r="G276" i="144"/>
  <c r="E276" i="144"/>
  <c r="O275" i="144"/>
  <c r="N275" i="144"/>
  <c r="M275" i="144"/>
  <c r="K275" i="144"/>
  <c r="J275" i="144"/>
  <c r="I275" i="144"/>
  <c r="H275" i="144"/>
  <c r="G275" i="144"/>
  <c r="E275" i="144"/>
  <c r="O274" i="144"/>
  <c r="N274" i="144"/>
  <c r="M274" i="144"/>
  <c r="K274" i="144"/>
  <c r="J274" i="144"/>
  <c r="I274" i="144"/>
  <c r="H274" i="144"/>
  <c r="G274" i="144"/>
  <c r="E274" i="144"/>
  <c r="M273" i="144"/>
  <c r="I273" i="144"/>
  <c r="H273" i="144"/>
  <c r="G273" i="144"/>
  <c r="E273" i="144"/>
  <c r="P272" i="144"/>
  <c r="O272" i="144"/>
  <c r="N272" i="144"/>
  <c r="M272" i="144"/>
  <c r="L272" i="144"/>
  <c r="K272" i="144"/>
  <c r="J272" i="144"/>
  <c r="I272" i="144"/>
  <c r="H272" i="144"/>
  <c r="G272" i="144"/>
  <c r="E272" i="144"/>
  <c r="M271" i="144"/>
  <c r="I271" i="144"/>
  <c r="H271" i="144"/>
  <c r="G271" i="144"/>
  <c r="E271" i="144"/>
  <c r="P270" i="144"/>
  <c r="O270" i="144"/>
  <c r="N270" i="144"/>
  <c r="M270" i="144"/>
  <c r="K270" i="144"/>
  <c r="J270" i="144"/>
  <c r="I270" i="144"/>
  <c r="H270" i="144"/>
  <c r="G270" i="144"/>
  <c r="E270" i="144"/>
  <c r="P269" i="144"/>
  <c r="O269" i="144"/>
  <c r="N269" i="144"/>
  <c r="M269" i="144"/>
  <c r="K269" i="144"/>
  <c r="J269" i="144"/>
  <c r="I269" i="144"/>
  <c r="H269" i="144"/>
  <c r="G269" i="144"/>
  <c r="E269" i="144"/>
  <c r="P268" i="144"/>
  <c r="O268" i="144"/>
  <c r="N268" i="144"/>
  <c r="M268" i="144"/>
  <c r="I268" i="144"/>
  <c r="H268" i="144"/>
  <c r="G268" i="144"/>
  <c r="E268" i="144"/>
  <c r="O267" i="144"/>
  <c r="N267" i="144"/>
  <c r="M267" i="144"/>
  <c r="K267" i="144"/>
  <c r="J267" i="144"/>
  <c r="I267" i="144"/>
  <c r="H267" i="144"/>
  <c r="G267" i="144"/>
  <c r="E267" i="144"/>
  <c r="M266" i="144"/>
  <c r="I266" i="144"/>
  <c r="H266" i="144"/>
  <c r="G266" i="144"/>
  <c r="E266" i="144"/>
  <c r="O265" i="144"/>
  <c r="N265" i="144"/>
  <c r="M265" i="144"/>
  <c r="K265" i="144"/>
  <c r="J265" i="144"/>
  <c r="I265" i="144"/>
  <c r="H265" i="144"/>
  <c r="G265" i="144"/>
  <c r="E265" i="144"/>
  <c r="O264" i="144"/>
  <c r="N264" i="144"/>
  <c r="M264" i="144"/>
  <c r="K264" i="144"/>
  <c r="J264" i="144"/>
  <c r="I264" i="144"/>
  <c r="H264" i="144"/>
  <c r="G264" i="144"/>
  <c r="E264" i="144"/>
  <c r="O263" i="144"/>
  <c r="M263" i="144"/>
  <c r="K263" i="144"/>
  <c r="I263" i="144"/>
  <c r="H263" i="144"/>
  <c r="G263" i="144"/>
  <c r="E263" i="144"/>
  <c r="O262" i="144"/>
  <c r="N262" i="144"/>
  <c r="M262" i="144"/>
  <c r="K262" i="144"/>
  <c r="J262" i="144"/>
  <c r="I262" i="144"/>
  <c r="H262" i="144"/>
  <c r="G262" i="144"/>
  <c r="E262" i="144"/>
  <c r="O261" i="144"/>
  <c r="N261" i="144"/>
  <c r="M261" i="144"/>
  <c r="K261" i="144"/>
  <c r="J261" i="144"/>
  <c r="I261" i="144"/>
  <c r="H261" i="144"/>
  <c r="G261" i="144"/>
  <c r="E261" i="144"/>
  <c r="O260" i="144"/>
  <c r="N260" i="144"/>
  <c r="M260" i="144"/>
  <c r="K260" i="144"/>
  <c r="J260" i="144"/>
  <c r="I260" i="144"/>
  <c r="H260" i="144"/>
  <c r="G260" i="144"/>
  <c r="E260" i="144"/>
  <c r="O259" i="144"/>
  <c r="N259" i="144"/>
  <c r="M259" i="144"/>
  <c r="J259" i="144"/>
  <c r="I259" i="144"/>
  <c r="H259" i="144"/>
  <c r="G259" i="144"/>
  <c r="E259" i="144"/>
  <c r="O258" i="144"/>
  <c r="N258" i="144"/>
  <c r="M258" i="144"/>
  <c r="K258" i="144"/>
  <c r="J258" i="144"/>
  <c r="I258" i="144"/>
  <c r="H258" i="144"/>
  <c r="G258" i="144"/>
  <c r="E258" i="144"/>
  <c r="O257" i="144"/>
  <c r="N257" i="144"/>
  <c r="M257" i="144"/>
  <c r="K257" i="144"/>
  <c r="J257" i="144"/>
  <c r="I257" i="144"/>
  <c r="H257" i="144"/>
  <c r="G257" i="144"/>
  <c r="E257" i="144"/>
  <c r="O256" i="144"/>
  <c r="N256" i="144"/>
  <c r="M256" i="144"/>
  <c r="K256" i="144"/>
  <c r="J256" i="144"/>
  <c r="I256" i="144"/>
  <c r="H256" i="144"/>
  <c r="G256" i="144"/>
  <c r="E256" i="144"/>
  <c r="M255" i="144"/>
  <c r="I255" i="144"/>
  <c r="H255" i="144"/>
  <c r="G255" i="144"/>
  <c r="E255" i="144"/>
  <c r="O254" i="144"/>
  <c r="N254" i="144"/>
  <c r="M254" i="144"/>
  <c r="K254" i="144"/>
  <c r="J254" i="144"/>
  <c r="I254" i="144"/>
  <c r="H254" i="144"/>
  <c r="G254" i="144"/>
  <c r="E254" i="144"/>
  <c r="O253" i="144"/>
  <c r="N253" i="144"/>
  <c r="M253" i="144"/>
  <c r="K253" i="144"/>
  <c r="J253" i="144"/>
  <c r="I253" i="144"/>
  <c r="H253" i="144"/>
  <c r="G253" i="144"/>
  <c r="E253" i="144"/>
  <c r="N252" i="144"/>
  <c r="M252" i="144"/>
  <c r="K252" i="144"/>
  <c r="J252" i="144"/>
  <c r="I252" i="144"/>
  <c r="H252" i="144"/>
  <c r="G252" i="144"/>
  <c r="E252" i="144"/>
  <c r="O251" i="144"/>
  <c r="N251" i="144"/>
  <c r="M251" i="144"/>
  <c r="K251" i="144"/>
  <c r="J251" i="144"/>
  <c r="I251" i="144"/>
  <c r="H251" i="144"/>
  <c r="G251" i="144"/>
  <c r="E251" i="144"/>
  <c r="O250" i="144"/>
  <c r="N250" i="144"/>
  <c r="M250" i="144"/>
  <c r="K250" i="144"/>
  <c r="J250" i="144"/>
  <c r="I250" i="144"/>
  <c r="H250" i="144"/>
  <c r="G250" i="144"/>
  <c r="E250" i="144"/>
  <c r="O249" i="144"/>
  <c r="N249" i="144"/>
  <c r="M249" i="144"/>
  <c r="J249" i="144"/>
  <c r="I249" i="144"/>
  <c r="H249" i="144"/>
  <c r="G249" i="144"/>
  <c r="E249" i="144"/>
  <c r="O248" i="144"/>
  <c r="N248" i="144"/>
  <c r="M248" i="144"/>
  <c r="J248" i="144"/>
  <c r="I248" i="144"/>
  <c r="H248" i="144"/>
  <c r="G248" i="144"/>
  <c r="E248" i="144"/>
  <c r="M247" i="144"/>
  <c r="I247" i="144"/>
  <c r="H247" i="144"/>
  <c r="G247" i="144"/>
  <c r="E247" i="144"/>
  <c r="P246" i="144"/>
  <c r="O246" i="144"/>
  <c r="N246" i="144"/>
  <c r="M246" i="144"/>
  <c r="L246" i="144"/>
  <c r="K246" i="144"/>
  <c r="J246" i="144"/>
  <c r="I246" i="144"/>
  <c r="H246" i="144"/>
  <c r="G246" i="144"/>
  <c r="E246" i="144"/>
  <c r="O245" i="144"/>
  <c r="N245" i="144"/>
  <c r="M245" i="144"/>
  <c r="K245" i="144"/>
  <c r="J245" i="144"/>
  <c r="I245" i="144"/>
  <c r="H245" i="144"/>
  <c r="G245" i="144"/>
  <c r="E245" i="144"/>
  <c r="O244" i="144"/>
  <c r="N244" i="144"/>
  <c r="M244" i="144"/>
  <c r="K244" i="144"/>
  <c r="J244" i="144"/>
  <c r="I244" i="144"/>
  <c r="H244" i="144"/>
  <c r="G244" i="144"/>
  <c r="E244" i="144"/>
  <c r="M243" i="144"/>
  <c r="I243" i="144"/>
  <c r="H243" i="144"/>
  <c r="G243" i="144"/>
  <c r="E243" i="144"/>
  <c r="P242" i="144"/>
  <c r="O242" i="144"/>
  <c r="N242" i="144"/>
  <c r="M242" i="144"/>
  <c r="L242" i="144"/>
  <c r="K242" i="144"/>
  <c r="J242" i="144"/>
  <c r="T242" i="144"/>
  <c r="I242" i="144"/>
  <c r="H242" i="144"/>
  <c r="G242" i="144"/>
  <c r="E242" i="144"/>
  <c r="M241" i="144"/>
  <c r="I241" i="144"/>
  <c r="H241" i="144"/>
  <c r="G241" i="144"/>
  <c r="E241" i="144"/>
  <c r="P240" i="144"/>
  <c r="O240" i="144"/>
  <c r="N240" i="144"/>
  <c r="M240" i="144"/>
  <c r="K240" i="144"/>
  <c r="J240" i="144"/>
  <c r="I240" i="144"/>
  <c r="H240" i="144"/>
  <c r="G240" i="144"/>
  <c r="E240" i="144"/>
  <c r="P239" i="144"/>
  <c r="O239" i="144"/>
  <c r="N239" i="144"/>
  <c r="M239" i="144"/>
  <c r="K239" i="144"/>
  <c r="J239" i="144"/>
  <c r="I239" i="144"/>
  <c r="H239" i="144"/>
  <c r="G239" i="144"/>
  <c r="E239" i="144"/>
  <c r="P238" i="144"/>
  <c r="O238" i="144"/>
  <c r="N238" i="144"/>
  <c r="M238" i="144"/>
  <c r="I238" i="144"/>
  <c r="H238" i="144"/>
  <c r="G238" i="144"/>
  <c r="E238" i="144"/>
  <c r="O237" i="144"/>
  <c r="N237" i="144"/>
  <c r="M237" i="144"/>
  <c r="K237" i="144"/>
  <c r="J237" i="144"/>
  <c r="I237" i="144"/>
  <c r="H237" i="144"/>
  <c r="G237" i="144"/>
  <c r="E237" i="144"/>
  <c r="M236" i="144"/>
  <c r="I236" i="144"/>
  <c r="H236" i="144"/>
  <c r="G236" i="144"/>
  <c r="E236" i="144"/>
  <c r="O235" i="144"/>
  <c r="N235" i="144"/>
  <c r="M235" i="144"/>
  <c r="K235" i="144"/>
  <c r="J235" i="144"/>
  <c r="I235" i="144"/>
  <c r="H235" i="144"/>
  <c r="G235" i="144"/>
  <c r="E235" i="144"/>
  <c r="O234" i="144"/>
  <c r="N234" i="144"/>
  <c r="M234" i="144"/>
  <c r="K234" i="144"/>
  <c r="J234" i="144"/>
  <c r="I234" i="144"/>
  <c r="H234" i="144"/>
  <c r="G234" i="144"/>
  <c r="E234" i="144"/>
  <c r="O233" i="144"/>
  <c r="M233" i="144"/>
  <c r="I233" i="144"/>
  <c r="H233" i="144"/>
  <c r="G233" i="144"/>
  <c r="E233" i="144"/>
  <c r="O232" i="144"/>
  <c r="N232" i="144"/>
  <c r="M232" i="144"/>
  <c r="K232" i="144"/>
  <c r="J232" i="144"/>
  <c r="I232" i="144"/>
  <c r="H232" i="144"/>
  <c r="G232" i="144"/>
  <c r="E232" i="144"/>
  <c r="O231" i="144"/>
  <c r="N231" i="144"/>
  <c r="M231" i="144"/>
  <c r="K231" i="144"/>
  <c r="J231" i="144"/>
  <c r="I231" i="144"/>
  <c r="H231" i="144"/>
  <c r="G231" i="144"/>
  <c r="E231" i="144"/>
  <c r="O230" i="144"/>
  <c r="N230" i="144"/>
  <c r="M230" i="144"/>
  <c r="K230" i="144"/>
  <c r="J230" i="144"/>
  <c r="I230" i="144"/>
  <c r="H230" i="144"/>
  <c r="G230" i="144"/>
  <c r="E230" i="144"/>
  <c r="O229" i="144"/>
  <c r="N229" i="144"/>
  <c r="M229" i="144"/>
  <c r="K229" i="144"/>
  <c r="J229" i="144"/>
  <c r="I229" i="144"/>
  <c r="H229" i="144"/>
  <c r="G229" i="144"/>
  <c r="E229" i="144"/>
  <c r="O228" i="144"/>
  <c r="M228" i="144"/>
  <c r="K228" i="144"/>
  <c r="I228" i="144"/>
  <c r="H228" i="144"/>
  <c r="G228" i="144"/>
  <c r="E228" i="144"/>
  <c r="O227" i="144"/>
  <c r="N227" i="144"/>
  <c r="M227" i="144"/>
  <c r="K227" i="144"/>
  <c r="J227" i="144"/>
  <c r="I227" i="144"/>
  <c r="H227" i="144"/>
  <c r="G227" i="144"/>
  <c r="E227" i="144"/>
  <c r="O226" i="144"/>
  <c r="N226" i="144"/>
  <c r="M226" i="144"/>
  <c r="K226" i="144"/>
  <c r="J226" i="144"/>
  <c r="I226" i="144"/>
  <c r="H226" i="144"/>
  <c r="G226" i="144"/>
  <c r="E226" i="144"/>
  <c r="M225" i="144"/>
  <c r="I225" i="144"/>
  <c r="H225" i="144"/>
  <c r="G225" i="144"/>
  <c r="E225" i="144"/>
  <c r="O224" i="144"/>
  <c r="N224" i="144"/>
  <c r="M224" i="144"/>
  <c r="K224" i="144"/>
  <c r="J224" i="144"/>
  <c r="I224" i="144"/>
  <c r="H224" i="144"/>
  <c r="G224" i="144"/>
  <c r="E224" i="144"/>
  <c r="O223" i="144"/>
  <c r="N223" i="144"/>
  <c r="M223" i="144"/>
  <c r="K223" i="144"/>
  <c r="J223" i="144"/>
  <c r="I223" i="144"/>
  <c r="H223" i="144"/>
  <c r="G223" i="144"/>
  <c r="E223" i="144"/>
  <c r="N222" i="144"/>
  <c r="M222" i="144"/>
  <c r="K222" i="144"/>
  <c r="J222" i="144"/>
  <c r="I222" i="144"/>
  <c r="H222" i="144"/>
  <c r="G222" i="144"/>
  <c r="E222" i="144"/>
  <c r="O221" i="144"/>
  <c r="N221" i="144"/>
  <c r="M221" i="144"/>
  <c r="K221" i="144"/>
  <c r="J221" i="144"/>
  <c r="I221" i="144"/>
  <c r="H221" i="144"/>
  <c r="G221" i="144"/>
  <c r="E221" i="144"/>
  <c r="O220" i="144"/>
  <c r="N220" i="144"/>
  <c r="M220" i="144"/>
  <c r="K220" i="144"/>
  <c r="J220" i="144"/>
  <c r="I220" i="144"/>
  <c r="H220" i="144"/>
  <c r="G220" i="144"/>
  <c r="E220" i="144"/>
  <c r="O219" i="144"/>
  <c r="N219" i="144"/>
  <c r="M219" i="144"/>
  <c r="K219" i="144"/>
  <c r="J219" i="144"/>
  <c r="I219" i="144"/>
  <c r="H219" i="144"/>
  <c r="G219" i="144"/>
  <c r="E219" i="144"/>
  <c r="O218" i="144"/>
  <c r="N218" i="144"/>
  <c r="M218" i="144"/>
  <c r="K218" i="144"/>
  <c r="J218" i="144"/>
  <c r="I218" i="144"/>
  <c r="H218" i="144"/>
  <c r="G218" i="144"/>
  <c r="E218" i="144"/>
  <c r="M217" i="144"/>
  <c r="I217" i="144"/>
  <c r="H217" i="144"/>
  <c r="G217" i="144"/>
  <c r="E217" i="144"/>
  <c r="P216" i="144"/>
  <c r="O216" i="144"/>
  <c r="N216" i="144"/>
  <c r="M216" i="144"/>
  <c r="L216" i="144"/>
  <c r="K216" i="144"/>
  <c r="J216" i="144"/>
  <c r="I216" i="144"/>
  <c r="H216" i="144"/>
  <c r="G216" i="144"/>
  <c r="E216" i="144"/>
  <c r="O215" i="144"/>
  <c r="N215" i="144"/>
  <c r="M215" i="144"/>
  <c r="K215" i="144"/>
  <c r="J215" i="144"/>
  <c r="I215" i="144"/>
  <c r="H215" i="144"/>
  <c r="G215" i="144"/>
  <c r="E215" i="144"/>
  <c r="O214" i="144"/>
  <c r="N214" i="144"/>
  <c r="M214" i="144"/>
  <c r="K214" i="144"/>
  <c r="J214" i="144"/>
  <c r="I214" i="144"/>
  <c r="H214" i="144"/>
  <c r="G214" i="144"/>
  <c r="E214" i="144"/>
  <c r="M213" i="144"/>
  <c r="I213" i="144"/>
  <c r="H213" i="144"/>
  <c r="G213" i="144"/>
  <c r="E213" i="144"/>
  <c r="P212" i="144"/>
  <c r="O212" i="144"/>
  <c r="N212" i="144"/>
  <c r="M212" i="144"/>
  <c r="L212" i="144"/>
  <c r="K212" i="144"/>
  <c r="J212" i="144"/>
  <c r="I212" i="144"/>
  <c r="H212" i="144"/>
  <c r="G212" i="144"/>
  <c r="E212" i="144"/>
  <c r="M211" i="144"/>
  <c r="I211" i="144"/>
  <c r="H211" i="144"/>
  <c r="G211" i="144"/>
  <c r="E211" i="144"/>
  <c r="P210" i="144"/>
  <c r="O210" i="144"/>
  <c r="N210" i="144"/>
  <c r="M210" i="144"/>
  <c r="K210" i="144"/>
  <c r="J210" i="144"/>
  <c r="I210" i="144"/>
  <c r="H210" i="144"/>
  <c r="G210" i="144"/>
  <c r="E210" i="144"/>
  <c r="P209" i="144"/>
  <c r="O209" i="144"/>
  <c r="N209" i="144"/>
  <c r="M209" i="144"/>
  <c r="K209" i="144"/>
  <c r="J209" i="144"/>
  <c r="I209" i="144"/>
  <c r="H209" i="144"/>
  <c r="G209" i="144"/>
  <c r="E209" i="144"/>
  <c r="P208" i="144"/>
  <c r="O208" i="144"/>
  <c r="N208" i="144"/>
  <c r="M208" i="144"/>
  <c r="I208" i="144"/>
  <c r="H208" i="144"/>
  <c r="G208" i="144"/>
  <c r="E208" i="144"/>
  <c r="O207" i="144"/>
  <c r="N207" i="144"/>
  <c r="M207" i="144"/>
  <c r="K207" i="144"/>
  <c r="J207" i="144"/>
  <c r="I207" i="144"/>
  <c r="H207" i="144"/>
  <c r="G207" i="144"/>
  <c r="E207" i="144"/>
  <c r="M206" i="144"/>
  <c r="I206" i="144"/>
  <c r="H206" i="144"/>
  <c r="G206" i="144"/>
  <c r="E206" i="144"/>
  <c r="O205" i="144"/>
  <c r="N205" i="144"/>
  <c r="M205" i="144"/>
  <c r="K205" i="144"/>
  <c r="J205" i="144"/>
  <c r="I205" i="144"/>
  <c r="H205" i="144"/>
  <c r="G205" i="144"/>
  <c r="E205" i="144"/>
  <c r="O204" i="144"/>
  <c r="N204" i="144"/>
  <c r="M204" i="144"/>
  <c r="K204" i="144"/>
  <c r="J204" i="144"/>
  <c r="I204" i="144"/>
  <c r="H204" i="144"/>
  <c r="G204" i="144"/>
  <c r="E204" i="144"/>
  <c r="N203" i="144"/>
  <c r="M203" i="144"/>
  <c r="K203" i="144"/>
  <c r="J203" i="144"/>
  <c r="I203" i="144"/>
  <c r="H203" i="144"/>
  <c r="G203" i="144"/>
  <c r="E203" i="144"/>
  <c r="O202" i="144"/>
  <c r="N202" i="144"/>
  <c r="M202" i="144"/>
  <c r="K202" i="144"/>
  <c r="J202" i="144"/>
  <c r="I202" i="144"/>
  <c r="H202" i="144"/>
  <c r="G202" i="144"/>
  <c r="E202" i="144"/>
  <c r="O201" i="144"/>
  <c r="N201" i="144"/>
  <c r="M201" i="144"/>
  <c r="K201" i="144"/>
  <c r="J201" i="144"/>
  <c r="I201" i="144"/>
  <c r="H201" i="144"/>
  <c r="G201" i="144"/>
  <c r="E201" i="144"/>
  <c r="O200" i="144"/>
  <c r="N200" i="144"/>
  <c r="M200" i="144"/>
  <c r="K200" i="144"/>
  <c r="J200" i="144"/>
  <c r="I200" i="144"/>
  <c r="H200" i="144"/>
  <c r="G200" i="144"/>
  <c r="E200" i="144"/>
  <c r="O199" i="144"/>
  <c r="N199" i="144"/>
  <c r="M199" i="144"/>
  <c r="K199" i="144"/>
  <c r="J199" i="144"/>
  <c r="I199" i="144"/>
  <c r="H199" i="144"/>
  <c r="G199" i="144"/>
  <c r="E199" i="144"/>
  <c r="O198" i="144"/>
  <c r="M198" i="144"/>
  <c r="K198" i="144"/>
  <c r="J198" i="144"/>
  <c r="I198" i="144"/>
  <c r="H198" i="144"/>
  <c r="G198" i="144"/>
  <c r="E198" i="144"/>
  <c r="O197" i="144"/>
  <c r="N197" i="144"/>
  <c r="M197" i="144"/>
  <c r="J197" i="144"/>
  <c r="I197" i="144"/>
  <c r="H197" i="144"/>
  <c r="G197" i="144"/>
  <c r="E197" i="144"/>
  <c r="O196" i="144"/>
  <c r="N196" i="144"/>
  <c r="M196" i="144"/>
  <c r="K196" i="144"/>
  <c r="J196" i="144"/>
  <c r="I196" i="144"/>
  <c r="H196" i="144"/>
  <c r="G196" i="144"/>
  <c r="E196" i="144"/>
  <c r="M195" i="144"/>
  <c r="I195" i="144"/>
  <c r="H195" i="144"/>
  <c r="G195" i="144"/>
  <c r="E195" i="144"/>
  <c r="O194" i="144"/>
  <c r="N194" i="144"/>
  <c r="M194" i="144"/>
  <c r="K194" i="144"/>
  <c r="J194" i="144"/>
  <c r="I194" i="144"/>
  <c r="H194" i="144"/>
  <c r="G194" i="144"/>
  <c r="E194" i="144"/>
  <c r="N193" i="144"/>
  <c r="M193" i="144"/>
  <c r="K193" i="144"/>
  <c r="J193" i="144"/>
  <c r="I193" i="144"/>
  <c r="H193" i="144"/>
  <c r="G193" i="144"/>
  <c r="E193" i="144"/>
  <c r="O192" i="144"/>
  <c r="N192" i="144"/>
  <c r="M192" i="144"/>
  <c r="K192" i="144"/>
  <c r="J192" i="144"/>
  <c r="I192" i="144"/>
  <c r="H192" i="144"/>
  <c r="G192" i="144"/>
  <c r="E192" i="144"/>
  <c r="O191" i="144"/>
  <c r="N191" i="144"/>
  <c r="M191" i="144"/>
  <c r="K191" i="144"/>
  <c r="J191" i="144"/>
  <c r="I191" i="144"/>
  <c r="H191" i="144"/>
  <c r="G191" i="144"/>
  <c r="E191" i="144"/>
  <c r="O190" i="144"/>
  <c r="N190" i="144"/>
  <c r="M190" i="144"/>
  <c r="K190" i="144"/>
  <c r="J190" i="144"/>
  <c r="I190" i="144"/>
  <c r="H190" i="144"/>
  <c r="G190" i="144"/>
  <c r="E190" i="144"/>
  <c r="O189" i="144"/>
  <c r="N189" i="144"/>
  <c r="M189" i="144"/>
  <c r="K189" i="144"/>
  <c r="J189" i="144"/>
  <c r="I189" i="144"/>
  <c r="H189" i="144"/>
  <c r="G189" i="144"/>
  <c r="E189" i="144"/>
  <c r="N188" i="144"/>
  <c r="M188" i="144"/>
  <c r="K188" i="144"/>
  <c r="J188" i="144"/>
  <c r="I188" i="144"/>
  <c r="H188" i="144"/>
  <c r="G188" i="144"/>
  <c r="E188" i="144"/>
  <c r="M187" i="144"/>
  <c r="I187" i="144"/>
  <c r="H187" i="144"/>
  <c r="G187" i="144"/>
  <c r="E187" i="144"/>
  <c r="P186" i="144"/>
  <c r="O186" i="144"/>
  <c r="N186" i="144"/>
  <c r="M186" i="144"/>
  <c r="L186" i="144"/>
  <c r="K186" i="144"/>
  <c r="J186" i="144"/>
  <c r="I186" i="144"/>
  <c r="H186" i="144"/>
  <c r="G186" i="144"/>
  <c r="E186" i="144"/>
  <c r="N185" i="144"/>
  <c r="M185" i="144"/>
  <c r="K185" i="144"/>
  <c r="J185" i="144"/>
  <c r="I185" i="144"/>
  <c r="H185" i="144"/>
  <c r="G185" i="144"/>
  <c r="E185" i="144"/>
  <c r="N184" i="144"/>
  <c r="M184" i="144"/>
  <c r="K184" i="144"/>
  <c r="J184" i="144"/>
  <c r="I184" i="144"/>
  <c r="H184" i="144"/>
  <c r="G184" i="144"/>
  <c r="E184" i="144"/>
  <c r="M183" i="144"/>
  <c r="I183" i="144"/>
  <c r="H183" i="144"/>
  <c r="G183" i="144"/>
  <c r="E183" i="144"/>
  <c r="P182" i="144"/>
  <c r="O182" i="144"/>
  <c r="N182" i="144"/>
  <c r="M182" i="144"/>
  <c r="L182" i="144"/>
  <c r="K182" i="144"/>
  <c r="J182" i="144"/>
  <c r="I182" i="144"/>
  <c r="H182" i="144"/>
  <c r="G182" i="144"/>
  <c r="E182" i="144"/>
  <c r="M181" i="144"/>
  <c r="I181" i="144"/>
  <c r="H181" i="144"/>
  <c r="G181" i="144"/>
  <c r="E181" i="144"/>
  <c r="P180" i="144"/>
  <c r="O180" i="144"/>
  <c r="N180" i="144"/>
  <c r="M180" i="144"/>
  <c r="K180" i="144"/>
  <c r="J180" i="144"/>
  <c r="I180" i="144"/>
  <c r="H180" i="144"/>
  <c r="G180" i="144"/>
  <c r="E180" i="144"/>
  <c r="P179" i="144"/>
  <c r="O179" i="144"/>
  <c r="N179" i="144"/>
  <c r="M179" i="144"/>
  <c r="K179" i="144"/>
  <c r="J179" i="144"/>
  <c r="I179" i="144"/>
  <c r="H179" i="144"/>
  <c r="G179" i="144"/>
  <c r="E179" i="144"/>
  <c r="P178" i="144"/>
  <c r="O178" i="144"/>
  <c r="N178" i="144"/>
  <c r="M178" i="144"/>
  <c r="I178" i="144"/>
  <c r="H178" i="144"/>
  <c r="G178" i="144"/>
  <c r="E178" i="144"/>
  <c r="O177" i="144"/>
  <c r="N177" i="144"/>
  <c r="M177" i="144"/>
  <c r="K177" i="144"/>
  <c r="J177" i="144"/>
  <c r="I177" i="144"/>
  <c r="H177" i="144"/>
  <c r="G177" i="144"/>
  <c r="E177" i="144"/>
  <c r="M176" i="144"/>
  <c r="I176" i="144"/>
  <c r="H176" i="144"/>
  <c r="G176" i="144"/>
  <c r="E176" i="144"/>
  <c r="O175" i="144"/>
  <c r="N175" i="144"/>
  <c r="M175" i="144"/>
  <c r="K175" i="144"/>
  <c r="J175" i="144"/>
  <c r="I175" i="144"/>
  <c r="H175" i="144"/>
  <c r="G175" i="144"/>
  <c r="E175" i="144"/>
  <c r="O174" i="144"/>
  <c r="N174" i="144"/>
  <c r="M174" i="144"/>
  <c r="K174" i="144"/>
  <c r="J174" i="144"/>
  <c r="I174" i="144"/>
  <c r="H174" i="144"/>
  <c r="G174" i="144"/>
  <c r="E174" i="144"/>
  <c r="O173" i="144"/>
  <c r="M173" i="144"/>
  <c r="J173" i="144"/>
  <c r="I173" i="144"/>
  <c r="H173" i="144"/>
  <c r="G173" i="144"/>
  <c r="E173" i="144"/>
  <c r="N172" i="144"/>
  <c r="M172" i="144"/>
  <c r="J172" i="144"/>
  <c r="I172" i="144"/>
  <c r="H172" i="144"/>
  <c r="G172" i="144"/>
  <c r="E172" i="144"/>
  <c r="O171" i="144"/>
  <c r="N171" i="144"/>
  <c r="M171" i="144"/>
  <c r="K171" i="144"/>
  <c r="J171" i="144"/>
  <c r="I171" i="144"/>
  <c r="H171" i="144"/>
  <c r="G171" i="144"/>
  <c r="E171" i="144"/>
  <c r="O170" i="144"/>
  <c r="N170" i="144"/>
  <c r="M170" i="144"/>
  <c r="K170" i="144"/>
  <c r="J170" i="144"/>
  <c r="I170" i="144"/>
  <c r="H170" i="144"/>
  <c r="G170" i="144"/>
  <c r="E170" i="144"/>
  <c r="O169" i="144"/>
  <c r="N169" i="144"/>
  <c r="M169" i="144"/>
  <c r="K169" i="144"/>
  <c r="J169" i="144"/>
  <c r="I169" i="144"/>
  <c r="H169" i="144"/>
  <c r="G169" i="144"/>
  <c r="E169" i="144"/>
  <c r="O168" i="144"/>
  <c r="M168" i="144"/>
  <c r="K168" i="144"/>
  <c r="J168" i="144"/>
  <c r="I168" i="144"/>
  <c r="H168" i="144"/>
  <c r="G168" i="144"/>
  <c r="E168" i="144"/>
  <c r="O167" i="144"/>
  <c r="N167" i="144"/>
  <c r="M167" i="144"/>
  <c r="K167" i="144"/>
  <c r="J167" i="144"/>
  <c r="I167" i="144"/>
  <c r="H167" i="144"/>
  <c r="G167" i="144"/>
  <c r="E167" i="144"/>
  <c r="O166" i="144"/>
  <c r="N166" i="144"/>
  <c r="M166" i="144"/>
  <c r="K166" i="144"/>
  <c r="J166" i="144"/>
  <c r="I166" i="144"/>
  <c r="H166" i="144"/>
  <c r="G166" i="144"/>
  <c r="E166" i="144"/>
  <c r="M165" i="144"/>
  <c r="I165" i="144"/>
  <c r="H165" i="144"/>
  <c r="G165" i="144"/>
  <c r="E165" i="144"/>
  <c r="O164" i="144"/>
  <c r="N164" i="144"/>
  <c r="M164" i="144"/>
  <c r="K164" i="144"/>
  <c r="J164" i="144"/>
  <c r="I164" i="144"/>
  <c r="H164" i="144"/>
  <c r="G164" i="144"/>
  <c r="E164" i="144"/>
  <c r="O163" i="144"/>
  <c r="N163" i="144"/>
  <c r="M163" i="144"/>
  <c r="K163" i="144"/>
  <c r="J163" i="144"/>
  <c r="I163" i="144"/>
  <c r="H163" i="144"/>
  <c r="G163" i="144"/>
  <c r="E163" i="144"/>
  <c r="O162" i="144"/>
  <c r="N162" i="144"/>
  <c r="M162" i="144"/>
  <c r="K162" i="144"/>
  <c r="J162" i="144"/>
  <c r="I162" i="144"/>
  <c r="H162" i="144"/>
  <c r="G162" i="144"/>
  <c r="E162" i="144"/>
  <c r="O161" i="144"/>
  <c r="N161" i="144"/>
  <c r="M161" i="144"/>
  <c r="K161" i="144"/>
  <c r="J161" i="144"/>
  <c r="I161" i="144"/>
  <c r="H161" i="144"/>
  <c r="G161" i="144"/>
  <c r="E161" i="144"/>
  <c r="O160" i="144"/>
  <c r="N160" i="144"/>
  <c r="M160" i="144"/>
  <c r="K160" i="144"/>
  <c r="J160" i="144"/>
  <c r="I160" i="144"/>
  <c r="H160" i="144"/>
  <c r="G160" i="144"/>
  <c r="E160" i="144"/>
  <c r="O159" i="144"/>
  <c r="N159" i="144"/>
  <c r="M159" i="144"/>
  <c r="K159" i="144"/>
  <c r="J159" i="144"/>
  <c r="I159" i="144"/>
  <c r="H159" i="144"/>
  <c r="G159" i="144"/>
  <c r="E159" i="144"/>
  <c r="O158" i="144"/>
  <c r="N158" i="144"/>
  <c r="M158" i="144"/>
  <c r="K158" i="144"/>
  <c r="J158" i="144"/>
  <c r="I158" i="144"/>
  <c r="H158" i="144"/>
  <c r="G158" i="144"/>
  <c r="E158" i="144"/>
  <c r="M157" i="144"/>
  <c r="I157" i="144"/>
  <c r="H157" i="144"/>
  <c r="G157" i="144"/>
  <c r="E157" i="144"/>
  <c r="P156" i="144"/>
  <c r="O156" i="144"/>
  <c r="N156" i="144"/>
  <c r="M156" i="144"/>
  <c r="L156" i="144"/>
  <c r="K156" i="144"/>
  <c r="J156" i="144"/>
  <c r="T156" i="144"/>
  <c r="I156" i="144"/>
  <c r="H156" i="144"/>
  <c r="G156" i="144"/>
  <c r="E156" i="144"/>
  <c r="O155" i="144"/>
  <c r="N155" i="144"/>
  <c r="M155" i="144"/>
  <c r="K155" i="144"/>
  <c r="J155" i="144"/>
  <c r="I155" i="144"/>
  <c r="H155" i="144"/>
  <c r="G155" i="144"/>
  <c r="E155" i="144"/>
  <c r="O154" i="144"/>
  <c r="N154" i="144"/>
  <c r="M154" i="144"/>
  <c r="K154" i="144"/>
  <c r="J154" i="144"/>
  <c r="I154" i="144"/>
  <c r="H154" i="144"/>
  <c r="G154" i="144"/>
  <c r="E154" i="144"/>
  <c r="M153" i="144"/>
  <c r="I153" i="144"/>
  <c r="H153" i="144"/>
  <c r="G153" i="144"/>
  <c r="E153" i="144"/>
  <c r="P152" i="144"/>
  <c r="O152" i="144"/>
  <c r="N152" i="144"/>
  <c r="M152" i="144"/>
  <c r="L152" i="144"/>
  <c r="K152" i="144"/>
  <c r="J152" i="144"/>
  <c r="I152" i="144"/>
  <c r="H152" i="144"/>
  <c r="G152" i="144"/>
  <c r="E152" i="144"/>
  <c r="M151" i="144"/>
  <c r="I151" i="144"/>
  <c r="H151" i="144"/>
  <c r="G151" i="144"/>
  <c r="E151" i="144"/>
  <c r="P150" i="144"/>
  <c r="O150" i="144"/>
  <c r="N150" i="144"/>
  <c r="M150" i="144"/>
  <c r="K150" i="144"/>
  <c r="J150" i="144"/>
  <c r="I150" i="144"/>
  <c r="H150" i="144"/>
  <c r="G150" i="144"/>
  <c r="E150" i="144"/>
  <c r="P149" i="144"/>
  <c r="O149" i="144"/>
  <c r="N149" i="144"/>
  <c r="M149" i="144"/>
  <c r="K149" i="144"/>
  <c r="J149" i="144"/>
  <c r="I149" i="144"/>
  <c r="H149" i="144"/>
  <c r="G149" i="144"/>
  <c r="E149" i="144"/>
  <c r="P148" i="144"/>
  <c r="O148" i="144"/>
  <c r="N148" i="144"/>
  <c r="M148" i="144"/>
  <c r="I148" i="144"/>
  <c r="H148" i="144"/>
  <c r="G148" i="144"/>
  <c r="E148" i="144"/>
  <c r="O147" i="144"/>
  <c r="N147" i="144"/>
  <c r="M147" i="144"/>
  <c r="K147" i="144"/>
  <c r="J147" i="144"/>
  <c r="I147" i="144"/>
  <c r="H147" i="144"/>
  <c r="G147" i="144"/>
  <c r="E147" i="144"/>
  <c r="M146" i="144"/>
  <c r="I146" i="144"/>
  <c r="H146" i="144"/>
  <c r="G146" i="144"/>
  <c r="E146" i="144"/>
  <c r="O145" i="144"/>
  <c r="N145" i="144"/>
  <c r="M145" i="144"/>
  <c r="K145" i="144"/>
  <c r="J145" i="144"/>
  <c r="I145" i="144"/>
  <c r="H145" i="144"/>
  <c r="G145" i="144"/>
  <c r="E145" i="144"/>
  <c r="O144" i="144"/>
  <c r="N144" i="144"/>
  <c r="M144" i="144"/>
  <c r="K144" i="144"/>
  <c r="J144" i="144"/>
  <c r="I144" i="144"/>
  <c r="H144" i="144"/>
  <c r="G144" i="144"/>
  <c r="E144" i="144"/>
  <c r="O143" i="144"/>
  <c r="M143" i="144"/>
  <c r="K143" i="144"/>
  <c r="I143" i="144"/>
  <c r="H143" i="144"/>
  <c r="G143" i="144"/>
  <c r="E143" i="144"/>
  <c r="O142" i="144"/>
  <c r="N142" i="144"/>
  <c r="M142" i="144"/>
  <c r="K142" i="144"/>
  <c r="J142" i="144"/>
  <c r="I142" i="144"/>
  <c r="H142" i="144"/>
  <c r="G142" i="144"/>
  <c r="E142" i="144"/>
  <c r="O141" i="144"/>
  <c r="N141" i="144"/>
  <c r="M141" i="144"/>
  <c r="K141" i="144"/>
  <c r="J141" i="144"/>
  <c r="I141" i="144"/>
  <c r="H141" i="144"/>
  <c r="G141" i="144"/>
  <c r="E141" i="144"/>
  <c r="O140" i="144"/>
  <c r="N140" i="144"/>
  <c r="M140" i="144"/>
  <c r="K140" i="144"/>
  <c r="J140" i="144"/>
  <c r="I140" i="144"/>
  <c r="H140" i="144"/>
  <c r="G140" i="144"/>
  <c r="E140" i="144"/>
  <c r="O139" i="144"/>
  <c r="N139" i="144"/>
  <c r="M139" i="144"/>
  <c r="K139" i="144"/>
  <c r="J139" i="144"/>
  <c r="I139" i="144"/>
  <c r="H139" i="144"/>
  <c r="G139" i="144"/>
  <c r="E139" i="144"/>
  <c r="O138" i="144"/>
  <c r="N138" i="144"/>
  <c r="M138" i="144"/>
  <c r="K138" i="144"/>
  <c r="J138" i="144"/>
  <c r="I138" i="144"/>
  <c r="H138" i="144"/>
  <c r="G138" i="144"/>
  <c r="E138" i="144"/>
  <c r="O137" i="144"/>
  <c r="M137" i="144"/>
  <c r="K137" i="144"/>
  <c r="J137" i="144"/>
  <c r="I137" i="144"/>
  <c r="H137" i="144"/>
  <c r="G137" i="144"/>
  <c r="E137" i="144"/>
  <c r="O136" i="144"/>
  <c r="N136" i="144"/>
  <c r="M136" i="144"/>
  <c r="K136" i="144"/>
  <c r="J136" i="144"/>
  <c r="I136" i="144"/>
  <c r="H136" i="144"/>
  <c r="G136" i="144"/>
  <c r="E136" i="144"/>
  <c r="M135" i="144"/>
  <c r="I135" i="144"/>
  <c r="H135" i="144"/>
  <c r="G135" i="144"/>
  <c r="E135" i="144"/>
  <c r="O134" i="144"/>
  <c r="N134" i="144"/>
  <c r="M134" i="144"/>
  <c r="K134" i="144"/>
  <c r="J134" i="144"/>
  <c r="I134" i="144"/>
  <c r="H134" i="144"/>
  <c r="G134" i="144"/>
  <c r="E134" i="144"/>
  <c r="N133" i="144"/>
  <c r="M133" i="144"/>
  <c r="K133" i="144"/>
  <c r="J133" i="144"/>
  <c r="I133" i="144"/>
  <c r="H133" i="144"/>
  <c r="G133" i="144"/>
  <c r="E133" i="144"/>
  <c r="O132" i="144"/>
  <c r="N132" i="144"/>
  <c r="M132" i="144"/>
  <c r="K132" i="144"/>
  <c r="J132" i="144"/>
  <c r="I132" i="144"/>
  <c r="H132" i="144"/>
  <c r="G132" i="144"/>
  <c r="E132" i="144"/>
  <c r="O131" i="144"/>
  <c r="N131" i="144"/>
  <c r="M131" i="144"/>
  <c r="K131" i="144"/>
  <c r="J131" i="144"/>
  <c r="I131" i="144"/>
  <c r="H131" i="144"/>
  <c r="G131" i="144"/>
  <c r="E131" i="144"/>
  <c r="O130" i="144"/>
  <c r="N130" i="144"/>
  <c r="M130" i="144"/>
  <c r="K130" i="144"/>
  <c r="J130" i="144"/>
  <c r="I130" i="144"/>
  <c r="H130" i="144"/>
  <c r="G130" i="144"/>
  <c r="E130" i="144"/>
  <c r="O129" i="144"/>
  <c r="N129" i="144"/>
  <c r="M129" i="144"/>
  <c r="K129" i="144"/>
  <c r="J129" i="144"/>
  <c r="I129" i="144"/>
  <c r="H129" i="144"/>
  <c r="G129" i="144"/>
  <c r="E129" i="144"/>
  <c r="N128" i="144"/>
  <c r="M128" i="144"/>
  <c r="K128" i="144"/>
  <c r="J128" i="144"/>
  <c r="I128" i="144"/>
  <c r="H128" i="144"/>
  <c r="G128" i="144"/>
  <c r="E128" i="144"/>
  <c r="M127" i="144"/>
  <c r="I127" i="144"/>
  <c r="H127" i="144"/>
  <c r="G127" i="144"/>
  <c r="E127" i="144"/>
  <c r="P126" i="144"/>
  <c r="O126" i="144"/>
  <c r="N126" i="144"/>
  <c r="M126" i="144"/>
  <c r="L126" i="144"/>
  <c r="K126" i="144"/>
  <c r="J126" i="144"/>
  <c r="I126" i="144"/>
  <c r="H126" i="144"/>
  <c r="G126" i="144"/>
  <c r="E126" i="144"/>
  <c r="O125" i="144"/>
  <c r="N125" i="144"/>
  <c r="M125" i="144"/>
  <c r="K125" i="144"/>
  <c r="J125" i="144"/>
  <c r="I125" i="144"/>
  <c r="H125" i="144"/>
  <c r="G125" i="144"/>
  <c r="E125" i="144"/>
  <c r="O124" i="144"/>
  <c r="N124" i="144"/>
  <c r="M124" i="144"/>
  <c r="K124" i="144"/>
  <c r="J124" i="144"/>
  <c r="I124" i="144"/>
  <c r="H124" i="144"/>
  <c r="G124" i="144"/>
  <c r="E124" i="144"/>
  <c r="M123" i="144"/>
  <c r="I123" i="144"/>
  <c r="H123" i="144"/>
  <c r="G123" i="144"/>
  <c r="E123" i="144"/>
  <c r="P122" i="144"/>
  <c r="O122" i="144"/>
  <c r="N122" i="144"/>
  <c r="M122" i="144"/>
  <c r="L122" i="144"/>
  <c r="K122" i="144"/>
  <c r="J122" i="144"/>
  <c r="U122" i="144"/>
  <c r="I122" i="144"/>
  <c r="H122" i="144"/>
  <c r="G122" i="144"/>
  <c r="E122" i="144"/>
  <c r="M121" i="144"/>
  <c r="I121" i="144"/>
  <c r="H121" i="144"/>
  <c r="G121" i="144"/>
  <c r="E121" i="144"/>
  <c r="P120" i="144"/>
  <c r="O120" i="144"/>
  <c r="N120" i="144"/>
  <c r="M120" i="144"/>
  <c r="K120" i="144"/>
  <c r="J120" i="144"/>
  <c r="I120" i="144"/>
  <c r="H120" i="144"/>
  <c r="G120" i="144"/>
  <c r="E120" i="144"/>
  <c r="P119" i="144"/>
  <c r="O119" i="144"/>
  <c r="N119" i="144"/>
  <c r="M119" i="144"/>
  <c r="K119" i="144"/>
  <c r="J119" i="144"/>
  <c r="I119" i="144"/>
  <c r="H119" i="144"/>
  <c r="G119" i="144"/>
  <c r="E119" i="144"/>
  <c r="P118" i="144"/>
  <c r="O118" i="144"/>
  <c r="N118" i="144"/>
  <c r="M118" i="144"/>
  <c r="I118" i="144"/>
  <c r="H118" i="144"/>
  <c r="G118" i="144"/>
  <c r="E118" i="144"/>
  <c r="O117" i="144"/>
  <c r="N117" i="144"/>
  <c r="M117" i="144"/>
  <c r="K117" i="144"/>
  <c r="J117" i="144"/>
  <c r="I117" i="144"/>
  <c r="H117" i="144"/>
  <c r="G117" i="144"/>
  <c r="E117" i="144"/>
  <c r="M116" i="144"/>
  <c r="I116" i="144"/>
  <c r="H116" i="144"/>
  <c r="G116" i="144"/>
  <c r="E116" i="144"/>
  <c r="O115" i="144"/>
  <c r="N115" i="144"/>
  <c r="M115" i="144"/>
  <c r="K115" i="144"/>
  <c r="J115" i="144"/>
  <c r="I115" i="144"/>
  <c r="H115" i="144"/>
  <c r="G115" i="144"/>
  <c r="E115" i="144"/>
  <c r="O114" i="144"/>
  <c r="N114" i="144"/>
  <c r="M114" i="144"/>
  <c r="K114" i="144"/>
  <c r="J114" i="144"/>
  <c r="I114" i="144"/>
  <c r="H114" i="144"/>
  <c r="G114" i="144"/>
  <c r="E114" i="144"/>
  <c r="O113" i="144"/>
  <c r="M113" i="144"/>
  <c r="J113" i="144"/>
  <c r="I113" i="144"/>
  <c r="H113" i="144"/>
  <c r="G113" i="144"/>
  <c r="E113" i="144"/>
  <c r="O112" i="144"/>
  <c r="N112" i="144"/>
  <c r="M112" i="144"/>
  <c r="K112" i="144"/>
  <c r="J112" i="144"/>
  <c r="I112" i="144"/>
  <c r="H112" i="144"/>
  <c r="G112" i="144"/>
  <c r="E112" i="144"/>
  <c r="O111" i="144"/>
  <c r="N111" i="144"/>
  <c r="M111" i="144"/>
  <c r="K111" i="144"/>
  <c r="J111" i="144"/>
  <c r="I111" i="144"/>
  <c r="H111" i="144"/>
  <c r="G111" i="144"/>
  <c r="E111" i="144"/>
  <c r="O110" i="144"/>
  <c r="N110" i="144"/>
  <c r="M110" i="144"/>
  <c r="K110" i="144"/>
  <c r="J110" i="144"/>
  <c r="I110" i="144"/>
  <c r="H110" i="144"/>
  <c r="G110" i="144"/>
  <c r="E110" i="144"/>
  <c r="O109" i="144"/>
  <c r="N109" i="144"/>
  <c r="M109" i="144"/>
  <c r="K109" i="144"/>
  <c r="J109" i="144"/>
  <c r="I109" i="144"/>
  <c r="H109" i="144"/>
  <c r="G109" i="144"/>
  <c r="E109" i="144"/>
  <c r="O108" i="144"/>
  <c r="N108" i="144"/>
  <c r="M108" i="144"/>
  <c r="K108" i="144"/>
  <c r="J108" i="144"/>
  <c r="I108" i="144"/>
  <c r="H108" i="144"/>
  <c r="G108" i="144"/>
  <c r="E108" i="144"/>
  <c r="O107" i="144"/>
  <c r="N107" i="144"/>
  <c r="M107" i="144"/>
  <c r="K107" i="144"/>
  <c r="J107" i="144"/>
  <c r="I107" i="144"/>
  <c r="H107" i="144"/>
  <c r="G107" i="144"/>
  <c r="E107" i="144"/>
  <c r="O106" i="144"/>
  <c r="N106" i="144"/>
  <c r="M106" i="144"/>
  <c r="K106" i="144"/>
  <c r="J106" i="144"/>
  <c r="I106" i="144"/>
  <c r="H106" i="144"/>
  <c r="G106" i="144"/>
  <c r="E106" i="144"/>
  <c r="M105" i="144"/>
  <c r="I105" i="144"/>
  <c r="H105" i="144"/>
  <c r="G105" i="144"/>
  <c r="E105" i="144"/>
  <c r="O104" i="144"/>
  <c r="N104" i="144"/>
  <c r="M104" i="144"/>
  <c r="K104" i="144"/>
  <c r="J104" i="144"/>
  <c r="I104" i="144"/>
  <c r="H104" i="144"/>
  <c r="G104" i="144"/>
  <c r="E104" i="144"/>
  <c r="O103" i="144"/>
  <c r="N103" i="144"/>
  <c r="M103" i="144"/>
  <c r="K103" i="144"/>
  <c r="J103" i="144"/>
  <c r="I103" i="144"/>
  <c r="H103" i="144"/>
  <c r="G103" i="144"/>
  <c r="E103" i="144"/>
  <c r="O102" i="144"/>
  <c r="N102" i="144"/>
  <c r="M102" i="144"/>
  <c r="K102" i="144"/>
  <c r="J102" i="144"/>
  <c r="I102" i="144"/>
  <c r="H102" i="144"/>
  <c r="G102" i="144"/>
  <c r="E102" i="144"/>
  <c r="O101" i="144"/>
  <c r="N101" i="144"/>
  <c r="M101" i="144"/>
  <c r="K101" i="144"/>
  <c r="J101" i="144"/>
  <c r="I101" i="144"/>
  <c r="H101" i="144"/>
  <c r="G101" i="144"/>
  <c r="E101" i="144"/>
  <c r="O100" i="144"/>
  <c r="N100" i="144"/>
  <c r="M100" i="144"/>
  <c r="K100" i="144"/>
  <c r="J100" i="144"/>
  <c r="I100" i="144"/>
  <c r="H100" i="144"/>
  <c r="G100" i="144"/>
  <c r="E100" i="144"/>
  <c r="O99" i="144"/>
  <c r="N99" i="144"/>
  <c r="M99" i="144"/>
  <c r="K99" i="144"/>
  <c r="J99" i="144"/>
  <c r="I99" i="144"/>
  <c r="H99" i="144"/>
  <c r="G99" i="144"/>
  <c r="E99" i="144"/>
  <c r="O98" i="144"/>
  <c r="N98" i="144"/>
  <c r="M98" i="144"/>
  <c r="K98" i="144"/>
  <c r="J98" i="144"/>
  <c r="I98" i="144"/>
  <c r="H98" i="144"/>
  <c r="G98" i="144"/>
  <c r="E98" i="144"/>
  <c r="M97" i="144"/>
  <c r="I97" i="144"/>
  <c r="H97" i="144"/>
  <c r="G97" i="144"/>
  <c r="E97" i="144"/>
  <c r="P96" i="144"/>
  <c r="O96" i="144"/>
  <c r="N96" i="144"/>
  <c r="M96" i="144"/>
  <c r="L96" i="144"/>
  <c r="K96" i="144"/>
  <c r="J96" i="144"/>
  <c r="U96" i="144"/>
  <c r="I96" i="144"/>
  <c r="H96" i="144"/>
  <c r="G96" i="144"/>
  <c r="E96" i="144"/>
  <c r="O95" i="144"/>
  <c r="N95" i="144"/>
  <c r="M95" i="144"/>
  <c r="I95" i="144"/>
  <c r="H95" i="144"/>
  <c r="G95" i="144"/>
  <c r="E95" i="144"/>
  <c r="O94" i="144"/>
  <c r="N94" i="144"/>
  <c r="M94" i="144"/>
  <c r="I94" i="144"/>
  <c r="H94" i="144"/>
  <c r="G94" i="144"/>
  <c r="E94" i="144"/>
  <c r="M93" i="144"/>
  <c r="I93" i="144"/>
  <c r="H93" i="144"/>
  <c r="G93" i="144"/>
  <c r="E93" i="144"/>
  <c r="P92" i="144"/>
  <c r="O92" i="144"/>
  <c r="N92" i="144"/>
  <c r="M92" i="144"/>
  <c r="L92" i="144"/>
  <c r="K92" i="144"/>
  <c r="J92" i="144"/>
  <c r="I92" i="144"/>
  <c r="H92" i="144"/>
  <c r="G92" i="144"/>
  <c r="E92" i="144"/>
  <c r="M91" i="144"/>
  <c r="I91" i="144"/>
  <c r="H91" i="144"/>
  <c r="G91" i="144"/>
  <c r="E91" i="144"/>
  <c r="P90" i="144"/>
  <c r="O90" i="144"/>
  <c r="N90" i="144"/>
  <c r="M90" i="144"/>
  <c r="K90" i="144"/>
  <c r="J90" i="144"/>
  <c r="I90" i="144"/>
  <c r="H90" i="144"/>
  <c r="G90" i="144"/>
  <c r="E90" i="144"/>
  <c r="P89" i="144"/>
  <c r="O89" i="144"/>
  <c r="N89" i="144"/>
  <c r="M89" i="144"/>
  <c r="K89" i="144"/>
  <c r="J89" i="144"/>
  <c r="I89" i="144"/>
  <c r="H89" i="144"/>
  <c r="G89" i="144"/>
  <c r="E89" i="144"/>
  <c r="P88" i="144"/>
  <c r="O88" i="144"/>
  <c r="N88" i="144"/>
  <c r="M88" i="144"/>
  <c r="I88" i="144"/>
  <c r="H88" i="144"/>
  <c r="G88" i="144"/>
  <c r="E88" i="144"/>
  <c r="O87" i="144"/>
  <c r="N87" i="144"/>
  <c r="M87" i="144"/>
  <c r="K87" i="144"/>
  <c r="J87" i="144"/>
  <c r="I87" i="144"/>
  <c r="H87" i="144"/>
  <c r="G87" i="144"/>
  <c r="E87" i="144"/>
  <c r="M86" i="144"/>
  <c r="I86" i="144"/>
  <c r="H86" i="144"/>
  <c r="G86" i="144"/>
  <c r="E86" i="144"/>
  <c r="O85" i="144"/>
  <c r="N85" i="144"/>
  <c r="M85" i="144"/>
  <c r="K85" i="144"/>
  <c r="J85" i="144"/>
  <c r="I85" i="144"/>
  <c r="H85" i="144"/>
  <c r="G85" i="144"/>
  <c r="E85" i="144"/>
  <c r="N84" i="144"/>
  <c r="M84" i="144"/>
  <c r="K84" i="144"/>
  <c r="J84" i="144"/>
  <c r="I84" i="144"/>
  <c r="H84" i="144"/>
  <c r="G84" i="144"/>
  <c r="E84" i="144"/>
  <c r="N83" i="144"/>
  <c r="M83" i="144"/>
  <c r="K83" i="144"/>
  <c r="J83" i="144"/>
  <c r="I83" i="144"/>
  <c r="H83" i="144"/>
  <c r="G83" i="144"/>
  <c r="E83" i="144"/>
  <c r="N82" i="144"/>
  <c r="M82" i="144"/>
  <c r="J82" i="144"/>
  <c r="I82" i="144"/>
  <c r="H82" i="144"/>
  <c r="G82" i="144"/>
  <c r="E82" i="144"/>
  <c r="O81" i="144"/>
  <c r="N81" i="144"/>
  <c r="M81" i="144"/>
  <c r="K81" i="144"/>
  <c r="J81" i="144"/>
  <c r="I81" i="144"/>
  <c r="H81" i="144"/>
  <c r="G81" i="144"/>
  <c r="E81" i="144"/>
  <c r="O80" i="144"/>
  <c r="N80" i="144"/>
  <c r="M80" i="144"/>
  <c r="K80" i="144"/>
  <c r="J80" i="144"/>
  <c r="I80" i="144"/>
  <c r="H80" i="144"/>
  <c r="G80" i="144"/>
  <c r="E80" i="144"/>
  <c r="O79" i="144"/>
  <c r="N79" i="144"/>
  <c r="M79" i="144"/>
  <c r="J79" i="144"/>
  <c r="I79" i="144"/>
  <c r="H79" i="144"/>
  <c r="G79" i="144"/>
  <c r="E79" i="144"/>
  <c r="O78" i="144"/>
  <c r="N78" i="144"/>
  <c r="M78" i="144"/>
  <c r="K78" i="144"/>
  <c r="J78" i="144"/>
  <c r="I78" i="144"/>
  <c r="H78" i="144"/>
  <c r="G78" i="144"/>
  <c r="E78" i="144"/>
  <c r="O77" i="144"/>
  <c r="N77" i="144"/>
  <c r="M77" i="144"/>
  <c r="K77" i="144"/>
  <c r="J77" i="144"/>
  <c r="I77" i="144"/>
  <c r="H77" i="144"/>
  <c r="G77" i="144"/>
  <c r="E77" i="144"/>
  <c r="O76" i="144"/>
  <c r="N76" i="144"/>
  <c r="M76" i="144"/>
  <c r="K76" i="144"/>
  <c r="J76" i="144"/>
  <c r="I76" i="144"/>
  <c r="H76" i="144"/>
  <c r="G76" i="144"/>
  <c r="E76" i="144"/>
  <c r="M75" i="144"/>
  <c r="I75" i="144"/>
  <c r="H75" i="144"/>
  <c r="G75" i="144"/>
  <c r="E75" i="144"/>
  <c r="O74" i="144"/>
  <c r="N74" i="144"/>
  <c r="M74" i="144"/>
  <c r="K74" i="144"/>
  <c r="J74" i="144"/>
  <c r="I74" i="144"/>
  <c r="H74" i="144"/>
  <c r="G74" i="144"/>
  <c r="E74" i="144"/>
  <c r="O73" i="144"/>
  <c r="N73" i="144"/>
  <c r="M73" i="144"/>
  <c r="K73" i="144"/>
  <c r="J73" i="144"/>
  <c r="I73" i="144"/>
  <c r="H73" i="144"/>
  <c r="G73" i="144"/>
  <c r="E73" i="144"/>
  <c r="O72" i="144"/>
  <c r="N72" i="144"/>
  <c r="M72" i="144"/>
  <c r="K72" i="144"/>
  <c r="J72" i="144"/>
  <c r="I72" i="144"/>
  <c r="H72" i="144"/>
  <c r="G72" i="144"/>
  <c r="E72" i="144"/>
  <c r="O71" i="144"/>
  <c r="N71" i="144"/>
  <c r="M71" i="144"/>
  <c r="K71" i="144"/>
  <c r="J71" i="144"/>
  <c r="I71" i="144"/>
  <c r="H71" i="144"/>
  <c r="G71" i="144"/>
  <c r="E71" i="144"/>
  <c r="O70" i="144"/>
  <c r="N70" i="144"/>
  <c r="M70" i="144"/>
  <c r="K70" i="144"/>
  <c r="J70" i="144"/>
  <c r="I70" i="144"/>
  <c r="H70" i="144"/>
  <c r="G70" i="144"/>
  <c r="E70" i="144"/>
  <c r="O69" i="144"/>
  <c r="N69" i="144"/>
  <c r="M69" i="144"/>
  <c r="K69" i="144"/>
  <c r="J69" i="144"/>
  <c r="I69" i="144"/>
  <c r="H69" i="144"/>
  <c r="G69" i="144"/>
  <c r="E69" i="144"/>
  <c r="O68" i="144"/>
  <c r="N68" i="144"/>
  <c r="M68" i="144"/>
  <c r="K68" i="144"/>
  <c r="J68" i="144"/>
  <c r="I68" i="144"/>
  <c r="H68" i="144"/>
  <c r="G68" i="144"/>
  <c r="E68" i="144"/>
  <c r="M67" i="144"/>
  <c r="I67" i="144"/>
  <c r="H67" i="144"/>
  <c r="G67" i="144"/>
  <c r="E67" i="144"/>
  <c r="P66" i="144"/>
  <c r="O66" i="144"/>
  <c r="N66" i="144"/>
  <c r="M66" i="144"/>
  <c r="L66" i="144"/>
  <c r="K66" i="144"/>
  <c r="J66" i="144"/>
  <c r="I66" i="144"/>
  <c r="H66" i="144"/>
  <c r="G66" i="144"/>
  <c r="E66" i="144"/>
  <c r="O65" i="144"/>
  <c r="N65" i="144"/>
  <c r="M65" i="144"/>
  <c r="K65" i="144"/>
  <c r="I65" i="144"/>
  <c r="H65" i="144"/>
  <c r="G65" i="144"/>
  <c r="E65" i="144"/>
  <c r="O64" i="144"/>
  <c r="N64" i="144"/>
  <c r="M64" i="144"/>
  <c r="K64" i="144"/>
  <c r="J64" i="144"/>
  <c r="I64" i="144"/>
  <c r="H64" i="144"/>
  <c r="G64" i="144"/>
  <c r="E64" i="144"/>
  <c r="M63" i="144"/>
  <c r="I63" i="144"/>
  <c r="H63" i="144"/>
  <c r="G63" i="144"/>
  <c r="E63" i="144"/>
  <c r="P62" i="144"/>
  <c r="O62" i="144"/>
  <c r="N62" i="144"/>
  <c r="M62" i="144"/>
  <c r="L62" i="144"/>
  <c r="K62" i="144"/>
  <c r="J62" i="144"/>
  <c r="U62" i="144"/>
  <c r="I62" i="144"/>
  <c r="H62" i="144"/>
  <c r="G62" i="144"/>
  <c r="E62" i="144"/>
  <c r="M61" i="144"/>
  <c r="I61" i="144"/>
  <c r="H61" i="144"/>
  <c r="G61" i="144"/>
  <c r="E61" i="144"/>
  <c r="P60" i="144"/>
  <c r="O60" i="144"/>
  <c r="N60" i="144"/>
  <c r="M60" i="144"/>
  <c r="K60" i="144"/>
  <c r="J60" i="144"/>
  <c r="I60" i="144"/>
  <c r="H60" i="144"/>
  <c r="G60" i="144"/>
  <c r="E60" i="144"/>
  <c r="P59" i="144"/>
  <c r="O59" i="144"/>
  <c r="N59" i="144"/>
  <c r="M59" i="144"/>
  <c r="K59" i="144"/>
  <c r="J59" i="144"/>
  <c r="I59" i="144"/>
  <c r="H59" i="144"/>
  <c r="G59" i="144"/>
  <c r="E59" i="144"/>
  <c r="P58" i="144"/>
  <c r="O58" i="144"/>
  <c r="N58" i="144"/>
  <c r="M58" i="144"/>
  <c r="I58" i="144"/>
  <c r="H58" i="144"/>
  <c r="G58" i="144"/>
  <c r="E58" i="144"/>
  <c r="O57" i="144"/>
  <c r="N57" i="144"/>
  <c r="M57" i="144"/>
  <c r="K57" i="144"/>
  <c r="J57" i="144"/>
  <c r="I57" i="144"/>
  <c r="H57" i="144"/>
  <c r="G57" i="144"/>
  <c r="E57" i="144"/>
  <c r="M56" i="144"/>
  <c r="I56" i="144"/>
  <c r="H56" i="144"/>
  <c r="G56" i="144"/>
  <c r="E56" i="144"/>
  <c r="O55" i="144"/>
  <c r="N55" i="144"/>
  <c r="M55" i="144"/>
  <c r="K55" i="144"/>
  <c r="J55" i="144"/>
  <c r="I55" i="144"/>
  <c r="H55" i="144"/>
  <c r="G55" i="144"/>
  <c r="E55" i="144"/>
  <c r="O54" i="144"/>
  <c r="N54" i="144"/>
  <c r="M54" i="144"/>
  <c r="K54" i="144"/>
  <c r="J54" i="144"/>
  <c r="I54" i="144"/>
  <c r="H54" i="144"/>
  <c r="G54" i="144"/>
  <c r="E54" i="144"/>
  <c r="N52" i="144"/>
  <c r="M52" i="144"/>
  <c r="K52" i="144"/>
  <c r="J52" i="144"/>
  <c r="I52" i="144"/>
  <c r="H52" i="144"/>
  <c r="G52" i="144"/>
  <c r="E52" i="144"/>
  <c r="O51" i="144"/>
  <c r="N51" i="144"/>
  <c r="M51" i="144"/>
  <c r="K51" i="144"/>
  <c r="J51" i="144"/>
  <c r="I51" i="144"/>
  <c r="H51" i="144"/>
  <c r="G51" i="144"/>
  <c r="E51" i="144"/>
  <c r="N50" i="144"/>
  <c r="M50" i="144"/>
  <c r="K50" i="144"/>
  <c r="J50" i="144"/>
  <c r="I50" i="144"/>
  <c r="H50" i="144"/>
  <c r="G50" i="144"/>
  <c r="E50" i="144"/>
  <c r="O49" i="144"/>
  <c r="N49" i="144"/>
  <c r="M49" i="144"/>
  <c r="K49" i="144"/>
  <c r="J49" i="144"/>
  <c r="I49" i="144"/>
  <c r="H49" i="144"/>
  <c r="G49" i="144"/>
  <c r="E49" i="144"/>
  <c r="O48" i="144"/>
  <c r="N48" i="144"/>
  <c r="M48" i="144"/>
  <c r="K48" i="144"/>
  <c r="J48" i="144"/>
  <c r="I48" i="144"/>
  <c r="H48" i="144"/>
  <c r="G48" i="144"/>
  <c r="E48" i="144"/>
  <c r="N47" i="144"/>
  <c r="M47" i="144"/>
  <c r="K47" i="144"/>
  <c r="J47" i="144"/>
  <c r="I47" i="144"/>
  <c r="H47" i="144"/>
  <c r="G47" i="144"/>
  <c r="E47" i="144"/>
  <c r="O46" i="144"/>
  <c r="N46" i="144"/>
  <c r="M46" i="144"/>
  <c r="K46" i="144"/>
  <c r="J46" i="144"/>
  <c r="I46" i="144"/>
  <c r="H46" i="144"/>
  <c r="G46" i="144"/>
  <c r="E46" i="144"/>
  <c r="M45" i="144"/>
  <c r="I45" i="144"/>
  <c r="H45" i="144"/>
  <c r="G45" i="144"/>
  <c r="E45" i="144"/>
  <c r="O44" i="144"/>
  <c r="N44" i="144"/>
  <c r="M44" i="144"/>
  <c r="K44" i="144"/>
  <c r="J44" i="144"/>
  <c r="I44" i="144"/>
  <c r="H44" i="144"/>
  <c r="G44" i="144"/>
  <c r="E44" i="144"/>
  <c r="O43" i="144"/>
  <c r="N43" i="144"/>
  <c r="M43" i="144"/>
  <c r="J43" i="144"/>
  <c r="I43" i="144"/>
  <c r="H43" i="144"/>
  <c r="G43" i="144"/>
  <c r="E43" i="144"/>
  <c r="O42" i="144"/>
  <c r="N42" i="144"/>
  <c r="M42" i="144"/>
  <c r="K42" i="144"/>
  <c r="J42" i="144"/>
  <c r="I42" i="144"/>
  <c r="H42" i="144"/>
  <c r="G42" i="144"/>
  <c r="E42" i="144"/>
  <c r="O41" i="144"/>
  <c r="N41" i="144"/>
  <c r="M41" i="144"/>
  <c r="K41" i="144"/>
  <c r="J41" i="144"/>
  <c r="I41" i="144"/>
  <c r="H41" i="144"/>
  <c r="G41" i="144"/>
  <c r="E41" i="144"/>
  <c r="O40" i="144"/>
  <c r="N40" i="144"/>
  <c r="M40" i="144"/>
  <c r="K40" i="144"/>
  <c r="J40" i="144"/>
  <c r="I40" i="144"/>
  <c r="H40" i="144"/>
  <c r="G40" i="144"/>
  <c r="E40" i="144"/>
  <c r="O39" i="144"/>
  <c r="N39" i="144"/>
  <c r="M39" i="144"/>
  <c r="J39" i="144"/>
  <c r="I39" i="144"/>
  <c r="H39" i="144"/>
  <c r="G39" i="144"/>
  <c r="E39" i="144"/>
  <c r="O38" i="144"/>
  <c r="N38" i="144"/>
  <c r="M38" i="144"/>
  <c r="J38" i="144"/>
  <c r="I38" i="144"/>
  <c r="H38" i="144"/>
  <c r="G38" i="144"/>
  <c r="E38" i="144"/>
  <c r="M37" i="144"/>
  <c r="I37" i="144"/>
  <c r="H37" i="144"/>
  <c r="G37" i="144"/>
  <c r="E37" i="144"/>
  <c r="P36" i="144"/>
  <c r="O36" i="144"/>
  <c r="N36" i="144"/>
  <c r="M36" i="144"/>
  <c r="L36" i="144"/>
  <c r="K36" i="144"/>
  <c r="J36" i="144"/>
  <c r="I36" i="144"/>
  <c r="H36" i="144"/>
  <c r="G36" i="144"/>
  <c r="E36" i="144"/>
  <c r="N35" i="144"/>
  <c r="M35" i="144"/>
  <c r="J35" i="144"/>
  <c r="I35" i="144"/>
  <c r="H35" i="144"/>
  <c r="G35" i="144"/>
  <c r="E35" i="144"/>
  <c r="N34" i="144"/>
  <c r="M34" i="144"/>
  <c r="J34" i="144"/>
  <c r="I34" i="144"/>
  <c r="H34" i="144"/>
  <c r="G34" i="144"/>
  <c r="E34" i="144"/>
  <c r="M33" i="144"/>
  <c r="I33" i="144"/>
  <c r="H33" i="144"/>
  <c r="G33" i="144"/>
  <c r="E33" i="144"/>
  <c r="P32" i="144"/>
  <c r="O32" i="144"/>
  <c r="N32" i="144"/>
  <c r="M32" i="144"/>
  <c r="L32" i="144"/>
  <c r="K32" i="144"/>
  <c r="J32" i="144"/>
  <c r="U32" i="144"/>
  <c r="I32" i="144"/>
  <c r="H32" i="144"/>
  <c r="G32" i="144"/>
  <c r="E32" i="144"/>
  <c r="M31" i="144"/>
  <c r="I31" i="144"/>
  <c r="H31" i="144"/>
  <c r="G31" i="144"/>
  <c r="E31" i="144"/>
  <c r="P30" i="144"/>
  <c r="O30" i="144"/>
  <c r="N30" i="144"/>
  <c r="M30" i="144"/>
  <c r="K30" i="144"/>
  <c r="I30" i="144"/>
  <c r="H30" i="144"/>
  <c r="G30" i="144"/>
  <c r="E30" i="144"/>
  <c r="P29" i="144"/>
  <c r="O29" i="144"/>
  <c r="N29" i="144"/>
  <c r="M29" i="144"/>
  <c r="K29" i="144"/>
  <c r="J29" i="144"/>
  <c r="I29" i="144"/>
  <c r="H29" i="144"/>
  <c r="G29" i="144"/>
  <c r="E29" i="144"/>
  <c r="P28" i="144"/>
  <c r="O28" i="144"/>
  <c r="N28" i="144"/>
  <c r="M28" i="144"/>
  <c r="I28" i="144"/>
  <c r="H28" i="144"/>
  <c r="G28" i="144"/>
  <c r="E28" i="144"/>
  <c r="O27" i="144"/>
  <c r="N27" i="144"/>
  <c r="M27" i="144"/>
  <c r="K27" i="144"/>
  <c r="J27" i="144"/>
  <c r="I27" i="144"/>
  <c r="H27" i="144"/>
  <c r="G27" i="144"/>
  <c r="E27" i="144"/>
  <c r="M26" i="144"/>
  <c r="J26" i="144"/>
  <c r="I26" i="144"/>
  <c r="H26" i="144"/>
  <c r="G26" i="144"/>
  <c r="E26" i="144"/>
  <c r="O25" i="144"/>
  <c r="N25" i="144"/>
  <c r="M25" i="144"/>
  <c r="J25" i="144"/>
  <c r="I25" i="144"/>
  <c r="H25" i="144"/>
  <c r="G25" i="144"/>
  <c r="E25" i="144"/>
  <c r="O24" i="144"/>
  <c r="N24" i="144"/>
  <c r="M24" i="144"/>
  <c r="K24" i="144"/>
  <c r="J24" i="144"/>
  <c r="I24" i="144"/>
  <c r="H24" i="144"/>
  <c r="G24" i="144"/>
  <c r="E24" i="144"/>
  <c r="N22" i="144"/>
  <c r="M22" i="144"/>
  <c r="K22" i="144"/>
  <c r="J22" i="144"/>
  <c r="I22" i="144"/>
  <c r="H22" i="144"/>
  <c r="G22" i="144"/>
  <c r="E22" i="144"/>
  <c r="O21" i="144"/>
  <c r="N21" i="144"/>
  <c r="M21" i="144"/>
  <c r="K21" i="144"/>
  <c r="J21" i="144"/>
  <c r="I21" i="144"/>
  <c r="H21" i="144"/>
  <c r="G21" i="144"/>
  <c r="E21" i="144"/>
  <c r="O20" i="144"/>
  <c r="N20" i="144"/>
  <c r="M20" i="144"/>
  <c r="K20" i="144"/>
  <c r="J20" i="144"/>
  <c r="I20" i="144"/>
  <c r="H20" i="144"/>
  <c r="G20" i="144"/>
  <c r="E20" i="144"/>
  <c r="N19" i="144"/>
  <c r="M19" i="144"/>
  <c r="K19" i="144"/>
  <c r="J19" i="144"/>
  <c r="I19" i="144"/>
  <c r="H19" i="144"/>
  <c r="G19" i="144"/>
  <c r="E19" i="144"/>
  <c r="O18" i="144"/>
  <c r="N18" i="144"/>
  <c r="M18" i="144"/>
  <c r="K18" i="144"/>
  <c r="I18" i="144"/>
  <c r="H18" i="144"/>
  <c r="G18" i="144"/>
  <c r="E18" i="144"/>
  <c r="N17" i="144"/>
  <c r="M17" i="144"/>
  <c r="K17" i="144"/>
  <c r="J17" i="144"/>
  <c r="I17" i="144"/>
  <c r="H17" i="144"/>
  <c r="G17" i="144"/>
  <c r="E17" i="144"/>
  <c r="O16" i="144"/>
  <c r="N16" i="144"/>
  <c r="M16" i="144"/>
  <c r="K16" i="144"/>
  <c r="J16" i="144"/>
  <c r="I16" i="144"/>
  <c r="H16" i="144"/>
  <c r="G16" i="144"/>
  <c r="E16" i="144"/>
  <c r="M15" i="144"/>
  <c r="I15" i="144"/>
  <c r="H15" i="144"/>
  <c r="G15" i="144"/>
  <c r="E15" i="144"/>
  <c r="O14" i="144"/>
  <c r="N14" i="144"/>
  <c r="M14" i="144"/>
  <c r="K14" i="144"/>
  <c r="J14" i="144"/>
  <c r="I14" i="144"/>
  <c r="H14" i="144"/>
  <c r="G14" i="144"/>
  <c r="E14" i="144"/>
  <c r="O13" i="144"/>
  <c r="N13" i="144"/>
  <c r="M13" i="144"/>
  <c r="K13" i="144"/>
  <c r="J13" i="144"/>
  <c r="I13" i="144"/>
  <c r="H13" i="144"/>
  <c r="G13" i="144"/>
  <c r="E13" i="144"/>
  <c r="O12" i="144"/>
  <c r="N12" i="144"/>
  <c r="M12" i="144"/>
  <c r="K12" i="144"/>
  <c r="J12" i="144"/>
  <c r="I12" i="144"/>
  <c r="H12" i="144"/>
  <c r="G12" i="144"/>
  <c r="E12" i="144"/>
  <c r="O11" i="144"/>
  <c r="N11" i="144"/>
  <c r="M11" i="144"/>
  <c r="K11" i="144"/>
  <c r="J11" i="144"/>
  <c r="I11" i="144"/>
  <c r="H11" i="144"/>
  <c r="G11" i="144"/>
  <c r="E11" i="144"/>
  <c r="O10" i="144"/>
  <c r="N10" i="144"/>
  <c r="M10" i="144"/>
  <c r="K10" i="144"/>
  <c r="J10" i="144"/>
  <c r="I10" i="144"/>
  <c r="H10" i="144"/>
  <c r="G10" i="144"/>
  <c r="E10" i="144"/>
  <c r="O9" i="144"/>
  <c r="N9" i="144"/>
  <c r="M9" i="144"/>
  <c r="K9" i="144"/>
  <c r="J9" i="144"/>
  <c r="I9" i="144"/>
  <c r="H9" i="144"/>
  <c r="G9" i="144"/>
  <c r="E9" i="144"/>
  <c r="O8" i="144"/>
  <c r="N8" i="144"/>
  <c r="M8" i="144"/>
  <c r="K8" i="144"/>
  <c r="J8" i="144"/>
  <c r="I8" i="144"/>
  <c r="H8" i="144"/>
  <c r="G8" i="144"/>
  <c r="E8" i="144"/>
  <c r="M7" i="144"/>
  <c r="I7" i="144"/>
  <c r="H7" i="144"/>
  <c r="G7" i="144"/>
  <c r="E7" i="144"/>
  <c r="P6" i="144"/>
  <c r="O6" i="144"/>
  <c r="N6" i="144"/>
  <c r="M6" i="144"/>
  <c r="L6" i="144"/>
  <c r="K6" i="144"/>
  <c r="J6" i="144"/>
  <c r="I6" i="144"/>
  <c r="H6" i="144"/>
  <c r="G6" i="144"/>
  <c r="E6" i="144"/>
  <c r="O5" i="144"/>
  <c r="N5" i="144"/>
  <c r="M5" i="144"/>
  <c r="K5" i="144"/>
  <c r="J5" i="144"/>
  <c r="I5" i="144"/>
  <c r="H5" i="144"/>
  <c r="G5" i="144"/>
  <c r="E5" i="144"/>
  <c r="O4" i="144"/>
  <c r="N4" i="144"/>
  <c r="M4" i="144"/>
  <c r="K4" i="144"/>
  <c r="J4" i="144"/>
  <c r="I4" i="144"/>
  <c r="H4" i="144"/>
  <c r="G4" i="144"/>
  <c r="E4" i="144"/>
  <c r="M3" i="144"/>
  <c r="I3" i="144"/>
  <c r="H3" i="144"/>
  <c r="G3" i="144"/>
  <c r="E3" i="144"/>
  <c r="P2" i="144"/>
  <c r="O2" i="144"/>
  <c r="N2" i="144"/>
  <c r="M2" i="144"/>
  <c r="L2" i="144"/>
  <c r="K2" i="144"/>
  <c r="J2" i="144"/>
  <c r="U2" i="144"/>
  <c r="I2" i="144"/>
  <c r="H2" i="144"/>
  <c r="G2" i="144"/>
  <c r="E2" i="144"/>
  <c r="J383" i="144"/>
  <c r="K413" i="144"/>
  <c r="P184" i="144"/>
  <c r="K82" i="144"/>
  <c r="K249" i="144"/>
  <c r="K248" i="144"/>
  <c r="P193" i="144"/>
  <c r="P188" i="144"/>
  <c r="O128" i="144"/>
  <c r="K375" i="144"/>
  <c r="K320" i="144"/>
  <c r="O294" i="144"/>
  <c r="P22" i="144"/>
  <c r="P17" i="144"/>
  <c r="O293" i="144"/>
  <c r="O19" i="144"/>
  <c r="G34" i="134"/>
  <c r="G33" i="134"/>
  <c r="G32" i="134"/>
  <c r="G31" i="134"/>
  <c r="G30" i="134"/>
  <c r="G29" i="134"/>
  <c r="G28" i="134"/>
  <c r="G27" i="134"/>
  <c r="K75" i="144"/>
  <c r="K25" i="144"/>
  <c r="F31" i="144"/>
  <c r="F30" i="144"/>
  <c r="F29" i="144"/>
  <c r="F28" i="144"/>
  <c r="F27" i="144"/>
  <c r="F26" i="144"/>
  <c r="F25" i="144"/>
  <c r="F24" i="144"/>
  <c r="F21" i="144"/>
  <c r="F20" i="144"/>
  <c r="F19" i="144"/>
  <c r="F18" i="144"/>
  <c r="F17" i="144"/>
  <c r="F16" i="144"/>
  <c r="F15" i="144"/>
  <c r="F61" i="144"/>
  <c r="F60" i="144"/>
  <c r="F59" i="144"/>
  <c r="F58" i="144"/>
  <c r="F57" i="144"/>
  <c r="F56" i="144"/>
  <c r="F55" i="144"/>
  <c r="F54" i="144"/>
  <c r="F51" i="144"/>
  <c r="F50" i="144"/>
  <c r="F49" i="144"/>
  <c r="F48" i="144"/>
  <c r="F47" i="144"/>
  <c r="F46" i="144"/>
  <c r="F45" i="144"/>
  <c r="F91" i="144"/>
  <c r="F90" i="144"/>
  <c r="F89" i="144"/>
  <c r="F88" i="144"/>
  <c r="F87" i="144"/>
  <c r="F86" i="144"/>
  <c r="F85" i="144"/>
  <c r="F84" i="144"/>
  <c r="F83" i="144"/>
  <c r="F81" i="144"/>
  <c r="F80" i="144"/>
  <c r="F79" i="144"/>
  <c r="F78" i="144"/>
  <c r="F77" i="144"/>
  <c r="F76" i="144"/>
  <c r="F75" i="144"/>
  <c r="F121" i="144"/>
  <c r="F120" i="144"/>
  <c r="F119" i="144"/>
  <c r="F118" i="144"/>
  <c r="F117" i="144"/>
  <c r="F116" i="144"/>
  <c r="F115" i="144"/>
  <c r="F114" i="144"/>
  <c r="F113" i="144"/>
  <c r="F111" i="144"/>
  <c r="F110" i="144"/>
  <c r="F109" i="144"/>
  <c r="F108" i="144"/>
  <c r="F107" i="144"/>
  <c r="F106" i="144"/>
  <c r="F105" i="144"/>
  <c r="F151" i="144"/>
  <c r="F150" i="144"/>
  <c r="F149" i="144"/>
  <c r="F148" i="144"/>
  <c r="F147" i="144"/>
  <c r="F146" i="144"/>
  <c r="F145" i="144"/>
  <c r="F144" i="144"/>
  <c r="F143" i="144"/>
  <c r="F141" i="144"/>
  <c r="F140" i="144"/>
  <c r="F139" i="144"/>
  <c r="F138" i="144"/>
  <c r="F137" i="144"/>
  <c r="F136" i="144"/>
  <c r="F135" i="144"/>
  <c r="F181" i="144"/>
  <c r="F180" i="144"/>
  <c r="F179" i="144"/>
  <c r="F178" i="144"/>
  <c r="F177" i="144"/>
  <c r="F176" i="144"/>
  <c r="F175" i="144"/>
  <c r="F174" i="144"/>
  <c r="F173" i="144"/>
  <c r="F171" i="144"/>
  <c r="F170" i="144"/>
  <c r="F169" i="144"/>
  <c r="F168" i="144"/>
  <c r="F167" i="144"/>
  <c r="F166" i="144"/>
  <c r="F165" i="144"/>
  <c r="F211" i="144"/>
  <c r="F210" i="144"/>
  <c r="F209" i="144"/>
  <c r="F208" i="144"/>
  <c r="F207" i="144"/>
  <c r="F206" i="144"/>
  <c r="F205" i="144"/>
  <c r="F204" i="144"/>
  <c r="F203" i="144"/>
  <c r="F201" i="144"/>
  <c r="F200" i="144"/>
  <c r="F199" i="144"/>
  <c r="F198" i="144"/>
  <c r="F197" i="144"/>
  <c r="F196" i="144"/>
  <c r="F195" i="144"/>
  <c r="F241" i="144"/>
  <c r="F240" i="144"/>
  <c r="F239" i="144"/>
  <c r="F238" i="144"/>
  <c r="F237" i="144"/>
  <c r="F236" i="144"/>
  <c r="F235" i="144"/>
  <c r="F234" i="144"/>
  <c r="F233" i="144"/>
  <c r="F231" i="144"/>
  <c r="F230" i="144"/>
  <c r="F229" i="144"/>
  <c r="F228" i="144"/>
  <c r="F227" i="144"/>
  <c r="F226" i="144"/>
  <c r="F225" i="144"/>
  <c r="F271" i="144"/>
  <c r="F270" i="144"/>
  <c r="F269" i="144"/>
  <c r="F268" i="144"/>
  <c r="F267" i="144"/>
  <c r="F266" i="144"/>
  <c r="F265" i="144"/>
  <c r="F264" i="144"/>
  <c r="F263" i="144"/>
  <c r="F261" i="144"/>
  <c r="F260" i="144"/>
  <c r="F259" i="144"/>
  <c r="F258" i="144"/>
  <c r="F257" i="144"/>
  <c r="F256" i="144"/>
  <c r="F255" i="144"/>
  <c r="F301" i="144"/>
  <c r="F300" i="144"/>
  <c r="F299" i="144"/>
  <c r="F298" i="144"/>
  <c r="F297" i="144"/>
  <c r="F296" i="144"/>
  <c r="F295" i="144"/>
  <c r="F294" i="144"/>
  <c r="F293" i="144"/>
  <c r="F291" i="144"/>
  <c r="F290" i="144"/>
  <c r="F289" i="144"/>
  <c r="F288" i="144"/>
  <c r="F287" i="144"/>
  <c r="F286" i="144"/>
  <c r="F285" i="144"/>
  <c r="F331" i="144"/>
  <c r="F330" i="144"/>
  <c r="F329" i="144"/>
  <c r="F328" i="144"/>
  <c r="F327" i="144"/>
  <c r="F326" i="144"/>
  <c r="F325" i="144"/>
  <c r="F324" i="144"/>
  <c r="F323" i="144"/>
  <c r="F321" i="144"/>
  <c r="F320" i="144"/>
  <c r="F319" i="144"/>
  <c r="F318" i="144"/>
  <c r="F317" i="144"/>
  <c r="F316" i="144"/>
  <c r="F315" i="144"/>
  <c r="F361" i="144"/>
  <c r="F360" i="144"/>
  <c r="F359" i="144"/>
  <c r="F358" i="144"/>
  <c r="F357" i="144"/>
  <c r="F356" i="144"/>
  <c r="F355" i="144"/>
  <c r="F354" i="144"/>
  <c r="F353" i="144"/>
  <c r="F351" i="144"/>
  <c r="F350" i="144"/>
  <c r="F349" i="144"/>
  <c r="F348" i="144"/>
  <c r="F347" i="144"/>
  <c r="F346" i="144"/>
  <c r="F345" i="144"/>
  <c r="F391" i="144"/>
  <c r="F390" i="144"/>
  <c r="F389" i="144"/>
  <c r="F388" i="144"/>
  <c r="F387" i="144"/>
  <c r="F386" i="144"/>
  <c r="F385" i="144"/>
  <c r="F384" i="144"/>
  <c r="F383" i="144"/>
  <c r="F381" i="144"/>
  <c r="F380" i="144"/>
  <c r="F379" i="144"/>
  <c r="F378" i="144"/>
  <c r="F377" i="144"/>
  <c r="F376" i="144"/>
  <c r="F375" i="144"/>
  <c r="F421" i="144"/>
  <c r="F420" i="144"/>
  <c r="F419" i="144"/>
  <c r="F418" i="144"/>
  <c r="F417" i="144"/>
  <c r="F416" i="144"/>
  <c r="F415" i="144"/>
  <c r="F414" i="144"/>
  <c r="F413" i="144"/>
  <c r="F411" i="144"/>
  <c r="F410" i="144"/>
  <c r="F409" i="144"/>
  <c r="F408" i="144"/>
  <c r="F407" i="144"/>
  <c r="F406" i="144"/>
  <c r="F405" i="144"/>
  <c r="F9" i="144"/>
  <c r="F8" i="144"/>
  <c r="F7" i="144"/>
  <c r="F6" i="144"/>
  <c r="F5" i="144"/>
  <c r="F4" i="144"/>
  <c r="F3" i="144"/>
  <c r="F2" i="144"/>
  <c r="F39" i="144"/>
  <c r="F38" i="144"/>
  <c r="F37" i="144"/>
  <c r="F36" i="144"/>
  <c r="F35" i="144"/>
  <c r="F34" i="144"/>
  <c r="F33" i="144"/>
  <c r="F32" i="144"/>
  <c r="F69" i="144"/>
  <c r="F68" i="144"/>
  <c r="F67" i="144"/>
  <c r="F66" i="144"/>
  <c r="F65" i="144"/>
  <c r="F64" i="144"/>
  <c r="F63" i="144"/>
  <c r="F62" i="144"/>
  <c r="F99" i="144"/>
  <c r="F98" i="144"/>
  <c r="F97" i="144"/>
  <c r="F96" i="144"/>
  <c r="F95" i="144"/>
  <c r="F94" i="144"/>
  <c r="F93" i="144"/>
  <c r="F92" i="144"/>
  <c r="F129" i="144"/>
  <c r="F128" i="144"/>
  <c r="F127" i="144"/>
  <c r="F126" i="144"/>
  <c r="F125" i="144"/>
  <c r="F124" i="144"/>
  <c r="F123" i="144"/>
  <c r="F122" i="144"/>
  <c r="F159" i="144"/>
  <c r="F158" i="144"/>
  <c r="F157" i="144"/>
  <c r="F156" i="144"/>
  <c r="F155" i="144"/>
  <c r="F154" i="144"/>
  <c r="F153" i="144"/>
  <c r="F152" i="144"/>
  <c r="F189" i="144"/>
  <c r="F188" i="144"/>
  <c r="F187" i="144"/>
  <c r="F186" i="144"/>
  <c r="F185" i="144"/>
  <c r="F184" i="144"/>
  <c r="F183" i="144"/>
  <c r="F182" i="144"/>
  <c r="F220" i="144"/>
  <c r="F219" i="144"/>
  <c r="F218" i="144"/>
  <c r="F217" i="144"/>
  <c r="F216" i="144"/>
  <c r="F215" i="144"/>
  <c r="F214" i="144"/>
  <c r="F213" i="144"/>
  <c r="F212" i="144"/>
  <c r="F249" i="144"/>
  <c r="F248" i="144"/>
  <c r="F247" i="144"/>
  <c r="F246" i="144"/>
  <c r="F245" i="144"/>
  <c r="F244" i="144"/>
  <c r="F243" i="144"/>
  <c r="F242" i="144"/>
  <c r="F279" i="144"/>
  <c r="F278" i="144"/>
  <c r="F277" i="144"/>
  <c r="F276" i="144"/>
  <c r="F275" i="144"/>
  <c r="F274" i="144"/>
  <c r="F273" i="144"/>
  <c r="F272" i="144"/>
  <c r="F309" i="144"/>
  <c r="F308" i="144"/>
  <c r="F307" i="144"/>
  <c r="F306" i="144"/>
  <c r="F305" i="144"/>
  <c r="F304" i="144"/>
  <c r="F303" i="144"/>
  <c r="F302" i="144"/>
  <c r="F339" i="144"/>
  <c r="F338" i="144"/>
  <c r="F337" i="144"/>
  <c r="F336" i="144"/>
  <c r="F335" i="144"/>
  <c r="F334" i="144"/>
  <c r="F333" i="144"/>
  <c r="F332" i="144"/>
  <c r="F369" i="144"/>
  <c r="F368" i="144"/>
  <c r="F367" i="144"/>
  <c r="F366" i="144"/>
  <c r="F365" i="144"/>
  <c r="F364" i="144"/>
  <c r="F363" i="144"/>
  <c r="F362" i="144"/>
  <c r="F399" i="144"/>
  <c r="F398" i="144"/>
  <c r="F397" i="144"/>
  <c r="F396" i="144"/>
  <c r="F395" i="144"/>
  <c r="F394" i="144"/>
  <c r="F393" i="144"/>
  <c r="F392" i="144"/>
  <c r="C84" i="134"/>
  <c r="C83" i="134"/>
  <c r="C82" i="134"/>
  <c r="C41" i="134"/>
  <c r="C35" i="134"/>
  <c r="C27" i="134"/>
  <c r="C25" i="134"/>
  <c r="C22" i="134"/>
  <c r="C20" i="134"/>
  <c r="C17" i="134"/>
  <c r="C16" i="134"/>
  <c r="C11" i="134"/>
  <c r="C6" i="134"/>
  <c r="C2" i="134"/>
  <c r="B84" i="134"/>
  <c r="B83" i="134"/>
  <c r="B82" i="134"/>
  <c r="B41" i="134"/>
  <c r="B35" i="134"/>
  <c r="B27" i="134"/>
  <c r="B25" i="134"/>
  <c r="B22" i="134"/>
  <c r="B20" i="134"/>
  <c r="B17" i="134"/>
  <c r="B16" i="134"/>
  <c r="B11" i="134"/>
  <c r="B6" i="134"/>
  <c r="A6" i="134"/>
  <c r="A11" i="134"/>
  <c r="A16" i="134"/>
  <c r="A17" i="134"/>
  <c r="A20" i="134"/>
  <c r="A22" i="134"/>
  <c r="A25" i="134"/>
  <c r="A27" i="134"/>
  <c r="A35" i="134"/>
  <c r="A41" i="134"/>
  <c r="A82" i="134"/>
  <c r="A83" i="134"/>
  <c r="A84" i="134"/>
  <c r="B2" i="134"/>
  <c r="B50" i="132"/>
  <c r="B49" i="132"/>
  <c r="B48" i="132"/>
  <c r="B41" i="132"/>
  <c r="B39" i="132"/>
  <c r="B32" i="132"/>
  <c r="B31" i="132"/>
  <c r="B30" i="132"/>
  <c r="B29" i="132"/>
  <c r="B28" i="132"/>
  <c r="B27" i="132"/>
  <c r="B26" i="132"/>
  <c r="B25" i="132"/>
  <c r="B3" i="132"/>
  <c r="D22" i="144"/>
  <c r="D40" i="144"/>
  <c r="D165" i="144"/>
  <c r="D348" i="144"/>
  <c r="D382" i="144"/>
  <c r="D112" i="144"/>
  <c r="D322" i="144"/>
  <c r="D202" i="144"/>
  <c r="D82" i="144"/>
  <c r="D100" i="144"/>
  <c r="D101" i="144"/>
  <c r="D102" i="144"/>
  <c r="D103" i="144"/>
  <c r="D104" i="144"/>
  <c r="D312" i="144"/>
  <c r="D311" i="144"/>
  <c r="D314" i="144"/>
  <c r="D313" i="144"/>
  <c r="D310" i="144"/>
  <c r="D190" i="144"/>
  <c r="D191" i="144"/>
  <c r="D192" i="144"/>
  <c r="D193" i="144"/>
  <c r="D194" i="144"/>
  <c r="D70" i="144"/>
  <c r="D71" i="144"/>
  <c r="D72" i="144"/>
  <c r="D73" i="144"/>
  <c r="D74" i="144"/>
  <c r="D415" i="144"/>
  <c r="D413" i="144"/>
  <c r="D414" i="144"/>
  <c r="D295" i="144"/>
  <c r="D293" i="144"/>
  <c r="D294" i="144"/>
  <c r="D174" i="144"/>
  <c r="D173" i="144"/>
  <c r="D175" i="144"/>
  <c r="D54" i="144"/>
  <c r="D55" i="144"/>
  <c r="D385" i="144"/>
  <c r="D383" i="144"/>
  <c r="D384" i="144"/>
  <c r="D265" i="144"/>
  <c r="D263" i="144"/>
  <c r="D264" i="144"/>
  <c r="D144" i="144"/>
  <c r="D143" i="144"/>
  <c r="D145" i="144"/>
  <c r="D24" i="144"/>
  <c r="D25" i="144"/>
  <c r="D355" i="144"/>
  <c r="D353" i="144"/>
  <c r="D354" i="144"/>
  <c r="D235" i="144"/>
  <c r="D233" i="144"/>
  <c r="D234" i="144"/>
  <c r="D118" i="144"/>
  <c r="D114" i="144"/>
  <c r="D110" i="144"/>
  <c r="D106" i="144"/>
  <c r="D119" i="144"/>
  <c r="D120" i="144"/>
  <c r="D116" i="144"/>
  <c r="D108" i="144"/>
  <c r="D113" i="144"/>
  <c r="D105" i="144"/>
  <c r="D117" i="144"/>
  <c r="D109" i="144"/>
  <c r="D107" i="144"/>
  <c r="D97" i="144"/>
  <c r="D93" i="144"/>
  <c r="D111" i="144"/>
  <c r="D115" i="144"/>
  <c r="D99" i="144"/>
  <c r="D95" i="144"/>
  <c r="D98" i="144"/>
  <c r="D96" i="144"/>
  <c r="D92" i="144"/>
  <c r="D94" i="144"/>
  <c r="D329" i="144"/>
  <c r="D325" i="144"/>
  <c r="D321" i="144"/>
  <c r="D317" i="144"/>
  <c r="D330" i="144"/>
  <c r="D326" i="144"/>
  <c r="D318" i="144"/>
  <c r="D331" i="144"/>
  <c r="D327" i="144"/>
  <c r="D323" i="144"/>
  <c r="D319" i="144"/>
  <c r="D315" i="144"/>
  <c r="D316" i="144"/>
  <c r="D306" i="144"/>
  <c r="D302" i="144"/>
  <c r="D307" i="144"/>
  <c r="D303" i="144"/>
  <c r="D305" i="144"/>
  <c r="D320" i="144"/>
  <c r="D324" i="144"/>
  <c r="D308" i="144"/>
  <c r="D304" i="144"/>
  <c r="D328" i="144"/>
  <c r="D309" i="144"/>
  <c r="D209" i="144"/>
  <c r="D205" i="144"/>
  <c r="D201" i="144"/>
  <c r="D197" i="144"/>
  <c r="D211" i="144"/>
  <c r="D207" i="144"/>
  <c r="D203" i="144"/>
  <c r="D199" i="144"/>
  <c r="D195" i="144"/>
  <c r="D210" i="144"/>
  <c r="D187" i="144"/>
  <c r="D183" i="144"/>
  <c r="D204" i="144"/>
  <c r="D196" i="144"/>
  <c r="D206" i="144"/>
  <c r="D198" i="144"/>
  <c r="D189" i="144"/>
  <c r="D185" i="144"/>
  <c r="D188" i="144"/>
  <c r="D182" i="144"/>
  <c r="D186" i="144"/>
  <c r="D200" i="144"/>
  <c r="D208" i="144"/>
  <c r="D184" i="144"/>
  <c r="D88" i="144"/>
  <c r="D84" i="144"/>
  <c r="D80" i="144"/>
  <c r="D76" i="144"/>
  <c r="D89" i="144"/>
  <c r="D85" i="144"/>
  <c r="D81" i="144"/>
  <c r="D77" i="144"/>
  <c r="D90" i="144"/>
  <c r="D86" i="144"/>
  <c r="D78" i="144"/>
  <c r="D79" i="144"/>
  <c r="D87" i="144"/>
  <c r="D67" i="144"/>
  <c r="D63" i="144"/>
  <c r="D75" i="144"/>
  <c r="D83" i="144"/>
  <c r="D69" i="144"/>
  <c r="D65" i="144"/>
  <c r="D68" i="144"/>
  <c r="D62" i="144"/>
  <c r="D64" i="144"/>
  <c r="D66" i="144"/>
  <c r="J95" i="144"/>
  <c r="J93" i="144"/>
  <c r="J94" i="144"/>
  <c r="J65" i="144"/>
  <c r="P176" i="144"/>
  <c r="P296" i="144"/>
  <c r="P326" i="144"/>
  <c r="C411" i="144"/>
  <c r="C380" i="144"/>
  <c r="C339" i="144"/>
  <c r="C298" i="144"/>
  <c r="C261" i="144"/>
  <c r="C241" i="144"/>
  <c r="C179" i="144"/>
  <c r="C204" i="144"/>
  <c r="C205" i="144"/>
  <c r="C203" i="144"/>
  <c r="C324" i="144"/>
  <c r="C325" i="144"/>
  <c r="C308" i="144"/>
  <c r="C323" i="144"/>
  <c r="C113" i="144"/>
  <c r="C115" i="144"/>
  <c r="C114" i="144"/>
  <c r="C234" i="144"/>
  <c r="C233" i="144"/>
  <c r="C235" i="144"/>
  <c r="C354" i="144"/>
  <c r="C355" i="144"/>
  <c r="C353" i="144"/>
  <c r="C143" i="144"/>
  <c r="C145" i="144"/>
  <c r="C144" i="144"/>
  <c r="C384" i="144"/>
  <c r="C385" i="144"/>
  <c r="C383" i="144"/>
  <c r="C264" i="144"/>
  <c r="C265" i="144"/>
  <c r="C263" i="144"/>
  <c r="C173" i="144"/>
  <c r="C175" i="144"/>
  <c r="C174" i="144"/>
  <c r="C294" i="144"/>
  <c r="C295" i="144"/>
  <c r="C293" i="144"/>
  <c r="C414" i="144"/>
  <c r="C413" i="144"/>
  <c r="C415" i="144"/>
  <c r="C67" i="144"/>
  <c r="C54" i="144"/>
  <c r="C55" i="144"/>
  <c r="C83" i="144"/>
  <c r="C84" i="144"/>
  <c r="C85" i="144"/>
  <c r="K34" i="144"/>
  <c r="K35" i="144"/>
  <c r="O47" i="144"/>
  <c r="K94" i="144"/>
  <c r="O84" i="144"/>
  <c r="O83" i="144"/>
  <c r="B336" i="144"/>
  <c r="B283" i="144"/>
  <c r="B246" i="144"/>
  <c r="B229" i="144"/>
  <c r="B193" i="144"/>
  <c r="B152" i="144"/>
  <c r="B138" i="144"/>
  <c r="B118" i="144"/>
  <c r="B86" i="144"/>
  <c r="B40" i="144"/>
  <c r="L420" i="144"/>
  <c r="L419" i="144"/>
  <c r="L416" i="144"/>
  <c r="P415" i="144"/>
  <c r="L415" i="144"/>
  <c r="P412" i="144"/>
  <c r="L412" i="144"/>
  <c r="P411" i="144"/>
  <c r="P410" i="144"/>
  <c r="L410" i="144"/>
  <c r="P409" i="144"/>
  <c r="L409" i="144"/>
  <c r="L408" i="144"/>
  <c r="P407" i="144"/>
  <c r="L407" i="144"/>
  <c r="P406" i="144"/>
  <c r="L406" i="144"/>
  <c r="P404" i="144"/>
  <c r="L404" i="144"/>
  <c r="P403" i="144"/>
  <c r="L402" i="144"/>
  <c r="P401" i="144"/>
  <c r="P400" i="144"/>
  <c r="P399" i="144"/>
  <c r="P398" i="144"/>
  <c r="L398" i="144"/>
  <c r="P395" i="144"/>
  <c r="L394" i="144"/>
  <c r="L390" i="144"/>
  <c r="L389" i="144"/>
  <c r="P385" i="144"/>
  <c r="L385" i="144"/>
  <c r="P382" i="144"/>
  <c r="L382" i="144"/>
  <c r="P381" i="144"/>
  <c r="P380" i="144"/>
  <c r="L380" i="144"/>
  <c r="P379" i="144"/>
  <c r="P378" i="144"/>
  <c r="L378" i="144"/>
  <c r="P377" i="144"/>
  <c r="L377" i="144"/>
  <c r="P376" i="144"/>
  <c r="L376" i="144"/>
  <c r="L374" i="144"/>
  <c r="P373" i="144"/>
  <c r="P372" i="144"/>
  <c r="L371" i="144"/>
  <c r="P370" i="144"/>
  <c r="P369" i="144"/>
  <c r="L369" i="144"/>
  <c r="L365" i="144"/>
  <c r="P364" i="144"/>
  <c r="L360" i="144"/>
  <c r="L359" i="144"/>
  <c r="L356" i="144"/>
  <c r="P355" i="144"/>
  <c r="L355" i="144"/>
  <c r="P352" i="144"/>
  <c r="P351" i="144"/>
  <c r="P350" i="144"/>
  <c r="P349" i="144"/>
  <c r="L349" i="144"/>
  <c r="P348" i="144"/>
  <c r="L348" i="144"/>
  <c r="L347" i="144"/>
  <c r="P346" i="144"/>
  <c r="P344" i="144"/>
  <c r="L344" i="144"/>
  <c r="P343" i="144"/>
  <c r="L342" i="144"/>
  <c r="P341" i="144"/>
  <c r="L341" i="144"/>
  <c r="L340" i="144"/>
  <c r="P339" i="144"/>
  <c r="L339" i="144"/>
  <c r="P338" i="144"/>
  <c r="L335" i="144"/>
  <c r="P334" i="144"/>
  <c r="L330" i="144"/>
  <c r="P325" i="144"/>
  <c r="L325" i="144"/>
  <c r="L322" i="144"/>
  <c r="L321" i="144"/>
  <c r="P320" i="144"/>
  <c r="P318" i="144"/>
  <c r="P316" i="144"/>
  <c r="P314" i="144"/>
  <c r="P312" i="144"/>
  <c r="P311" i="144"/>
  <c r="L310" i="144"/>
  <c r="P309" i="144"/>
  <c r="L309" i="144"/>
  <c r="P305" i="144"/>
  <c r="L304" i="144"/>
  <c r="L300" i="144"/>
  <c r="L299" i="144"/>
  <c r="L296" i="144"/>
  <c r="P295" i="144"/>
  <c r="L295" i="144"/>
  <c r="P292" i="144"/>
  <c r="L292" i="144"/>
  <c r="P291" i="144"/>
  <c r="L291" i="144"/>
  <c r="P290" i="144"/>
  <c r="L289" i="144"/>
  <c r="P288" i="144"/>
  <c r="P287" i="144"/>
  <c r="P286" i="144"/>
  <c r="L286" i="144"/>
  <c r="P284" i="144"/>
  <c r="L284" i="144"/>
  <c r="P283" i="144"/>
  <c r="L283" i="144"/>
  <c r="P282" i="144"/>
  <c r="L282" i="144"/>
  <c r="P281" i="144"/>
  <c r="L281" i="144"/>
  <c r="P280" i="144"/>
  <c r="P279" i="144"/>
  <c r="L278" i="144"/>
  <c r="P275" i="144"/>
  <c r="L275" i="144"/>
  <c r="L270" i="144"/>
  <c r="L269" i="144"/>
  <c r="P265" i="144"/>
  <c r="L265" i="144"/>
  <c r="P262" i="144"/>
  <c r="P261" i="144"/>
  <c r="L261" i="144"/>
  <c r="P260" i="144"/>
  <c r="P259" i="144"/>
  <c r="P258" i="144"/>
  <c r="L258" i="144"/>
  <c r="P257" i="144"/>
  <c r="L257" i="144"/>
  <c r="L256" i="144"/>
  <c r="P254" i="144"/>
  <c r="L254" i="144"/>
  <c r="L253" i="144"/>
  <c r="L252" i="144"/>
  <c r="L251" i="144"/>
  <c r="P250" i="144"/>
  <c r="L250" i="144"/>
  <c r="P249" i="144"/>
  <c r="L245" i="144"/>
  <c r="L240" i="144"/>
  <c r="L237" i="144"/>
  <c r="P235" i="144"/>
  <c r="L235" i="144"/>
  <c r="P232" i="144"/>
  <c r="L232" i="144"/>
  <c r="P231" i="144"/>
  <c r="P230" i="144"/>
  <c r="P229" i="144"/>
  <c r="P227" i="144"/>
  <c r="L227" i="144"/>
  <c r="P226" i="144"/>
  <c r="L226" i="144"/>
  <c r="P224" i="144"/>
  <c r="L224" i="144"/>
  <c r="P223" i="144"/>
  <c r="L223" i="144"/>
  <c r="L222" i="144"/>
  <c r="P221" i="144"/>
  <c r="L221" i="144"/>
  <c r="P220" i="144"/>
  <c r="L220" i="144"/>
  <c r="P219" i="144"/>
  <c r="L219" i="144"/>
  <c r="P218" i="144"/>
  <c r="L218" i="144"/>
  <c r="P215" i="144"/>
  <c r="P214" i="144"/>
  <c r="L214" i="144"/>
  <c r="L210" i="144"/>
  <c r="L206" i="144"/>
  <c r="P205" i="144"/>
  <c r="L205" i="144"/>
  <c r="P202" i="144"/>
  <c r="P201" i="144"/>
  <c r="P200" i="144"/>
  <c r="L200" i="144"/>
  <c r="L199" i="144"/>
  <c r="P197" i="144"/>
  <c r="P194" i="144"/>
  <c r="L193" i="144"/>
  <c r="P192" i="144"/>
  <c r="P191" i="144"/>
  <c r="L191" i="144"/>
  <c r="P190" i="144"/>
  <c r="L190" i="144"/>
  <c r="P189" i="144"/>
  <c r="L189" i="144"/>
  <c r="L185" i="144"/>
  <c r="L179" i="144"/>
  <c r="L177" i="144"/>
  <c r="P175" i="144"/>
  <c r="L175" i="144"/>
  <c r="P171" i="144"/>
  <c r="L171" i="144"/>
  <c r="P170" i="144"/>
  <c r="P169" i="144"/>
  <c r="L169" i="144"/>
  <c r="P167" i="144"/>
  <c r="P164" i="144"/>
  <c r="L164" i="144"/>
  <c r="P163" i="144"/>
  <c r="L163" i="144"/>
  <c r="P162" i="144"/>
  <c r="P161" i="144"/>
  <c r="P160" i="144"/>
  <c r="L160" i="144"/>
  <c r="P159" i="144"/>
  <c r="P158" i="144"/>
  <c r="P155" i="144"/>
  <c r="L155" i="144"/>
  <c r="L154" i="144"/>
  <c r="L150" i="144"/>
  <c r="L149" i="144"/>
  <c r="L147" i="144"/>
  <c r="P145" i="144"/>
  <c r="L145" i="144"/>
  <c r="P142" i="144"/>
  <c r="P141" i="144"/>
  <c r="L141" i="144"/>
  <c r="P140" i="144"/>
  <c r="L140" i="144"/>
  <c r="P139" i="144"/>
  <c r="P138" i="144"/>
  <c r="P136" i="144"/>
  <c r="L134" i="144"/>
  <c r="L133" i="144"/>
  <c r="P132" i="144"/>
  <c r="P131" i="144"/>
  <c r="P130" i="144"/>
  <c r="L130" i="144"/>
  <c r="P129" i="144"/>
  <c r="L129" i="144"/>
  <c r="P125" i="144"/>
  <c r="L125" i="144"/>
  <c r="L120" i="144"/>
  <c r="P115" i="144"/>
  <c r="L115" i="144"/>
  <c r="L112" i="144"/>
  <c r="P111" i="144"/>
  <c r="P110" i="144"/>
  <c r="L110" i="144"/>
  <c r="P109" i="144"/>
  <c r="L109" i="144"/>
  <c r="P108" i="144"/>
  <c r="L108" i="144"/>
  <c r="P107" i="144"/>
  <c r="L107" i="144"/>
  <c r="P106" i="144"/>
  <c r="P104" i="144"/>
  <c r="L104" i="144"/>
  <c r="P103" i="144"/>
  <c r="P102" i="144"/>
  <c r="P101" i="144"/>
  <c r="P100" i="144"/>
  <c r="L100" i="144"/>
  <c r="P99" i="144"/>
  <c r="P98" i="144"/>
  <c r="P95" i="144"/>
  <c r="P94" i="144"/>
  <c r="L90" i="144"/>
  <c r="L89" i="144"/>
  <c r="L87" i="144"/>
  <c r="P85" i="144"/>
  <c r="L85" i="144"/>
  <c r="P81" i="144"/>
  <c r="L81" i="144"/>
  <c r="P80" i="144"/>
  <c r="L80" i="144"/>
  <c r="P79" i="144"/>
  <c r="L78" i="144"/>
  <c r="P77" i="144"/>
  <c r="P76" i="144"/>
  <c r="P74" i="144"/>
  <c r="L74" i="144"/>
  <c r="P73" i="144"/>
  <c r="P72" i="144"/>
  <c r="L72" i="144"/>
  <c r="P71" i="144"/>
  <c r="L71" i="144"/>
  <c r="L70" i="144"/>
  <c r="P69" i="144"/>
  <c r="E52" i="165"/>
  <c r="L69" i="144"/>
  <c r="P68" i="144"/>
  <c r="P65" i="144"/>
  <c r="L59" i="144"/>
  <c r="L57" i="144"/>
  <c r="P55" i="144"/>
  <c r="L55" i="144"/>
  <c r="L52" i="144"/>
  <c r="P51" i="144"/>
  <c r="L50" i="144"/>
  <c r="P48" i="144"/>
  <c r="L48" i="144"/>
  <c r="P47" i="144"/>
  <c r="L47" i="144"/>
  <c r="P46" i="144"/>
  <c r="L46" i="144"/>
  <c r="P44" i="144"/>
  <c r="P43" i="144"/>
  <c r="L42" i="144"/>
  <c r="P41" i="144"/>
  <c r="L41" i="144"/>
  <c r="L40" i="144"/>
  <c r="P39" i="144"/>
  <c r="P38" i="144"/>
  <c r="L35" i="144"/>
  <c r="B400" i="144"/>
  <c r="B401" i="144"/>
  <c r="B402" i="144"/>
  <c r="B403" i="144"/>
  <c r="B404" i="144"/>
  <c r="P353" i="144"/>
  <c r="P354" i="144"/>
  <c r="P143" i="144"/>
  <c r="P144" i="144"/>
  <c r="P54" i="144"/>
  <c r="P173" i="144"/>
  <c r="P174" i="144"/>
  <c r="P323" i="144"/>
  <c r="P324" i="144"/>
  <c r="P113" i="144"/>
  <c r="P114" i="144"/>
  <c r="P204" i="144"/>
  <c r="P203" i="144"/>
  <c r="P413" i="144"/>
  <c r="P414" i="144"/>
  <c r="P234" i="144"/>
  <c r="P233" i="144"/>
  <c r="P263" i="144"/>
  <c r="P264" i="144"/>
  <c r="P383" i="144"/>
  <c r="P384" i="144"/>
  <c r="L113" i="144"/>
  <c r="L114" i="144"/>
  <c r="L353" i="144"/>
  <c r="L354" i="144"/>
  <c r="L413" i="144"/>
  <c r="L414" i="144"/>
  <c r="L263" i="144"/>
  <c r="L264" i="144"/>
  <c r="L383" i="144"/>
  <c r="L384" i="144"/>
  <c r="L203" i="144"/>
  <c r="L204" i="144"/>
  <c r="L143" i="144"/>
  <c r="L144" i="144"/>
  <c r="L233" i="144"/>
  <c r="L234" i="144"/>
  <c r="L293" i="144"/>
  <c r="L294" i="144"/>
  <c r="L84" i="144"/>
  <c r="L83" i="144"/>
  <c r="L173" i="144"/>
  <c r="L174" i="144"/>
  <c r="L324" i="144"/>
  <c r="L323" i="144"/>
  <c r="P293" i="144"/>
  <c r="P294" i="144"/>
  <c r="P83" i="144"/>
  <c r="P84" i="144"/>
  <c r="L54" i="144"/>
  <c r="B114" i="144"/>
  <c r="B115" i="144"/>
  <c r="B113" i="144"/>
  <c r="B233" i="144"/>
  <c r="B235" i="144"/>
  <c r="B234" i="144"/>
  <c r="B353" i="144"/>
  <c r="B354" i="144"/>
  <c r="B355" i="144"/>
  <c r="B144" i="144"/>
  <c r="B145" i="144"/>
  <c r="B143" i="144"/>
  <c r="B263" i="144"/>
  <c r="B265" i="144"/>
  <c r="B264" i="144"/>
  <c r="B383" i="144"/>
  <c r="B385" i="144"/>
  <c r="B384" i="144"/>
  <c r="B54" i="144"/>
  <c r="B55" i="144"/>
  <c r="B174" i="144"/>
  <c r="B175" i="144"/>
  <c r="B173" i="144"/>
  <c r="B293" i="144"/>
  <c r="B294" i="144"/>
  <c r="B295" i="144"/>
  <c r="B421" i="144"/>
  <c r="B417" i="144"/>
  <c r="B413" i="144"/>
  <c r="B409" i="144"/>
  <c r="B405" i="144"/>
  <c r="B419" i="144"/>
  <c r="B415" i="144"/>
  <c r="B411" i="144"/>
  <c r="B407" i="144"/>
  <c r="B414" i="144"/>
  <c r="B406" i="144"/>
  <c r="B398" i="144"/>
  <c r="B394" i="144"/>
  <c r="B399" i="144"/>
  <c r="B393" i="144"/>
  <c r="B416" i="144"/>
  <c r="B408" i="144"/>
  <c r="B395" i="144"/>
  <c r="B420" i="144"/>
  <c r="B397" i="144"/>
  <c r="B418" i="144"/>
  <c r="B410" i="144"/>
  <c r="B396" i="144"/>
  <c r="B392" i="144"/>
  <c r="B83" i="144"/>
  <c r="B84" i="144"/>
  <c r="B85" i="144"/>
  <c r="B203" i="144"/>
  <c r="B205" i="144"/>
  <c r="B204" i="144"/>
  <c r="B323" i="144"/>
  <c r="B324" i="144"/>
  <c r="B325" i="144"/>
  <c r="R175" i="144"/>
  <c r="V175" i="14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P9" i="144"/>
  <c r="P12" i="144"/>
  <c r="P13" i="144"/>
  <c r="P14" i="144"/>
  <c r="E15" i="165"/>
  <c r="P21" i="144"/>
  <c r="P25" i="144"/>
  <c r="P8" i="144"/>
  <c r="L10" i="144"/>
  <c r="L11" i="144"/>
  <c r="L12" i="144"/>
  <c r="L13" i="144"/>
  <c r="L16" i="144"/>
  <c r="L20" i="144"/>
  <c r="L21" i="144"/>
  <c r="L22" i="144"/>
  <c r="L24" i="144"/>
  <c r="L26" i="144"/>
  <c r="L29" i="144"/>
  <c r="R233" i="144"/>
  <c r="W233" i="144"/>
  <c r="R234" i="144"/>
  <c r="W234" i="144"/>
  <c r="R413" i="144"/>
  <c r="V413" i="144"/>
  <c r="R414" i="144"/>
  <c r="W414" i="144"/>
  <c r="R235" i="144"/>
  <c r="W235" i="144"/>
  <c r="R174" i="144"/>
  <c r="W174" i="144"/>
  <c r="R173" i="144"/>
  <c r="W173" i="144"/>
  <c r="R325" i="144"/>
  <c r="W325" i="144"/>
  <c r="R205" i="144"/>
  <c r="V205" i="144"/>
  <c r="R354" i="144"/>
  <c r="W354" i="144"/>
  <c r="R353" i="144"/>
  <c r="V353" i="144"/>
  <c r="R143" i="144"/>
  <c r="V143" i="144"/>
  <c r="R144" i="144"/>
  <c r="R295" i="144"/>
  <c r="V295" i="144"/>
  <c r="R384" i="144"/>
  <c r="W384" i="144"/>
  <c r="R383" i="144"/>
  <c r="V383" i="144"/>
  <c r="R85" i="144"/>
  <c r="R203" i="144"/>
  <c r="W203" i="144"/>
  <c r="R204" i="144"/>
  <c r="W204" i="144"/>
  <c r="R115" i="144"/>
  <c r="V115" i="144"/>
  <c r="R265" i="144"/>
  <c r="W265" i="144"/>
  <c r="R114" i="144"/>
  <c r="V114" i="144"/>
  <c r="R113" i="144"/>
  <c r="V113" i="144"/>
  <c r="R355" i="144"/>
  <c r="V355" i="144"/>
  <c r="R415" i="144"/>
  <c r="W415" i="144"/>
  <c r="R55" i="144"/>
  <c r="W55" i="144"/>
  <c r="R263" i="144"/>
  <c r="R264" i="144"/>
  <c r="W264" i="144"/>
  <c r="R145" i="144"/>
  <c r="R323" i="144"/>
  <c r="V323" i="144"/>
  <c r="R324" i="144"/>
  <c r="R385" i="144"/>
  <c r="R294" i="144"/>
  <c r="V294" i="144"/>
  <c r="R293" i="144"/>
  <c r="V293" i="144"/>
  <c r="R84" i="144"/>
  <c r="R83" i="144"/>
  <c r="W83" i="144"/>
  <c r="P24" i="144"/>
  <c r="L25" i="144"/>
  <c r="R54" i="144"/>
  <c r="V54" i="144"/>
  <c r="R24" i="144"/>
  <c r="V24" i="144"/>
  <c r="R25" i="144"/>
  <c r="V25" i="144"/>
  <c r="L64" i="144"/>
  <c r="B2" i="144"/>
  <c r="C25" i="144"/>
  <c r="C24" i="144"/>
  <c r="B24" i="144"/>
  <c r="B25" i="144"/>
  <c r="P5" i="144"/>
  <c r="P4" i="144"/>
  <c r="L4" i="144"/>
  <c r="P310" i="144"/>
  <c r="E87" i="145"/>
  <c r="G87" i="145"/>
  <c r="E86" i="145"/>
  <c r="G86" i="145"/>
  <c r="U876" i="144"/>
  <c r="L713" i="144"/>
  <c r="B502" i="144"/>
  <c r="B828" i="144"/>
  <c r="B491" i="144"/>
  <c r="B837" i="144"/>
  <c r="B689" i="144"/>
  <c r="B574" i="144"/>
  <c r="V777" i="144"/>
  <c r="C16" i="144"/>
  <c r="B391" i="144"/>
  <c r="B424" i="144"/>
  <c r="B757" i="144"/>
  <c r="C317" i="144"/>
  <c r="T848" i="144"/>
  <c r="B380" i="144"/>
  <c r="C307" i="144"/>
  <c r="W328" i="144"/>
  <c r="J15" i="144"/>
  <c r="T15" i="144"/>
  <c r="B543" i="144"/>
  <c r="U722" i="144"/>
  <c r="B821" i="144"/>
  <c r="B500" i="144"/>
  <c r="B783" i="144"/>
  <c r="V849" i="144"/>
  <c r="V842" i="144"/>
  <c r="U830" i="144"/>
  <c r="B488" i="144"/>
  <c r="B239" i="144"/>
  <c r="D240" i="144"/>
  <c r="V62" i="144"/>
  <c r="B505" i="144"/>
  <c r="B496" i="144"/>
  <c r="R589" i="144"/>
  <c r="T870" i="144"/>
  <c r="V23" i="144"/>
  <c r="A800" i="165"/>
  <c r="D29" i="144"/>
  <c r="D377" i="144"/>
  <c r="B824" i="144"/>
  <c r="B686" i="144"/>
  <c r="D225" i="144"/>
  <c r="B697" i="144"/>
  <c r="B499" i="144"/>
  <c r="D13" i="144"/>
  <c r="B493" i="144"/>
  <c r="B495" i="144"/>
  <c r="B515" i="144"/>
  <c r="B517" i="144"/>
  <c r="B849" i="144"/>
  <c r="B508" i="144"/>
  <c r="B498" i="144"/>
  <c r="D239" i="144"/>
  <c r="W246" i="144"/>
  <c r="B494" i="144"/>
  <c r="B489" i="144"/>
  <c r="B507" i="144"/>
  <c r="B516" i="144"/>
  <c r="B492" i="144"/>
  <c r="B506" i="144"/>
  <c r="B510" i="144"/>
  <c r="D229" i="144"/>
  <c r="B362" i="144"/>
  <c r="D363" i="144"/>
  <c r="B504" i="144"/>
  <c r="B490" i="144"/>
  <c r="B503" i="144"/>
  <c r="B518" i="144"/>
  <c r="B519" i="144"/>
  <c r="C719" i="144"/>
  <c r="B822" i="144"/>
  <c r="B723" i="144"/>
  <c r="B501" i="144"/>
  <c r="B497" i="144"/>
  <c r="B730" i="144"/>
  <c r="C3" i="144"/>
  <c r="C31" i="144"/>
  <c r="B363" i="144"/>
  <c r="B389" i="144"/>
  <c r="B373" i="144"/>
  <c r="U164" i="144"/>
  <c r="O278" i="144"/>
  <c r="B441" i="144"/>
  <c r="B536" i="144"/>
  <c r="C592" i="144"/>
  <c r="D840" i="144"/>
  <c r="B762" i="144"/>
  <c r="B861" i="144"/>
  <c r="B760" i="144"/>
  <c r="C2" i="144"/>
  <c r="C17" i="144"/>
  <c r="B390" i="144"/>
  <c r="B36" i="145"/>
  <c r="D228" i="144"/>
  <c r="D18" i="144"/>
  <c r="D369" i="144"/>
  <c r="D220" i="144"/>
  <c r="W240" i="144"/>
  <c r="U330" i="144"/>
  <c r="D851" i="144"/>
  <c r="B738" i="144"/>
  <c r="B432" i="144"/>
  <c r="T591" i="144"/>
  <c r="F36" i="162"/>
  <c r="L911" i="144"/>
  <c r="R311" i="144"/>
  <c r="D230" i="144"/>
  <c r="D387" i="144"/>
  <c r="D370" i="144"/>
  <c r="D770" i="144"/>
  <c r="D765" i="144"/>
  <c r="T513" i="144"/>
  <c r="T509" i="144"/>
  <c r="T511" i="144"/>
  <c r="T527" i="144"/>
  <c r="T617" i="144"/>
  <c r="U774" i="144"/>
  <c r="T876" i="144"/>
  <c r="D753" i="144"/>
  <c r="P297" i="144"/>
  <c r="A968" i="165"/>
  <c r="L30" i="144"/>
  <c r="B276" i="144"/>
  <c r="B366" i="144"/>
  <c r="B378" i="144"/>
  <c r="B369" i="144"/>
  <c r="B388" i="144"/>
  <c r="B375" i="144"/>
  <c r="B372" i="144"/>
  <c r="C377" i="144"/>
  <c r="W330" i="144"/>
  <c r="V418" i="144"/>
  <c r="D442" i="144"/>
  <c r="B523" i="144"/>
  <c r="B538" i="144"/>
  <c r="B737" i="144"/>
  <c r="B748" i="144"/>
  <c r="B726" i="144"/>
  <c r="B551" i="144"/>
  <c r="B529" i="144"/>
  <c r="V744" i="144"/>
  <c r="B376" i="144"/>
  <c r="B386" i="144"/>
  <c r="B364" i="144"/>
  <c r="B377" i="144"/>
  <c r="B41" i="145"/>
  <c r="B371" i="144"/>
  <c r="L308" i="144"/>
  <c r="V148" i="144"/>
  <c r="V92" i="144"/>
  <c r="B549" i="144"/>
  <c r="B720" i="144"/>
  <c r="B724" i="144"/>
  <c r="V384" i="144"/>
  <c r="B367" i="144"/>
  <c r="B365" i="144"/>
  <c r="B368" i="144"/>
  <c r="B387" i="144"/>
  <c r="B42" i="145"/>
  <c r="P52" i="144"/>
  <c r="C240" i="165"/>
  <c r="C363" i="144"/>
  <c r="W6" i="144"/>
  <c r="W2" i="144"/>
  <c r="D852" i="144"/>
  <c r="B751" i="144"/>
  <c r="B719" i="144"/>
  <c r="D858" i="144"/>
  <c r="B749" i="144"/>
  <c r="W353" i="144"/>
  <c r="B250" i="144"/>
  <c r="C391" i="144"/>
  <c r="C212" i="144"/>
  <c r="C108" i="144"/>
  <c r="T401" i="144"/>
  <c r="U475" i="144"/>
  <c r="U692" i="144"/>
  <c r="C724" i="144"/>
  <c r="R846" i="144"/>
  <c r="V846" i="144"/>
  <c r="B511" i="144"/>
  <c r="W446" i="144"/>
  <c r="U445" i="144"/>
  <c r="U612" i="144"/>
  <c r="U811" i="144"/>
  <c r="W113" i="144"/>
  <c r="W413" i="144"/>
  <c r="R291" i="144"/>
  <c r="W291" i="144"/>
  <c r="L319" i="144"/>
  <c r="C362" i="144"/>
  <c r="C97" i="144"/>
  <c r="D825" i="144"/>
  <c r="C28" i="144"/>
  <c r="C15" i="144"/>
  <c r="C21" i="144"/>
  <c r="C5" i="144"/>
  <c r="C8" i="144"/>
  <c r="C20" i="144"/>
  <c r="C27" i="144"/>
  <c r="C30" i="144"/>
  <c r="C29" i="144"/>
  <c r="V325" i="144"/>
  <c r="V204" i="144"/>
  <c r="C240" i="144"/>
  <c r="C93" i="144"/>
  <c r="U93" i="144"/>
  <c r="D255" i="144"/>
  <c r="U116" i="144"/>
  <c r="T120" i="144"/>
  <c r="U240" i="144"/>
  <c r="B442" i="144"/>
  <c r="D548" i="144"/>
  <c r="C603" i="144"/>
  <c r="L16" i="162"/>
  <c r="N16" i="162"/>
  <c r="D847" i="144"/>
  <c r="B452" i="144"/>
  <c r="B433" i="144"/>
  <c r="B563" i="144"/>
  <c r="B573" i="144"/>
  <c r="B854" i="144"/>
  <c r="B857" i="144"/>
  <c r="T777" i="144"/>
  <c r="U534" i="144"/>
  <c r="T595" i="144"/>
  <c r="L82" i="144"/>
  <c r="U359" i="144"/>
  <c r="B764" i="144"/>
  <c r="V579" i="144"/>
  <c r="T506" i="144"/>
  <c r="T510" i="144"/>
  <c r="T556" i="144"/>
  <c r="T567" i="144"/>
  <c r="U571" i="144"/>
  <c r="T716" i="144"/>
  <c r="T739" i="144"/>
  <c r="T775" i="144"/>
  <c r="U801" i="144"/>
  <c r="C7" i="144"/>
  <c r="C6" i="144"/>
  <c r="C18" i="144"/>
  <c r="L86" i="144"/>
  <c r="O45" i="144"/>
  <c r="J33" i="144"/>
  <c r="T58" i="144"/>
  <c r="T234" i="144"/>
  <c r="T269" i="144"/>
  <c r="U389" i="144"/>
  <c r="B437" i="144"/>
  <c r="D539" i="144"/>
  <c r="B561" i="144"/>
  <c r="B766" i="144"/>
  <c r="C9" i="144"/>
  <c r="C4" i="144"/>
  <c r="C19" i="144"/>
  <c r="W53" i="144"/>
  <c r="V173" i="144"/>
  <c r="V414" i="144"/>
  <c r="B216" i="144"/>
  <c r="B116" i="144"/>
  <c r="O337" i="144"/>
  <c r="C364" i="144"/>
  <c r="C214" i="144"/>
  <c r="C236" i="144"/>
  <c r="V156" i="144"/>
  <c r="T134" i="144"/>
  <c r="T167" i="144"/>
  <c r="U232" i="144"/>
  <c r="T235" i="144"/>
  <c r="T324" i="144"/>
  <c r="U329" i="144"/>
  <c r="U339" i="144"/>
  <c r="U340" i="144"/>
  <c r="T342" i="144"/>
  <c r="B429" i="144"/>
  <c r="R680" i="144"/>
  <c r="C898" i="144"/>
  <c r="D819" i="144"/>
  <c r="B453" i="144"/>
  <c r="B577" i="144"/>
  <c r="B583" i="144"/>
  <c r="L614" i="144"/>
  <c r="W558" i="144"/>
  <c r="U565" i="144"/>
  <c r="T593" i="144"/>
  <c r="T600" i="144"/>
  <c r="T676" i="144"/>
  <c r="L38" i="144"/>
  <c r="K38" i="144"/>
  <c r="D861" i="144"/>
  <c r="D853" i="144"/>
  <c r="C1416" i="165"/>
  <c r="C1417" i="165"/>
  <c r="D870" i="144"/>
  <c r="D864" i="144"/>
  <c r="D855" i="144"/>
  <c r="D871" i="144"/>
  <c r="D881" i="144"/>
  <c r="D865" i="144"/>
  <c r="D880" i="144"/>
  <c r="D869" i="144"/>
  <c r="N198" i="144"/>
  <c r="U198" i="144"/>
  <c r="N195" i="144"/>
  <c r="T195" i="144"/>
  <c r="E34" i="165"/>
  <c r="K343" i="144"/>
  <c r="L343" i="144"/>
  <c r="D866" i="144"/>
  <c r="D854" i="144"/>
  <c r="D873" i="144"/>
  <c r="R429" i="144"/>
  <c r="V429" i="144"/>
  <c r="K500" i="144"/>
  <c r="D550" i="144"/>
  <c r="D523" i="144"/>
  <c r="D525" i="144"/>
  <c r="D521" i="144"/>
  <c r="D552" i="144"/>
  <c r="B370" i="144"/>
  <c r="B374" i="144"/>
  <c r="B379" i="144"/>
  <c r="B381" i="144"/>
  <c r="B382" i="144"/>
  <c r="B531" i="144"/>
  <c r="B521" i="144"/>
  <c r="B541" i="144"/>
  <c r="B537" i="144"/>
  <c r="B552" i="144"/>
  <c r="B526" i="144"/>
  <c r="B524" i="144"/>
  <c r="A856" i="165"/>
  <c r="B525" i="144"/>
  <c r="B522" i="144"/>
  <c r="B540" i="144"/>
  <c r="B528" i="144"/>
  <c r="B539" i="144"/>
  <c r="B527" i="144"/>
  <c r="B535" i="144"/>
  <c r="B729" i="144"/>
  <c r="B741" i="144"/>
  <c r="B731" i="144"/>
  <c r="B722" i="144"/>
  <c r="B733" i="144"/>
  <c r="B750" i="144"/>
  <c r="B735" i="144"/>
  <c r="B739" i="144"/>
  <c r="B742" i="144"/>
  <c r="B727" i="144"/>
  <c r="B721" i="144"/>
  <c r="B734" i="144"/>
  <c r="B740" i="144"/>
  <c r="B728" i="144"/>
  <c r="B725" i="144"/>
  <c r="B747" i="144"/>
  <c r="B746" i="144"/>
  <c r="B736" i="144"/>
  <c r="J30" i="144"/>
  <c r="U30" i="144"/>
  <c r="U23" i="144"/>
  <c r="T23" i="144"/>
  <c r="T429" i="144"/>
  <c r="U429" i="144"/>
  <c r="W679" i="144"/>
  <c r="V679" i="144"/>
  <c r="W712" i="144"/>
  <c r="V712" i="144"/>
  <c r="U822" i="144"/>
  <c r="T822" i="144"/>
  <c r="W851" i="144"/>
  <c r="V851" i="144"/>
  <c r="T182" i="144"/>
  <c r="U182" i="144"/>
  <c r="T272" i="144"/>
  <c r="U272" i="144"/>
  <c r="T886" i="144"/>
  <c r="U886" i="144"/>
  <c r="V83" i="144"/>
  <c r="W355" i="144"/>
  <c r="V264" i="144"/>
  <c r="T122" i="144"/>
  <c r="T348" i="144"/>
  <c r="K183" i="144"/>
  <c r="K3" i="144"/>
  <c r="D867" i="144"/>
  <c r="D913" i="144"/>
  <c r="D911" i="144"/>
  <c r="D900" i="144"/>
  <c r="B431" i="144"/>
  <c r="B426" i="144"/>
  <c r="B427" i="144"/>
  <c r="B428" i="144"/>
  <c r="B439" i="144"/>
  <c r="B422" i="144"/>
  <c r="B435" i="144"/>
  <c r="B425" i="144"/>
  <c r="B449" i="144"/>
  <c r="B438" i="144"/>
  <c r="B436" i="144"/>
  <c r="B451" i="144"/>
  <c r="B454" i="144"/>
  <c r="B440" i="144"/>
  <c r="B572" i="144"/>
  <c r="B560" i="144"/>
  <c r="B566" i="144"/>
  <c r="B568" i="144"/>
  <c r="B567" i="144"/>
  <c r="B554" i="144"/>
  <c r="B555" i="144"/>
  <c r="B584" i="144"/>
  <c r="B575" i="144"/>
  <c r="B569" i="144"/>
  <c r="B559" i="144"/>
  <c r="B585" i="144"/>
  <c r="B558" i="144"/>
  <c r="B773" i="144"/>
  <c r="B775" i="144"/>
  <c r="B779" i="144"/>
  <c r="B753" i="144"/>
  <c r="A1248" i="165"/>
  <c r="C11" i="144"/>
  <c r="C13" i="144"/>
  <c r="B852" i="144"/>
  <c r="B883" i="144"/>
  <c r="B871" i="144"/>
  <c r="B870" i="144"/>
  <c r="B869" i="144"/>
  <c r="B868" i="144"/>
  <c r="B867" i="144"/>
  <c r="B866" i="144"/>
  <c r="B872" i="144"/>
  <c r="B881" i="144"/>
  <c r="B880" i="144"/>
  <c r="B879" i="144"/>
  <c r="W612" i="144"/>
  <c r="V612" i="144"/>
  <c r="W776" i="144"/>
  <c r="V776" i="144"/>
  <c r="U789" i="144"/>
  <c r="T789" i="144"/>
  <c r="T851" i="144"/>
  <c r="U39" i="144"/>
  <c r="U197" i="144"/>
  <c r="U280" i="144"/>
  <c r="C640" i="144"/>
  <c r="C647" i="144"/>
  <c r="T754" i="144"/>
  <c r="T769" i="144"/>
  <c r="U788" i="144"/>
  <c r="C217" i="144"/>
  <c r="C98" i="144"/>
  <c r="D213" i="144"/>
  <c r="D366" i="144"/>
  <c r="D381" i="144"/>
  <c r="D374" i="144"/>
  <c r="V276" i="144"/>
  <c r="C606" i="144"/>
  <c r="C590" i="144"/>
  <c r="C627" i="144"/>
  <c r="C735" i="144"/>
  <c r="C722" i="144"/>
  <c r="C750" i="144"/>
  <c r="L874" i="144"/>
  <c r="U53" i="144"/>
  <c r="U570" i="144"/>
  <c r="T662" i="144"/>
  <c r="U676" i="144"/>
  <c r="T727" i="144"/>
  <c r="U756" i="144"/>
  <c r="T756" i="144"/>
  <c r="U861" i="144"/>
  <c r="U864" i="144"/>
  <c r="T868" i="144"/>
  <c r="T887" i="144"/>
  <c r="T891" i="144"/>
  <c r="T906" i="144"/>
  <c r="T25" i="144"/>
  <c r="U120" i="144"/>
  <c r="U412" i="144"/>
  <c r="T548" i="144"/>
  <c r="L555" i="144"/>
  <c r="L720" i="144"/>
  <c r="T724" i="144"/>
  <c r="L25" i="162"/>
  <c r="N25" i="162"/>
  <c r="U636" i="144"/>
  <c r="U721" i="144"/>
  <c r="T732" i="144"/>
  <c r="U738" i="144"/>
  <c r="U740" i="144"/>
  <c r="T774" i="144"/>
  <c r="U859" i="144"/>
  <c r="U893" i="144"/>
  <c r="T904" i="144"/>
  <c r="C467" i="144"/>
  <c r="C469" i="144"/>
  <c r="B744" i="165"/>
  <c r="C459" i="144"/>
  <c r="O515" i="144"/>
  <c r="O520" i="144"/>
  <c r="P795" i="144"/>
  <c r="R795" i="144"/>
  <c r="D824" i="144"/>
  <c r="D850" i="144"/>
  <c r="D833" i="144"/>
  <c r="D831" i="144"/>
  <c r="D836" i="144"/>
  <c r="D820" i="144"/>
  <c r="D845" i="144"/>
  <c r="D830" i="144"/>
  <c r="D821" i="144"/>
  <c r="D818" i="144"/>
  <c r="D846" i="144"/>
  <c r="C310" i="144"/>
  <c r="C312" i="144"/>
  <c r="C314" i="144"/>
  <c r="C313" i="144"/>
  <c r="C328" i="144"/>
  <c r="C322" i="144"/>
  <c r="C311" i="144"/>
  <c r="J841" i="144"/>
  <c r="U841" i="144"/>
  <c r="J832" i="144"/>
  <c r="E39" i="165"/>
  <c r="R48" i="144"/>
  <c r="V48" i="144"/>
  <c r="B228" i="144"/>
  <c r="C319" i="144"/>
  <c r="C305" i="144"/>
  <c r="C321" i="144"/>
  <c r="U190" i="144"/>
  <c r="O277" i="144"/>
  <c r="O301" i="144"/>
  <c r="C471" i="144"/>
  <c r="D839" i="144"/>
  <c r="D485" i="144"/>
  <c r="D475" i="144"/>
  <c r="D500" i="144"/>
  <c r="D506" i="144"/>
  <c r="D518" i="144"/>
  <c r="D495" i="144"/>
  <c r="C816" i="144"/>
  <c r="C799" i="144"/>
  <c r="C800" i="144"/>
  <c r="R801" i="144"/>
  <c r="B663" i="144"/>
  <c r="B683" i="144"/>
  <c r="B682" i="144"/>
  <c r="B681" i="144"/>
  <c r="W914" i="144"/>
  <c r="V914" i="144"/>
  <c r="W205" i="144"/>
  <c r="B241" i="144"/>
  <c r="L249" i="144"/>
  <c r="L373" i="144"/>
  <c r="C154" i="144"/>
  <c r="C309" i="144"/>
  <c r="C320" i="144"/>
  <c r="U396" i="144"/>
  <c r="T244" i="144"/>
  <c r="T332" i="144"/>
  <c r="U332" i="144"/>
  <c r="J183" i="144"/>
  <c r="U303" i="144"/>
  <c r="N63" i="144"/>
  <c r="C456" i="144"/>
  <c r="D502" i="144"/>
  <c r="C866" i="144"/>
  <c r="D832" i="144"/>
  <c r="D828" i="144"/>
  <c r="T691" i="144"/>
  <c r="U744" i="144"/>
  <c r="T744" i="144"/>
  <c r="T855" i="144"/>
  <c r="D297" i="144"/>
  <c r="D298" i="144"/>
  <c r="D437" i="144"/>
  <c r="D451" i="144"/>
  <c r="D428" i="144"/>
  <c r="D452" i="144"/>
  <c r="C492" i="144"/>
  <c r="C515" i="144"/>
  <c r="V554" i="144"/>
  <c r="W554" i="144"/>
  <c r="U554" i="144"/>
  <c r="U624" i="144"/>
  <c r="T624" i="144"/>
  <c r="V678" i="144"/>
  <c r="W678" i="144"/>
  <c r="N225" i="144"/>
  <c r="N228" i="144"/>
  <c r="B359" i="144"/>
  <c r="L56" i="144"/>
  <c r="B221" i="144"/>
  <c r="C315" i="144"/>
  <c r="C318" i="144"/>
  <c r="C316" i="144"/>
  <c r="D425" i="144"/>
  <c r="C502" i="144"/>
  <c r="D848" i="144"/>
  <c r="U448" i="144"/>
  <c r="T437" i="144"/>
  <c r="U844" i="144"/>
  <c r="T844" i="144"/>
  <c r="W855" i="144"/>
  <c r="V855" i="144"/>
  <c r="W882" i="144"/>
  <c r="V882" i="144"/>
  <c r="E11" i="165"/>
  <c r="R190" i="144"/>
  <c r="V190" i="144"/>
  <c r="C304" i="144"/>
  <c r="C331" i="144"/>
  <c r="C326" i="144"/>
  <c r="O22" i="144"/>
  <c r="W115" i="144"/>
  <c r="B109" i="144"/>
  <c r="L236" i="144"/>
  <c r="P42" i="144"/>
  <c r="P112" i="144"/>
  <c r="P137" i="144"/>
  <c r="P278" i="144"/>
  <c r="C288" i="144"/>
  <c r="C303" i="144"/>
  <c r="C302" i="144"/>
  <c r="C327" i="144"/>
  <c r="C330" i="144"/>
  <c r="C329" i="144"/>
  <c r="T110" i="144"/>
  <c r="T129" i="144"/>
  <c r="N137" i="144"/>
  <c r="U137" i="144"/>
  <c r="U212" i="144"/>
  <c r="T212" i="144"/>
  <c r="T407" i="144"/>
  <c r="T411" i="144"/>
  <c r="V392" i="144"/>
  <c r="W392" i="144"/>
  <c r="D470" i="144"/>
  <c r="C486" i="144"/>
  <c r="C508" i="144"/>
  <c r="L24" i="162"/>
  <c r="D822" i="144"/>
  <c r="D834" i="144"/>
  <c r="L484" i="144"/>
  <c r="D837" i="144"/>
  <c r="U481" i="144"/>
  <c r="T554" i="144"/>
  <c r="U558" i="144"/>
  <c r="T558" i="144"/>
  <c r="V580" i="144"/>
  <c r="W580" i="144"/>
  <c r="U646" i="144"/>
  <c r="T646" i="144"/>
  <c r="B652" i="144"/>
  <c r="A1024" i="165"/>
  <c r="A1025" i="165"/>
  <c r="W719" i="144"/>
  <c r="V719" i="144"/>
  <c r="U719" i="144"/>
  <c r="U776" i="144"/>
  <c r="T776" i="144"/>
  <c r="T785" i="144"/>
  <c r="L786" i="144"/>
  <c r="T35" i="144"/>
  <c r="U308" i="144"/>
  <c r="U309" i="144"/>
  <c r="T330" i="144"/>
  <c r="U349" i="144"/>
  <c r="U353" i="144"/>
  <c r="U400" i="144"/>
  <c r="C581" i="144"/>
  <c r="C618" i="144"/>
  <c r="C748" i="144"/>
  <c r="C723" i="144"/>
  <c r="T799" i="144"/>
  <c r="D872" i="144"/>
  <c r="D860" i="144"/>
  <c r="B542" i="144"/>
  <c r="B548" i="144"/>
  <c r="T458" i="144"/>
  <c r="U519" i="144"/>
  <c r="W618" i="144"/>
  <c r="V618" i="144"/>
  <c r="T818" i="144"/>
  <c r="U818" i="144"/>
  <c r="T3" i="144"/>
  <c r="T42" i="144"/>
  <c r="T159" i="144"/>
  <c r="U162" i="144"/>
  <c r="T170" i="144"/>
  <c r="U174" i="144"/>
  <c r="T188" i="144"/>
  <c r="U189" i="144"/>
  <c r="U214" i="144"/>
  <c r="U220" i="144"/>
  <c r="T232" i="144"/>
  <c r="U235" i="144"/>
  <c r="U687" i="144"/>
  <c r="B444" i="144"/>
  <c r="B423" i="144"/>
  <c r="B430" i="144"/>
  <c r="B434" i="144"/>
  <c r="B565" i="144"/>
  <c r="B556" i="144"/>
  <c r="B581" i="144"/>
  <c r="B557" i="144"/>
  <c r="B570" i="144"/>
  <c r="B586" i="144"/>
  <c r="B576" i="144"/>
  <c r="B571" i="144"/>
  <c r="B782" i="144"/>
  <c r="B781" i="144"/>
  <c r="B780" i="144"/>
  <c r="B772" i="144"/>
  <c r="B771" i="144"/>
  <c r="B770" i="144"/>
  <c r="B769" i="144"/>
  <c r="B768" i="144"/>
  <c r="B767" i="144"/>
  <c r="B759" i="144"/>
  <c r="B758" i="144"/>
  <c r="B874" i="144"/>
  <c r="B863" i="144"/>
  <c r="B878" i="144"/>
  <c r="B865" i="144"/>
  <c r="B855" i="144"/>
  <c r="B851" i="144"/>
  <c r="T552" i="144"/>
  <c r="U556" i="144"/>
  <c r="T659" i="144"/>
  <c r="T661" i="144"/>
  <c r="T740" i="144"/>
  <c r="T749" i="144"/>
  <c r="T755" i="144"/>
  <c r="U772" i="144"/>
  <c r="V815" i="144"/>
  <c r="W815" i="144"/>
  <c r="T869" i="144"/>
  <c r="T899" i="144"/>
  <c r="U903" i="144"/>
  <c r="U489" i="144"/>
  <c r="T465" i="144"/>
  <c r="T495" i="144"/>
  <c r="T538" i="144"/>
  <c r="T542" i="144"/>
  <c r="T565" i="144"/>
  <c r="U567" i="144"/>
  <c r="T602" i="144"/>
  <c r="U623" i="144"/>
  <c r="U635" i="144"/>
  <c r="T636" i="144"/>
  <c r="T788" i="144"/>
  <c r="T792" i="144"/>
  <c r="U860" i="144"/>
  <c r="T871" i="144"/>
  <c r="U894" i="144"/>
  <c r="B487" i="144"/>
  <c r="B463" i="144"/>
  <c r="B461" i="144"/>
  <c r="B457" i="144"/>
  <c r="B470" i="144"/>
  <c r="B464" i="144"/>
  <c r="B462" i="144"/>
  <c r="B483" i="144"/>
  <c r="B473" i="144"/>
  <c r="B665" i="144"/>
  <c r="B660" i="144"/>
  <c r="B659" i="144"/>
  <c r="B655" i="144"/>
  <c r="B657" i="144"/>
  <c r="B656" i="144"/>
  <c r="B654" i="144"/>
  <c r="B808" i="144"/>
  <c r="B789" i="144"/>
  <c r="B800" i="144"/>
  <c r="B816" i="144"/>
  <c r="B788" i="144"/>
  <c r="B905" i="144"/>
  <c r="B896" i="144"/>
  <c r="B891" i="144"/>
  <c r="B898" i="144"/>
  <c r="B888" i="144"/>
  <c r="B907" i="144"/>
  <c r="B894" i="144"/>
  <c r="B897" i="144"/>
  <c r="B904" i="144"/>
  <c r="B903" i="144"/>
  <c r="L267" i="144"/>
  <c r="L266" i="144"/>
  <c r="T92" i="144"/>
  <c r="U92" i="144"/>
  <c r="D628" i="144"/>
  <c r="D648" i="144"/>
  <c r="D636" i="144"/>
  <c r="D643" i="144"/>
  <c r="D623" i="144"/>
  <c r="D631" i="144"/>
  <c r="D625" i="144"/>
  <c r="D620" i="144"/>
  <c r="D647" i="144"/>
  <c r="D639" i="144"/>
  <c r="D638" i="144"/>
  <c r="D652" i="144"/>
  <c r="U587" i="144"/>
  <c r="T587" i="144"/>
  <c r="W649" i="144"/>
  <c r="V649" i="144"/>
  <c r="L167" i="144"/>
  <c r="D150" i="144"/>
  <c r="D123" i="144"/>
  <c r="T197" i="144"/>
  <c r="R382" i="144"/>
  <c r="V382" i="144"/>
  <c r="B148" i="144"/>
  <c r="B125" i="144"/>
  <c r="V59" i="144"/>
  <c r="U25" i="144"/>
  <c r="T117" i="144"/>
  <c r="U117" i="144"/>
  <c r="B474" i="144"/>
  <c r="D626" i="144"/>
  <c r="P622" i="144"/>
  <c r="C744" i="165"/>
  <c r="D463" i="144"/>
  <c r="D466" i="144"/>
  <c r="D460" i="144"/>
  <c r="D474" i="144"/>
  <c r="D462" i="144"/>
  <c r="D456" i="144"/>
  <c r="D484" i="144"/>
  <c r="D459" i="144"/>
  <c r="D473" i="144"/>
  <c r="D482" i="144"/>
  <c r="D455" i="144"/>
  <c r="D483" i="144"/>
  <c r="D458" i="144"/>
  <c r="D471" i="144"/>
  <c r="V583" i="144"/>
  <c r="W578" i="144"/>
  <c r="L142" i="144"/>
  <c r="R142" i="144"/>
  <c r="V142" i="144"/>
  <c r="V584" i="144"/>
  <c r="W584" i="144"/>
  <c r="V587" i="144"/>
  <c r="W587" i="144"/>
  <c r="U611" i="144"/>
  <c r="T611" i="144"/>
  <c r="W611" i="144"/>
  <c r="V611" i="144"/>
  <c r="W616" i="144"/>
  <c r="V616" i="144"/>
  <c r="W711" i="144"/>
  <c r="V711" i="144"/>
  <c r="W783" i="144"/>
  <c r="V783" i="144"/>
  <c r="W785" i="144"/>
  <c r="V785" i="144"/>
  <c r="P356" i="144"/>
  <c r="P357" i="144"/>
  <c r="D608" i="144"/>
  <c r="D616" i="144"/>
  <c r="D601" i="144"/>
  <c r="D607" i="144"/>
  <c r="B19" i="144"/>
  <c r="V385" i="144"/>
  <c r="W385" i="144"/>
  <c r="L357" i="144"/>
  <c r="L379" i="144"/>
  <c r="B247" i="144"/>
  <c r="B254" i="144"/>
  <c r="B268" i="144"/>
  <c r="D178" i="144"/>
  <c r="D134" i="144"/>
  <c r="B21" i="144"/>
  <c r="W143" i="144"/>
  <c r="W383" i="144"/>
  <c r="W324" i="144"/>
  <c r="V324" i="144"/>
  <c r="V263" i="144"/>
  <c r="W263" i="144"/>
  <c r="R339" i="144"/>
  <c r="V339" i="144"/>
  <c r="B66" i="144"/>
  <c r="B270" i="144"/>
  <c r="B141" i="144"/>
  <c r="L196" i="144"/>
  <c r="R196" i="144"/>
  <c r="C464" i="165"/>
  <c r="C465" i="165"/>
  <c r="C289" i="144"/>
  <c r="C290" i="144"/>
  <c r="C171" i="144"/>
  <c r="D371" i="144"/>
  <c r="D365" i="144"/>
  <c r="D232" i="144"/>
  <c r="D222" i="144"/>
  <c r="D217" i="144"/>
  <c r="D11" i="144"/>
  <c r="D20" i="144"/>
  <c r="W122" i="144"/>
  <c r="U313" i="144"/>
  <c r="V359" i="144"/>
  <c r="W359" i="144"/>
  <c r="B484" i="144"/>
  <c r="D622" i="144"/>
  <c r="D762" i="144"/>
  <c r="D755" i="144"/>
  <c r="D779" i="144"/>
  <c r="D759" i="144"/>
  <c r="D771" i="144"/>
  <c r="D752" i="144"/>
  <c r="D754" i="144"/>
  <c r="C1248" i="165"/>
  <c r="D767" i="144"/>
  <c r="D772" i="144"/>
  <c r="D782" i="144"/>
  <c r="D756" i="144"/>
  <c r="D768" i="144"/>
  <c r="B785" i="144"/>
  <c r="P902" i="144"/>
  <c r="L27" i="162"/>
  <c r="R902" i="144"/>
  <c r="B892" i="144"/>
  <c r="B793" i="144"/>
  <c r="V480" i="144"/>
  <c r="W480" i="144"/>
  <c r="W484" i="144"/>
  <c r="V484" i="144"/>
  <c r="W485" i="144"/>
  <c r="V485" i="144"/>
  <c r="W486" i="144"/>
  <c r="V486" i="144"/>
  <c r="T690" i="144"/>
  <c r="N183" i="144"/>
  <c r="W299" i="144"/>
  <c r="V270" i="144"/>
  <c r="T18" i="144"/>
  <c r="U81" i="144"/>
  <c r="T85" i="144"/>
  <c r="U196" i="144"/>
  <c r="T267" i="144"/>
  <c r="T384" i="144"/>
  <c r="W272" i="144"/>
  <c r="V306" i="144"/>
  <c r="D427" i="144"/>
  <c r="D453" i="144"/>
  <c r="C472" i="144"/>
  <c r="C460" i="144"/>
  <c r="C483" i="144"/>
  <c r="D488" i="144"/>
  <c r="D516" i="144"/>
  <c r="D507" i="144"/>
  <c r="D536" i="144"/>
  <c r="C805" i="144"/>
  <c r="D517" i="144"/>
  <c r="U458" i="144"/>
  <c r="T723" i="144"/>
  <c r="U343" i="144"/>
  <c r="P714" i="144"/>
  <c r="P713" i="144"/>
  <c r="U435" i="144"/>
  <c r="T435" i="144"/>
  <c r="W723" i="144"/>
  <c r="V723" i="144"/>
  <c r="U736" i="144"/>
  <c r="T736" i="144"/>
  <c r="E3" i="165"/>
  <c r="E38" i="165"/>
  <c r="P128" i="144"/>
  <c r="T21" i="144"/>
  <c r="U102" i="144"/>
  <c r="U200" i="144"/>
  <c r="T204" i="144"/>
  <c r="U209" i="144"/>
  <c r="U256" i="144"/>
  <c r="T290" i="144"/>
  <c r="T370" i="144"/>
  <c r="T380" i="144"/>
  <c r="U381" i="144"/>
  <c r="K403" i="144"/>
  <c r="D438" i="144"/>
  <c r="D422" i="144"/>
  <c r="C475" i="144"/>
  <c r="P460" i="144"/>
  <c r="C455" i="144"/>
  <c r="C482" i="144"/>
  <c r="D491" i="144"/>
  <c r="K493" i="144"/>
  <c r="D504" i="144"/>
  <c r="D540" i="144"/>
  <c r="L680" i="144"/>
  <c r="D526" i="144"/>
  <c r="C594" i="144"/>
  <c r="D835" i="144"/>
  <c r="B445" i="144"/>
  <c r="B443" i="144"/>
  <c r="B564" i="144"/>
  <c r="B562" i="144"/>
  <c r="B761" i="144"/>
  <c r="B763" i="144"/>
  <c r="B765" i="144"/>
  <c r="B756" i="144"/>
  <c r="B755" i="144"/>
  <c r="B754" i="144"/>
  <c r="B752" i="144"/>
  <c r="C10" i="144"/>
  <c r="C12" i="144"/>
  <c r="C14" i="144"/>
  <c r="B873" i="144"/>
  <c r="B859" i="144"/>
  <c r="B860" i="144"/>
  <c r="B862" i="144"/>
  <c r="B864" i="144"/>
  <c r="B882" i="144"/>
  <c r="B856" i="144"/>
  <c r="B853" i="144"/>
  <c r="U433" i="144"/>
  <c r="T433" i="144"/>
  <c r="T719" i="144"/>
  <c r="T803" i="144"/>
  <c r="U803" i="144"/>
  <c r="U596" i="144"/>
  <c r="T597" i="144"/>
  <c r="U598" i="144"/>
  <c r="U607" i="144"/>
  <c r="T695" i="144"/>
  <c r="U697" i="144"/>
  <c r="U728" i="144"/>
  <c r="T772" i="144"/>
  <c r="U798" i="144"/>
  <c r="U816" i="144"/>
  <c r="U907" i="144"/>
  <c r="U912" i="144"/>
  <c r="U695" i="144"/>
  <c r="T728" i="144"/>
  <c r="V810" i="144"/>
  <c r="U498" i="144"/>
  <c r="T539" i="144"/>
  <c r="U560" i="144"/>
  <c r="U564" i="144"/>
  <c r="U673" i="144"/>
  <c r="T675" i="144"/>
  <c r="T702" i="144"/>
  <c r="T704" i="144"/>
  <c r="U735" i="144"/>
  <c r="T742" i="144"/>
  <c r="U796" i="144"/>
  <c r="U806" i="144"/>
  <c r="W876" i="144"/>
  <c r="U833" i="144"/>
  <c r="U839" i="144"/>
  <c r="V617" i="144"/>
  <c r="U644" i="144"/>
  <c r="T501" i="144"/>
  <c r="U509" i="144"/>
  <c r="U529" i="144"/>
  <c r="T590" i="144"/>
  <c r="U593" i="144"/>
  <c r="U622" i="144"/>
  <c r="U629" i="144"/>
  <c r="T651" i="144"/>
  <c r="U716" i="144"/>
  <c r="T721" i="144"/>
  <c r="T725" i="144"/>
  <c r="T734" i="144"/>
  <c r="U765" i="144"/>
  <c r="U771" i="144"/>
  <c r="T780" i="144"/>
  <c r="U793" i="144"/>
  <c r="W881" i="144"/>
  <c r="T882" i="144"/>
  <c r="T915" i="144"/>
  <c r="B13" i="144"/>
  <c r="B11" i="144"/>
  <c r="C72" i="165"/>
  <c r="D121" i="144"/>
  <c r="T834" i="144"/>
  <c r="U834" i="144"/>
  <c r="L27" i="144"/>
  <c r="L209" i="144"/>
  <c r="L208" i="144"/>
  <c r="B347" i="144"/>
  <c r="B361" i="144"/>
  <c r="B348" i="144"/>
  <c r="B335" i="144"/>
  <c r="B332" i="144"/>
  <c r="D409" i="144"/>
  <c r="D407" i="144"/>
  <c r="D395" i="144"/>
  <c r="P497" i="144"/>
  <c r="P501" i="144"/>
  <c r="R501" i="144"/>
  <c r="W501" i="144"/>
  <c r="L503" i="144"/>
  <c r="C757" i="144"/>
  <c r="C768" i="144"/>
  <c r="C779" i="144"/>
  <c r="P805" i="144"/>
  <c r="W84" i="144"/>
  <c r="V84" i="144"/>
  <c r="L132" i="144"/>
  <c r="W843" i="144"/>
  <c r="V843" i="144"/>
  <c r="B4" i="144"/>
  <c r="B28" i="144"/>
  <c r="V235" i="144"/>
  <c r="B121" i="144"/>
  <c r="B104" i="144"/>
  <c r="B97" i="144"/>
  <c r="B94" i="144"/>
  <c r="B102" i="144"/>
  <c r="B120" i="144"/>
  <c r="B99" i="144"/>
  <c r="C246" i="144"/>
  <c r="E23" i="165"/>
  <c r="D251" i="144"/>
  <c r="D252" i="144"/>
  <c r="D257" i="144"/>
  <c r="D244" i="144"/>
  <c r="P67" i="144"/>
  <c r="B3" i="144"/>
  <c r="B18" i="144"/>
  <c r="B29" i="144"/>
  <c r="B33" i="145"/>
  <c r="E63" i="165"/>
  <c r="B334" i="144"/>
  <c r="B93" i="144"/>
  <c r="B110" i="144"/>
  <c r="L124" i="144"/>
  <c r="R124" i="144"/>
  <c r="V124" i="144"/>
  <c r="L162" i="144"/>
  <c r="R162" i="144"/>
  <c r="R201" i="144"/>
  <c r="L201" i="144"/>
  <c r="L230" i="144"/>
  <c r="R230" i="144"/>
  <c r="P335" i="144"/>
  <c r="P333" i="144"/>
  <c r="P408" i="144"/>
  <c r="O252" i="144"/>
  <c r="T65" i="144"/>
  <c r="C352" i="165"/>
  <c r="D39" i="144"/>
  <c r="D420" i="144"/>
  <c r="L202" i="144"/>
  <c r="C39" i="144"/>
  <c r="C35" i="144"/>
  <c r="U908" i="144"/>
  <c r="T908" i="144"/>
  <c r="W908" i="144"/>
  <c r="V908" i="144"/>
  <c r="B31" i="144"/>
  <c r="B222" i="144"/>
  <c r="B225" i="144"/>
  <c r="B230" i="144"/>
  <c r="B224" i="144"/>
  <c r="B226" i="144"/>
  <c r="B218" i="144"/>
  <c r="D41" i="144"/>
  <c r="D48" i="144"/>
  <c r="D38" i="144"/>
  <c r="R340" i="144"/>
  <c r="W340" i="144"/>
  <c r="B5" i="144"/>
  <c r="B30" i="144"/>
  <c r="B20" i="144"/>
  <c r="B12" i="144"/>
  <c r="V415" i="144"/>
  <c r="R189" i="144"/>
  <c r="W189" i="144"/>
  <c r="B212" i="144"/>
  <c r="B227" i="144"/>
  <c r="B117" i="144"/>
  <c r="B342" i="144"/>
  <c r="L79" i="144"/>
  <c r="L248" i="144"/>
  <c r="R274" i="144"/>
  <c r="L274" i="144"/>
  <c r="R338" i="144"/>
  <c r="W338" i="144"/>
  <c r="L338" i="144"/>
  <c r="L386" i="144"/>
  <c r="L387" i="144"/>
  <c r="L401" i="144"/>
  <c r="R401" i="144"/>
  <c r="W401" i="144"/>
  <c r="L411" i="144"/>
  <c r="B46" i="144"/>
  <c r="B48" i="144"/>
  <c r="B32" i="144"/>
  <c r="B165" i="144"/>
  <c r="B157" i="144"/>
  <c r="B164" i="144"/>
  <c r="A184" i="165"/>
  <c r="B296" i="144"/>
  <c r="B290" i="144"/>
  <c r="B287" i="144"/>
  <c r="P206" i="144"/>
  <c r="P207" i="144"/>
  <c r="P87" i="144"/>
  <c r="P86" i="144"/>
  <c r="D393" i="144"/>
  <c r="T283" i="144"/>
  <c r="U283" i="144"/>
  <c r="W419" i="144"/>
  <c r="V419" i="144"/>
  <c r="U143" i="144"/>
  <c r="T143" i="144"/>
  <c r="V55" i="144"/>
  <c r="E28" i="165"/>
  <c r="R35" i="144"/>
  <c r="W35" i="144"/>
  <c r="O342" i="144"/>
  <c r="C273" i="144"/>
  <c r="C167" i="144"/>
  <c r="D238" i="144"/>
  <c r="D236" i="144"/>
  <c r="D16" i="144"/>
  <c r="D362" i="144"/>
  <c r="D391" i="144"/>
  <c r="D223" i="144"/>
  <c r="D373" i="144"/>
  <c r="T374" i="144"/>
  <c r="U374" i="144"/>
  <c r="L736" i="144"/>
  <c r="R736" i="144"/>
  <c r="W736" i="144"/>
  <c r="C916" i="144"/>
  <c r="C886" i="144"/>
  <c r="C911" i="144"/>
  <c r="C901" i="144"/>
  <c r="C914" i="144"/>
  <c r="C885" i="144"/>
  <c r="T545" i="144"/>
  <c r="V390" i="144"/>
  <c r="W390" i="144"/>
  <c r="C1081" i="165"/>
  <c r="C1082" i="165"/>
  <c r="C1083" i="165"/>
  <c r="P475" i="144"/>
  <c r="R475" i="144"/>
  <c r="L491" i="144"/>
  <c r="L489" i="144"/>
  <c r="P568" i="144"/>
  <c r="C849" i="144"/>
  <c r="C845" i="144"/>
  <c r="P912" i="144"/>
  <c r="J36" i="162"/>
  <c r="P911" i="144"/>
  <c r="W545" i="144"/>
  <c r="V545" i="144"/>
  <c r="W645" i="144"/>
  <c r="V645" i="144"/>
  <c r="U653" i="144"/>
  <c r="T653" i="144"/>
  <c r="W653" i="144"/>
  <c r="V653" i="144"/>
  <c r="T706" i="144"/>
  <c r="U706" i="144"/>
  <c r="E8" i="165"/>
  <c r="R245" i="144"/>
  <c r="W245" i="144"/>
  <c r="U65" i="144"/>
  <c r="K247" i="144"/>
  <c r="T203" i="144"/>
  <c r="U203" i="144"/>
  <c r="T205" i="144"/>
  <c r="U205" i="144"/>
  <c r="T323" i="144"/>
  <c r="U323" i="144"/>
  <c r="W209" i="144"/>
  <c r="V209" i="144"/>
  <c r="N33" i="144"/>
  <c r="D685" i="144"/>
  <c r="L504" i="144"/>
  <c r="R504" i="144"/>
  <c r="D599" i="144"/>
  <c r="D590" i="144"/>
  <c r="D618" i="144"/>
  <c r="D593" i="144"/>
  <c r="D588" i="144"/>
  <c r="D596" i="144"/>
  <c r="D619" i="144"/>
  <c r="D604" i="144"/>
  <c r="D597" i="144"/>
  <c r="D615" i="144"/>
  <c r="D603" i="144"/>
  <c r="D592" i="144"/>
  <c r="P725" i="144"/>
  <c r="P724" i="144"/>
  <c r="L730" i="144"/>
  <c r="R730" i="144"/>
  <c r="L780" i="144"/>
  <c r="L779" i="144"/>
  <c r="C794" i="144"/>
  <c r="C812" i="144"/>
  <c r="C813" i="144"/>
  <c r="C790" i="144"/>
  <c r="C804" i="144"/>
  <c r="C791" i="144"/>
  <c r="C786" i="144"/>
  <c r="C789" i="144"/>
  <c r="C802" i="144"/>
  <c r="C785" i="144"/>
  <c r="C787" i="144"/>
  <c r="C801" i="144"/>
  <c r="P836" i="144"/>
  <c r="T32" i="144"/>
  <c r="U57" i="144"/>
  <c r="T64" i="144"/>
  <c r="U70" i="144"/>
  <c r="T78" i="144"/>
  <c r="T80" i="144"/>
  <c r="T102" i="144"/>
  <c r="T108" i="144"/>
  <c r="U136" i="144"/>
  <c r="U171" i="144"/>
  <c r="T174" i="144"/>
  <c r="U179" i="144"/>
  <c r="U223" i="144"/>
  <c r="U234" i="144"/>
  <c r="T240" i="144"/>
  <c r="T245" i="144"/>
  <c r="T287" i="144"/>
  <c r="T289" i="144"/>
  <c r="T310" i="144"/>
  <c r="T344" i="144"/>
  <c r="U348" i="144"/>
  <c r="T359" i="144"/>
  <c r="T135" i="144"/>
  <c r="T176" i="144"/>
  <c r="D461" i="144"/>
  <c r="D472" i="144"/>
  <c r="D457" i="144"/>
  <c r="D469" i="144"/>
  <c r="D486" i="144"/>
  <c r="D492" i="144"/>
  <c r="D503" i="144"/>
  <c r="D508" i="144"/>
  <c r="D528" i="144"/>
  <c r="D634" i="144"/>
  <c r="D649" i="144"/>
  <c r="D624" i="144"/>
  <c r="R605" i="144"/>
  <c r="W605" i="144"/>
  <c r="C746" i="144"/>
  <c r="C733" i="144"/>
  <c r="D627" i="144"/>
  <c r="R573" i="144"/>
  <c r="D637" i="144"/>
  <c r="P614" i="144"/>
  <c r="D630" i="144"/>
  <c r="D863" i="144"/>
  <c r="D874" i="144"/>
  <c r="U493" i="144"/>
  <c r="R515" i="144"/>
  <c r="V515" i="144"/>
  <c r="T522" i="144"/>
  <c r="C586" i="144"/>
  <c r="C555" i="144"/>
  <c r="C574" i="144"/>
  <c r="C582" i="144"/>
  <c r="P647" i="144"/>
  <c r="T733" i="144"/>
  <c r="R771" i="144"/>
  <c r="L15" i="162"/>
  <c r="R890" i="144"/>
  <c r="U514" i="144"/>
  <c r="T514" i="144"/>
  <c r="W514" i="144"/>
  <c r="V514" i="144"/>
  <c r="T572" i="144"/>
  <c r="U572" i="144"/>
  <c r="W620" i="144"/>
  <c r="V620" i="144"/>
  <c r="W683" i="144"/>
  <c r="V683" i="144"/>
  <c r="V686" i="144"/>
  <c r="W686" i="144"/>
  <c r="V710" i="144"/>
  <c r="W710" i="144"/>
  <c r="W716" i="144"/>
  <c r="V716" i="144"/>
  <c r="T717" i="144"/>
  <c r="U717" i="144"/>
  <c r="W717" i="144"/>
  <c r="V717" i="144"/>
  <c r="T782" i="144"/>
  <c r="U782" i="144"/>
  <c r="T79" i="144"/>
  <c r="U82" i="144"/>
  <c r="T249" i="144"/>
  <c r="C572" i="144"/>
  <c r="L812" i="144"/>
  <c r="R839" i="144"/>
  <c r="V839" i="144"/>
  <c r="T445" i="144"/>
  <c r="P471" i="144"/>
  <c r="T485" i="144"/>
  <c r="U485" i="144"/>
  <c r="T598" i="144"/>
  <c r="T607" i="144"/>
  <c r="U657" i="144"/>
  <c r="T657" i="144"/>
  <c r="U678" i="144"/>
  <c r="T678" i="144"/>
  <c r="T741" i="144"/>
  <c r="U741" i="144"/>
  <c r="T809" i="144"/>
  <c r="U809" i="144"/>
  <c r="W809" i="144"/>
  <c r="V809" i="144"/>
  <c r="W816" i="144"/>
  <c r="V816" i="144"/>
  <c r="U895" i="144"/>
  <c r="T895" i="144"/>
  <c r="W909" i="144"/>
  <c r="V909" i="144"/>
  <c r="T27" i="144"/>
  <c r="T44" i="144"/>
  <c r="T48" i="144"/>
  <c r="T124" i="144"/>
  <c r="U163" i="144"/>
  <c r="U267" i="144"/>
  <c r="T270" i="144"/>
  <c r="U290" i="144"/>
  <c r="U311" i="144"/>
  <c r="T322" i="144"/>
  <c r="U346" i="144"/>
  <c r="T349" i="144"/>
  <c r="T353" i="144"/>
  <c r="U354" i="144"/>
  <c r="T357" i="144"/>
  <c r="R602" i="144"/>
  <c r="V602" i="144"/>
  <c r="T450" i="144"/>
  <c r="U450" i="144"/>
  <c r="U533" i="144"/>
  <c r="U606" i="144"/>
  <c r="T606" i="144"/>
  <c r="U698" i="144"/>
  <c r="U726" i="144"/>
  <c r="T726" i="144"/>
  <c r="V789" i="144"/>
  <c r="W789" i="144"/>
  <c r="U810" i="144"/>
  <c r="T810" i="144"/>
  <c r="U473" i="144"/>
  <c r="U495" i="144"/>
  <c r="U497" i="144"/>
  <c r="U499" i="144"/>
  <c r="U501" i="144"/>
  <c r="T503" i="144"/>
  <c r="T505" i="144"/>
  <c r="U531" i="144"/>
  <c r="U539" i="144"/>
  <c r="T541" i="144"/>
  <c r="T543" i="144"/>
  <c r="T638" i="144"/>
  <c r="U642" i="144"/>
  <c r="U651" i="144"/>
  <c r="U662" i="144"/>
  <c r="U671" i="144"/>
  <c r="T699" i="144"/>
  <c r="U703" i="144"/>
  <c r="U707" i="144"/>
  <c r="T763" i="144"/>
  <c r="T765" i="144"/>
  <c r="T796" i="144"/>
  <c r="T798" i="144"/>
  <c r="T800" i="144"/>
  <c r="T816" i="144"/>
  <c r="T824" i="144"/>
  <c r="T828" i="144"/>
  <c r="T839" i="144"/>
  <c r="U870" i="144"/>
  <c r="T893" i="144"/>
  <c r="T907" i="144"/>
  <c r="U437" i="144"/>
  <c r="U425" i="144"/>
  <c r="T466" i="144"/>
  <c r="T523" i="144"/>
  <c r="T536" i="144"/>
  <c r="U574" i="144"/>
  <c r="U590" i="144"/>
  <c r="U600" i="144"/>
  <c r="U617" i="144"/>
  <c r="U702" i="144"/>
  <c r="T722" i="144"/>
  <c r="T729" i="144"/>
  <c r="T735" i="144"/>
  <c r="U755" i="144"/>
  <c r="T806" i="144"/>
  <c r="T808" i="144"/>
  <c r="T813" i="144"/>
  <c r="T815" i="144"/>
  <c r="T833" i="144"/>
  <c r="U848" i="144"/>
  <c r="U891" i="144"/>
  <c r="U897" i="144"/>
  <c r="T912" i="144"/>
  <c r="P244" i="144"/>
  <c r="P243" i="144"/>
  <c r="L327" i="144"/>
  <c r="L326" i="144"/>
  <c r="B44" i="144"/>
  <c r="B61" i="144"/>
  <c r="B49" i="144"/>
  <c r="B50" i="144"/>
  <c r="B51" i="144"/>
  <c r="B38" i="144"/>
  <c r="B56" i="144"/>
  <c r="B47" i="144"/>
  <c r="B58" i="144"/>
  <c r="B33" i="144"/>
  <c r="U293" i="144"/>
  <c r="T293" i="144"/>
  <c r="V396" i="144"/>
  <c r="W396" i="144"/>
  <c r="C550" i="144"/>
  <c r="C522" i="144"/>
  <c r="C527" i="144"/>
  <c r="C526" i="144"/>
  <c r="C528" i="144"/>
  <c r="C537" i="144"/>
  <c r="C538" i="144"/>
  <c r="C551" i="144"/>
  <c r="C535" i="144"/>
  <c r="C549" i="144"/>
  <c r="D798" i="144"/>
  <c r="D805" i="144"/>
  <c r="P834" i="144"/>
  <c r="P853" i="144"/>
  <c r="P852" i="144"/>
  <c r="P870" i="144"/>
  <c r="R870" i="144"/>
  <c r="V870" i="144"/>
  <c r="U500" i="144"/>
  <c r="T500" i="144"/>
  <c r="U512" i="144"/>
  <c r="T512" i="144"/>
  <c r="W512" i="144"/>
  <c r="V512" i="144"/>
  <c r="U516" i="144"/>
  <c r="T516" i="144"/>
  <c r="W517" i="144"/>
  <c r="V517" i="144"/>
  <c r="U518" i="144"/>
  <c r="T518" i="144"/>
  <c r="T608" i="144"/>
  <c r="U608" i="144"/>
  <c r="U609" i="144"/>
  <c r="T609" i="144"/>
  <c r="U613" i="144"/>
  <c r="T613" i="144"/>
  <c r="U626" i="144"/>
  <c r="T626" i="144"/>
  <c r="U884" i="144"/>
  <c r="T884" i="144"/>
  <c r="J228" i="144"/>
  <c r="J225" i="144"/>
  <c r="L183" i="144"/>
  <c r="L368" i="144"/>
  <c r="B70" i="144"/>
  <c r="B89" i="144"/>
  <c r="B190" i="144"/>
  <c r="B206" i="144"/>
  <c r="B313" i="144"/>
  <c r="B309" i="144"/>
  <c r="C117" i="144"/>
  <c r="C105" i="144"/>
  <c r="C107" i="144"/>
  <c r="C92" i="144"/>
  <c r="C94" i="144"/>
  <c r="C119" i="144"/>
  <c r="C116" i="144"/>
  <c r="C118" i="144"/>
  <c r="C106" i="144"/>
  <c r="C120" i="144"/>
  <c r="C99" i="144"/>
  <c r="C224" i="144"/>
  <c r="C230" i="144"/>
  <c r="C231" i="144"/>
  <c r="C227" i="144"/>
  <c r="C229" i="144"/>
  <c r="C219" i="144"/>
  <c r="C238" i="144"/>
  <c r="C226" i="144"/>
  <c r="C228" i="144"/>
  <c r="C216" i="144"/>
  <c r="C225" i="144"/>
  <c r="C218" i="144"/>
  <c r="C215" i="144"/>
  <c r="C376" i="144"/>
  <c r="C378" i="144"/>
  <c r="C387" i="144"/>
  <c r="C389" i="144"/>
  <c r="C388" i="144"/>
  <c r="C369" i="144"/>
  <c r="C366" i="144"/>
  <c r="C379" i="144"/>
  <c r="C381" i="144"/>
  <c r="P117" i="144"/>
  <c r="P116" i="144"/>
  <c r="D91" i="144"/>
  <c r="C48" i="165"/>
  <c r="T70" i="144"/>
  <c r="U370" i="144"/>
  <c r="J61" i="144"/>
  <c r="T171" i="144"/>
  <c r="U411" i="144"/>
  <c r="T389" i="144"/>
  <c r="T340" i="144"/>
  <c r="T19" i="144"/>
  <c r="U19" i="144"/>
  <c r="T20" i="144"/>
  <c r="U20" i="144"/>
  <c r="U52" i="144"/>
  <c r="T52" i="144"/>
  <c r="T54" i="144"/>
  <c r="U54" i="144"/>
  <c r="T57" i="144"/>
  <c r="U60" i="144"/>
  <c r="T60" i="144"/>
  <c r="T90" i="144"/>
  <c r="U90" i="144"/>
  <c r="U99" i="144"/>
  <c r="U111" i="144"/>
  <c r="T186" i="144"/>
  <c r="U186" i="144"/>
  <c r="U192" i="144"/>
  <c r="T192" i="144"/>
  <c r="U194" i="144"/>
  <c r="T194" i="144"/>
  <c r="U216" i="144"/>
  <c r="T216" i="144"/>
  <c r="U288" i="144"/>
  <c r="P34" i="144"/>
  <c r="O34" i="144"/>
  <c r="D889" i="144"/>
  <c r="P878" i="144"/>
  <c r="L797" i="144"/>
  <c r="R797" i="144"/>
  <c r="P689" i="144"/>
  <c r="P687" i="144"/>
  <c r="B163" i="144"/>
  <c r="B176" i="144"/>
  <c r="B166" i="144"/>
  <c r="B153" i="144"/>
  <c r="B161" i="144"/>
  <c r="B178" i="144"/>
  <c r="B171" i="144"/>
  <c r="B159" i="144"/>
  <c r="B177" i="144"/>
  <c r="B162" i="144"/>
  <c r="B169" i="144"/>
  <c r="B170" i="144"/>
  <c r="U248" i="144"/>
  <c r="T248" i="144"/>
  <c r="B160" i="144"/>
  <c r="E49" i="165"/>
  <c r="R64" i="144"/>
  <c r="W64" i="144"/>
  <c r="W144" i="144"/>
  <c r="V144" i="144"/>
  <c r="K287" i="144"/>
  <c r="L287" i="144"/>
  <c r="C365" i="144"/>
  <c r="T93" i="144"/>
  <c r="W208" i="144"/>
  <c r="U156" i="144"/>
  <c r="U379" i="144"/>
  <c r="T379" i="144"/>
  <c r="N247" i="144"/>
  <c r="U247" i="144"/>
  <c r="N271" i="144"/>
  <c r="U393" i="144"/>
  <c r="U153" i="144"/>
  <c r="U58" i="144"/>
  <c r="C536" i="144"/>
  <c r="D801" i="144"/>
  <c r="D816" i="144"/>
  <c r="L11" i="162"/>
  <c r="R886" i="144"/>
  <c r="P590" i="144"/>
  <c r="R590" i="144"/>
  <c r="N592" i="144"/>
  <c r="L604" i="144"/>
  <c r="L629" i="144"/>
  <c r="P630" i="144"/>
  <c r="L14" i="144"/>
  <c r="E12" i="165"/>
  <c r="L137" i="144"/>
  <c r="B281" i="144"/>
  <c r="B297" i="144"/>
  <c r="B285" i="144"/>
  <c r="B286" i="144"/>
  <c r="B291" i="144"/>
  <c r="B274" i="144"/>
  <c r="B273" i="144"/>
  <c r="B284" i="144"/>
  <c r="P386" i="144"/>
  <c r="P387" i="144"/>
  <c r="P266" i="144"/>
  <c r="P267" i="144"/>
  <c r="P26" i="144"/>
  <c r="P27" i="144"/>
  <c r="T75" i="144"/>
  <c r="U75" i="144"/>
  <c r="U34" i="144"/>
  <c r="T34" i="144"/>
  <c r="U98" i="144"/>
  <c r="T98" i="144"/>
  <c r="T106" i="144"/>
  <c r="U106" i="144"/>
  <c r="U305" i="144"/>
  <c r="T305" i="144"/>
  <c r="U334" i="144"/>
  <c r="T334" i="144"/>
  <c r="W28" i="144"/>
  <c r="V28" i="144"/>
  <c r="W210" i="144"/>
  <c r="V210" i="144"/>
  <c r="V268" i="144"/>
  <c r="W268" i="144"/>
  <c r="V362" i="144"/>
  <c r="W362" i="144"/>
  <c r="C438" i="144"/>
  <c r="C432" i="144"/>
  <c r="C425" i="144"/>
  <c r="C450" i="144"/>
  <c r="C449" i="144"/>
  <c r="C451" i="144"/>
  <c r="C422" i="144"/>
  <c r="C453" i="144"/>
  <c r="J526" i="144"/>
  <c r="U526" i="144"/>
  <c r="T856" i="144"/>
  <c r="U856" i="144"/>
  <c r="O865" i="144"/>
  <c r="O883" i="144"/>
  <c r="P868" i="144"/>
  <c r="D916" i="144"/>
  <c r="D915" i="144"/>
  <c r="D898" i="144"/>
  <c r="D903" i="144"/>
  <c r="D899" i="144"/>
  <c r="D886" i="144"/>
  <c r="D906" i="144"/>
  <c r="D912" i="144"/>
  <c r="D904" i="144"/>
  <c r="D891" i="144"/>
  <c r="D907" i="144"/>
  <c r="D884" i="144"/>
  <c r="D914" i="144"/>
  <c r="D902" i="144"/>
  <c r="D890" i="144"/>
  <c r="D896" i="144"/>
  <c r="D888" i="144"/>
  <c r="D893" i="144"/>
  <c r="D901" i="144"/>
  <c r="W488" i="144"/>
  <c r="V488" i="144"/>
  <c r="T492" i="144"/>
  <c r="U492" i="144"/>
  <c r="T524" i="144"/>
  <c r="U524" i="144"/>
  <c r="U540" i="144"/>
  <c r="T540" i="144"/>
  <c r="T544" i="144"/>
  <c r="U544" i="144"/>
  <c r="W547" i="144"/>
  <c r="V547" i="144"/>
  <c r="U764" i="144"/>
  <c r="T764" i="144"/>
  <c r="U770" i="144"/>
  <c r="T770" i="144"/>
  <c r="U778" i="144"/>
  <c r="T778" i="144"/>
  <c r="T875" i="144"/>
  <c r="U875" i="144"/>
  <c r="W875" i="144"/>
  <c r="V875" i="144"/>
  <c r="U877" i="144"/>
  <c r="T877" i="144"/>
  <c r="V877" i="144"/>
  <c r="W877" i="144"/>
  <c r="T890" i="144"/>
  <c r="U890" i="144"/>
  <c r="P168" i="144"/>
  <c r="N165" i="144"/>
  <c r="T165" i="144"/>
  <c r="L449" i="144"/>
  <c r="L450" i="144"/>
  <c r="L438" i="144"/>
  <c r="J449" i="144"/>
  <c r="T449" i="144"/>
  <c r="R266" i="144"/>
  <c r="B278" i="144"/>
  <c r="B299" i="144"/>
  <c r="B158" i="144"/>
  <c r="B167" i="144"/>
  <c r="B179" i="144"/>
  <c r="B34" i="144"/>
  <c r="B35" i="144"/>
  <c r="B60" i="144"/>
  <c r="B282" i="144"/>
  <c r="B41" i="144"/>
  <c r="R134" i="144"/>
  <c r="P134" i="144"/>
  <c r="R260" i="144"/>
  <c r="L260" i="144"/>
  <c r="R310" i="144"/>
  <c r="V310" i="144"/>
  <c r="V145" i="144"/>
  <c r="W145" i="144"/>
  <c r="V85" i="144"/>
  <c r="W85" i="144"/>
  <c r="E56" i="165"/>
  <c r="R164" i="144"/>
  <c r="B296" i="165"/>
  <c r="R74" i="144"/>
  <c r="B307" i="144"/>
  <c r="B188" i="144"/>
  <c r="B209" i="144"/>
  <c r="B277" i="144"/>
  <c r="B288" i="144"/>
  <c r="B279" i="144"/>
  <c r="B156" i="144"/>
  <c r="B168" i="144"/>
  <c r="B36" i="144"/>
  <c r="B39" i="144"/>
  <c r="B45" i="144"/>
  <c r="B59" i="144"/>
  <c r="P157" i="144"/>
  <c r="P405" i="144"/>
  <c r="B280" i="144"/>
  <c r="B42" i="144"/>
  <c r="B74" i="144"/>
  <c r="L139" i="144"/>
  <c r="L168" i="144"/>
  <c r="L184" i="144"/>
  <c r="C367" i="144"/>
  <c r="C375" i="144"/>
  <c r="C386" i="144"/>
  <c r="C237" i="144"/>
  <c r="C110" i="144"/>
  <c r="C109" i="144"/>
  <c r="C150" i="144"/>
  <c r="C139" i="144"/>
  <c r="D335" i="144"/>
  <c r="D161" i="144"/>
  <c r="D176" i="144"/>
  <c r="D159" i="144"/>
  <c r="O188" i="144"/>
  <c r="L5" i="144"/>
  <c r="W323" i="144"/>
  <c r="W175" i="144"/>
  <c r="R395" i="144"/>
  <c r="R286" i="144"/>
  <c r="R193" i="144"/>
  <c r="W193" i="144"/>
  <c r="B187" i="144"/>
  <c r="B88" i="144"/>
  <c r="B272" i="144"/>
  <c r="B275" i="144"/>
  <c r="B300" i="144"/>
  <c r="B298" i="144"/>
  <c r="B289" i="144"/>
  <c r="B154" i="144"/>
  <c r="B155" i="144"/>
  <c r="B180" i="144"/>
  <c r="B37" i="144"/>
  <c r="B57" i="144"/>
  <c r="L298" i="144"/>
  <c r="B35" i="145"/>
  <c r="B43" i="144"/>
  <c r="P64" i="144"/>
  <c r="P63" i="144"/>
  <c r="E61" i="165"/>
  <c r="P78" i="144"/>
  <c r="P124" i="144"/>
  <c r="P123" i="144"/>
  <c r="L138" i="144"/>
  <c r="L159" i="144"/>
  <c r="R159" i="144"/>
  <c r="V159" i="144"/>
  <c r="L170" i="144"/>
  <c r="L231" i="144"/>
  <c r="R244" i="144"/>
  <c r="P245" i="144"/>
  <c r="P374" i="144"/>
  <c r="L381" i="144"/>
  <c r="R407" i="144"/>
  <c r="L405" i="144"/>
  <c r="K285" i="144"/>
  <c r="C56" i="144"/>
  <c r="C77" i="144"/>
  <c r="C65" i="144"/>
  <c r="C368" i="144"/>
  <c r="C390" i="144"/>
  <c r="C146" i="144"/>
  <c r="C213" i="144"/>
  <c r="C239" i="144"/>
  <c r="C95" i="144"/>
  <c r="C96" i="144"/>
  <c r="C111" i="144"/>
  <c r="D154" i="144"/>
  <c r="U48" i="144"/>
  <c r="T96" i="144"/>
  <c r="T62" i="144"/>
  <c r="W126" i="144"/>
  <c r="T164" i="144"/>
  <c r="N168" i="144"/>
  <c r="T168" i="144"/>
  <c r="T297" i="144"/>
  <c r="U297" i="144"/>
  <c r="U298" i="144"/>
  <c r="T298" i="144"/>
  <c r="U300" i="144"/>
  <c r="T300" i="144"/>
  <c r="U302" i="144"/>
  <c r="T302" i="144"/>
  <c r="T336" i="144"/>
  <c r="U336" i="144"/>
  <c r="T338" i="144"/>
  <c r="U338" i="144"/>
  <c r="T339" i="144"/>
  <c r="U342" i="144"/>
  <c r="U387" i="144"/>
  <c r="T387" i="144"/>
  <c r="U407" i="144"/>
  <c r="V58" i="144"/>
  <c r="V118" i="144"/>
  <c r="W118" i="144"/>
  <c r="V120" i="144"/>
  <c r="W120" i="144"/>
  <c r="W150" i="144"/>
  <c r="W152" i="144"/>
  <c r="W179" i="144"/>
  <c r="V186" i="144"/>
  <c r="W212" i="144"/>
  <c r="V212" i="144"/>
  <c r="V242" i="144"/>
  <c r="W242" i="144"/>
  <c r="V329" i="144"/>
  <c r="W329" i="144"/>
  <c r="J363" i="144"/>
  <c r="T28" i="144"/>
  <c r="U28" i="144"/>
  <c r="O319" i="144"/>
  <c r="P315" i="144"/>
  <c r="C423" i="144"/>
  <c r="D887" i="144"/>
  <c r="D885" i="144"/>
  <c r="C454" i="144"/>
  <c r="C424" i="144"/>
  <c r="C436" i="144"/>
  <c r="L549" i="144"/>
  <c r="L556" i="144"/>
  <c r="R556" i="144"/>
  <c r="V556" i="144"/>
  <c r="P589" i="144"/>
  <c r="P588" i="144"/>
  <c r="K665" i="144"/>
  <c r="L665" i="144"/>
  <c r="K731" i="144"/>
  <c r="J757" i="144"/>
  <c r="T757" i="144"/>
  <c r="J784" i="144"/>
  <c r="L791" i="144"/>
  <c r="L33" i="144"/>
  <c r="E32" i="165"/>
  <c r="R40" i="144"/>
  <c r="L63" i="144"/>
  <c r="T145" i="144"/>
  <c r="T231" i="144"/>
  <c r="U231" i="144"/>
  <c r="T309" i="144"/>
  <c r="T312" i="144"/>
  <c r="T318" i="144"/>
  <c r="U318" i="144"/>
  <c r="T400" i="144"/>
  <c r="T412" i="144"/>
  <c r="T420" i="144"/>
  <c r="U420" i="144"/>
  <c r="V66" i="144"/>
  <c r="W66" i="144"/>
  <c r="V360" i="144"/>
  <c r="W360" i="144"/>
  <c r="K225" i="144"/>
  <c r="N91" i="144"/>
  <c r="K63" i="144"/>
  <c r="T208" i="144"/>
  <c r="E65" i="145"/>
  <c r="L468" i="144"/>
  <c r="C498" i="144"/>
  <c r="C491" i="144"/>
  <c r="C507" i="144"/>
  <c r="C489" i="144"/>
  <c r="C505" i="144"/>
  <c r="C506" i="144"/>
  <c r="C518" i="144"/>
  <c r="C494" i="144"/>
  <c r="C503" i="144"/>
  <c r="C495" i="144"/>
  <c r="C517" i="144"/>
  <c r="D531" i="144"/>
  <c r="D535" i="144"/>
  <c r="D551" i="144"/>
  <c r="D522" i="144"/>
  <c r="D549" i="144"/>
  <c r="D538" i="144"/>
  <c r="D527" i="144"/>
  <c r="D544" i="144"/>
  <c r="D529" i="144"/>
  <c r="D553" i="144"/>
  <c r="D541" i="144"/>
  <c r="D537" i="144"/>
  <c r="L530" i="144"/>
  <c r="R530" i="144"/>
  <c r="W530" i="144"/>
  <c r="L532" i="144"/>
  <c r="R532" i="144"/>
  <c r="V532" i="144"/>
  <c r="L539" i="144"/>
  <c r="R539" i="144"/>
  <c r="U588" i="144"/>
  <c r="T588" i="144"/>
  <c r="L709" i="144"/>
  <c r="D736" i="144"/>
  <c r="D751" i="144"/>
  <c r="L725" i="144"/>
  <c r="L896" i="144"/>
  <c r="L21" i="162"/>
  <c r="L58" i="144"/>
  <c r="L178" i="144"/>
  <c r="L303" i="144"/>
  <c r="E54" i="165"/>
  <c r="R70" i="144"/>
  <c r="B360" i="144"/>
  <c r="B240" i="144"/>
  <c r="B213" i="144"/>
  <c r="B98" i="144"/>
  <c r="B105" i="144"/>
  <c r="L180" i="144"/>
  <c r="L123" i="144"/>
  <c r="P153" i="144"/>
  <c r="R261" i="144"/>
  <c r="R280" i="144"/>
  <c r="W280" i="144"/>
  <c r="P363" i="144"/>
  <c r="C272" i="144"/>
  <c r="C286" i="144"/>
  <c r="D266" i="144"/>
  <c r="D34" i="144"/>
  <c r="D394" i="144"/>
  <c r="D408" i="144"/>
  <c r="D412" i="144"/>
  <c r="U6" i="144"/>
  <c r="T6" i="144"/>
  <c r="U64" i="144"/>
  <c r="U79" i="144"/>
  <c r="T82" i="144"/>
  <c r="U124" i="144"/>
  <c r="U128" i="144"/>
  <c r="U129" i="144"/>
  <c r="T132" i="144"/>
  <c r="T155" i="144"/>
  <c r="U275" i="144"/>
  <c r="U281" i="144"/>
  <c r="T308" i="144"/>
  <c r="T362" i="144"/>
  <c r="U362" i="144"/>
  <c r="U380" i="144"/>
  <c r="U384" i="144"/>
  <c r="U401" i="144"/>
  <c r="T113" i="144"/>
  <c r="U135" i="144"/>
  <c r="N157" i="144"/>
  <c r="O634" i="144"/>
  <c r="L669" i="144"/>
  <c r="R669" i="144"/>
  <c r="L697" i="144"/>
  <c r="R697" i="144"/>
  <c r="L728" i="144"/>
  <c r="L796" i="144"/>
  <c r="L798" i="144"/>
  <c r="R798" i="144"/>
  <c r="P800" i="144"/>
  <c r="R800" i="144"/>
  <c r="L804" i="144"/>
  <c r="R804" i="144"/>
  <c r="C913" i="144"/>
  <c r="C889" i="144"/>
  <c r="C902" i="144"/>
  <c r="C891" i="144"/>
  <c r="C890" i="144"/>
  <c r="C915" i="144"/>
  <c r="C888" i="144"/>
  <c r="C904" i="144"/>
  <c r="C903" i="144"/>
  <c r="C912" i="144"/>
  <c r="C887" i="144"/>
  <c r="C900" i="144"/>
  <c r="C899" i="144"/>
  <c r="B477" i="144"/>
  <c r="B465" i="144"/>
  <c r="B469" i="144"/>
  <c r="B459" i="144"/>
  <c r="B478" i="144"/>
  <c r="B466" i="144"/>
  <c r="B460" i="144"/>
  <c r="B458" i="144"/>
  <c r="B486" i="144"/>
  <c r="B471" i="144"/>
  <c r="B475" i="144"/>
  <c r="B476" i="144"/>
  <c r="B455" i="144"/>
  <c r="B467" i="144"/>
  <c r="B456" i="144"/>
  <c r="B485" i="144"/>
  <c r="B482" i="144"/>
  <c r="B472" i="144"/>
  <c r="B674" i="144"/>
  <c r="B676" i="144"/>
  <c r="B662" i="144"/>
  <c r="B664" i="144"/>
  <c r="B666" i="144"/>
  <c r="B684" i="144"/>
  <c r="B673" i="144"/>
  <c r="B672" i="144"/>
  <c r="B671" i="144"/>
  <c r="B667" i="144"/>
  <c r="B675" i="144"/>
  <c r="B661" i="144"/>
  <c r="B680" i="144"/>
  <c r="B670" i="144"/>
  <c r="B669" i="144"/>
  <c r="B685" i="144"/>
  <c r="B668" i="144"/>
  <c r="B658" i="144"/>
  <c r="B653" i="144"/>
  <c r="B807" i="144"/>
  <c r="B798" i="144"/>
  <c r="B817" i="144"/>
  <c r="B805" i="144"/>
  <c r="B795" i="144"/>
  <c r="B797" i="144"/>
  <c r="B815" i="144"/>
  <c r="B814" i="144"/>
  <c r="B812" i="144"/>
  <c r="B790" i="144"/>
  <c r="B804" i="144"/>
  <c r="B803" i="144"/>
  <c r="B787" i="144"/>
  <c r="B786" i="144"/>
  <c r="B794" i="144"/>
  <c r="B796" i="144"/>
  <c r="B813" i="144"/>
  <c r="B802" i="144"/>
  <c r="B801" i="144"/>
  <c r="B799" i="144"/>
  <c r="B792" i="144"/>
  <c r="B791" i="144"/>
  <c r="B893" i="144"/>
  <c r="B915" i="144"/>
  <c r="B889" i="144"/>
  <c r="B886" i="144"/>
  <c r="B884" i="144"/>
  <c r="B914" i="144"/>
  <c r="B913" i="144"/>
  <c r="B912" i="144"/>
  <c r="B887" i="144"/>
  <c r="B885" i="144"/>
  <c r="B906" i="144"/>
  <c r="B916" i="144"/>
  <c r="B902" i="144"/>
  <c r="B901" i="144"/>
  <c r="B890" i="144"/>
  <c r="B895" i="144"/>
  <c r="B911" i="144"/>
  <c r="B900" i="144"/>
  <c r="B899" i="144"/>
  <c r="U442" i="144"/>
  <c r="T442" i="144"/>
  <c r="H30" i="145"/>
  <c r="D496" i="144"/>
  <c r="D519" i="144"/>
  <c r="P549" i="144"/>
  <c r="P548" i="144"/>
  <c r="T559" i="144"/>
  <c r="K797" i="144"/>
  <c r="K790" i="144"/>
  <c r="P831" i="144"/>
  <c r="L846" i="144"/>
  <c r="L845" i="144"/>
  <c r="L904" i="144"/>
  <c r="L29" i="162"/>
  <c r="R904" i="144"/>
  <c r="T474" i="144"/>
  <c r="U474" i="144"/>
  <c r="U42" i="144"/>
  <c r="T68" i="144"/>
  <c r="U74" i="144"/>
  <c r="T81" i="144"/>
  <c r="U85" i="144"/>
  <c r="U108" i="144"/>
  <c r="T109" i="144"/>
  <c r="U134" i="144"/>
  <c r="U142" i="144"/>
  <c r="T144" i="144"/>
  <c r="T148" i="144"/>
  <c r="U159" i="144"/>
  <c r="T162" i="144"/>
  <c r="U169" i="144"/>
  <c r="T179" i="144"/>
  <c r="T209" i="144"/>
  <c r="T214" i="144"/>
  <c r="U244" i="144"/>
  <c r="U245" i="144"/>
  <c r="U249" i="144"/>
  <c r="U258" i="144"/>
  <c r="T262" i="144"/>
  <c r="U270" i="144"/>
  <c r="U321" i="144"/>
  <c r="T343" i="144"/>
  <c r="T381" i="144"/>
  <c r="U383" i="144"/>
  <c r="P423" i="144"/>
  <c r="D494" i="144"/>
  <c r="D505" i="144"/>
  <c r="D515" i="144"/>
  <c r="L28" i="162"/>
  <c r="N28" i="162"/>
  <c r="R640" i="144"/>
  <c r="P555" i="144"/>
  <c r="D520" i="144"/>
  <c r="R707" i="144"/>
  <c r="V707" i="144"/>
  <c r="D41" i="162"/>
  <c r="T493" i="144"/>
  <c r="C576" i="144"/>
  <c r="C558" i="144"/>
  <c r="C557" i="144"/>
  <c r="C556" i="144"/>
  <c r="C554" i="144"/>
  <c r="C559" i="144"/>
  <c r="P571" i="144"/>
  <c r="R571" i="144"/>
  <c r="D595" i="144"/>
  <c r="D617" i="144"/>
  <c r="D614" i="144"/>
  <c r="D605" i="144"/>
  <c r="D594" i="144"/>
  <c r="D606" i="144"/>
  <c r="D589" i="144"/>
  <c r="L673" i="144"/>
  <c r="L705" i="144"/>
  <c r="C751" i="144"/>
  <c r="C721" i="144"/>
  <c r="C749" i="144"/>
  <c r="C747" i="144"/>
  <c r="C775" i="144"/>
  <c r="C772" i="144"/>
  <c r="L782" i="144"/>
  <c r="L781" i="144"/>
  <c r="C793" i="144"/>
  <c r="C796" i="144"/>
  <c r="C814" i="144"/>
  <c r="C815" i="144"/>
  <c r="C788" i="144"/>
  <c r="C803" i="144"/>
  <c r="C792" i="144"/>
  <c r="D841" i="144"/>
  <c r="D826" i="144"/>
  <c r="D829" i="144"/>
  <c r="D838" i="144"/>
  <c r="D823" i="144"/>
  <c r="D849" i="144"/>
  <c r="L825" i="144"/>
  <c r="R825" i="144"/>
  <c r="K896" i="144"/>
  <c r="E14" i="162"/>
  <c r="K889" i="144"/>
  <c r="C564" i="144"/>
  <c r="C798" i="144"/>
  <c r="C807" i="144"/>
  <c r="L806" i="144"/>
  <c r="R806" i="144"/>
  <c r="R641" i="144"/>
  <c r="W641" i="144"/>
  <c r="W426" i="144"/>
  <c r="V426" i="144"/>
  <c r="U428" i="144"/>
  <c r="T428" i="144"/>
  <c r="U422" i="144"/>
  <c r="U455" i="144"/>
  <c r="T656" i="144"/>
  <c r="U656" i="144"/>
  <c r="T701" i="144"/>
  <c r="U701" i="144"/>
  <c r="B544" i="144"/>
  <c r="B530" i="144"/>
  <c r="B533" i="144"/>
  <c r="T422" i="144"/>
  <c r="P443" i="144"/>
  <c r="R443" i="144"/>
  <c r="W443" i="144"/>
  <c r="V447" i="144"/>
  <c r="W447" i="144"/>
  <c r="U457" i="144"/>
  <c r="T457" i="144"/>
  <c r="T459" i="144"/>
  <c r="U459" i="144"/>
  <c r="W550" i="144"/>
  <c r="V550" i="144"/>
  <c r="T579" i="144"/>
  <c r="U579" i="144"/>
  <c r="T482" i="144"/>
  <c r="U601" i="144"/>
  <c r="B534" i="144"/>
  <c r="B532" i="144"/>
  <c r="E66" i="165"/>
  <c r="V448" i="144"/>
  <c r="W448" i="144"/>
  <c r="W452" i="144"/>
  <c r="V452" i="144"/>
  <c r="T596" i="144"/>
  <c r="U597" i="144"/>
  <c r="U552" i="144"/>
  <c r="U663" i="144"/>
  <c r="T663" i="144"/>
  <c r="U666" i="144"/>
  <c r="T666" i="144"/>
  <c r="U674" i="144"/>
  <c r="T674" i="144"/>
  <c r="T709" i="144"/>
  <c r="U709" i="144"/>
  <c r="E65" i="165"/>
  <c r="T425" i="144"/>
  <c r="U466" i="144"/>
  <c r="T473" i="144"/>
  <c r="U506" i="144"/>
  <c r="U510" i="144"/>
  <c r="T570" i="144"/>
  <c r="U595" i="144"/>
  <c r="W624" i="144"/>
  <c r="V624" i="144"/>
  <c r="T642" i="144"/>
  <c r="T738" i="144"/>
  <c r="U754" i="144"/>
  <c r="T787" i="144"/>
  <c r="U787" i="144"/>
  <c r="T801" i="144"/>
  <c r="U808" i="144"/>
  <c r="W844" i="144"/>
  <c r="V844" i="144"/>
  <c r="T874" i="144"/>
  <c r="U874" i="144"/>
  <c r="U910" i="144"/>
  <c r="T910" i="144"/>
  <c r="W910" i="144"/>
  <c r="V910" i="144"/>
  <c r="V657" i="144"/>
  <c r="W657" i="144"/>
  <c r="V682" i="144"/>
  <c r="W682" i="144"/>
  <c r="W684" i="144"/>
  <c r="V684" i="144"/>
  <c r="T686" i="144"/>
  <c r="U686" i="144"/>
  <c r="T692" i="144"/>
  <c r="T694" i="144"/>
  <c r="U694" i="144"/>
  <c r="W715" i="144"/>
  <c r="V715" i="144"/>
  <c r="U725" i="144"/>
  <c r="T758" i="144"/>
  <c r="T760" i="144"/>
  <c r="T762" i="144"/>
  <c r="T768" i="144"/>
  <c r="U775" i="144"/>
  <c r="T820" i="144"/>
  <c r="U824" i="144"/>
  <c r="U828" i="144"/>
  <c r="U869" i="144"/>
  <c r="U873" i="144"/>
  <c r="U904" i="144"/>
  <c r="U915" i="144"/>
  <c r="T519" i="144"/>
  <c r="T594" i="144"/>
  <c r="T629" i="144"/>
  <c r="U681" i="144"/>
  <c r="T687" i="144"/>
  <c r="T759" i="144"/>
  <c r="T830" i="144"/>
  <c r="T864" i="144"/>
  <c r="T873" i="144"/>
  <c r="U899" i="144"/>
  <c r="U507" i="144"/>
  <c r="U511" i="144"/>
  <c r="U527" i="144"/>
  <c r="T529" i="144"/>
  <c r="T534" i="144"/>
  <c r="U538" i="144"/>
  <c r="T571" i="144"/>
  <c r="T622" i="144"/>
  <c r="T623" i="144"/>
  <c r="U661" i="144"/>
  <c r="T673" i="144"/>
  <c r="U675" i="144"/>
  <c r="U699" i="144"/>
  <c r="U704" i="144"/>
  <c r="U732" i="144"/>
  <c r="U734" i="144"/>
  <c r="U739" i="144"/>
  <c r="U769" i="144"/>
  <c r="T771" i="144"/>
  <c r="U780" i="144"/>
  <c r="T797" i="144"/>
  <c r="T804" i="144"/>
  <c r="U868" i="144"/>
  <c r="T860" i="144"/>
  <c r="U866" i="144"/>
  <c r="U867" i="144"/>
  <c r="U871" i="144"/>
  <c r="U882" i="144"/>
  <c r="T897" i="144"/>
  <c r="U902" i="144"/>
  <c r="L111" i="144"/>
  <c r="L116" i="144"/>
  <c r="R116" i="144"/>
  <c r="V116" i="144"/>
  <c r="L207" i="144"/>
  <c r="P347" i="144"/>
  <c r="P345" i="144"/>
  <c r="B311" i="144"/>
  <c r="B328" i="144"/>
  <c r="B316" i="144"/>
  <c r="B308" i="144"/>
  <c r="B305" i="144"/>
  <c r="B306" i="144"/>
  <c r="D352" i="144"/>
  <c r="D343" i="144"/>
  <c r="D356" i="144"/>
  <c r="D336" i="144"/>
  <c r="D337" i="144"/>
  <c r="D346" i="144"/>
  <c r="D358" i="144"/>
  <c r="D334" i="144"/>
  <c r="D341" i="144"/>
  <c r="D357" i="144"/>
  <c r="D345" i="144"/>
  <c r="D338" i="144"/>
  <c r="L195" i="144"/>
  <c r="O667" i="144"/>
  <c r="P691" i="144"/>
  <c r="P692" i="144"/>
  <c r="L869" i="144"/>
  <c r="L879" i="144"/>
  <c r="L878" i="144"/>
  <c r="O889" i="144"/>
  <c r="I41" i="162"/>
  <c r="O916" i="144"/>
  <c r="W884" i="144"/>
  <c r="V884" i="144"/>
  <c r="U905" i="144"/>
  <c r="T905" i="144"/>
  <c r="V174" i="144"/>
  <c r="L244" i="144"/>
  <c r="L273" i="144"/>
  <c r="P154" i="144"/>
  <c r="L88" i="144"/>
  <c r="L117" i="144"/>
  <c r="B312" i="144"/>
  <c r="L77" i="144"/>
  <c r="E60" i="165"/>
  <c r="L101" i="144"/>
  <c r="P105" i="144"/>
  <c r="L128" i="144"/>
  <c r="P166" i="144"/>
  <c r="R166" i="144"/>
  <c r="P253" i="144"/>
  <c r="P274" i="144"/>
  <c r="P273" i="144"/>
  <c r="L334" i="144"/>
  <c r="L333" i="144"/>
  <c r="L345" i="144"/>
  <c r="L399" i="144"/>
  <c r="C87" i="144"/>
  <c r="C81" i="144"/>
  <c r="C75" i="144"/>
  <c r="C76" i="144"/>
  <c r="C86" i="144"/>
  <c r="C140" i="144"/>
  <c r="C166" i="144"/>
  <c r="C156" i="144"/>
  <c r="C170" i="144"/>
  <c r="C152" i="144"/>
  <c r="C169" i="144"/>
  <c r="C278" i="144"/>
  <c r="C276" i="144"/>
  <c r="C279" i="144"/>
  <c r="C291" i="144"/>
  <c r="C274" i="144"/>
  <c r="D333" i="144"/>
  <c r="D332" i="144"/>
  <c r="D360" i="144"/>
  <c r="D156" i="144"/>
  <c r="D153" i="144"/>
  <c r="D169" i="144"/>
  <c r="D171" i="144"/>
  <c r="D180" i="144"/>
  <c r="D342" i="144"/>
  <c r="D278" i="144"/>
  <c r="D274" i="144"/>
  <c r="D280" i="144"/>
  <c r="D296" i="144"/>
  <c r="D286" i="144"/>
  <c r="D133" i="144"/>
  <c r="K313" i="144"/>
  <c r="L313" i="144"/>
  <c r="U36" i="144"/>
  <c r="T36" i="144"/>
  <c r="T38" i="144"/>
  <c r="U38" i="144"/>
  <c r="T66" i="144"/>
  <c r="U66" i="144"/>
  <c r="U88" i="144"/>
  <c r="T88" i="144"/>
  <c r="T119" i="144"/>
  <c r="U119" i="144"/>
  <c r="T125" i="144"/>
  <c r="U125" i="144"/>
  <c r="T140" i="144"/>
  <c r="U140" i="144"/>
  <c r="K7" i="144"/>
  <c r="N337" i="144"/>
  <c r="O97" i="144"/>
  <c r="K363" i="144"/>
  <c r="N363" i="144"/>
  <c r="O63" i="144"/>
  <c r="P528" i="144"/>
  <c r="P536" i="144"/>
  <c r="P535" i="144"/>
  <c r="L560" i="144"/>
  <c r="R560" i="144"/>
  <c r="W560" i="144"/>
  <c r="L597" i="144"/>
  <c r="R597" i="144"/>
  <c r="P601" i="144"/>
  <c r="P606" i="144"/>
  <c r="L610" i="144"/>
  <c r="R610" i="144"/>
  <c r="J625" i="144"/>
  <c r="T625" i="144"/>
  <c r="J652" i="144"/>
  <c r="L639" i="144"/>
  <c r="P643" i="144"/>
  <c r="T11" i="144"/>
  <c r="U11" i="144"/>
  <c r="U13" i="144"/>
  <c r="T13" i="144"/>
  <c r="T14" i="144"/>
  <c r="U14" i="144"/>
  <c r="T307" i="144"/>
  <c r="U307" i="144"/>
  <c r="J187" i="144"/>
  <c r="U187" i="144"/>
  <c r="N416" i="144"/>
  <c r="T416" i="144"/>
  <c r="N421" i="144"/>
  <c r="N296" i="144"/>
  <c r="U296" i="144"/>
  <c r="U233" i="144"/>
  <c r="T233" i="144"/>
  <c r="K135" i="144"/>
  <c r="L9" i="144"/>
  <c r="L239" i="144"/>
  <c r="L238" i="144"/>
  <c r="P321" i="144"/>
  <c r="P371" i="144"/>
  <c r="B72" i="144"/>
  <c r="B73" i="144"/>
  <c r="B37" i="145"/>
  <c r="B78" i="144"/>
  <c r="B75" i="144"/>
  <c r="B67" i="144"/>
  <c r="B64" i="144"/>
  <c r="B81" i="144"/>
  <c r="B194" i="144"/>
  <c r="B199" i="144"/>
  <c r="B201" i="144"/>
  <c r="B210" i="144"/>
  <c r="B196" i="144"/>
  <c r="B186" i="144"/>
  <c r="B198" i="144"/>
  <c r="C136" i="144"/>
  <c r="C149" i="144"/>
  <c r="C138" i="144"/>
  <c r="C260" i="144"/>
  <c r="C257" i="144"/>
  <c r="C259" i="144"/>
  <c r="C269" i="144"/>
  <c r="C418" i="144"/>
  <c r="C419" i="144"/>
  <c r="C409" i="144"/>
  <c r="D172" i="144"/>
  <c r="D160" i="144"/>
  <c r="D164" i="144"/>
  <c r="D168" i="144"/>
  <c r="D170" i="144"/>
  <c r="D152" i="144"/>
  <c r="D163" i="144"/>
  <c r="D177" i="144"/>
  <c r="D179" i="144"/>
  <c r="D166" i="144"/>
  <c r="T230" i="144"/>
  <c r="U230" i="144"/>
  <c r="T236" i="144"/>
  <c r="U236" i="144"/>
  <c r="P665" i="144"/>
  <c r="L668" i="144"/>
  <c r="K863" i="144"/>
  <c r="L867" i="144"/>
  <c r="U835" i="144"/>
  <c r="T835" i="144"/>
  <c r="T853" i="144"/>
  <c r="U853" i="144"/>
  <c r="U901" i="144"/>
  <c r="T901" i="144"/>
  <c r="W915" i="144"/>
  <c r="V915" i="144"/>
  <c r="L8" i="144"/>
  <c r="B302" i="144"/>
  <c r="B326" i="144"/>
  <c r="B304" i="144"/>
  <c r="B329" i="144"/>
  <c r="B319" i="144"/>
  <c r="B189" i="144"/>
  <c r="B195" i="144"/>
  <c r="B62" i="144"/>
  <c r="B63" i="144"/>
  <c r="B79" i="144"/>
  <c r="P337" i="144"/>
  <c r="L3" i="144"/>
  <c r="V233" i="144"/>
  <c r="E21" i="165"/>
  <c r="A632" i="165"/>
  <c r="E17" i="165"/>
  <c r="P20" i="144"/>
  <c r="R309" i="144"/>
  <c r="V309" i="144"/>
  <c r="R378" i="144"/>
  <c r="B303" i="144"/>
  <c r="B320" i="144"/>
  <c r="B182" i="144"/>
  <c r="B183" i="144"/>
  <c r="B208" i="144"/>
  <c r="B80" i="144"/>
  <c r="A576" i="165"/>
  <c r="A577" i="165"/>
  <c r="P397" i="144"/>
  <c r="P37" i="144"/>
  <c r="L127" i="144"/>
  <c r="L243" i="144"/>
  <c r="L60" i="144"/>
  <c r="B40" i="145"/>
  <c r="B310" i="144"/>
  <c r="B191" i="144"/>
  <c r="B71" i="144"/>
  <c r="L97" i="144"/>
  <c r="L217" i="144"/>
  <c r="P252" i="144"/>
  <c r="P368" i="144"/>
  <c r="B146" i="144"/>
  <c r="B127" i="144"/>
  <c r="C64" i="144"/>
  <c r="C80" i="144"/>
  <c r="C91" i="144"/>
  <c r="C416" i="144"/>
  <c r="C277" i="144"/>
  <c r="C275" i="144"/>
  <c r="C287" i="144"/>
  <c r="C165" i="144"/>
  <c r="C168" i="144"/>
  <c r="C267" i="144"/>
  <c r="C258" i="144"/>
  <c r="C122" i="144"/>
  <c r="P327" i="144"/>
  <c r="D350" i="144"/>
  <c r="D347" i="144"/>
  <c r="D359" i="144"/>
  <c r="D158" i="144"/>
  <c r="D157" i="144"/>
  <c r="D344" i="144"/>
  <c r="D401" i="144"/>
  <c r="D402" i="144"/>
  <c r="D405" i="144"/>
  <c r="D392" i="144"/>
  <c r="D410" i="144"/>
  <c r="D400" i="144"/>
  <c r="D411" i="144"/>
  <c r="D396" i="144"/>
  <c r="D397" i="144"/>
  <c r="D406" i="144"/>
  <c r="D253" i="144"/>
  <c r="D261" i="144"/>
  <c r="D243" i="144"/>
  <c r="D249" i="144"/>
  <c r="D268" i="144"/>
  <c r="D246" i="144"/>
  <c r="D262" i="144"/>
  <c r="D254" i="144"/>
  <c r="D260" i="144"/>
  <c r="D43" i="144"/>
  <c r="D60" i="144"/>
  <c r="D46" i="144"/>
  <c r="D47" i="144"/>
  <c r="D52" i="144"/>
  <c r="D58" i="144"/>
  <c r="D51" i="144"/>
  <c r="D49" i="144"/>
  <c r="O172" i="144"/>
  <c r="O308" i="144"/>
  <c r="O184" i="144"/>
  <c r="T4" i="144"/>
  <c r="U4" i="144"/>
  <c r="T5" i="144"/>
  <c r="U5" i="144"/>
  <c r="U10" i="144"/>
  <c r="T10" i="144"/>
  <c r="P70" i="144"/>
  <c r="E2" i="165"/>
  <c r="W293" i="144"/>
  <c r="V265" i="144"/>
  <c r="V354" i="144"/>
  <c r="E18" i="165"/>
  <c r="R104" i="144"/>
  <c r="W104" i="144"/>
  <c r="E64" i="165"/>
  <c r="R282" i="144"/>
  <c r="W282" i="144"/>
  <c r="E55" i="165"/>
  <c r="E41" i="165"/>
  <c r="B330" i="144"/>
  <c r="B318" i="144"/>
  <c r="B317" i="144"/>
  <c r="B327" i="144"/>
  <c r="B184" i="144"/>
  <c r="B211" i="144"/>
  <c r="B68" i="144"/>
  <c r="B65" i="144"/>
  <c r="B91" i="144"/>
  <c r="B266" i="144"/>
  <c r="B245" i="144"/>
  <c r="B271" i="144"/>
  <c r="P199" i="144"/>
  <c r="D39" i="145"/>
  <c r="P375" i="144"/>
  <c r="L388" i="144"/>
  <c r="B39" i="145"/>
  <c r="L176" i="144"/>
  <c r="B314" i="144"/>
  <c r="B192" i="144"/>
  <c r="P40" i="144"/>
  <c r="E42" i="165"/>
  <c r="R154" i="144"/>
  <c r="L157" i="144"/>
  <c r="P172" i="144"/>
  <c r="P256" i="144"/>
  <c r="L262" i="144"/>
  <c r="P303" i="144"/>
  <c r="P322" i="144"/>
  <c r="L328" i="144"/>
  <c r="P342" i="144"/>
  <c r="P365" i="144"/>
  <c r="C66" i="144"/>
  <c r="C405" i="144"/>
  <c r="C420" i="144"/>
  <c r="C285" i="144"/>
  <c r="C299" i="144"/>
  <c r="C155" i="144"/>
  <c r="C176" i="144"/>
  <c r="C177" i="144"/>
  <c r="C242" i="144"/>
  <c r="C256" i="144"/>
  <c r="C126" i="144"/>
  <c r="C135" i="144"/>
  <c r="C335" i="144"/>
  <c r="P147" i="144"/>
  <c r="P146" i="144"/>
  <c r="D339" i="144"/>
  <c r="D349" i="144"/>
  <c r="D351" i="144"/>
  <c r="D135" i="144"/>
  <c r="D148" i="144"/>
  <c r="D247" i="144"/>
  <c r="D267" i="144"/>
  <c r="D33" i="144"/>
  <c r="D56" i="144"/>
  <c r="D61" i="144"/>
  <c r="D155" i="144"/>
  <c r="D167" i="144"/>
  <c r="D276" i="144"/>
  <c r="D399" i="144"/>
  <c r="D418" i="144"/>
  <c r="D416" i="144"/>
  <c r="D419" i="144"/>
  <c r="D162" i="144"/>
  <c r="D403" i="144"/>
  <c r="D340" i="144"/>
  <c r="D250" i="144"/>
  <c r="K195" i="144"/>
  <c r="O187" i="144"/>
  <c r="O193" i="144"/>
  <c r="U373" i="144"/>
  <c r="T373" i="144"/>
  <c r="U376" i="144"/>
  <c r="T376" i="144"/>
  <c r="U377" i="144"/>
  <c r="T377" i="144"/>
  <c r="T382" i="144"/>
  <c r="U382" i="144"/>
  <c r="U417" i="144"/>
  <c r="T417" i="144"/>
  <c r="W30" i="144"/>
  <c r="V30" i="144"/>
  <c r="W89" i="144"/>
  <c r="V89" i="144"/>
  <c r="W239" i="144"/>
  <c r="V239" i="144"/>
  <c r="V298" i="144"/>
  <c r="W298" i="144"/>
  <c r="W366" i="144"/>
  <c r="V366" i="144"/>
  <c r="R861" i="144"/>
  <c r="V861" i="144"/>
  <c r="T72" i="144"/>
  <c r="U72" i="144"/>
  <c r="T76" i="144"/>
  <c r="U76" i="144"/>
  <c r="T77" i="144"/>
  <c r="U77" i="144"/>
  <c r="U83" i="144"/>
  <c r="T83" i="144"/>
  <c r="U84" i="144"/>
  <c r="T84" i="144"/>
  <c r="T100" i="144"/>
  <c r="U100" i="144"/>
  <c r="T103" i="144"/>
  <c r="U103" i="144"/>
  <c r="T115" i="144"/>
  <c r="U115" i="144"/>
  <c r="T126" i="144"/>
  <c r="U126" i="144"/>
  <c r="U327" i="144"/>
  <c r="T327" i="144"/>
  <c r="T335" i="144"/>
  <c r="U335" i="144"/>
  <c r="U352" i="144"/>
  <c r="T352" i="144"/>
  <c r="U355" i="144"/>
  <c r="T355" i="144"/>
  <c r="T366" i="144"/>
  <c r="U366" i="144"/>
  <c r="U369" i="144"/>
  <c r="T369" i="144"/>
  <c r="U173" i="144"/>
  <c r="T173" i="144"/>
  <c r="T175" i="144"/>
  <c r="U175" i="144"/>
  <c r="U199" i="144"/>
  <c r="T199" i="144"/>
  <c r="T251" i="144"/>
  <c r="U251" i="144"/>
  <c r="U254" i="144"/>
  <c r="T254" i="144"/>
  <c r="U260" i="144"/>
  <c r="T260" i="144"/>
  <c r="U261" i="144"/>
  <c r="T261" i="144"/>
  <c r="U273" i="144"/>
  <c r="T273" i="144"/>
  <c r="U325" i="144"/>
  <c r="T325" i="144"/>
  <c r="K39" i="144"/>
  <c r="O50" i="144"/>
  <c r="W422" i="144"/>
  <c r="V422" i="144"/>
  <c r="T476" i="144"/>
  <c r="U476" i="144"/>
  <c r="E37" i="165"/>
  <c r="L393" i="144"/>
  <c r="C60" i="144"/>
  <c r="C45" i="144"/>
  <c r="C48" i="144"/>
  <c r="U204" i="144"/>
  <c r="U17" i="144"/>
  <c r="T17" i="144"/>
  <c r="U24" i="144"/>
  <c r="T24" i="144"/>
  <c r="T47" i="144"/>
  <c r="U47" i="144"/>
  <c r="T147" i="144"/>
  <c r="U147" i="144"/>
  <c r="U150" i="144"/>
  <c r="T150" i="144"/>
  <c r="U152" i="144"/>
  <c r="T152" i="144"/>
  <c r="U160" i="144"/>
  <c r="T160" i="144"/>
  <c r="T172" i="144"/>
  <c r="U172" i="144"/>
  <c r="T276" i="144"/>
  <c r="U276" i="144"/>
  <c r="T306" i="144"/>
  <c r="U306" i="144"/>
  <c r="T388" i="144"/>
  <c r="U388" i="144"/>
  <c r="U390" i="144"/>
  <c r="T390" i="144"/>
  <c r="T403" i="144"/>
  <c r="U403" i="144"/>
  <c r="T408" i="144"/>
  <c r="U408" i="144"/>
  <c r="W119" i="144"/>
  <c r="V119" i="144"/>
  <c r="W178" i="144"/>
  <c r="V178" i="144"/>
  <c r="V388" i="144"/>
  <c r="W388" i="144"/>
  <c r="J217" i="144"/>
  <c r="T97" i="144"/>
  <c r="U97" i="144"/>
  <c r="U405" i="144"/>
  <c r="T405" i="144"/>
  <c r="J285" i="144"/>
  <c r="T285" i="144"/>
  <c r="T86" i="144"/>
  <c r="U86" i="144"/>
  <c r="K187" i="144"/>
  <c r="U148" i="144"/>
  <c r="L600" i="144"/>
  <c r="L602" i="144"/>
  <c r="L601" i="144"/>
  <c r="T658" i="144"/>
  <c r="U658" i="144"/>
  <c r="P747" i="144"/>
  <c r="P746" i="144"/>
  <c r="P769" i="144"/>
  <c r="R769" i="144"/>
  <c r="L766" i="144"/>
  <c r="K379" i="144"/>
  <c r="T280" i="144"/>
  <c r="T128" i="144"/>
  <c r="U167" i="144"/>
  <c r="U78" i="144"/>
  <c r="U80" i="144"/>
  <c r="T163" i="144"/>
  <c r="T275" i="144"/>
  <c r="U110" i="144"/>
  <c r="U132" i="144"/>
  <c r="U35" i="144"/>
  <c r="K373" i="144"/>
  <c r="N386" i="144"/>
  <c r="U386" i="144"/>
  <c r="T393" i="144"/>
  <c r="W29" i="144"/>
  <c r="V29" i="144"/>
  <c r="W32" i="144"/>
  <c r="V32" i="144"/>
  <c r="W389" i="144"/>
  <c r="V389" i="144"/>
  <c r="J157" i="144"/>
  <c r="U328" i="144"/>
  <c r="T328" i="144"/>
  <c r="L461" i="144"/>
  <c r="L462" i="144"/>
  <c r="L656" i="144"/>
  <c r="L703" i="144"/>
  <c r="U715" i="144"/>
  <c r="T715" i="144"/>
  <c r="D740" i="144"/>
  <c r="D731" i="144"/>
  <c r="D750" i="144"/>
  <c r="D733" i="144"/>
  <c r="D739" i="144"/>
  <c r="D734" i="144"/>
  <c r="D747" i="144"/>
  <c r="D724" i="144"/>
  <c r="D738" i="144"/>
  <c r="D725" i="144"/>
  <c r="D719" i="144"/>
  <c r="D735" i="144"/>
  <c r="D729" i="144"/>
  <c r="D721" i="144"/>
  <c r="L721" i="144"/>
  <c r="L729" i="144"/>
  <c r="P775" i="144"/>
  <c r="D807" i="144"/>
  <c r="D795" i="144"/>
  <c r="D793" i="144"/>
  <c r="D794" i="144"/>
  <c r="D815" i="144"/>
  <c r="D785" i="144"/>
  <c r="D792" i="144"/>
  <c r="D803" i="144"/>
  <c r="D789" i="144"/>
  <c r="D796" i="144"/>
  <c r="D814" i="144"/>
  <c r="D786" i="144"/>
  <c r="D812" i="144"/>
  <c r="D800" i="144"/>
  <c r="D804" i="144"/>
  <c r="D790" i="144"/>
  <c r="D808" i="144"/>
  <c r="D813" i="144"/>
  <c r="D791" i="144"/>
  <c r="D799" i="144"/>
  <c r="D797" i="144"/>
  <c r="D788" i="144"/>
  <c r="D802" i="144"/>
  <c r="L794" i="144"/>
  <c r="P803" i="144"/>
  <c r="T491" i="144"/>
  <c r="U491" i="144"/>
  <c r="T537" i="144"/>
  <c r="U537" i="144"/>
  <c r="U561" i="144"/>
  <c r="T561" i="144"/>
  <c r="U563" i="144"/>
  <c r="T563" i="144"/>
  <c r="U578" i="144"/>
  <c r="T578" i="144"/>
  <c r="T589" i="144"/>
  <c r="U589" i="144"/>
  <c r="T604" i="144"/>
  <c r="U604" i="144"/>
  <c r="U605" i="144"/>
  <c r="T605" i="144"/>
  <c r="U610" i="144"/>
  <c r="T610" i="144"/>
  <c r="T630" i="144"/>
  <c r="U630" i="144"/>
  <c r="T637" i="144"/>
  <c r="U637" i="144"/>
  <c r="T641" i="144"/>
  <c r="U641" i="144"/>
  <c r="T650" i="144"/>
  <c r="U650" i="144"/>
  <c r="V650" i="144"/>
  <c r="W650" i="144"/>
  <c r="U664" i="144"/>
  <c r="T664" i="144"/>
  <c r="T669" i="144"/>
  <c r="U669" i="144"/>
  <c r="T679" i="144"/>
  <c r="U679" i="144"/>
  <c r="T683" i="144"/>
  <c r="U683" i="144"/>
  <c r="T684" i="144"/>
  <c r="U684" i="144"/>
  <c r="V690" i="144"/>
  <c r="W690" i="144"/>
  <c r="T710" i="144"/>
  <c r="U710" i="144"/>
  <c r="T714" i="144"/>
  <c r="U714" i="144"/>
  <c r="U731" i="144"/>
  <c r="T731" i="144"/>
  <c r="U737" i="144"/>
  <c r="T737" i="144"/>
  <c r="T743" i="144"/>
  <c r="U743" i="144"/>
  <c r="V743" i="144"/>
  <c r="W743" i="144"/>
  <c r="W748" i="144"/>
  <c r="V748" i="144"/>
  <c r="W749" i="144"/>
  <c r="V749" i="144"/>
  <c r="T750" i="144"/>
  <c r="U750" i="144"/>
  <c r="W750" i="144"/>
  <c r="V750" i="144"/>
  <c r="W752" i="144"/>
  <c r="V752" i="144"/>
  <c r="T752" i="144"/>
  <c r="U752" i="144"/>
  <c r="W756" i="144"/>
  <c r="V756" i="144"/>
  <c r="U761" i="144"/>
  <c r="T761" i="144"/>
  <c r="U767" i="144"/>
  <c r="T767" i="144"/>
  <c r="W781" i="144"/>
  <c r="V781" i="144"/>
  <c r="W782" i="144"/>
  <c r="V782" i="144"/>
  <c r="T783" i="144"/>
  <c r="U783" i="144"/>
  <c r="U794" i="144"/>
  <c r="T794" i="144"/>
  <c r="U805" i="144"/>
  <c r="T805" i="144"/>
  <c r="W814" i="144"/>
  <c r="V814" i="144"/>
  <c r="U104" i="144"/>
  <c r="T104" i="144"/>
  <c r="U141" i="144"/>
  <c r="T141" i="144"/>
  <c r="T158" i="144"/>
  <c r="U158" i="144"/>
  <c r="U193" i="144"/>
  <c r="T193" i="144"/>
  <c r="T219" i="144"/>
  <c r="U219" i="144"/>
  <c r="T222" i="144"/>
  <c r="U222" i="144"/>
  <c r="T227" i="144"/>
  <c r="U227" i="144"/>
  <c r="U237" i="144"/>
  <c r="T237" i="144"/>
  <c r="U287" i="144"/>
  <c r="T313" i="144"/>
  <c r="U319" i="144"/>
  <c r="T319" i="144"/>
  <c r="V60" i="144"/>
  <c r="W60" i="144"/>
  <c r="W90" i="144"/>
  <c r="V90" i="144"/>
  <c r="W332" i="144"/>
  <c r="V332" i="144"/>
  <c r="O367" i="144"/>
  <c r="U3" i="144"/>
  <c r="K165" i="144"/>
  <c r="K172" i="144"/>
  <c r="O33" i="144"/>
  <c r="O35" i="144"/>
  <c r="D720" i="144"/>
  <c r="D787" i="144"/>
  <c r="D806" i="144"/>
  <c r="P506" i="144"/>
  <c r="P508" i="144"/>
  <c r="R508" i="144"/>
  <c r="J515" i="144"/>
  <c r="T515" i="144"/>
  <c r="U559" i="144"/>
  <c r="L574" i="144"/>
  <c r="C600" i="144"/>
  <c r="C615" i="144"/>
  <c r="C597" i="144"/>
  <c r="C604" i="144"/>
  <c r="C605" i="144"/>
  <c r="C593" i="144"/>
  <c r="C602" i="144"/>
  <c r="C617" i="144"/>
  <c r="C601" i="144"/>
  <c r="C589" i="144"/>
  <c r="C614" i="144"/>
  <c r="C591" i="144"/>
  <c r="C607" i="144"/>
  <c r="C616" i="144"/>
  <c r="C587" i="144"/>
  <c r="T654" i="144"/>
  <c r="U654" i="144"/>
  <c r="P655" i="144"/>
  <c r="P654" i="144"/>
  <c r="C694" i="144"/>
  <c r="C714" i="144"/>
  <c r="C693" i="144"/>
  <c r="C689" i="144"/>
  <c r="C688" i="144"/>
  <c r="C698" i="144"/>
  <c r="C704" i="144"/>
  <c r="C687" i="144"/>
  <c r="C716" i="144"/>
  <c r="C700" i="144"/>
  <c r="C702" i="144"/>
  <c r="C701" i="144"/>
  <c r="C691" i="144"/>
  <c r="C713" i="144"/>
  <c r="C692" i="144"/>
  <c r="C686" i="144"/>
  <c r="P688" i="144"/>
  <c r="L701" i="144"/>
  <c r="C760" i="144"/>
  <c r="C774" i="144"/>
  <c r="C761" i="144"/>
  <c r="C765" i="144"/>
  <c r="C763" i="144"/>
  <c r="C762" i="144"/>
  <c r="C781" i="144"/>
  <c r="C782" i="144"/>
  <c r="C755" i="144"/>
  <c r="C770" i="144"/>
  <c r="C759" i="144"/>
  <c r="C764" i="144"/>
  <c r="C780" i="144"/>
  <c r="C766" i="144"/>
  <c r="C754" i="144"/>
  <c r="C769" i="144"/>
  <c r="C758" i="144"/>
  <c r="C773" i="144"/>
  <c r="C752" i="144"/>
  <c r="C771" i="144"/>
  <c r="C783" i="144"/>
  <c r="C756" i="144"/>
  <c r="C767" i="144"/>
  <c r="L755" i="144"/>
  <c r="R755" i="144"/>
  <c r="V755" i="144"/>
  <c r="L821" i="144"/>
  <c r="P838" i="144"/>
  <c r="C868" i="144"/>
  <c r="C870" i="144"/>
  <c r="C865" i="144"/>
  <c r="C857" i="144"/>
  <c r="C869" i="144"/>
  <c r="C882" i="144"/>
  <c r="C855" i="144"/>
  <c r="C854" i="144"/>
  <c r="C867" i="144"/>
  <c r="C596" i="144"/>
  <c r="P661" i="144"/>
  <c r="R661" i="144"/>
  <c r="U21" i="144"/>
  <c r="U69" i="144"/>
  <c r="T74" i="144"/>
  <c r="T87" i="144"/>
  <c r="T99" i="144"/>
  <c r="T111" i="144"/>
  <c r="T136" i="144"/>
  <c r="U188" i="144"/>
  <c r="T189" i="144"/>
  <c r="T200" i="144"/>
  <c r="T256" i="144"/>
  <c r="T281" i="144"/>
  <c r="T288" i="144"/>
  <c r="T321" i="144"/>
  <c r="U322" i="144"/>
  <c r="U324" i="144"/>
  <c r="T303" i="144"/>
  <c r="D62" i="145"/>
  <c r="C912" i="165"/>
  <c r="D586" i="144"/>
  <c r="K757" i="144"/>
  <c r="U691" i="144"/>
  <c r="D443" i="144"/>
  <c r="D434" i="144"/>
  <c r="D435" i="144"/>
  <c r="D449" i="144"/>
  <c r="D432" i="144"/>
  <c r="D431" i="144"/>
  <c r="D444" i="144"/>
  <c r="D423" i="144"/>
  <c r="D426" i="144"/>
  <c r="N436" i="144"/>
  <c r="U436" i="144"/>
  <c r="N454" i="144"/>
  <c r="P527" i="144"/>
  <c r="L534" i="144"/>
  <c r="R534" i="144"/>
  <c r="O559" i="144"/>
  <c r="O586" i="144"/>
  <c r="P564" i="144"/>
  <c r="L648" i="144"/>
  <c r="R647" i="144"/>
  <c r="L660" i="144"/>
  <c r="O746" i="144"/>
  <c r="L772" i="144"/>
  <c r="R772" i="144"/>
  <c r="R857" i="144"/>
  <c r="P864" i="144"/>
  <c r="L897" i="144"/>
  <c r="L22" i="162"/>
  <c r="L907" i="144"/>
  <c r="L32" i="162"/>
  <c r="R907" i="144"/>
  <c r="L496" i="144"/>
  <c r="T383" i="144"/>
  <c r="U27" i="144"/>
  <c r="U44" i="144"/>
  <c r="U109" i="144"/>
  <c r="U113" i="144"/>
  <c r="U138" i="144"/>
  <c r="T142" i="144"/>
  <c r="U144" i="144"/>
  <c r="U145" i="144"/>
  <c r="U155" i="144"/>
  <c r="T169" i="144"/>
  <c r="U170" i="144"/>
  <c r="U176" i="144"/>
  <c r="U208" i="144"/>
  <c r="T220" i="144"/>
  <c r="T223" i="144"/>
  <c r="U269" i="144"/>
  <c r="U289" i="144"/>
  <c r="U310" i="144"/>
  <c r="T311" i="144"/>
  <c r="T329" i="144"/>
  <c r="U344" i="144"/>
  <c r="T346" i="144"/>
  <c r="T354" i="144"/>
  <c r="U357" i="144"/>
  <c r="T333" i="144"/>
  <c r="C519" i="144"/>
  <c r="C504" i="144"/>
  <c r="C520" i="144"/>
  <c r="P490" i="144"/>
  <c r="P489" i="144"/>
  <c r="P494" i="144"/>
  <c r="L511" i="144"/>
  <c r="L502" i="144"/>
  <c r="L519" i="144"/>
  <c r="L517" i="144"/>
  <c r="C540" i="144"/>
  <c r="C553" i="144"/>
  <c r="C524" i="144"/>
  <c r="C539" i="144"/>
  <c r="P524" i="144"/>
  <c r="P522" i="144"/>
  <c r="L537" i="144"/>
  <c r="P538" i="144"/>
  <c r="R538" i="144"/>
  <c r="P565" i="144"/>
  <c r="L603" i="144"/>
  <c r="L637" i="144"/>
  <c r="P681" i="144"/>
  <c r="P680" i="144"/>
  <c r="L693" i="144"/>
  <c r="P704" i="144"/>
  <c r="L758" i="144"/>
  <c r="R758" i="144"/>
  <c r="P763" i="144"/>
  <c r="R763" i="144"/>
  <c r="W763" i="144"/>
  <c r="P765" i="144"/>
  <c r="L802" i="144"/>
  <c r="L799" i="144"/>
  <c r="R802" i="144"/>
  <c r="P808" i="144"/>
  <c r="C847" i="144"/>
  <c r="C833" i="144"/>
  <c r="C850" i="144"/>
  <c r="C818" i="144"/>
  <c r="C848" i="144"/>
  <c r="L609" i="144"/>
  <c r="R609" i="144"/>
  <c r="W609" i="144"/>
  <c r="L608" i="144"/>
  <c r="R608" i="144"/>
  <c r="P675" i="144"/>
  <c r="P667" i="144"/>
  <c r="W453" i="144"/>
  <c r="V453" i="144"/>
  <c r="T462" i="144"/>
  <c r="U462" i="144"/>
  <c r="U464" i="144"/>
  <c r="T464" i="144"/>
  <c r="E70" i="145"/>
  <c r="D67" i="145"/>
  <c r="D465" i="144"/>
  <c r="D467" i="144"/>
  <c r="D477" i="144"/>
  <c r="D509" i="144"/>
  <c r="D511" i="144"/>
  <c r="D497" i="144"/>
  <c r="D498" i="144"/>
  <c r="D499" i="144"/>
  <c r="D542" i="144"/>
  <c r="D530" i="144"/>
  <c r="D534" i="144"/>
  <c r="P582" i="144"/>
  <c r="P581" i="144"/>
  <c r="D600" i="144"/>
  <c r="D598" i="144"/>
  <c r="D610" i="144"/>
  <c r="C648" i="144"/>
  <c r="C621" i="144"/>
  <c r="B1024" i="165"/>
  <c r="C631" i="144"/>
  <c r="C635" i="144"/>
  <c r="C637" i="144"/>
  <c r="L695" i="144"/>
  <c r="L759" i="144"/>
  <c r="L816" i="144"/>
  <c r="L814" i="144"/>
  <c r="R595" i="144"/>
  <c r="W595" i="144"/>
  <c r="U438" i="144"/>
  <c r="T438" i="144"/>
  <c r="T831" i="144"/>
  <c r="U831" i="144"/>
  <c r="U838" i="144"/>
  <c r="T838" i="144"/>
  <c r="U842" i="144"/>
  <c r="T842" i="144"/>
  <c r="W847" i="144"/>
  <c r="V847" i="144"/>
  <c r="W848" i="144"/>
  <c r="V848" i="144"/>
  <c r="D490" i="144"/>
  <c r="D489" i="144"/>
  <c r="L20" i="162"/>
  <c r="D764" i="144"/>
  <c r="D533" i="144"/>
  <c r="D524" i="144"/>
  <c r="D501" i="144"/>
  <c r="D510" i="144"/>
  <c r="D468" i="144"/>
  <c r="D609" i="144"/>
  <c r="D773" i="144"/>
  <c r="P439" i="144"/>
  <c r="U522" i="144"/>
  <c r="D587" i="144"/>
  <c r="T621" i="144"/>
  <c r="U621" i="144"/>
  <c r="C639" i="144"/>
  <c r="L683" i="144"/>
  <c r="L682" i="144"/>
  <c r="R692" i="144"/>
  <c r="L692" i="144"/>
  <c r="C732" i="144"/>
  <c r="C738" i="144"/>
  <c r="C728" i="144"/>
  <c r="C726" i="144"/>
  <c r="C734" i="144"/>
  <c r="C739" i="144"/>
  <c r="J865" i="144"/>
  <c r="D894" i="144"/>
  <c r="D897" i="144"/>
  <c r="D905" i="144"/>
  <c r="D464" i="144"/>
  <c r="E31" i="165"/>
  <c r="R463" i="144"/>
  <c r="V463" i="144"/>
  <c r="L542" i="144"/>
  <c r="R542" i="144"/>
  <c r="W542" i="144"/>
  <c r="U444" i="144"/>
  <c r="T444" i="144"/>
  <c r="T447" i="144"/>
  <c r="U447" i="144"/>
  <c r="V451" i="144"/>
  <c r="W451" i="144"/>
  <c r="U456" i="144"/>
  <c r="U461" i="144"/>
  <c r="T461" i="144"/>
  <c r="T486" i="144"/>
  <c r="U486" i="144"/>
  <c r="T488" i="144"/>
  <c r="U488" i="144"/>
  <c r="U490" i="144"/>
  <c r="T490" i="144"/>
  <c r="T496" i="144"/>
  <c r="U496" i="144"/>
  <c r="U504" i="144"/>
  <c r="T504" i="144"/>
  <c r="U508" i="144"/>
  <c r="T508" i="144"/>
  <c r="W525" i="144"/>
  <c r="V525" i="144"/>
  <c r="T528" i="144"/>
  <c r="U528" i="144"/>
  <c r="V546" i="144"/>
  <c r="W546" i="144"/>
  <c r="W551" i="144"/>
  <c r="V551" i="144"/>
  <c r="W552" i="144"/>
  <c r="V552" i="144"/>
  <c r="T575" i="144"/>
  <c r="U575" i="144"/>
  <c r="U577" i="144"/>
  <c r="T577" i="144"/>
  <c r="T582" i="144"/>
  <c r="U582" i="144"/>
  <c r="T584" i="144"/>
  <c r="U584" i="144"/>
  <c r="T599" i="144"/>
  <c r="U599" i="144"/>
  <c r="T603" i="144"/>
  <c r="U603" i="144"/>
  <c r="T615" i="144"/>
  <c r="U615" i="144"/>
  <c r="T645" i="144"/>
  <c r="U645" i="144"/>
  <c r="U648" i="144"/>
  <c r="T648" i="144"/>
  <c r="U660" i="144"/>
  <c r="T660" i="144"/>
  <c r="T665" i="144"/>
  <c r="U665" i="144"/>
  <c r="U668" i="144"/>
  <c r="T668" i="144"/>
  <c r="T670" i="144"/>
  <c r="U670" i="144"/>
  <c r="T672" i="144"/>
  <c r="U672" i="144"/>
  <c r="T677" i="144"/>
  <c r="U677" i="144"/>
  <c r="T711" i="144"/>
  <c r="U711" i="144"/>
  <c r="U730" i="144"/>
  <c r="T730" i="144"/>
  <c r="T745" i="144"/>
  <c r="U745" i="144"/>
  <c r="V745" i="144"/>
  <c r="W745" i="144"/>
  <c r="U773" i="144"/>
  <c r="T773" i="144"/>
  <c r="W778" i="144"/>
  <c r="V778" i="144"/>
  <c r="U786" i="144"/>
  <c r="T786" i="144"/>
  <c r="T795" i="144"/>
  <c r="U795" i="144"/>
  <c r="W811" i="144"/>
  <c r="V811" i="144"/>
  <c r="T889" i="144"/>
  <c r="C797" i="144"/>
  <c r="C806" i="144"/>
  <c r="E44" i="165"/>
  <c r="C22" i="144"/>
  <c r="L452" i="144"/>
  <c r="L451" i="144"/>
  <c r="V455" i="144"/>
  <c r="W455" i="144"/>
  <c r="V519" i="144"/>
  <c r="P431" i="144"/>
  <c r="C560" i="144"/>
  <c r="C571" i="144"/>
  <c r="U634" i="144"/>
  <c r="P823" i="144"/>
  <c r="C565" i="144"/>
  <c r="C795" i="144"/>
  <c r="E53" i="165"/>
  <c r="R529" i="144"/>
  <c r="C808" i="144"/>
  <c r="T498" i="144"/>
  <c r="V521" i="144"/>
  <c r="W521" i="144"/>
  <c r="U521" i="144"/>
  <c r="T521" i="144"/>
  <c r="T551" i="144"/>
  <c r="U551" i="144"/>
  <c r="U602" i="144"/>
  <c r="U618" i="144"/>
  <c r="T618" i="144"/>
  <c r="T632" i="144"/>
  <c r="U632" i="144"/>
  <c r="T547" i="144"/>
  <c r="U547" i="144"/>
  <c r="T549" i="144"/>
  <c r="U557" i="144"/>
  <c r="T557" i="144"/>
  <c r="U562" i="144"/>
  <c r="T562" i="144"/>
  <c r="T620" i="144"/>
  <c r="U620" i="144"/>
  <c r="U826" i="144"/>
  <c r="T826" i="144"/>
  <c r="L853" i="144"/>
  <c r="L852" i="144"/>
  <c r="T857" i="144"/>
  <c r="U857" i="144"/>
  <c r="T858" i="144"/>
  <c r="U858" i="144"/>
  <c r="U872" i="144"/>
  <c r="T872" i="144"/>
  <c r="W880" i="144"/>
  <c r="V880" i="144"/>
  <c r="U909" i="144"/>
  <c r="T909" i="144"/>
  <c r="E20" i="165"/>
  <c r="T479" i="144"/>
  <c r="U542" i="144"/>
  <c r="U530" i="144"/>
  <c r="T530" i="144"/>
  <c r="T531" i="144"/>
  <c r="U541" i="144"/>
  <c r="U543" i="144"/>
  <c r="T566" i="144"/>
  <c r="U566" i="144"/>
  <c r="U640" i="144"/>
  <c r="T640" i="144"/>
  <c r="T655" i="144"/>
  <c r="T747" i="144"/>
  <c r="U747" i="144"/>
  <c r="U785" i="144"/>
  <c r="U807" i="144"/>
  <c r="T807" i="144"/>
  <c r="T497" i="144"/>
  <c r="T499" i="144"/>
  <c r="U503" i="144"/>
  <c r="T507" i="144"/>
  <c r="U523" i="144"/>
  <c r="T532" i="144"/>
  <c r="T635" i="144"/>
  <c r="U825" i="144"/>
  <c r="T825" i="144"/>
  <c r="U829" i="144"/>
  <c r="T829" i="144"/>
  <c r="U840" i="144"/>
  <c r="U843" i="144"/>
  <c r="T843" i="144"/>
  <c r="T846" i="144"/>
  <c r="U846" i="144"/>
  <c r="V913" i="144"/>
  <c r="W913" i="144"/>
  <c r="U888" i="144"/>
  <c r="T888" i="144"/>
  <c r="T560" i="144"/>
  <c r="T564" i="144"/>
  <c r="T574" i="144"/>
  <c r="T633" i="144"/>
  <c r="U638" i="144"/>
  <c r="U659" i="144"/>
  <c r="U689" i="144"/>
  <c r="U693" i="144"/>
  <c r="T698" i="144"/>
  <c r="T703" i="144"/>
  <c r="U727" i="144"/>
  <c r="U759" i="144"/>
  <c r="U763" i="144"/>
  <c r="U792" i="144"/>
  <c r="U804" i="144"/>
  <c r="U836" i="144"/>
  <c r="T861" i="144"/>
  <c r="T902" i="144"/>
  <c r="T903" i="144"/>
  <c r="T671" i="144"/>
  <c r="T697" i="144"/>
  <c r="T707" i="144"/>
  <c r="U742" i="144"/>
  <c r="U749" i="144"/>
  <c r="U762" i="144"/>
  <c r="U768" i="144"/>
  <c r="U791" i="144"/>
  <c r="U800" i="144"/>
  <c r="T802" i="144"/>
  <c r="U813" i="144"/>
  <c r="U820" i="144"/>
  <c r="T840" i="144"/>
  <c r="T859" i="144"/>
  <c r="U862" i="144"/>
  <c r="T866" i="144"/>
  <c r="U887" i="144"/>
  <c r="U906" i="144"/>
  <c r="B8" i="144"/>
  <c r="B15" i="144"/>
  <c r="W294" i="144"/>
  <c r="E10" i="165"/>
  <c r="L19" i="144"/>
  <c r="P11" i="144"/>
  <c r="E9" i="165"/>
  <c r="B249" i="144"/>
  <c r="B257" i="144"/>
  <c r="B140" i="144"/>
  <c r="L400" i="144"/>
  <c r="L418" i="144"/>
  <c r="L268" i="144"/>
  <c r="B253" i="144"/>
  <c r="B132" i="144"/>
  <c r="E30" i="165"/>
  <c r="L39" i="144"/>
  <c r="R68" i="144"/>
  <c r="L119" i="144"/>
  <c r="L118" i="144"/>
  <c r="L165" i="144"/>
  <c r="L166" i="144"/>
  <c r="L192" i="144"/>
  <c r="L198" i="144"/>
  <c r="P213" i="144"/>
  <c r="L279" i="144"/>
  <c r="L290" i="144"/>
  <c r="L352" i="144"/>
  <c r="K33" i="144"/>
  <c r="U95" i="144"/>
  <c r="T95" i="144"/>
  <c r="P19" i="144"/>
  <c r="K317" i="144"/>
  <c r="K315" i="144"/>
  <c r="P631" i="144"/>
  <c r="P633" i="144"/>
  <c r="L635" i="144"/>
  <c r="L634" i="144"/>
  <c r="L636" i="144"/>
  <c r="P248" i="144"/>
  <c r="P289" i="144"/>
  <c r="L314" i="144"/>
  <c r="C190" i="144"/>
  <c r="C192" i="144"/>
  <c r="C194" i="144"/>
  <c r="C193" i="144"/>
  <c r="C202" i="144"/>
  <c r="C191" i="144"/>
  <c r="C196" i="144"/>
  <c r="C198" i="144"/>
  <c r="C197" i="144"/>
  <c r="C182" i="144"/>
  <c r="C199" i="144"/>
  <c r="C201" i="144"/>
  <c r="C183" i="144"/>
  <c r="C189" i="144"/>
  <c r="C187" i="144"/>
  <c r="C200" i="144"/>
  <c r="C186" i="144"/>
  <c r="C207" i="144"/>
  <c r="C209" i="144"/>
  <c r="C185" i="144"/>
  <c r="C195" i="144"/>
  <c r="C208" i="144"/>
  <c r="C210" i="144"/>
  <c r="C188" i="144"/>
  <c r="C206" i="144"/>
  <c r="C184" i="144"/>
  <c r="C352" i="144"/>
  <c r="C341" i="144"/>
  <c r="C343" i="144"/>
  <c r="C340" i="144"/>
  <c r="C344" i="144"/>
  <c r="C342" i="144"/>
  <c r="C350" i="144"/>
  <c r="C351" i="144"/>
  <c r="C360" i="144"/>
  <c r="C337" i="144"/>
  <c r="C338" i="144"/>
  <c r="C346" i="144"/>
  <c r="C347" i="144"/>
  <c r="C356" i="144"/>
  <c r="C333" i="144"/>
  <c r="C336" i="144"/>
  <c r="C345" i="144"/>
  <c r="C358" i="144"/>
  <c r="C359" i="144"/>
  <c r="C332" i="144"/>
  <c r="C334" i="144"/>
  <c r="O133" i="144"/>
  <c r="K255" i="144"/>
  <c r="K259" i="144"/>
  <c r="O185" i="144"/>
  <c r="T149" i="144"/>
  <c r="U149" i="144"/>
  <c r="U177" i="144"/>
  <c r="T177" i="144"/>
  <c r="U180" i="144"/>
  <c r="T180" i="144"/>
  <c r="U184" i="144"/>
  <c r="T184" i="144"/>
  <c r="T185" i="144"/>
  <c r="U185" i="144"/>
  <c r="U191" i="144"/>
  <c r="T191" i="144"/>
  <c r="U201" i="144"/>
  <c r="T201" i="144"/>
  <c r="T202" i="144"/>
  <c r="U202" i="144"/>
  <c r="T206" i="144"/>
  <c r="U206" i="144"/>
  <c r="T246" i="144"/>
  <c r="U246" i="144"/>
  <c r="U250" i="144"/>
  <c r="T250" i="144"/>
  <c r="U252" i="144"/>
  <c r="T252" i="144"/>
  <c r="U253" i="144"/>
  <c r="T253" i="144"/>
  <c r="U255" i="144"/>
  <c r="T255" i="144"/>
  <c r="U257" i="144"/>
  <c r="T257" i="144"/>
  <c r="U259" i="144"/>
  <c r="T259" i="144"/>
  <c r="U264" i="144"/>
  <c r="T264" i="144"/>
  <c r="T265" i="144"/>
  <c r="U265" i="144"/>
  <c r="U278" i="144"/>
  <c r="T278" i="144"/>
  <c r="U279" i="144"/>
  <c r="T279" i="144"/>
  <c r="T282" i="144"/>
  <c r="U282" i="144"/>
  <c r="T316" i="144"/>
  <c r="U316" i="144"/>
  <c r="L717" i="144"/>
  <c r="L715" i="144"/>
  <c r="U423" i="144"/>
  <c r="T423" i="144"/>
  <c r="U451" i="144"/>
  <c r="T451" i="144"/>
  <c r="B6" i="144"/>
  <c r="B7" i="144"/>
  <c r="B9" i="144"/>
  <c r="B27" i="144"/>
  <c r="B34" i="145"/>
  <c r="B10" i="144"/>
  <c r="P340" i="144"/>
  <c r="P3" i="144"/>
  <c r="B26" i="144"/>
  <c r="B17" i="144"/>
  <c r="B16" i="144"/>
  <c r="B14" i="144"/>
  <c r="W25" i="144"/>
  <c r="W54" i="144"/>
  <c r="W24" i="144"/>
  <c r="V203" i="144"/>
  <c r="W295" i="144"/>
  <c r="W114" i="144"/>
  <c r="E6" i="165"/>
  <c r="P10" i="144"/>
  <c r="P7" i="144"/>
  <c r="E33" i="165"/>
  <c r="E35" i="165"/>
  <c r="B124" i="144"/>
  <c r="B135" i="144"/>
  <c r="B137" i="144"/>
  <c r="L98" i="144"/>
  <c r="L346" i="144"/>
  <c r="L297" i="144"/>
  <c r="L65" i="144"/>
  <c r="L136" i="144"/>
  <c r="L146" i="144"/>
  <c r="L158" i="144"/>
  <c r="P195" i="144"/>
  <c r="P196" i="144"/>
  <c r="L305" i="144"/>
  <c r="L311" i="144"/>
  <c r="L312" i="144"/>
  <c r="P317" i="144"/>
  <c r="P394" i="144"/>
  <c r="P393" i="144"/>
  <c r="B112" i="144"/>
  <c r="B103" i="144"/>
  <c r="B108" i="144"/>
  <c r="B106" i="144"/>
  <c r="B111" i="144"/>
  <c r="B107" i="144"/>
  <c r="B101" i="144"/>
  <c r="B100" i="144"/>
  <c r="B119" i="144"/>
  <c r="B95" i="144"/>
  <c r="B96" i="144"/>
  <c r="B92" i="144"/>
  <c r="B232" i="144"/>
  <c r="B231" i="144"/>
  <c r="B219" i="144"/>
  <c r="B236" i="144"/>
  <c r="B238" i="144"/>
  <c r="B217" i="144"/>
  <c r="B223" i="144"/>
  <c r="B220" i="144"/>
  <c r="B237" i="144"/>
  <c r="B215" i="144"/>
  <c r="B214" i="144"/>
  <c r="B352" i="144"/>
  <c r="B340" i="144"/>
  <c r="B343" i="144"/>
  <c r="B349" i="144"/>
  <c r="B358" i="144"/>
  <c r="B351" i="144"/>
  <c r="B356" i="144"/>
  <c r="B338" i="144"/>
  <c r="B339" i="144"/>
  <c r="B333" i="144"/>
  <c r="B341" i="144"/>
  <c r="B344" i="144"/>
  <c r="B357" i="144"/>
  <c r="B345" i="144"/>
  <c r="B350" i="144"/>
  <c r="B346" i="144"/>
  <c r="B337" i="144"/>
  <c r="C58" i="144"/>
  <c r="C349" i="144"/>
  <c r="C348" i="144"/>
  <c r="P416" i="144"/>
  <c r="P417" i="144"/>
  <c r="P177" i="144"/>
  <c r="P56" i="144"/>
  <c r="P57" i="144"/>
  <c r="T94" i="144"/>
  <c r="U94" i="144"/>
  <c r="D284" i="144"/>
  <c r="D287" i="144"/>
  <c r="D285" i="144"/>
  <c r="D292" i="144"/>
  <c r="D281" i="144"/>
  <c r="D283" i="144"/>
  <c r="D291" i="144"/>
  <c r="D289" i="144"/>
  <c r="D279" i="144"/>
  <c r="D299" i="144"/>
  <c r="D288" i="144"/>
  <c r="D272" i="144"/>
  <c r="D273" i="144"/>
  <c r="D282" i="144"/>
  <c r="D277" i="144"/>
  <c r="D300" i="144"/>
  <c r="D275" i="144"/>
  <c r="D290" i="144"/>
  <c r="D130" i="144"/>
  <c r="D136" i="144"/>
  <c r="D138" i="144"/>
  <c r="D139" i="144"/>
  <c r="D129" i="144"/>
  <c r="D128" i="144"/>
  <c r="D126" i="144"/>
  <c r="D124" i="144"/>
  <c r="D142" i="144"/>
  <c r="D132" i="144"/>
  <c r="D140" i="144"/>
  <c r="D147" i="144"/>
  <c r="D149" i="144"/>
  <c r="D125" i="144"/>
  <c r="D122" i="144"/>
  <c r="D137" i="144"/>
  <c r="D146" i="144"/>
  <c r="D141" i="144"/>
  <c r="D131" i="144"/>
  <c r="D127" i="144"/>
  <c r="L17" i="144"/>
  <c r="E14" i="165"/>
  <c r="L44" i="144"/>
  <c r="E36" i="165"/>
  <c r="L363" i="144"/>
  <c r="L364" i="144"/>
  <c r="B22" i="144"/>
  <c r="V234" i="144"/>
  <c r="L213" i="144"/>
  <c r="P285" i="144"/>
  <c r="P49" i="144"/>
  <c r="L51" i="144"/>
  <c r="L76" i="144"/>
  <c r="E59" i="165"/>
  <c r="L161" i="144"/>
  <c r="L197" i="144"/>
  <c r="L229" i="144"/>
  <c r="P251" i="144"/>
  <c r="L280" i="144"/>
  <c r="L316" i="144"/>
  <c r="L370" i="144"/>
  <c r="L372" i="144"/>
  <c r="P402" i="144"/>
  <c r="B142" i="144"/>
  <c r="B130" i="144"/>
  <c r="B133" i="144"/>
  <c r="B150" i="144"/>
  <c r="B136" i="144"/>
  <c r="B129" i="144"/>
  <c r="B139" i="144"/>
  <c r="B123" i="144"/>
  <c r="B128" i="144"/>
  <c r="B134" i="144"/>
  <c r="B131" i="144"/>
  <c r="B149" i="144"/>
  <c r="B147" i="144"/>
  <c r="B126" i="144"/>
  <c r="B122" i="144"/>
  <c r="B262" i="144"/>
  <c r="B251" i="144"/>
  <c r="B259" i="144"/>
  <c r="B269" i="144"/>
  <c r="B256" i="144"/>
  <c r="B243" i="144"/>
  <c r="B248" i="144"/>
  <c r="B258" i="144"/>
  <c r="B242" i="144"/>
  <c r="B252" i="144"/>
  <c r="B267" i="144"/>
  <c r="B255" i="144"/>
  <c r="B261" i="144"/>
  <c r="B260" i="144"/>
  <c r="B244" i="144"/>
  <c r="C52" i="144"/>
  <c r="C41" i="144"/>
  <c r="C43" i="144"/>
  <c r="C44" i="144"/>
  <c r="C42" i="144"/>
  <c r="C40" i="144"/>
  <c r="C50" i="144"/>
  <c r="C51" i="144"/>
  <c r="C34" i="144"/>
  <c r="C46" i="144"/>
  <c r="C47" i="144"/>
  <c r="C38" i="144"/>
  <c r="C33" i="144"/>
  <c r="C57" i="144"/>
  <c r="C36" i="144"/>
  <c r="C37" i="144"/>
  <c r="C59" i="144"/>
  <c r="C49" i="144"/>
  <c r="C32" i="144"/>
  <c r="C357" i="144"/>
  <c r="C121" i="144"/>
  <c r="B72" i="165"/>
  <c r="O222" i="144"/>
  <c r="O17" i="144"/>
  <c r="T190" i="144"/>
  <c r="T196" i="144"/>
  <c r="T258" i="144"/>
  <c r="U262" i="144"/>
  <c r="U26" i="144"/>
  <c r="T26" i="144"/>
  <c r="U29" i="144"/>
  <c r="T29" i="144"/>
  <c r="U40" i="144"/>
  <c r="T40" i="144"/>
  <c r="U41" i="144"/>
  <c r="T41" i="144"/>
  <c r="U368" i="144"/>
  <c r="T368" i="144"/>
  <c r="U371" i="144"/>
  <c r="T371" i="144"/>
  <c r="U372" i="144"/>
  <c r="T372" i="144"/>
  <c r="T392" i="144"/>
  <c r="U392" i="144"/>
  <c r="U394" i="144"/>
  <c r="T394" i="144"/>
  <c r="U395" i="144"/>
  <c r="T395" i="144"/>
  <c r="T398" i="144"/>
  <c r="U398" i="144"/>
  <c r="T399" i="144"/>
  <c r="U399" i="144"/>
  <c r="T402" i="144"/>
  <c r="U402" i="144"/>
  <c r="U404" i="144"/>
  <c r="T404" i="144"/>
  <c r="T406" i="144"/>
  <c r="U406" i="144"/>
  <c r="T409" i="144"/>
  <c r="U409" i="144"/>
  <c r="U410" i="144"/>
  <c r="T410" i="144"/>
  <c r="T413" i="144"/>
  <c r="U413" i="144"/>
  <c r="T414" i="144"/>
  <c r="U414" i="144"/>
  <c r="U415" i="144"/>
  <c r="T415" i="144"/>
  <c r="W180" i="144"/>
  <c r="V180" i="144"/>
  <c r="W238" i="144"/>
  <c r="V238" i="144"/>
  <c r="W420" i="144"/>
  <c r="V420" i="144"/>
  <c r="L34" i="144"/>
  <c r="P304" i="144"/>
  <c r="P255" i="144"/>
  <c r="L148" i="144"/>
  <c r="L102" i="144"/>
  <c r="L103" i="144"/>
  <c r="L131" i="144"/>
  <c r="L215" i="144"/>
  <c r="L318" i="144"/>
  <c r="L329" i="144"/>
  <c r="L351" i="144"/>
  <c r="L395" i="144"/>
  <c r="C142" i="144"/>
  <c r="C130" i="144"/>
  <c r="C132" i="144"/>
  <c r="C134" i="144"/>
  <c r="C133" i="144"/>
  <c r="C131" i="144"/>
  <c r="C141" i="144"/>
  <c r="C124" i="144"/>
  <c r="C123" i="144"/>
  <c r="C129" i="144"/>
  <c r="C147" i="144"/>
  <c r="C137" i="144"/>
  <c r="C128" i="144"/>
  <c r="C148" i="144"/>
  <c r="C125" i="144"/>
  <c r="C127" i="144"/>
  <c r="C262" i="144"/>
  <c r="C250" i="144"/>
  <c r="C252" i="144"/>
  <c r="C254" i="144"/>
  <c r="C253" i="144"/>
  <c r="C251" i="144"/>
  <c r="C268" i="144"/>
  <c r="C270" i="144"/>
  <c r="C248" i="144"/>
  <c r="C245" i="144"/>
  <c r="C255" i="144"/>
  <c r="C266" i="144"/>
  <c r="C244" i="144"/>
  <c r="C243" i="144"/>
  <c r="C249" i="144"/>
  <c r="C247" i="144"/>
  <c r="C412" i="144"/>
  <c r="C401" i="144"/>
  <c r="C403" i="144"/>
  <c r="C402" i="144"/>
  <c r="C400" i="144"/>
  <c r="C404" i="144"/>
  <c r="C406" i="144"/>
  <c r="C408" i="144"/>
  <c r="C399" i="144"/>
  <c r="C396" i="144"/>
  <c r="C417" i="144"/>
  <c r="C407" i="144"/>
  <c r="C393" i="144"/>
  <c r="C410" i="144"/>
  <c r="C395" i="144"/>
  <c r="C392" i="144"/>
  <c r="C398" i="144"/>
  <c r="C397" i="144"/>
  <c r="C394" i="144"/>
  <c r="P236" i="144"/>
  <c r="P237" i="144"/>
  <c r="D224" i="144"/>
  <c r="D372" i="144"/>
  <c r="T12" i="144"/>
  <c r="U12" i="144"/>
  <c r="U55" i="144"/>
  <c r="T55" i="144"/>
  <c r="G82" i="145"/>
  <c r="T852" i="144"/>
  <c r="U852" i="144"/>
  <c r="P893" i="144"/>
  <c r="J14" i="162"/>
  <c r="N898" i="144"/>
  <c r="T898" i="144"/>
  <c r="H41" i="162"/>
  <c r="L49" i="144"/>
  <c r="E40" i="165"/>
  <c r="L73" i="144"/>
  <c r="E57" i="165"/>
  <c r="P93" i="144"/>
  <c r="L153" i="144"/>
  <c r="L188" i="144"/>
  <c r="L194" i="144"/>
  <c r="P225" i="144"/>
  <c r="L288" i="144"/>
  <c r="L350" i="144"/>
  <c r="L358" i="144"/>
  <c r="L417" i="144"/>
  <c r="B82" i="144"/>
  <c r="B38" i="145"/>
  <c r="B90" i="144"/>
  <c r="B87" i="144"/>
  <c r="B76" i="144"/>
  <c r="B77" i="144"/>
  <c r="B69" i="144"/>
  <c r="B202" i="144"/>
  <c r="B207" i="144"/>
  <c r="B197" i="144"/>
  <c r="B200" i="144"/>
  <c r="B185" i="144"/>
  <c r="B322" i="144"/>
  <c r="B315" i="144"/>
  <c r="B321" i="144"/>
  <c r="D375" i="144"/>
  <c r="D376" i="144"/>
  <c r="D386" i="144"/>
  <c r="D368" i="144"/>
  <c r="D388" i="144"/>
  <c r="D389" i="144"/>
  <c r="D379" i="144"/>
  <c r="D390" i="144"/>
  <c r="D367" i="144"/>
  <c r="D378" i="144"/>
  <c r="D364" i="144"/>
  <c r="D380" i="144"/>
  <c r="D221" i="144"/>
  <c r="D231" i="144"/>
  <c r="D219" i="144"/>
  <c r="D218" i="144"/>
  <c r="D216" i="144"/>
  <c r="D214" i="144"/>
  <c r="D227" i="144"/>
  <c r="D237" i="144"/>
  <c r="D215" i="144"/>
  <c r="D212" i="144"/>
  <c r="D226" i="144"/>
  <c r="D10" i="144"/>
  <c r="D14" i="144"/>
  <c r="D26" i="144"/>
  <c r="D27" i="144"/>
  <c r="D15" i="144"/>
  <c r="D17" i="144"/>
  <c r="D3" i="144"/>
  <c r="D5" i="144"/>
  <c r="D2" i="144"/>
  <c r="D6" i="144"/>
  <c r="D12" i="144"/>
  <c r="D30" i="144"/>
  <c r="D19" i="144"/>
  <c r="D28" i="144"/>
  <c r="D21" i="144"/>
  <c r="D7" i="144"/>
  <c r="D9" i="144"/>
  <c r="D8" i="144"/>
  <c r="D4" i="144"/>
  <c r="K79" i="144"/>
  <c r="O313" i="144"/>
  <c r="J63" i="144"/>
  <c r="T277" i="144"/>
  <c r="U277" i="144"/>
  <c r="T161" i="144"/>
  <c r="U161" i="144"/>
  <c r="T210" i="144"/>
  <c r="U210" i="144"/>
  <c r="U215" i="144"/>
  <c r="T215" i="144"/>
  <c r="U218" i="144"/>
  <c r="T218" i="144"/>
  <c r="U221" i="144"/>
  <c r="T221" i="144"/>
  <c r="U224" i="144"/>
  <c r="T224" i="144"/>
  <c r="U226" i="144"/>
  <c r="T226" i="144"/>
  <c r="U229" i="144"/>
  <c r="T229" i="144"/>
  <c r="U299" i="144"/>
  <c r="T299" i="144"/>
  <c r="U367" i="144"/>
  <c r="T367" i="144"/>
  <c r="U345" i="144"/>
  <c r="T345" i="144"/>
  <c r="J105" i="144"/>
  <c r="U263" i="144"/>
  <c r="T263" i="144"/>
  <c r="J266" i="144"/>
  <c r="U146" i="144"/>
  <c r="T146" i="144"/>
  <c r="U356" i="144"/>
  <c r="T356" i="144"/>
  <c r="U213" i="144"/>
  <c r="T213" i="144"/>
  <c r="U123" i="144"/>
  <c r="T123" i="144"/>
  <c r="U268" i="144"/>
  <c r="T268" i="144"/>
  <c r="L732" i="144"/>
  <c r="P734" i="144"/>
  <c r="L735" i="144"/>
  <c r="L733" i="144"/>
  <c r="P742" i="144"/>
  <c r="N746" i="144"/>
  <c r="T746" i="144"/>
  <c r="L747" i="144"/>
  <c r="L746" i="144"/>
  <c r="L750" i="144"/>
  <c r="L748" i="144"/>
  <c r="C70" i="144"/>
  <c r="C72" i="144"/>
  <c r="C74" i="144"/>
  <c r="C82" i="144"/>
  <c r="C71" i="144"/>
  <c r="C73" i="144"/>
  <c r="C172" i="144"/>
  <c r="C161" i="144"/>
  <c r="C163" i="144"/>
  <c r="C160" i="144"/>
  <c r="C164" i="144"/>
  <c r="C162" i="144"/>
  <c r="C292" i="144"/>
  <c r="C281" i="144"/>
  <c r="C283" i="144"/>
  <c r="C284" i="144"/>
  <c r="C282" i="144"/>
  <c r="C280" i="144"/>
  <c r="U8" i="144"/>
  <c r="T8" i="144"/>
  <c r="T9" i="144"/>
  <c r="U9" i="144"/>
  <c r="U43" i="144"/>
  <c r="T43" i="144"/>
  <c r="U46" i="144"/>
  <c r="T46" i="144"/>
  <c r="T50" i="144"/>
  <c r="U50" i="144"/>
  <c r="U51" i="144"/>
  <c r="T51" i="144"/>
  <c r="U130" i="144"/>
  <c r="T130" i="144"/>
  <c r="U131" i="144"/>
  <c r="T131" i="144"/>
  <c r="T133" i="144"/>
  <c r="U133" i="144"/>
  <c r="U139" i="144"/>
  <c r="T139" i="144"/>
  <c r="U166" i="144"/>
  <c r="T166" i="144"/>
  <c r="T238" i="144"/>
  <c r="U238" i="144"/>
  <c r="U239" i="144"/>
  <c r="T239" i="144"/>
  <c r="T274" i="144"/>
  <c r="U274" i="144"/>
  <c r="U304" i="144"/>
  <c r="T304" i="144"/>
  <c r="T314" i="144"/>
  <c r="U314" i="144"/>
  <c r="T364" i="144"/>
  <c r="U364" i="144"/>
  <c r="T365" i="144"/>
  <c r="U365" i="144"/>
  <c r="W36" i="144"/>
  <c r="V36" i="144"/>
  <c r="W216" i="144"/>
  <c r="V216" i="144"/>
  <c r="V269" i="144"/>
  <c r="W269" i="144"/>
  <c r="V302" i="144"/>
  <c r="W302" i="144"/>
  <c r="J337" i="144"/>
  <c r="U67" i="144"/>
  <c r="T67" i="144"/>
  <c r="J315" i="144"/>
  <c r="N56" i="144"/>
  <c r="K157" i="144"/>
  <c r="U358" i="144"/>
  <c r="T358" i="144"/>
  <c r="P659" i="144"/>
  <c r="L671" i="144"/>
  <c r="L828" i="144"/>
  <c r="T341" i="144"/>
  <c r="U341" i="144"/>
  <c r="T347" i="144"/>
  <c r="U347" i="144"/>
  <c r="U350" i="144"/>
  <c r="T350" i="144"/>
  <c r="T351" i="144"/>
  <c r="U351" i="144"/>
  <c r="T360" i="144"/>
  <c r="U360" i="144"/>
  <c r="V88" i="144"/>
  <c r="W88" i="144"/>
  <c r="V300" i="144"/>
  <c r="W300" i="144"/>
  <c r="W358" i="144"/>
  <c r="V358" i="144"/>
  <c r="N326" i="144"/>
  <c r="N105" i="144"/>
  <c r="N127" i="144"/>
  <c r="T127" i="144"/>
  <c r="O363" i="144"/>
  <c r="C1136" i="165"/>
  <c r="D718" i="144"/>
  <c r="P567" i="144"/>
  <c r="N568" i="144"/>
  <c r="T568" i="144"/>
  <c r="L569" i="144"/>
  <c r="L568" i="144"/>
  <c r="O592" i="144"/>
  <c r="P596" i="144"/>
  <c r="P598" i="144"/>
  <c r="B696" i="144"/>
  <c r="B714" i="144"/>
  <c r="B700" i="144"/>
  <c r="B688" i="144"/>
  <c r="B703" i="144"/>
  <c r="B692" i="144"/>
  <c r="B707" i="144"/>
  <c r="B709" i="144"/>
  <c r="B708" i="144"/>
  <c r="B698" i="144"/>
  <c r="B717" i="144"/>
  <c r="B716" i="144"/>
  <c r="B706" i="144"/>
  <c r="B701" i="144"/>
  <c r="B694" i="144"/>
  <c r="B699" i="144"/>
  <c r="B713" i="144"/>
  <c r="B715" i="144"/>
  <c r="B691" i="144"/>
  <c r="B705" i="144"/>
  <c r="B693" i="144"/>
  <c r="B695" i="144"/>
  <c r="B687" i="144"/>
  <c r="B690" i="144"/>
  <c r="B704" i="144"/>
  <c r="B818" i="144"/>
  <c r="B827" i="144"/>
  <c r="B831" i="144"/>
  <c r="B847" i="144"/>
  <c r="B848" i="144"/>
  <c r="B825" i="144"/>
  <c r="B836" i="144"/>
  <c r="B840" i="144"/>
  <c r="B829" i="144"/>
  <c r="B819" i="144"/>
  <c r="B833" i="144"/>
  <c r="B838" i="144"/>
  <c r="B832" i="144"/>
  <c r="B830" i="144"/>
  <c r="B846" i="144"/>
  <c r="B845" i="144"/>
  <c r="B834" i="144"/>
  <c r="B841" i="144"/>
  <c r="B826" i="144"/>
  <c r="B823" i="144"/>
  <c r="B820" i="144"/>
  <c r="B835" i="144"/>
  <c r="R99" i="144"/>
  <c r="B52" i="144"/>
  <c r="B172" i="144"/>
  <c r="B292" i="144"/>
  <c r="C69" i="144"/>
  <c r="C63" i="144"/>
  <c r="C68" i="144"/>
  <c r="C62" i="144"/>
  <c r="C78" i="144"/>
  <c r="C90" i="144"/>
  <c r="C89" i="144"/>
  <c r="C88" i="144"/>
  <c r="C79" i="144"/>
  <c r="C296" i="144"/>
  <c r="C297" i="144"/>
  <c r="C300" i="144"/>
  <c r="C157" i="144"/>
  <c r="C159" i="144"/>
  <c r="C153" i="144"/>
  <c r="C158" i="144"/>
  <c r="C178" i="144"/>
  <c r="C180" i="144"/>
  <c r="C112" i="144"/>
  <c r="C101" i="144"/>
  <c r="C103" i="144"/>
  <c r="C104" i="144"/>
  <c r="C102" i="144"/>
  <c r="C100" i="144"/>
  <c r="C232" i="144"/>
  <c r="C221" i="144"/>
  <c r="C223" i="144"/>
  <c r="C222" i="144"/>
  <c r="C220" i="144"/>
  <c r="C382" i="144"/>
  <c r="C370" i="144"/>
  <c r="C372" i="144"/>
  <c r="C374" i="144"/>
  <c r="C373" i="144"/>
  <c r="C371" i="144"/>
  <c r="D242" i="144"/>
  <c r="D248" i="144"/>
  <c r="D245" i="144"/>
  <c r="D258" i="144"/>
  <c r="D256" i="144"/>
  <c r="D270" i="144"/>
  <c r="D259" i="144"/>
  <c r="D269" i="144"/>
  <c r="D36" i="144"/>
  <c r="D32" i="144"/>
  <c r="D35" i="144"/>
  <c r="D57" i="144"/>
  <c r="D37" i="144"/>
  <c r="D45" i="144"/>
  <c r="D59" i="144"/>
  <c r="D50" i="144"/>
  <c r="D398" i="144"/>
  <c r="D417" i="144"/>
  <c r="D44" i="144"/>
  <c r="D42" i="144"/>
  <c r="D404" i="144"/>
  <c r="K197" i="144"/>
  <c r="T138" i="144"/>
  <c r="T2" i="144"/>
  <c r="U22" i="144"/>
  <c r="T22" i="144"/>
  <c r="U59" i="144"/>
  <c r="T59" i="144"/>
  <c r="U71" i="144"/>
  <c r="T71" i="144"/>
  <c r="T73" i="144"/>
  <c r="U73" i="144"/>
  <c r="U89" i="144"/>
  <c r="T89" i="144"/>
  <c r="T101" i="144"/>
  <c r="U101" i="144"/>
  <c r="T107" i="144"/>
  <c r="U107" i="144"/>
  <c r="U112" i="144"/>
  <c r="T112" i="144"/>
  <c r="U114" i="144"/>
  <c r="T114" i="144"/>
  <c r="U118" i="144"/>
  <c r="T118" i="144"/>
  <c r="T154" i="144"/>
  <c r="U154" i="144"/>
  <c r="U207" i="144"/>
  <c r="T207" i="144"/>
  <c r="U284" i="144"/>
  <c r="T284" i="144"/>
  <c r="T286" i="144"/>
  <c r="U286" i="144"/>
  <c r="T291" i="144"/>
  <c r="U291" i="144"/>
  <c r="T292" i="144"/>
  <c r="U292" i="144"/>
  <c r="T294" i="144"/>
  <c r="U294" i="144"/>
  <c r="U295" i="144"/>
  <c r="T295" i="144"/>
  <c r="T317" i="144"/>
  <c r="U317" i="144"/>
  <c r="U320" i="144"/>
  <c r="T320" i="144"/>
  <c r="U378" i="144"/>
  <c r="T378" i="144"/>
  <c r="T385" i="144"/>
  <c r="U385" i="144"/>
  <c r="T419" i="144"/>
  <c r="U419" i="144"/>
  <c r="W96" i="144"/>
  <c r="V96" i="144"/>
  <c r="W149" i="144"/>
  <c r="V149" i="144"/>
  <c r="W182" i="144"/>
  <c r="V182" i="144"/>
  <c r="V336" i="144"/>
  <c r="W336" i="144"/>
  <c r="N217" i="144"/>
  <c r="U243" i="144"/>
  <c r="T243" i="144"/>
  <c r="U418" i="144"/>
  <c r="T418" i="144"/>
  <c r="U178" i="144"/>
  <c r="T178" i="144"/>
  <c r="K43" i="144"/>
  <c r="P464" i="144"/>
  <c r="P495" i="144"/>
  <c r="P498" i="144"/>
  <c r="U502" i="144"/>
  <c r="T502" i="144"/>
  <c r="O526" i="144"/>
  <c r="L531" i="144"/>
  <c r="K533" i="144"/>
  <c r="N535" i="144"/>
  <c r="L536" i="144"/>
  <c r="L535" i="144"/>
  <c r="L540" i="144"/>
  <c r="T116" i="144"/>
  <c r="T69" i="144"/>
  <c r="U312" i="144"/>
  <c r="U87" i="144"/>
  <c r="U242" i="144"/>
  <c r="U68" i="144"/>
  <c r="O416" i="144"/>
  <c r="Q922" i="144"/>
  <c r="J91" i="144"/>
  <c r="P433" i="144"/>
  <c r="O436" i="144"/>
  <c r="O454" i="144"/>
  <c r="T484" i="144"/>
  <c r="U484" i="144"/>
  <c r="C542" i="144"/>
  <c r="C543" i="144"/>
  <c r="C544" i="144"/>
  <c r="C529" i="144"/>
  <c r="C530" i="144"/>
  <c r="C531" i="144"/>
  <c r="C532" i="144"/>
  <c r="C533" i="144"/>
  <c r="C534" i="144"/>
  <c r="C541" i="144"/>
  <c r="C523" i="144"/>
  <c r="C552" i="144"/>
  <c r="C521" i="144"/>
  <c r="C548" i="144"/>
  <c r="C525" i="144"/>
  <c r="L523" i="144"/>
  <c r="L522" i="144"/>
  <c r="L524" i="144"/>
  <c r="R522" i="144"/>
  <c r="W522" i="144"/>
  <c r="K566" i="144"/>
  <c r="L584" i="144"/>
  <c r="L583" i="144"/>
  <c r="T601" i="144"/>
  <c r="P607" i="144"/>
  <c r="U614" i="144"/>
  <c r="T614" i="144"/>
  <c r="L617" i="144"/>
  <c r="L616" i="144"/>
  <c r="D633" i="144"/>
  <c r="D629" i="144"/>
  <c r="D635" i="144"/>
  <c r="D621" i="144"/>
  <c r="D650" i="144"/>
  <c r="D640" i="144"/>
  <c r="D641" i="144"/>
  <c r="D632" i="144"/>
  <c r="D642" i="144"/>
  <c r="P627" i="144"/>
  <c r="C674" i="144"/>
  <c r="C675" i="144"/>
  <c r="C676" i="144"/>
  <c r="C661" i="144"/>
  <c r="C662" i="144"/>
  <c r="C663" i="144"/>
  <c r="C664" i="144"/>
  <c r="C665" i="144"/>
  <c r="C666" i="144"/>
  <c r="C682" i="144"/>
  <c r="C673" i="144"/>
  <c r="C672" i="144"/>
  <c r="C670" i="144"/>
  <c r="C668" i="144"/>
  <c r="C659" i="144"/>
  <c r="C654" i="144"/>
  <c r="C656" i="144"/>
  <c r="C655" i="144"/>
  <c r="C680" i="144"/>
  <c r="C681" i="144"/>
  <c r="C669" i="144"/>
  <c r="C667" i="144"/>
  <c r="C660" i="144"/>
  <c r="C657" i="144"/>
  <c r="C653" i="144"/>
  <c r="C684" i="144"/>
  <c r="C671" i="144"/>
  <c r="C658" i="144"/>
  <c r="C683" i="144"/>
  <c r="L702" i="144"/>
  <c r="L700" i="144"/>
  <c r="D741" i="144"/>
  <c r="D730" i="144"/>
  <c r="D728" i="144"/>
  <c r="D727" i="144"/>
  <c r="D748" i="144"/>
  <c r="D749" i="144"/>
  <c r="D722" i="144"/>
  <c r="D737" i="144"/>
  <c r="D726" i="144"/>
  <c r="D742" i="144"/>
  <c r="D732" i="144"/>
  <c r="D746" i="144"/>
  <c r="P722" i="144"/>
  <c r="P720" i="144"/>
  <c r="P737" i="144"/>
  <c r="L770" i="144"/>
  <c r="P791" i="144"/>
  <c r="L792" i="144"/>
  <c r="P801" i="144"/>
  <c r="P799" i="144"/>
  <c r="C872" i="144"/>
  <c r="C873" i="144"/>
  <c r="C874" i="144"/>
  <c r="C859" i="144"/>
  <c r="C860" i="144"/>
  <c r="C861" i="144"/>
  <c r="C862" i="144"/>
  <c r="C863" i="144"/>
  <c r="C864" i="144"/>
  <c r="C879" i="144"/>
  <c r="C856" i="144"/>
  <c r="C853" i="144"/>
  <c r="C878" i="144"/>
  <c r="C852" i="144"/>
  <c r="C881" i="144"/>
  <c r="C858" i="144"/>
  <c r="C871" i="144"/>
  <c r="C880" i="144"/>
  <c r="T885" i="144"/>
  <c r="U885" i="144"/>
  <c r="L890" i="144"/>
  <c r="F14" i="162"/>
  <c r="L915" i="144"/>
  <c r="F38" i="162"/>
  <c r="L913" i="144"/>
  <c r="T37" i="144"/>
  <c r="O460" i="144"/>
  <c r="P516" i="144"/>
  <c r="P515" i="144"/>
  <c r="L552" i="144"/>
  <c r="L550" i="144"/>
  <c r="P570" i="144"/>
  <c r="L582" i="144"/>
  <c r="U583" i="144"/>
  <c r="T583" i="144"/>
  <c r="K625" i="144"/>
  <c r="U667" i="144"/>
  <c r="T667" i="144"/>
  <c r="P699" i="144"/>
  <c r="D774" i="144"/>
  <c r="D757" i="144"/>
  <c r="D763" i="144"/>
  <c r="D783" i="144"/>
  <c r="D781" i="144"/>
  <c r="D758" i="144"/>
  <c r="D769" i="144"/>
  <c r="D775" i="144"/>
  <c r="D780" i="144"/>
  <c r="D761" i="144"/>
  <c r="D760" i="144"/>
  <c r="P754" i="144"/>
  <c r="P753" i="144"/>
  <c r="L762" i="144"/>
  <c r="K764" i="144"/>
  <c r="N766" i="144"/>
  <c r="T766" i="144"/>
  <c r="T819" i="144"/>
  <c r="U819" i="144"/>
  <c r="L827" i="144"/>
  <c r="L829" i="144"/>
  <c r="L871" i="144"/>
  <c r="P900" i="144"/>
  <c r="J23" i="162"/>
  <c r="P898" i="144"/>
  <c r="L901" i="144"/>
  <c r="L26" i="162"/>
  <c r="F23" i="162"/>
  <c r="L898" i="144"/>
  <c r="I922" i="144"/>
  <c r="M922" i="144"/>
  <c r="U16" i="144"/>
  <c r="T39" i="144"/>
  <c r="U49" i="144"/>
  <c r="P441" i="144"/>
  <c r="N469" i="144"/>
  <c r="P470" i="144"/>
  <c r="L473" i="144"/>
  <c r="P503" i="144"/>
  <c r="P502" i="144"/>
  <c r="L557" i="144"/>
  <c r="R662" i="144"/>
  <c r="W662" i="144"/>
  <c r="L662" i="144"/>
  <c r="P666" i="144"/>
  <c r="O691" i="144"/>
  <c r="L696" i="144"/>
  <c r="K698" i="144"/>
  <c r="P758" i="144"/>
  <c r="L768" i="144"/>
  <c r="P837" i="144"/>
  <c r="N865" i="144"/>
  <c r="L866" i="144"/>
  <c r="L865" i="144"/>
  <c r="L881" i="144"/>
  <c r="L880" i="144"/>
  <c r="L892" i="144"/>
  <c r="L17" i="162"/>
  <c r="R892" i="144"/>
  <c r="P859" i="144"/>
  <c r="R859" i="144"/>
  <c r="P760" i="144"/>
  <c r="R760" i="144"/>
  <c r="L840" i="144"/>
  <c r="R840" i="144"/>
  <c r="L905" i="144"/>
  <c r="L30" i="162"/>
  <c r="R905" i="144"/>
  <c r="P457" i="144"/>
  <c r="P456" i="144"/>
  <c r="C430" i="144"/>
  <c r="C443" i="144"/>
  <c r="C444" i="144"/>
  <c r="C445" i="144"/>
  <c r="C434" i="144"/>
  <c r="C442" i="144"/>
  <c r="C441" i="144"/>
  <c r="C440" i="144"/>
  <c r="C439" i="144"/>
  <c r="C427" i="144"/>
  <c r="C428" i="144"/>
  <c r="C429" i="144"/>
  <c r="K434" i="144"/>
  <c r="C437" i="144"/>
  <c r="P440" i="144"/>
  <c r="P445" i="144"/>
  <c r="C476" i="144"/>
  <c r="C477" i="144"/>
  <c r="C468" i="144"/>
  <c r="C462" i="144"/>
  <c r="C461" i="144"/>
  <c r="K467" i="144"/>
  <c r="C509" i="144"/>
  <c r="C510" i="144"/>
  <c r="C511" i="144"/>
  <c r="C496" i="144"/>
  <c r="C500" i="144"/>
  <c r="T550" i="144"/>
  <c r="U550" i="144"/>
  <c r="L590" i="144"/>
  <c r="L588" i="144"/>
  <c r="U616" i="144"/>
  <c r="T616" i="144"/>
  <c r="K619" i="144"/>
  <c r="L622" i="144"/>
  <c r="L621" i="144"/>
  <c r="P623" i="144"/>
  <c r="L626" i="144"/>
  <c r="K632" i="144"/>
  <c r="U647" i="144"/>
  <c r="T647" i="144"/>
  <c r="T680" i="144"/>
  <c r="U680" i="144"/>
  <c r="U682" i="144"/>
  <c r="T682" i="144"/>
  <c r="T713" i="144"/>
  <c r="U713" i="144"/>
  <c r="U753" i="144"/>
  <c r="T753" i="144"/>
  <c r="C839" i="144"/>
  <c r="C840" i="144"/>
  <c r="C841" i="144"/>
  <c r="C827" i="144"/>
  <c r="C831" i="144"/>
  <c r="C826" i="144"/>
  <c r="C830" i="144"/>
  <c r="C829" i="144"/>
  <c r="C832" i="144"/>
  <c r="C825" i="144"/>
  <c r="C823" i="144"/>
  <c r="C819" i="144"/>
  <c r="J823" i="144"/>
  <c r="U823" i="144"/>
  <c r="C834" i="144"/>
  <c r="C836" i="144"/>
  <c r="C838" i="144"/>
  <c r="U845" i="144"/>
  <c r="T845" i="144"/>
  <c r="P865" i="144"/>
  <c r="P866" i="144"/>
  <c r="C905" i="144"/>
  <c r="C906" i="144"/>
  <c r="C907" i="144"/>
  <c r="C892" i="144"/>
  <c r="C893" i="144"/>
  <c r="C894" i="144"/>
  <c r="C895" i="144"/>
  <c r="C896" i="144"/>
  <c r="C897" i="144"/>
  <c r="T913" i="144"/>
  <c r="U913" i="144"/>
  <c r="C435" i="144"/>
  <c r="C501" i="144"/>
  <c r="C478" i="144"/>
  <c r="P575" i="144"/>
  <c r="R575" i="144"/>
  <c r="V575" i="144"/>
  <c r="P509" i="144"/>
  <c r="R509" i="144"/>
  <c r="W509" i="144"/>
  <c r="R444" i="144"/>
  <c r="P444" i="144"/>
  <c r="T431" i="144"/>
  <c r="U431" i="144"/>
  <c r="J460" i="144"/>
  <c r="P472" i="144"/>
  <c r="P483" i="144"/>
  <c r="T489" i="144"/>
  <c r="L516" i="144"/>
  <c r="L515" i="144"/>
  <c r="T517" i="144"/>
  <c r="U517" i="144"/>
  <c r="L544" i="144"/>
  <c r="T555" i="144"/>
  <c r="U555" i="144"/>
  <c r="K599" i="144"/>
  <c r="P621" i="144"/>
  <c r="T634" i="144"/>
  <c r="L649" i="144"/>
  <c r="T700" i="144"/>
  <c r="P767" i="144"/>
  <c r="P766" i="144"/>
  <c r="P780" i="144"/>
  <c r="P779" i="144"/>
  <c r="U781" i="144"/>
  <c r="T781" i="144"/>
  <c r="P788" i="144"/>
  <c r="P786" i="144"/>
  <c r="U799" i="144"/>
  <c r="P813" i="144"/>
  <c r="P812" i="144"/>
  <c r="C821" i="144"/>
  <c r="C822" i="144"/>
  <c r="N850" i="144"/>
  <c r="C835" i="144"/>
  <c r="L835" i="144"/>
  <c r="L894" i="144"/>
  <c r="L19" i="162"/>
  <c r="T911" i="144"/>
  <c r="U911" i="144"/>
  <c r="C433" i="144"/>
  <c r="C466" i="144"/>
  <c r="C465" i="144"/>
  <c r="C464" i="144"/>
  <c r="C499" i="144"/>
  <c r="C828" i="144"/>
  <c r="C463" i="144"/>
  <c r="E7" i="165"/>
  <c r="R873" i="144"/>
  <c r="T426" i="144"/>
  <c r="U426" i="144"/>
  <c r="T430" i="144"/>
  <c r="U430" i="144"/>
  <c r="T453" i="144"/>
  <c r="U453" i="144"/>
  <c r="W459" i="144"/>
  <c r="V459" i="144"/>
  <c r="U483" i="144"/>
  <c r="T483" i="144"/>
  <c r="W518" i="144"/>
  <c r="V518" i="144"/>
  <c r="D440" i="144"/>
  <c r="D424" i="144"/>
  <c r="D436" i="144"/>
  <c r="D450" i="144"/>
  <c r="D429" i="144"/>
  <c r="D441" i="144"/>
  <c r="C474" i="144"/>
  <c r="C470" i="144"/>
  <c r="C458" i="144"/>
  <c r="C485" i="144"/>
  <c r="C484" i="144"/>
  <c r="C457" i="144"/>
  <c r="C516" i="144"/>
  <c r="C488" i="144"/>
  <c r="C490" i="144"/>
  <c r="C493" i="144"/>
  <c r="D868" i="144"/>
  <c r="D879" i="144"/>
  <c r="D856" i="144"/>
  <c r="C846" i="144"/>
  <c r="P819" i="144"/>
  <c r="L37" i="162"/>
  <c r="L753" i="144"/>
  <c r="D882" i="144"/>
  <c r="D878" i="144"/>
  <c r="R499" i="144"/>
  <c r="W499" i="144"/>
  <c r="R465" i="144"/>
  <c r="P436" i="144"/>
  <c r="N652" i="144"/>
  <c r="L847" i="144"/>
  <c r="P427" i="144"/>
  <c r="D433" i="144"/>
  <c r="L667" i="144"/>
  <c r="P634" i="144"/>
  <c r="L482" i="144"/>
  <c r="D862" i="144"/>
  <c r="D857" i="144"/>
  <c r="D445" i="144"/>
  <c r="D892" i="144"/>
  <c r="D895" i="144"/>
  <c r="D430" i="144"/>
  <c r="U700" i="144"/>
  <c r="U889" i="144"/>
  <c r="U733" i="144"/>
  <c r="J10" i="162"/>
  <c r="P885" i="144"/>
  <c r="C426" i="144"/>
  <c r="P432" i="144"/>
  <c r="C452" i="144"/>
  <c r="D478" i="144"/>
  <c r="D476" i="144"/>
  <c r="C575" i="144"/>
  <c r="C577" i="144"/>
  <c r="C562" i="144"/>
  <c r="C567" i="144"/>
  <c r="C585" i="144"/>
  <c r="C584" i="144"/>
  <c r="C583" i="144"/>
  <c r="C568" i="144"/>
  <c r="C561" i="144"/>
  <c r="L563" i="144"/>
  <c r="C570" i="144"/>
  <c r="C573" i="144"/>
  <c r="U581" i="144"/>
  <c r="T581" i="144"/>
  <c r="C609" i="144"/>
  <c r="C608" i="144"/>
  <c r="C595" i="144"/>
  <c r="C598" i="144"/>
  <c r="C599" i="144"/>
  <c r="C643" i="144"/>
  <c r="C628" i="144"/>
  <c r="C630" i="144"/>
  <c r="C642" i="144"/>
  <c r="C629" i="144"/>
  <c r="C633" i="144"/>
  <c r="C641" i="144"/>
  <c r="C632" i="144"/>
  <c r="C651" i="144"/>
  <c r="C650" i="144"/>
  <c r="C649" i="144"/>
  <c r="C636" i="144"/>
  <c r="C634" i="144"/>
  <c r="C624" i="144"/>
  <c r="C623" i="144"/>
  <c r="C622" i="144"/>
  <c r="C620" i="144"/>
  <c r="C625" i="144"/>
  <c r="C626" i="144"/>
  <c r="L631" i="144"/>
  <c r="R631" i="144"/>
  <c r="C638" i="144"/>
  <c r="T649" i="144"/>
  <c r="U649" i="144"/>
  <c r="C707" i="144"/>
  <c r="C708" i="144"/>
  <c r="C709" i="144"/>
  <c r="C697" i="144"/>
  <c r="C696" i="144"/>
  <c r="C695" i="144"/>
  <c r="C699" i="144"/>
  <c r="C706" i="144"/>
  <c r="C703" i="144"/>
  <c r="L689" i="144"/>
  <c r="L687" i="144"/>
  <c r="C690" i="144"/>
  <c r="C705" i="144"/>
  <c r="C715" i="144"/>
  <c r="C740" i="144"/>
  <c r="C741" i="144"/>
  <c r="C742" i="144"/>
  <c r="C731" i="144"/>
  <c r="C730" i="144"/>
  <c r="C727" i="144"/>
  <c r="C729" i="144"/>
  <c r="C736" i="144"/>
  <c r="U720" i="144"/>
  <c r="T720" i="144"/>
  <c r="U724" i="144"/>
  <c r="C725" i="144"/>
  <c r="C737" i="144"/>
  <c r="U748" i="144"/>
  <c r="T748" i="144"/>
  <c r="R779" i="144"/>
  <c r="J790" i="144"/>
  <c r="C820" i="144"/>
  <c r="C824" i="144"/>
  <c r="L824" i="144"/>
  <c r="L833" i="144"/>
  <c r="C837" i="144"/>
  <c r="P846" i="144"/>
  <c r="P845" i="144"/>
  <c r="U880" i="144"/>
  <c r="T880" i="144"/>
  <c r="L893" i="144"/>
  <c r="L18" i="162"/>
  <c r="C431" i="144"/>
  <c r="C497" i="144"/>
  <c r="C566" i="144"/>
  <c r="C563" i="144"/>
  <c r="L793" i="144"/>
  <c r="L562" i="144"/>
  <c r="R562" i="144"/>
  <c r="V562" i="144"/>
  <c r="C610" i="144"/>
  <c r="L510" i="144"/>
  <c r="R510" i="144"/>
  <c r="R741" i="144"/>
  <c r="W741" i="144"/>
  <c r="T434" i="144"/>
  <c r="U434" i="144"/>
  <c r="T480" i="144"/>
  <c r="U480" i="144"/>
  <c r="U482" i="144"/>
  <c r="U548" i="144"/>
  <c r="D591" i="144"/>
  <c r="P700" i="144"/>
  <c r="P701" i="144"/>
  <c r="U779" i="144"/>
  <c r="T779" i="144"/>
  <c r="U812" i="144"/>
  <c r="T812" i="144"/>
  <c r="U814" i="144"/>
  <c r="T814" i="144"/>
  <c r="O850" i="144"/>
  <c r="O823" i="144"/>
  <c r="P832" i="144"/>
  <c r="U847" i="144"/>
  <c r="T847" i="144"/>
  <c r="U878" i="144"/>
  <c r="T878" i="144"/>
  <c r="R727" i="144"/>
  <c r="W727" i="144"/>
  <c r="D543" i="144"/>
  <c r="R642" i="144"/>
  <c r="R543" i="144"/>
  <c r="T53" i="144"/>
  <c r="U424" i="144"/>
  <c r="T424" i="144"/>
  <c r="P429" i="144"/>
  <c r="P435" i="144"/>
  <c r="P450" i="144"/>
  <c r="T467" i="144"/>
  <c r="U468" i="144"/>
  <c r="T478" i="144"/>
  <c r="U478" i="144"/>
  <c r="W585" i="144"/>
  <c r="V585" i="144"/>
  <c r="T712" i="144"/>
  <c r="U712" i="144"/>
  <c r="P430" i="144"/>
  <c r="R430" i="144"/>
  <c r="R694" i="144"/>
  <c r="L31" i="162"/>
  <c r="R906" i="144"/>
  <c r="R773" i="144"/>
  <c r="R674" i="144"/>
  <c r="T446" i="144"/>
  <c r="U446" i="144"/>
  <c r="T452" i="144"/>
  <c r="U452" i="144"/>
  <c r="T628" i="144"/>
  <c r="U628" i="144"/>
  <c r="R826" i="144"/>
  <c r="R628" i="144"/>
  <c r="R496" i="144"/>
  <c r="R740" i="144"/>
  <c r="L740" i="144"/>
  <c r="R872" i="144"/>
  <c r="R774" i="144"/>
  <c r="R675" i="144"/>
  <c r="R576" i="144"/>
  <c r="U440" i="144"/>
  <c r="T440" i="144"/>
  <c r="U441" i="144"/>
  <c r="T441" i="144"/>
  <c r="W479" i="144"/>
  <c r="V479" i="144"/>
  <c r="W481" i="144"/>
  <c r="V481" i="144"/>
  <c r="U546" i="144"/>
  <c r="T546" i="144"/>
  <c r="U494" i="144"/>
  <c r="U532" i="144"/>
  <c r="U536" i="144"/>
  <c r="U573" i="144"/>
  <c r="T573" i="144"/>
  <c r="U585" i="144"/>
  <c r="T639" i="144"/>
  <c r="U639" i="144"/>
  <c r="T696" i="144"/>
  <c r="U696" i="144"/>
  <c r="U708" i="144"/>
  <c r="T708" i="144"/>
  <c r="L423" i="144"/>
  <c r="L424" i="144"/>
  <c r="U427" i="144"/>
  <c r="T427" i="144"/>
  <c r="U439" i="144"/>
  <c r="T439" i="144"/>
  <c r="U443" i="144"/>
  <c r="T443" i="144"/>
  <c r="T456" i="144"/>
  <c r="R456" i="144"/>
  <c r="W456" i="144"/>
  <c r="L458" i="144"/>
  <c r="L456" i="144"/>
  <c r="U471" i="144"/>
  <c r="T471" i="144"/>
  <c r="T494" i="144"/>
  <c r="T585" i="144"/>
  <c r="W513" i="144"/>
  <c r="V513" i="144"/>
  <c r="U594" i="144"/>
  <c r="W613" i="144"/>
  <c r="V613" i="144"/>
  <c r="T631" i="144"/>
  <c r="U631" i="144"/>
  <c r="T643" i="144"/>
  <c r="U643" i="144"/>
  <c r="U705" i="144"/>
  <c r="T705" i="144"/>
  <c r="L425" i="144"/>
  <c r="U432" i="144"/>
  <c r="T432" i="144"/>
  <c r="T455" i="144"/>
  <c r="T470" i="144"/>
  <c r="U472" i="144"/>
  <c r="T472" i="144"/>
  <c r="U505" i="144"/>
  <c r="T693" i="144"/>
  <c r="U569" i="144"/>
  <c r="T569" i="144"/>
  <c r="T576" i="144"/>
  <c r="U576" i="144"/>
  <c r="T627" i="144"/>
  <c r="U627" i="144"/>
  <c r="W492" i="144"/>
  <c r="U525" i="144"/>
  <c r="U580" i="144"/>
  <c r="V677" i="144"/>
  <c r="W644" i="144"/>
  <c r="T689" i="144"/>
  <c r="T791" i="144"/>
  <c r="U827" i="144"/>
  <c r="T827" i="144"/>
  <c r="V591" i="144"/>
  <c r="U549" i="144"/>
  <c r="W651" i="144"/>
  <c r="U633" i="144"/>
  <c r="W646" i="144"/>
  <c r="V818" i="144"/>
  <c r="T533" i="144"/>
  <c r="L654" i="144"/>
  <c r="T681" i="144"/>
  <c r="L788" i="144"/>
  <c r="T863" i="144"/>
  <c r="U863" i="144"/>
  <c r="U797" i="144"/>
  <c r="U849" i="144"/>
  <c r="T849" i="144"/>
  <c r="W888" i="144"/>
  <c r="V888" i="144"/>
  <c r="U914" i="144"/>
  <c r="T914" i="144"/>
  <c r="U729" i="144"/>
  <c r="U760" i="144"/>
  <c r="L787" i="144"/>
  <c r="U815" i="144"/>
  <c r="T793" i="144"/>
  <c r="T836" i="144"/>
  <c r="U881" i="144"/>
  <c r="T881" i="144"/>
  <c r="L886" i="144"/>
  <c r="F10" i="162"/>
  <c r="L885" i="144"/>
  <c r="T688" i="144"/>
  <c r="U758" i="144"/>
  <c r="U821" i="144"/>
  <c r="T821" i="144"/>
  <c r="U892" i="144"/>
  <c r="T892" i="144"/>
  <c r="U802" i="144"/>
  <c r="T854" i="144"/>
  <c r="U854" i="144"/>
  <c r="U879" i="144"/>
  <c r="T879" i="144"/>
  <c r="U900" i="144"/>
  <c r="T900" i="144"/>
  <c r="T867" i="144"/>
  <c r="W822" i="144"/>
  <c r="V822" i="144"/>
  <c r="U837" i="144"/>
  <c r="T837" i="144"/>
  <c r="T862" i="144"/>
  <c r="T894" i="144"/>
  <c r="U896" i="144"/>
  <c r="T896" i="144"/>
  <c r="L436" i="144"/>
  <c r="L819" i="144"/>
  <c r="R854" i="144"/>
  <c r="L12" i="162"/>
  <c r="L887" i="144"/>
  <c r="L841" i="144"/>
  <c r="U397" i="144"/>
  <c r="T397" i="144"/>
  <c r="J421" i="144"/>
  <c r="U421" i="144"/>
  <c r="L105" i="144"/>
  <c r="L106" i="144"/>
  <c r="L99" i="144"/>
  <c r="L93" i="144"/>
  <c r="K95" i="144"/>
  <c r="L95" i="144"/>
  <c r="K93" i="144"/>
  <c r="N832" i="144"/>
  <c r="T832" i="144"/>
  <c r="O82" i="144"/>
  <c r="U7" i="144"/>
  <c r="T7" i="144"/>
  <c r="T16" i="144"/>
  <c r="P16" i="144"/>
  <c r="U37" i="144"/>
  <c r="T49" i="144"/>
  <c r="U45" i="144"/>
  <c r="T45" i="144"/>
  <c r="E43" i="165"/>
  <c r="U18" i="144"/>
  <c r="L18" i="144"/>
  <c r="B520" i="144"/>
  <c r="R874" i="144"/>
  <c r="W874" i="144"/>
  <c r="V874" i="144"/>
  <c r="R112" i="144"/>
  <c r="W112" i="144"/>
  <c r="V340" i="144"/>
  <c r="K520" i="144"/>
  <c r="R248" i="144"/>
  <c r="R866" i="144"/>
  <c r="V866" i="144"/>
  <c r="L375" i="144"/>
  <c r="R200" i="144"/>
  <c r="V200" i="144"/>
  <c r="A744" i="165"/>
  <c r="R335" i="144"/>
  <c r="V335" i="144"/>
  <c r="U33" i="144"/>
  <c r="R435" i="144"/>
  <c r="W435" i="144"/>
  <c r="W463" i="144"/>
  <c r="O652" i="144"/>
  <c r="W846" i="144"/>
  <c r="R868" i="144"/>
  <c r="V868" i="144"/>
  <c r="T296" i="144"/>
  <c r="R346" i="144"/>
  <c r="V346" i="144"/>
  <c r="R891" i="144"/>
  <c r="V891" i="144"/>
  <c r="U15" i="144"/>
  <c r="J31" i="144"/>
  <c r="L500" i="144"/>
  <c r="R171" i="144"/>
  <c r="W171" i="144"/>
  <c r="W755" i="144"/>
  <c r="O271" i="144"/>
  <c r="B784" i="144"/>
  <c r="R343" i="144"/>
  <c r="C241" i="165"/>
  <c r="V104" i="144"/>
  <c r="R702" i="144"/>
  <c r="V702" i="144"/>
  <c r="B2" i="165"/>
  <c r="T30" i="144"/>
  <c r="R42" i="144"/>
  <c r="V42" i="144"/>
  <c r="A72" i="165"/>
  <c r="R27" i="144"/>
  <c r="V27" i="144"/>
  <c r="T228" i="144"/>
  <c r="A1304" i="165"/>
  <c r="A1305" i="165"/>
  <c r="R474" i="144"/>
  <c r="V474" i="144"/>
  <c r="B1472" i="165"/>
  <c r="D271" i="144"/>
  <c r="V401" i="144"/>
  <c r="L28" i="144"/>
  <c r="V443" i="144"/>
  <c r="B553" i="144"/>
  <c r="R277" i="144"/>
  <c r="R3" i="144"/>
  <c r="W3" i="144"/>
  <c r="A912" i="165"/>
  <c r="A913" i="165"/>
  <c r="R398" i="144"/>
  <c r="V398" i="144"/>
  <c r="R722" i="144"/>
  <c r="V722" i="144"/>
  <c r="R13" i="144"/>
  <c r="V13" i="144"/>
  <c r="W13" i="144"/>
  <c r="V338" i="144"/>
  <c r="R304" i="144"/>
  <c r="W304" i="144"/>
  <c r="R409" i="144"/>
  <c r="V409" i="144"/>
  <c r="U757" i="144"/>
  <c r="L493" i="144"/>
  <c r="B1360" i="165"/>
  <c r="T217" i="144"/>
  <c r="P45" i="144"/>
  <c r="R630" i="144"/>
  <c r="V630" i="144"/>
  <c r="D883" i="144"/>
  <c r="A1416" i="165"/>
  <c r="R303" i="144"/>
  <c r="W303" i="144"/>
  <c r="B464" i="165"/>
  <c r="N718" i="144"/>
  <c r="R845" i="144"/>
  <c r="W845" i="144"/>
  <c r="K301" i="144"/>
  <c r="W429" i="144"/>
  <c r="B688" i="165"/>
  <c r="C1472" i="165"/>
  <c r="C1473" i="165"/>
  <c r="L285" i="144"/>
  <c r="V291" i="144"/>
  <c r="R232" i="144"/>
  <c r="W232" i="144"/>
  <c r="W142" i="144"/>
  <c r="U228" i="144"/>
  <c r="R400" i="144"/>
  <c r="V400" i="144"/>
  <c r="R387" i="144"/>
  <c r="V387" i="144"/>
  <c r="A1192" i="165"/>
  <c r="R900" i="144"/>
  <c r="V900" i="144"/>
  <c r="R681" i="144"/>
  <c r="W681" i="144"/>
  <c r="V681" i="144"/>
  <c r="R805" i="144"/>
  <c r="V805" i="144"/>
  <c r="R738" i="144"/>
  <c r="V738" i="144"/>
  <c r="J850" i="144"/>
  <c r="U850" i="144"/>
  <c r="C1360" i="165"/>
  <c r="C1361" i="165"/>
  <c r="W515" i="144"/>
  <c r="R706" i="144"/>
  <c r="W706" i="144"/>
  <c r="C576" i="165"/>
  <c r="E62" i="165"/>
  <c r="L403" i="144"/>
  <c r="V64" i="144"/>
  <c r="A296" i="165"/>
  <c r="B576" i="165"/>
  <c r="R98" i="144"/>
  <c r="V98" i="144"/>
  <c r="J751" i="144"/>
  <c r="W602" i="144"/>
  <c r="R622" i="144"/>
  <c r="V622" i="144"/>
  <c r="D487" i="144"/>
  <c r="E45" i="165"/>
  <c r="A27" i="165"/>
  <c r="R482" i="144"/>
  <c r="V482" i="144"/>
  <c r="R739" i="144"/>
  <c r="L367" i="144"/>
  <c r="N211" i="144"/>
  <c r="T183" i="144"/>
  <c r="T137" i="144"/>
  <c r="V530" i="144"/>
  <c r="O421" i="144"/>
  <c r="R483" i="144"/>
  <c r="W483" i="144"/>
  <c r="C487" i="144"/>
  <c r="E29" i="165"/>
  <c r="O685" i="144"/>
  <c r="L37" i="144"/>
  <c r="B181" i="144"/>
  <c r="V189" i="144"/>
  <c r="A240" i="165"/>
  <c r="C652" i="144"/>
  <c r="R775" i="144"/>
  <c r="V775" i="144"/>
  <c r="P33" i="144"/>
  <c r="R51" i="144"/>
  <c r="V51" i="144"/>
  <c r="C856" i="165"/>
  <c r="R689" i="144"/>
  <c r="V689" i="144"/>
  <c r="R128" i="144"/>
  <c r="W128" i="144"/>
  <c r="T841" i="144"/>
  <c r="R450" i="144"/>
  <c r="W450" i="144"/>
  <c r="R516" i="144"/>
  <c r="W516" i="144"/>
  <c r="B800" i="165"/>
  <c r="W861" i="144"/>
  <c r="V736" i="144"/>
  <c r="K724" i="144"/>
  <c r="R867" i="144"/>
  <c r="V867" i="144"/>
  <c r="A520" i="165"/>
  <c r="R327" i="144"/>
  <c r="W327" i="144"/>
  <c r="E27" i="165"/>
  <c r="C73" i="165"/>
  <c r="R202" i="144"/>
  <c r="R408" i="144"/>
  <c r="W408" i="144"/>
  <c r="W839" i="144"/>
  <c r="R497" i="144"/>
  <c r="V497" i="144"/>
  <c r="R172" i="144"/>
  <c r="L307" i="144"/>
  <c r="T198" i="144"/>
  <c r="R4" i="144"/>
  <c r="V4" i="144"/>
  <c r="A688" i="165"/>
  <c r="U183" i="144"/>
  <c r="L247" i="144"/>
  <c r="C1024" i="165"/>
  <c r="R341" i="144"/>
  <c r="W341" i="144"/>
  <c r="W48" i="144"/>
  <c r="R899" i="144"/>
  <c r="W899" i="144"/>
  <c r="R249" i="144"/>
  <c r="A1472" i="165"/>
  <c r="W309" i="144"/>
  <c r="R130" i="144"/>
  <c r="W130" i="144"/>
  <c r="V130" i="144"/>
  <c r="D784" i="144"/>
  <c r="R561" i="144"/>
  <c r="W561" i="144"/>
  <c r="R604" i="144"/>
  <c r="V604" i="144"/>
  <c r="L45" i="144"/>
  <c r="R503" i="144"/>
  <c r="W503" i="144"/>
  <c r="R834" i="144"/>
  <c r="V834" i="144"/>
  <c r="R168" i="144"/>
  <c r="W168" i="144"/>
  <c r="V196" i="144"/>
  <c r="W196" i="144"/>
  <c r="W395" i="144"/>
  <c r="V395" i="144"/>
  <c r="W771" i="144"/>
  <c r="V771" i="144"/>
  <c r="V640" i="144"/>
  <c r="W640" i="144"/>
  <c r="K784" i="144"/>
  <c r="W124" i="144"/>
  <c r="U625" i="144"/>
  <c r="C968" i="165"/>
  <c r="A1026" i="165"/>
  <c r="R895" i="144"/>
  <c r="V895" i="144"/>
  <c r="W870" i="144"/>
  <c r="V641" i="144"/>
  <c r="N27" i="162"/>
  <c r="O751" i="144"/>
  <c r="T247" i="144"/>
  <c r="N11" i="162"/>
  <c r="U416" i="144"/>
  <c r="R170" i="144"/>
  <c r="V170" i="144"/>
  <c r="R14" i="144"/>
  <c r="W14" i="144"/>
  <c r="R219" i="144"/>
  <c r="V219" i="144"/>
  <c r="J916" i="144"/>
  <c r="N916" i="144"/>
  <c r="T916" i="144"/>
  <c r="U195" i="144"/>
  <c r="L75" i="144"/>
  <c r="R80" i="144"/>
  <c r="V80" i="144"/>
  <c r="R386" i="144"/>
  <c r="W386" i="144"/>
  <c r="O247" i="144"/>
  <c r="P135" i="144"/>
  <c r="R449" i="144"/>
  <c r="W449" i="144"/>
  <c r="B912" i="165"/>
  <c r="B856" i="165"/>
  <c r="B857" i="165"/>
  <c r="V560" i="144"/>
  <c r="R431" i="144"/>
  <c r="W431" i="144"/>
  <c r="E48" i="165"/>
  <c r="R63" i="144"/>
  <c r="W63" i="144"/>
  <c r="R404" i="144"/>
  <c r="W404" i="144"/>
  <c r="U746" i="144"/>
  <c r="R831" i="144"/>
  <c r="V831" i="144"/>
  <c r="R511" i="144"/>
  <c r="W511" i="144"/>
  <c r="T386" i="144"/>
  <c r="C27" i="165"/>
  <c r="C28" i="165"/>
  <c r="R411" i="144"/>
  <c r="W411" i="144"/>
  <c r="V35" i="144"/>
  <c r="R5" i="144"/>
  <c r="W5" i="144"/>
  <c r="A352" i="165"/>
  <c r="W382" i="144"/>
  <c r="W407" i="144"/>
  <c r="V407" i="144"/>
  <c r="R761" i="144"/>
  <c r="V761" i="144"/>
  <c r="W761" i="144"/>
  <c r="U363" i="144"/>
  <c r="V902" i="144"/>
  <c r="W902" i="144"/>
  <c r="U515" i="144"/>
  <c r="R721" i="144"/>
  <c r="W721" i="144"/>
  <c r="R195" i="144"/>
  <c r="W195" i="144"/>
  <c r="R322" i="144"/>
  <c r="W322" i="144"/>
  <c r="R224" i="144"/>
  <c r="W224" i="144"/>
  <c r="R169" i="144"/>
  <c r="W169" i="144"/>
  <c r="R231" i="144"/>
  <c r="U285" i="144"/>
  <c r="R705" i="144"/>
  <c r="V705" i="144"/>
  <c r="U168" i="144"/>
  <c r="R47" i="144"/>
  <c r="V47" i="144"/>
  <c r="D454" i="144"/>
  <c r="C688" i="165"/>
  <c r="R167" i="144"/>
  <c r="V890" i="144"/>
  <c r="W890" i="144"/>
  <c r="U568" i="144"/>
  <c r="R588" i="144"/>
  <c r="V588" i="144"/>
  <c r="C466" i="165"/>
  <c r="C467" i="165"/>
  <c r="R87" i="144"/>
  <c r="V87" i="144"/>
  <c r="V280" i="144"/>
  <c r="N15" i="162"/>
  <c r="R132" i="144"/>
  <c r="R424" i="144"/>
  <c r="V501" i="144"/>
  <c r="R252" i="144"/>
  <c r="E71" i="165"/>
  <c r="R86" i="144"/>
  <c r="V86" i="144"/>
  <c r="W310" i="144"/>
  <c r="K241" i="144"/>
  <c r="V245" i="144"/>
  <c r="W339" i="144"/>
  <c r="R243" i="144"/>
  <c r="R107" i="144"/>
  <c r="W107" i="144"/>
  <c r="T363" i="144"/>
  <c r="C49" i="165"/>
  <c r="T33" i="144"/>
  <c r="W201" i="144"/>
  <c r="V201" i="144"/>
  <c r="R836" i="144"/>
  <c r="V595" i="144"/>
  <c r="C800" i="165"/>
  <c r="W556" i="144"/>
  <c r="W532" i="144"/>
  <c r="C1192" i="165"/>
  <c r="C1193" i="165"/>
  <c r="B745" i="165"/>
  <c r="B746" i="165"/>
  <c r="K391" i="144"/>
  <c r="A2" i="165"/>
  <c r="L315" i="144"/>
  <c r="D76" i="145"/>
  <c r="R349" i="144"/>
  <c r="V349" i="144"/>
  <c r="R709" i="144"/>
  <c r="V709" i="144"/>
  <c r="A408" i="165"/>
  <c r="B301" i="144"/>
  <c r="B297" i="165"/>
  <c r="R267" i="144"/>
  <c r="U592" i="144"/>
  <c r="T592" i="144"/>
  <c r="R225" i="144"/>
  <c r="L228" i="144"/>
  <c r="R853" i="144"/>
  <c r="V853" i="144"/>
  <c r="U898" i="144"/>
  <c r="R903" i="144"/>
  <c r="V903" i="144"/>
  <c r="J181" i="144"/>
  <c r="R494" i="144"/>
  <c r="W494" i="144"/>
  <c r="W159" i="144"/>
  <c r="T526" i="144"/>
  <c r="W707" i="144"/>
  <c r="R381" i="144"/>
  <c r="V381" i="144"/>
  <c r="R523" i="144"/>
  <c r="R594" i="144"/>
  <c r="R728" i="144"/>
  <c r="V728" i="144"/>
  <c r="R412" i="144"/>
  <c r="R896" i="144"/>
  <c r="W40" i="144"/>
  <c r="V40" i="144"/>
  <c r="K658" i="144"/>
  <c r="K685" i="144"/>
  <c r="V504" i="144"/>
  <c r="W504" i="144"/>
  <c r="U225" i="144"/>
  <c r="T225" i="144"/>
  <c r="R69" i="144"/>
  <c r="W69" i="144"/>
  <c r="B1192" i="165"/>
  <c r="N29" i="162"/>
  <c r="K331" i="144"/>
  <c r="V261" i="144"/>
  <c r="W261" i="144"/>
  <c r="R141" i="144"/>
  <c r="R438" i="144"/>
  <c r="R342" i="144"/>
  <c r="R110" i="144"/>
  <c r="W110" i="144"/>
  <c r="R638" i="144"/>
  <c r="W638" i="144"/>
  <c r="R139" i="144"/>
  <c r="V139" i="144"/>
  <c r="U449" i="144"/>
  <c r="V609" i="144"/>
  <c r="A1080" i="165"/>
  <c r="V763" i="144"/>
  <c r="R548" i="144"/>
  <c r="V548" i="144"/>
  <c r="E41" i="162"/>
  <c r="K916" i="144"/>
  <c r="V605" i="144"/>
  <c r="O391" i="144"/>
  <c r="B48" i="165"/>
  <c r="B49" i="165"/>
  <c r="R163" i="144"/>
  <c r="W163" i="144"/>
  <c r="V282" i="144"/>
  <c r="R20" i="144"/>
  <c r="V20" i="144"/>
  <c r="W116" i="144"/>
  <c r="R461" i="144"/>
  <c r="V461" i="144"/>
  <c r="R549" i="144"/>
  <c r="W549" i="144"/>
  <c r="R720" i="144"/>
  <c r="V720" i="144"/>
  <c r="C913" i="165"/>
  <c r="K271" i="144"/>
  <c r="R312" i="144"/>
  <c r="W312" i="144"/>
  <c r="L225" i="144"/>
  <c r="W190" i="144"/>
  <c r="A48" i="165"/>
  <c r="R117" i="144"/>
  <c r="W117" i="144"/>
  <c r="V117" i="144"/>
  <c r="P421" i="144"/>
  <c r="T436" i="144"/>
  <c r="P391" i="144"/>
  <c r="R673" i="144"/>
  <c r="R796" i="144"/>
  <c r="R356" i="144"/>
  <c r="R357" i="144"/>
  <c r="V357" i="144"/>
  <c r="R102" i="144"/>
  <c r="R725" i="144"/>
  <c r="R791" i="144"/>
  <c r="P319" i="144"/>
  <c r="R374" i="144"/>
  <c r="R138" i="144"/>
  <c r="V138" i="144"/>
  <c r="R78" i="144"/>
  <c r="R184" i="144"/>
  <c r="V184" i="144"/>
  <c r="R72" i="144"/>
  <c r="W260" i="144"/>
  <c r="V260" i="144"/>
  <c r="J454" i="144"/>
  <c r="J553" i="144"/>
  <c r="N553" i="144"/>
  <c r="U553" i="144"/>
  <c r="R629" i="144"/>
  <c r="V629" i="144"/>
  <c r="N619" i="144"/>
  <c r="R864" i="144"/>
  <c r="R660" i="144"/>
  <c r="R821" i="144"/>
  <c r="W821" i="144"/>
  <c r="R701" i="144"/>
  <c r="R688" i="144"/>
  <c r="R687" i="144"/>
  <c r="R655" i="144"/>
  <c r="R654" i="144"/>
  <c r="C619" i="144"/>
  <c r="B968" i="165"/>
  <c r="R574" i="144"/>
  <c r="R462" i="144"/>
  <c r="R275" i="144"/>
  <c r="L320" i="144"/>
  <c r="R140" i="144"/>
  <c r="R262" i="144"/>
  <c r="W262" i="144"/>
  <c r="R81" i="144"/>
  <c r="O165" i="144"/>
  <c r="C632" i="165"/>
  <c r="D421" i="144"/>
  <c r="R22" i="144"/>
  <c r="W22" i="144"/>
  <c r="R250" i="144"/>
  <c r="L863" i="144"/>
  <c r="R883" i="144"/>
  <c r="R528" i="144"/>
  <c r="N361" i="144"/>
  <c r="R253" i="144"/>
  <c r="R101" i="144"/>
  <c r="R77" i="144"/>
  <c r="V77" i="144"/>
  <c r="R869" i="144"/>
  <c r="C520" i="165"/>
  <c r="D361" i="144"/>
  <c r="R111" i="144"/>
  <c r="V111" i="144"/>
  <c r="R490" i="144"/>
  <c r="W490" i="144"/>
  <c r="R759" i="144"/>
  <c r="V759" i="144"/>
  <c r="R765" i="144"/>
  <c r="C784" i="144"/>
  <c r="B1248" i="165"/>
  <c r="V798" i="144"/>
  <c r="W798" i="144"/>
  <c r="R221" i="144"/>
  <c r="R256" i="144"/>
  <c r="R376" i="144"/>
  <c r="W376" i="144"/>
  <c r="R129" i="144"/>
  <c r="E67" i="145"/>
  <c r="R292" i="144"/>
  <c r="V292" i="144"/>
  <c r="R326" i="144"/>
  <c r="W326" i="144"/>
  <c r="V326" i="144"/>
  <c r="R664" i="144"/>
  <c r="R439" i="144"/>
  <c r="R808" i="144"/>
  <c r="R637" i="144"/>
  <c r="V637" i="144"/>
  <c r="R565" i="144"/>
  <c r="N32" i="162"/>
  <c r="K307" i="144"/>
  <c r="P367" i="144"/>
  <c r="W335" i="144"/>
  <c r="R803" i="144"/>
  <c r="W803" i="144"/>
  <c r="R695" i="144"/>
  <c r="A1249" i="165"/>
  <c r="J718" i="144"/>
  <c r="T718" i="144"/>
  <c r="R537" i="144"/>
  <c r="R648" i="144"/>
  <c r="P526" i="144"/>
  <c r="C718" i="144"/>
  <c r="B1136" i="165"/>
  <c r="V539" i="144"/>
  <c r="W539" i="144"/>
  <c r="C1084" i="165"/>
  <c r="D817" i="144"/>
  <c r="C1304" i="165"/>
  <c r="R703" i="144"/>
  <c r="W703" i="144"/>
  <c r="T157" i="144"/>
  <c r="U157" i="144"/>
  <c r="R131" i="144"/>
  <c r="V131" i="144"/>
  <c r="R46" i="144"/>
  <c r="T187" i="144"/>
  <c r="J685" i="144"/>
  <c r="R344" i="144"/>
  <c r="R21" i="144"/>
  <c r="O307" i="144"/>
  <c r="O331" i="144"/>
  <c r="V164" i="144"/>
  <c r="W164" i="144"/>
  <c r="A633" i="165"/>
  <c r="R220" i="144"/>
  <c r="V230" i="144"/>
  <c r="W230" i="144"/>
  <c r="R321" i="144"/>
  <c r="R639" i="144"/>
  <c r="V639" i="144"/>
  <c r="R606" i="144"/>
  <c r="R399" i="144"/>
  <c r="V399" i="144"/>
  <c r="R879" i="144"/>
  <c r="R878" i="144"/>
  <c r="B331" i="144"/>
  <c r="A464" i="165"/>
  <c r="U127" i="144"/>
  <c r="C817" i="144"/>
  <c r="B1304" i="165"/>
  <c r="V608" i="144"/>
  <c r="W608" i="144"/>
  <c r="R693" i="144"/>
  <c r="W693" i="144"/>
  <c r="W795" i="144"/>
  <c r="V795" i="144"/>
  <c r="R564" i="144"/>
  <c r="W564" i="144"/>
  <c r="R527" i="144"/>
  <c r="W527" i="144"/>
  <c r="E62" i="145"/>
  <c r="J520" i="144"/>
  <c r="N520" i="144"/>
  <c r="T520" i="144"/>
  <c r="R506" i="144"/>
  <c r="J301" i="144"/>
  <c r="N301" i="144"/>
  <c r="T301" i="144"/>
  <c r="R410" i="144"/>
  <c r="R103" i="144"/>
  <c r="W103" i="144"/>
  <c r="R71" i="144"/>
  <c r="K856" i="144"/>
  <c r="K883" i="144"/>
  <c r="R371" i="144"/>
  <c r="K151" i="144"/>
  <c r="J211" i="144"/>
  <c r="T211" i="144"/>
  <c r="R643" i="144"/>
  <c r="C181" i="144"/>
  <c r="B184" i="165"/>
  <c r="R334" i="144"/>
  <c r="R333" i="144"/>
  <c r="V333" i="144"/>
  <c r="R206" i="144"/>
  <c r="V206" i="144"/>
  <c r="R207" i="144"/>
  <c r="V207" i="144"/>
  <c r="W529" i="144"/>
  <c r="V529" i="144"/>
  <c r="J883" i="144"/>
  <c r="R799" i="144"/>
  <c r="L67" i="144"/>
  <c r="V193" i="144"/>
  <c r="R273" i="144"/>
  <c r="R442" i="144"/>
  <c r="N817" i="144"/>
  <c r="K421" i="144"/>
  <c r="R704" i="144"/>
  <c r="W704" i="144"/>
  <c r="R603" i="144"/>
  <c r="R897" i="144"/>
  <c r="W857" i="144"/>
  <c r="V857" i="144"/>
  <c r="V661" i="144"/>
  <c r="W661" i="144"/>
  <c r="R838" i="144"/>
  <c r="A857" i="165"/>
  <c r="R794" i="144"/>
  <c r="R729" i="144"/>
  <c r="R656" i="144"/>
  <c r="R406" i="144"/>
  <c r="W406" i="144"/>
  <c r="R405" i="144"/>
  <c r="R600" i="144"/>
  <c r="V600" i="144"/>
  <c r="K337" i="144"/>
  <c r="R125" i="144"/>
  <c r="K37" i="144"/>
  <c r="D181" i="144"/>
  <c r="C184" i="165"/>
  <c r="P308" i="144"/>
  <c r="R50" i="144"/>
  <c r="V50" i="144"/>
  <c r="R368" i="144"/>
  <c r="W74" i="144"/>
  <c r="V74" i="144"/>
  <c r="R347" i="144"/>
  <c r="R365" i="144"/>
  <c r="R123" i="144"/>
  <c r="R668" i="144"/>
  <c r="V668" i="144"/>
  <c r="O121" i="144"/>
  <c r="K31" i="144"/>
  <c r="R199" i="144"/>
  <c r="W311" i="144"/>
  <c r="V311" i="144"/>
  <c r="R133" i="144"/>
  <c r="R887" i="144"/>
  <c r="W887" i="144"/>
  <c r="N12" i="162"/>
  <c r="R432" i="144"/>
  <c r="W432" i="144"/>
  <c r="R437" i="144"/>
  <c r="V437" i="144"/>
  <c r="L731" i="144"/>
  <c r="R768" i="144"/>
  <c r="W768" i="144"/>
  <c r="R557" i="144"/>
  <c r="R555" i="144"/>
  <c r="V555" i="144"/>
  <c r="R792" i="144"/>
  <c r="R790" i="144"/>
  <c r="K751" i="144"/>
  <c r="V538" i="144"/>
  <c r="W538" i="144"/>
  <c r="R598" i="144"/>
  <c r="V598" i="144"/>
  <c r="V534" i="144"/>
  <c r="W534" i="144"/>
  <c r="P313" i="144"/>
  <c r="L277" i="144"/>
  <c r="R226" i="144"/>
  <c r="V226" i="144"/>
  <c r="W669" i="144"/>
  <c r="V669" i="144"/>
  <c r="R402" i="144"/>
  <c r="V402" i="144"/>
  <c r="R161" i="144"/>
  <c r="R43" i="144"/>
  <c r="V43" i="144"/>
  <c r="L259" i="144"/>
  <c r="R255" i="144"/>
  <c r="W255" i="144"/>
  <c r="R635" i="144"/>
  <c r="R634" i="144"/>
  <c r="R290" i="144"/>
  <c r="V68" i="144"/>
  <c r="W68" i="144"/>
  <c r="R188" i="144"/>
  <c r="V70" i="144"/>
  <c r="W70" i="144"/>
  <c r="R788" i="144"/>
  <c r="W774" i="144"/>
  <c r="V774" i="144"/>
  <c r="W906" i="144"/>
  <c r="V906" i="144"/>
  <c r="V430" i="144"/>
  <c r="W430" i="144"/>
  <c r="V727" i="144"/>
  <c r="V741" i="144"/>
  <c r="R860" i="144"/>
  <c r="R833" i="144"/>
  <c r="W833" i="144"/>
  <c r="R824" i="144"/>
  <c r="W824" i="144"/>
  <c r="U790" i="144"/>
  <c r="T790" i="144"/>
  <c r="N685" i="144"/>
  <c r="R676" i="144"/>
  <c r="V676" i="144"/>
  <c r="R615" i="144"/>
  <c r="R614" i="144"/>
  <c r="R912" i="144"/>
  <c r="W912" i="144"/>
  <c r="L36" i="162"/>
  <c r="R911" i="144"/>
  <c r="N37" i="162"/>
  <c r="W804" i="144"/>
  <c r="V804" i="144"/>
  <c r="R835" i="144"/>
  <c r="R544" i="144"/>
  <c r="K427" i="144"/>
  <c r="R626" i="144"/>
  <c r="W626" i="144"/>
  <c r="K460" i="144"/>
  <c r="R445" i="144"/>
  <c r="R457" i="144"/>
  <c r="W806" i="144"/>
  <c r="V806" i="144"/>
  <c r="T865" i="144"/>
  <c r="U865" i="144"/>
  <c r="L698" i="144"/>
  <c r="L691" i="144"/>
  <c r="O718" i="144"/>
  <c r="N487" i="144"/>
  <c r="R829" i="144"/>
  <c r="W829" i="144"/>
  <c r="L764" i="144"/>
  <c r="R784" i="144"/>
  <c r="R754" i="144"/>
  <c r="R753" i="144"/>
  <c r="R699" i="144"/>
  <c r="K652" i="144"/>
  <c r="R582" i="144"/>
  <c r="R581" i="144"/>
  <c r="O487" i="144"/>
  <c r="C1249" i="165"/>
  <c r="R502" i="144"/>
  <c r="V502" i="144"/>
  <c r="C685" i="144"/>
  <c r="B1080" i="165"/>
  <c r="R524" i="144"/>
  <c r="R433" i="144"/>
  <c r="W597" i="144"/>
  <c r="V597" i="144"/>
  <c r="R507" i="144"/>
  <c r="W904" i="144"/>
  <c r="V904" i="144"/>
  <c r="V647" i="144"/>
  <c r="W647" i="144"/>
  <c r="T535" i="144"/>
  <c r="U535" i="144"/>
  <c r="R531" i="144"/>
  <c r="O619" i="144"/>
  <c r="R567" i="144"/>
  <c r="V567" i="144"/>
  <c r="V797" i="144"/>
  <c r="W797" i="144"/>
  <c r="W772" i="144"/>
  <c r="V772" i="144"/>
  <c r="R659" i="144"/>
  <c r="N61" i="144"/>
  <c r="U61" i="144"/>
  <c r="J331" i="144"/>
  <c r="U217" i="144"/>
  <c r="N751" i="144"/>
  <c r="T751" i="144"/>
  <c r="P733" i="144"/>
  <c r="P751" i="144"/>
  <c r="J121" i="144"/>
  <c r="L211" i="144"/>
  <c r="L187" i="144"/>
  <c r="R49" i="144"/>
  <c r="P889" i="144"/>
  <c r="J41" i="162"/>
  <c r="B128" i="165"/>
  <c r="C151" i="144"/>
  <c r="R215" i="144"/>
  <c r="W215" i="144"/>
  <c r="R56" i="144"/>
  <c r="V56" i="144"/>
  <c r="R57" i="144"/>
  <c r="R227" i="144"/>
  <c r="R370" i="144"/>
  <c r="R197" i="144"/>
  <c r="R377" i="144"/>
  <c r="W162" i="144"/>
  <c r="V162" i="144"/>
  <c r="R394" i="144"/>
  <c r="R393" i="144"/>
  <c r="V393" i="144"/>
  <c r="R158" i="144"/>
  <c r="V158" i="144"/>
  <c r="R136" i="144"/>
  <c r="R313" i="144"/>
  <c r="R41" i="144"/>
  <c r="R314" i="144"/>
  <c r="V314" i="144"/>
  <c r="R636" i="144"/>
  <c r="R192" i="144"/>
  <c r="V192" i="144"/>
  <c r="R213" i="144"/>
  <c r="R214" i="144"/>
  <c r="V214" i="144"/>
  <c r="E16" i="165"/>
  <c r="A578" i="165"/>
  <c r="R428" i="144"/>
  <c r="W543" i="144"/>
  <c r="V543" i="144"/>
  <c r="R893" i="144"/>
  <c r="N18" i="162"/>
  <c r="L830" i="144"/>
  <c r="K823" i="144"/>
  <c r="P482" i="144"/>
  <c r="N883" i="144"/>
  <c r="R473" i="144"/>
  <c r="V473" i="144"/>
  <c r="O553" i="144"/>
  <c r="P559" i="144"/>
  <c r="R734" i="144"/>
  <c r="T105" i="144"/>
  <c r="U105" i="144"/>
  <c r="K91" i="144"/>
  <c r="C421" i="144"/>
  <c r="B632" i="165"/>
  <c r="W680" i="144"/>
  <c r="V680" i="144"/>
  <c r="P222" i="144"/>
  <c r="R251" i="144"/>
  <c r="R223" i="144"/>
  <c r="W223" i="144"/>
  <c r="R9" i="144"/>
  <c r="R345" i="144"/>
  <c r="W345" i="144"/>
  <c r="R348" i="144"/>
  <c r="V348" i="144"/>
  <c r="R793" i="144"/>
  <c r="R858" i="144"/>
  <c r="W858" i="144"/>
  <c r="R491" i="144"/>
  <c r="R489" i="144"/>
  <c r="W489" i="144"/>
  <c r="L856" i="144"/>
  <c r="O817" i="144"/>
  <c r="R472" i="144"/>
  <c r="V472" i="144"/>
  <c r="R440" i="144"/>
  <c r="W440" i="144"/>
  <c r="L434" i="144"/>
  <c r="R434" i="144"/>
  <c r="V434" i="144"/>
  <c r="V892" i="144"/>
  <c r="W892" i="144"/>
  <c r="R837" i="144"/>
  <c r="V837" i="144"/>
  <c r="P757" i="144"/>
  <c r="U469" i="144"/>
  <c r="T469" i="144"/>
  <c r="W758" i="144"/>
  <c r="V758" i="144"/>
  <c r="W573" i="144"/>
  <c r="V573" i="144"/>
  <c r="W801" i="144"/>
  <c r="V801" i="144"/>
  <c r="P790" i="144"/>
  <c r="R737" i="144"/>
  <c r="V737" i="144"/>
  <c r="K559" i="144"/>
  <c r="W907" i="144"/>
  <c r="V907" i="144"/>
  <c r="R536" i="144"/>
  <c r="R535" i="144"/>
  <c r="V535" i="144"/>
  <c r="K526" i="144"/>
  <c r="L526" i="144"/>
  <c r="P493" i="144"/>
  <c r="W508" i="144"/>
  <c r="V508" i="144"/>
  <c r="W825" i="144"/>
  <c r="V825" i="144"/>
  <c r="C745" i="165"/>
  <c r="B408" i="165"/>
  <c r="C301" i="144"/>
  <c r="B718" i="144"/>
  <c r="A1136" i="165"/>
  <c r="P592" i="144"/>
  <c r="N586" i="144"/>
  <c r="V610" i="144"/>
  <c r="W610" i="144"/>
  <c r="W571" i="144"/>
  <c r="V571" i="144"/>
  <c r="C1137" i="165"/>
  <c r="N151" i="144"/>
  <c r="J151" i="144"/>
  <c r="T151" i="144"/>
  <c r="N331" i="144"/>
  <c r="R671" i="144"/>
  <c r="V671" i="144"/>
  <c r="T56" i="144"/>
  <c r="U56" i="144"/>
  <c r="T315" i="144"/>
  <c r="U315" i="144"/>
  <c r="T337" i="144"/>
  <c r="U337" i="144"/>
  <c r="R747" i="144"/>
  <c r="R746" i="144"/>
  <c r="V746" i="144"/>
  <c r="R735" i="144"/>
  <c r="U266" i="144"/>
  <c r="T266" i="144"/>
  <c r="U63" i="144"/>
  <c r="T63" i="144"/>
  <c r="R288" i="144"/>
  <c r="R237" i="144"/>
  <c r="V237" i="144"/>
  <c r="R236" i="144"/>
  <c r="V236" i="144"/>
  <c r="B352" i="165"/>
  <c r="C271" i="144"/>
  <c r="R351" i="144"/>
  <c r="R318" i="144"/>
  <c r="W318" i="144"/>
  <c r="R218" i="144"/>
  <c r="W218" i="144"/>
  <c r="R160" i="144"/>
  <c r="L10" i="162"/>
  <c r="R885" i="144"/>
  <c r="O217" i="144"/>
  <c r="R372" i="144"/>
  <c r="V372" i="144"/>
  <c r="R76" i="144"/>
  <c r="W76" i="144"/>
  <c r="R363" i="144"/>
  <c r="R364" i="144"/>
  <c r="D301" i="144"/>
  <c r="C408" i="165"/>
  <c r="R305" i="144"/>
  <c r="L135" i="144"/>
  <c r="R283" i="144"/>
  <c r="R258" i="144"/>
  <c r="V258" i="144"/>
  <c r="R380" i="144"/>
  <c r="W266" i="144"/>
  <c r="V266" i="144"/>
  <c r="P183" i="144"/>
  <c r="P185" i="144"/>
  <c r="D40" i="145"/>
  <c r="E84" i="145"/>
  <c r="G84" i="145"/>
  <c r="W166" i="144"/>
  <c r="V166" i="144"/>
  <c r="R633" i="144"/>
  <c r="R352" i="144"/>
  <c r="R279" i="144"/>
  <c r="R297" i="144"/>
  <c r="R296" i="144"/>
  <c r="W134" i="144"/>
  <c r="V134" i="144"/>
  <c r="W826" i="144"/>
  <c r="V826" i="144"/>
  <c r="R862" i="144"/>
  <c r="J817" i="144"/>
  <c r="R563" i="144"/>
  <c r="L467" i="144"/>
  <c r="R467" i="144"/>
  <c r="T823" i="144"/>
  <c r="V840" i="144"/>
  <c r="W840" i="144"/>
  <c r="K691" i="144"/>
  <c r="R470" i="144"/>
  <c r="W470" i="144"/>
  <c r="R770" i="144"/>
  <c r="R627" i="144"/>
  <c r="R498" i="144"/>
  <c r="W498" i="144"/>
  <c r="V697" i="144"/>
  <c r="W697" i="144"/>
  <c r="N121" i="144"/>
  <c r="R828" i="144"/>
  <c r="P658" i="144"/>
  <c r="W730" i="144"/>
  <c r="V730" i="144"/>
  <c r="C1418" i="165"/>
  <c r="D31" i="144"/>
  <c r="R417" i="144"/>
  <c r="V417" i="144"/>
  <c r="R416" i="144"/>
  <c r="V416" i="144"/>
  <c r="R100" i="144"/>
  <c r="W886" i="144"/>
  <c r="V886" i="144"/>
  <c r="B73" i="165"/>
  <c r="R229" i="144"/>
  <c r="W229" i="144"/>
  <c r="R44" i="144"/>
  <c r="D151" i="144"/>
  <c r="P97" i="144"/>
  <c r="A185" i="165"/>
  <c r="R254" i="144"/>
  <c r="V274" i="144"/>
  <c r="W274" i="144"/>
  <c r="W286" i="144"/>
  <c r="V286" i="144"/>
  <c r="P133" i="144"/>
  <c r="C361" i="144"/>
  <c r="B520" i="165"/>
  <c r="P625" i="144"/>
  <c r="L317" i="144"/>
  <c r="R257" i="144"/>
  <c r="V257" i="144"/>
  <c r="L427" i="144"/>
  <c r="W496" i="144"/>
  <c r="V496" i="144"/>
  <c r="R708" i="144"/>
  <c r="R780" i="144"/>
  <c r="R663" i="144"/>
  <c r="J619" i="144"/>
  <c r="U619" i="144"/>
  <c r="P454" i="144"/>
  <c r="R541" i="144"/>
  <c r="P856" i="144"/>
  <c r="R672" i="144"/>
  <c r="L599" i="144"/>
  <c r="T460" i="144"/>
  <c r="U460" i="144"/>
  <c r="W769" i="144"/>
  <c r="V769" i="144"/>
  <c r="R787" i="144"/>
  <c r="V787" i="144"/>
  <c r="R786" i="144"/>
  <c r="R425" i="144"/>
  <c r="R423" i="144"/>
  <c r="R458" i="144"/>
  <c r="V458" i="144"/>
  <c r="W576" i="144"/>
  <c r="V576" i="144"/>
  <c r="V674" i="144"/>
  <c r="W674" i="144"/>
  <c r="R807" i="144"/>
  <c r="V807" i="144"/>
  <c r="U766" i="144"/>
  <c r="O784" i="144"/>
  <c r="R726" i="144"/>
  <c r="J586" i="144"/>
  <c r="U586" i="144"/>
  <c r="R670" i="144"/>
  <c r="R577" i="144"/>
  <c r="R593" i="144"/>
  <c r="R572" i="144"/>
  <c r="R714" i="144"/>
  <c r="R713" i="144"/>
  <c r="W713" i="144"/>
  <c r="R767" i="144"/>
  <c r="R766" i="144"/>
  <c r="R819" i="144"/>
  <c r="W819" i="144"/>
  <c r="R820" i="144"/>
  <c r="R894" i="144"/>
  <c r="N19" i="162"/>
  <c r="W575" i="144"/>
  <c r="L632" i="144"/>
  <c r="L625" i="144"/>
  <c r="R623" i="144"/>
  <c r="R621" i="144"/>
  <c r="R696" i="144"/>
  <c r="R666" i="144"/>
  <c r="W666" i="144"/>
  <c r="R441" i="144"/>
  <c r="R901" i="144"/>
  <c r="W901" i="144"/>
  <c r="N26" i="162"/>
  <c r="L23" i="162"/>
  <c r="R898" i="144"/>
  <c r="R871" i="144"/>
  <c r="W871" i="144"/>
  <c r="R865" i="144"/>
  <c r="R827" i="144"/>
  <c r="N784" i="144"/>
  <c r="R762" i="144"/>
  <c r="R570" i="144"/>
  <c r="R500" i="144"/>
  <c r="F41" i="162"/>
  <c r="L889" i="144"/>
  <c r="C883" i="144"/>
  <c r="B1416" i="165"/>
  <c r="L790" i="144"/>
  <c r="R607" i="144"/>
  <c r="R601" i="144"/>
  <c r="W590" i="144"/>
  <c r="V590" i="144"/>
  <c r="L566" i="144"/>
  <c r="R586" i="144"/>
  <c r="W802" i="144"/>
  <c r="V802" i="144"/>
  <c r="L14" i="162"/>
  <c r="R540" i="144"/>
  <c r="L533" i="144"/>
  <c r="R495" i="144"/>
  <c r="W800" i="144"/>
  <c r="V800" i="144"/>
  <c r="B850" i="144"/>
  <c r="A1360" i="165"/>
  <c r="R596" i="144"/>
  <c r="R569" i="144"/>
  <c r="R568" i="144"/>
  <c r="W568" i="144"/>
  <c r="A801" i="165"/>
  <c r="U326" i="144"/>
  <c r="T326" i="144"/>
  <c r="J361" i="144"/>
  <c r="R742" i="144"/>
  <c r="V742" i="144"/>
  <c r="R732" i="144"/>
  <c r="J271" i="144"/>
  <c r="D241" i="144"/>
  <c r="R350" i="144"/>
  <c r="R194" i="144"/>
  <c r="V194" i="144"/>
  <c r="R153" i="144"/>
  <c r="R155" i="144"/>
  <c r="W155" i="144"/>
  <c r="R73" i="144"/>
  <c r="R281" i="144"/>
  <c r="R284" i="144"/>
  <c r="V284" i="144"/>
  <c r="V589" i="144"/>
  <c r="W589" i="144"/>
  <c r="O15" i="144"/>
  <c r="B151" i="144"/>
  <c r="R316" i="144"/>
  <c r="V316" i="144"/>
  <c r="P187" i="144"/>
  <c r="P211" i="144"/>
  <c r="W154" i="144"/>
  <c r="V154" i="144"/>
  <c r="V378" i="144"/>
  <c r="W378" i="144"/>
  <c r="R17" i="144"/>
  <c r="R177" i="144"/>
  <c r="W177" i="144"/>
  <c r="R176" i="144"/>
  <c r="V176" i="144"/>
  <c r="R146" i="144"/>
  <c r="R147" i="144"/>
  <c r="R65" i="144"/>
  <c r="W65" i="144"/>
  <c r="R191" i="144"/>
  <c r="V692" i="144"/>
  <c r="W692" i="144"/>
  <c r="O183" i="144"/>
  <c r="O127" i="144"/>
  <c r="B240" i="165"/>
  <c r="C211" i="144"/>
  <c r="R403" i="144"/>
  <c r="R289" i="144"/>
  <c r="V289" i="144"/>
  <c r="R493" i="144"/>
  <c r="C61" i="144"/>
  <c r="B27" i="165"/>
  <c r="V244" i="144"/>
  <c r="W244" i="144"/>
  <c r="R198" i="144"/>
  <c r="R369" i="144"/>
  <c r="R11" i="144"/>
  <c r="R12" i="144"/>
  <c r="V12" i="144"/>
  <c r="R108" i="144"/>
  <c r="R109" i="144"/>
  <c r="R106" i="144"/>
  <c r="V106" i="144"/>
  <c r="R105" i="144"/>
  <c r="V99" i="144"/>
  <c r="W99" i="144"/>
  <c r="L94" i="144"/>
  <c r="R95" i="144"/>
  <c r="W95" i="144"/>
  <c r="U832" i="144"/>
  <c r="P82" i="144"/>
  <c r="P75" i="144"/>
  <c r="E67" i="165"/>
  <c r="O75" i="144"/>
  <c r="U91" i="144"/>
  <c r="T91" i="144"/>
  <c r="N31" i="144"/>
  <c r="V112" i="144"/>
  <c r="W398" i="144"/>
  <c r="W200" i="144"/>
  <c r="V721" i="144"/>
  <c r="V435" i="144"/>
  <c r="W868" i="144"/>
  <c r="W895" i="144"/>
  <c r="W346" i="144"/>
  <c r="A745" i="165"/>
  <c r="V232" i="144"/>
  <c r="V304" i="144"/>
  <c r="W702" i="144"/>
  <c r="R287" i="144"/>
  <c r="W400" i="144"/>
  <c r="C577" i="165"/>
  <c r="R18" i="144"/>
  <c r="W18" i="144"/>
  <c r="A1027" i="165"/>
  <c r="A1028" i="165"/>
  <c r="V171" i="144"/>
  <c r="R33" i="144"/>
  <c r="V33" i="144"/>
  <c r="L520" i="144"/>
  <c r="B913" i="165"/>
  <c r="R135" i="144"/>
  <c r="W805" i="144"/>
  <c r="V386" i="144"/>
  <c r="L397" i="144"/>
  <c r="B1361" i="165"/>
  <c r="C242" i="165"/>
  <c r="A297" i="165"/>
  <c r="C74" i="165"/>
  <c r="A73" i="165"/>
  <c r="V303" i="144"/>
  <c r="V503" i="144"/>
  <c r="V516" i="144"/>
  <c r="V449" i="144"/>
  <c r="O361" i="144"/>
  <c r="R278" i="144"/>
  <c r="L337" i="144"/>
  <c r="V404" i="144"/>
  <c r="V431" i="144"/>
  <c r="V3" i="144"/>
  <c r="W853" i="144"/>
  <c r="W20" i="144"/>
  <c r="V803" i="144"/>
  <c r="L301" i="144"/>
  <c r="N181" i="144"/>
  <c r="T181" i="144"/>
  <c r="W867" i="144"/>
  <c r="W622" i="144"/>
  <c r="W349" i="144"/>
  <c r="V706" i="144"/>
  <c r="L658" i="144"/>
  <c r="W738" i="144"/>
  <c r="W80" i="144"/>
  <c r="B1193" i="165"/>
  <c r="K181" i="144"/>
  <c r="V899" i="144"/>
  <c r="V327" i="144"/>
  <c r="R79" i="144"/>
  <c r="V79" i="144"/>
  <c r="W497" i="144"/>
  <c r="W4" i="144"/>
  <c r="R37" i="144"/>
  <c r="W98" i="144"/>
  <c r="W604" i="144"/>
  <c r="R127" i="144"/>
  <c r="W127" i="144"/>
  <c r="V107" i="144"/>
  <c r="V408" i="144"/>
  <c r="W900" i="144"/>
  <c r="R165" i="144"/>
  <c r="R137" i="144"/>
  <c r="W482" i="144"/>
  <c r="A28" i="165"/>
  <c r="A241" i="165"/>
  <c r="R34" i="144"/>
  <c r="V34" i="144"/>
  <c r="W51" i="144"/>
  <c r="W720" i="144"/>
  <c r="W834" i="144"/>
  <c r="W775" i="144"/>
  <c r="V511" i="144"/>
  <c r="W219" i="144"/>
  <c r="V483" i="144"/>
  <c r="W739" i="144"/>
  <c r="V739" i="144"/>
  <c r="V224" i="144"/>
  <c r="V494" i="144"/>
  <c r="C969" i="165"/>
  <c r="K211" i="144"/>
  <c r="V128" i="144"/>
  <c r="V5" i="144"/>
  <c r="W202" i="144"/>
  <c r="V202" i="144"/>
  <c r="P361" i="144"/>
  <c r="P277" i="144"/>
  <c r="R665" i="144"/>
  <c r="W665" i="144"/>
  <c r="V63" i="144"/>
  <c r="A689" i="165"/>
  <c r="W903" i="144"/>
  <c r="T850" i="144"/>
  <c r="A3" i="165"/>
  <c r="V14" i="144"/>
  <c r="W87" i="144"/>
  <c r="J241" i="144"/>
  <c r="V411" i="144"/>
  <c r="V163" i="144"/>
  <c r="R373" i="144"/>
  <c r="W705" i="144"/>
  <c r="V195" i="144"/>
  <c r="E42" i="162"/>
  <c r="L241" i="144"/>
  <c r="C689" i="165"/>
  <c r="W47" i="144"/>
  <c r="V167" i="144"/>
  <c r="W167" i="144"/>
  <c r="V231" i="144"/>
  <c r="W231" i="144"/>
  <c r="V836" i="144"/>
  <c r="W836" i="144"/>
  <c r="W132" i="144"/>
  <c r="V132" i="144"/>
  <c r="V424" i="144"/>
  <c r="W424" i="144"/>
  <c r="V312" i="144"/>
  <c r="R319" i="144"/>
  <c r="V319" i="144"/>
  <c r="V796" i="144"/>
  <c r="W796" i="144"/>
  <c r="V638" i="144"/>
  <c r="W438" i="144"/>
  <c r="V438" i="144"/>
  <c r="V594" i="144"/>
  <c r="W594" i="144"/>
  <c r="W709" i="144"/>
  <c r="A409" i="165"/>
  <c r="P718" i="144"/>
  <c r="V549" i="144"/>
  <c r="W184" i="144"/>
  <c r="V725" i="144"/>
  <c r="W725" i="144"/>
  <c r="W342" i="144"/>
  <c r="V342" i="144"/>
  <c r="W896" i="144"/>
  <c r="V896" i="144"/>
  <c r="R228" i="144"/>
  <c r="V228" i="144"/>
  <c r="B298" i="165"/>
  <c r="V110" i="144"/>
  <c r="V141" i="144"/>
  <c r="W141" i="144"/>
  <c r="W267" i="144"/>
  <c r="V267" i="144"/>
  <c r="W548" i="144"/>
  <c r="W629" i="144"/>
  <c r="W72" i="144"/>
  <c r="V72" i="144"/>
  <c r="W78" i="144"/>
  <c r="V78" i="144"/>
  <c r="V374" i="144"/>
  <c r="W374" i="144"/>
  <c r="V791" i="144"/>
  <c r="W791" i="144"/>
  <c r="W102" i="144"/>
  <c r="V102" i="144"/>
  <c r="V356" i="144"/>
  <c r="W356" i="144"/>
  <c r="W673" i="144"/>
  <c r="V673" i="144"/>
  <c r="V168" i="144"/>
  <c r="V412" i="144"/>
  <c r="W412" i="144"/>
  <c r="W728" i="144"/>
  <c r="V523" i="144"/>
  <c r="W523" i="144"/>
  <c r="W123" i="144"/>
  <c r="V123" i="144"/>
  <c r="V347" i="144"/>
  <c r="W347" i="144"/>
  <c r="W368" i="144"/>
  <c r="V368" i="144"/>
  <c r="R308" i="144"/>
  <c r="V308" i="144"/>
  <c r="K361" i="144"/>
  <c r="V405" i="144"/>
  <c r="W405" i="144"/>
  <c r="V729" i="144"/>
  <c r="W729" i="144"/>
  <c r="A858" i="165"/>
  <c r="V897" i="144"/>
  <c r="W897" i="144"/>
  <c r="V704" i="144"/>
  <c r="V442" i="144"/>
  <c r="W442" i="144"/>
  <c r="U211" i="144"/>
  <c r="V410" i="144"/>
  <c r="W410" i="144"/>
  <c r="V506" i="144"/>
  <c r="W506" i="144"/>
  <c r="B1305" i="165"/>
  <c r="W399" i="144"/>
  <c r="V46" i="144"/>
  <c r="W46" i="144"/>
  <c r="W129" i="144"/>
  <c r="V129" i="144"/>
  <c r="W256" i="144"/>
  <c r="V256" i="144"/>
  <c r="V765" i="144"/>
  <c r="W765" i="144"/>
  <c r="W869" i="144"/>
  <c r="V869" i="144"/>
  <c r="V101" i="144"/>
  <c r="W101" i="144"/>
  <c r="O181" i="144"/>
  <c r="V81" i="144"/>
  <c r="W81" i="144"/>
  <c r="V275" i="144"/>
  <c r="W275" i="144"/>
  <c r="V660" i="144"/>
  <c r="W660" i="144"/>
  <c r="V199" i="144"/>
  <c r="W199" i="144"/>
  <c r="W365" i="144"/>
  <c r="V365" i="144"/>
  <c r="W125" i="144"/>
  <c r="V125" i="144"/>
  <c r="V603" i="144"/>
  <c r="W603" i="144"/>
  <c r="V334" i="144"/>
  <c r="W334" i="144"/>
  <c r="V693" i="144"/>
  <c r="W639" i="144"/>
  <c r="V344" i="144"/>
  <c r="W344" i="144"/>
  <c r="V703" i="144"/>
  <c r="W648" i="144"/>
  <c r="V648" i="144"/>
  <c r="W637" i="144"/>
  <c r="W439" i="144"/>
  <c r="V439" i="144"/>
  <c r="V221" i="144"/>
  <c r="W221" i="144"/>
  <c r="V250" i="144"/>
  <c r="W250" i="144"/>
  <c r="R320" i="144"/>
  <c r="V574" i="144"/>
  <c r="W574" i="144"/>
  <c r="W688" i="144"/>
  <c r="V688" i="144"/>
  <c r="V821" i="144"/>
  <c r="V656" i="144"/>
  <c r="W656" i="144"/>
  <c r="V794" i="144"/>
  <c r="W794" i="144"/>
  <c r="W838" i="144"/>
  <c r="V838" i="144"/>
  <c r="W206" i="144"/>
  <c r="V643" i="144"/>
  <c r="W643" i="144"/>
  <c r="U520" i="144"/>
  <c r="V527" i="144"/>
  <c r="W878" i="144"/>
  <c r="V878" i="144"/>
  <c r="W606" i="144"/>
  <c r="V606" i="144"/>
  <c r="W321" i="144"/>
  <c r="V321" i="144"/>
  <c r="W131" i="144"/>
  <c r="C1305" i="165"/>
  <c r="P553" i="144"/>
  <c r="W537" i="144"/>
  <c r="V537" i="144"/>
  <c r="V664" i="144"/>
  <c r="W664" i="144"/>
  <c r="W759" i="144"/>
  <c r="W77" i="144"/>
  <c r="V528" i="144"/>
  <c r="W528" i="144"/>
  <c r="V140" i="144"/>
  <c r="W140" i="144"/>
  <c r="V655" i="144"/>
  <c r="W655" i="144"/>
  <c r="W668" i="144"/>
  <c r="P165" i="144"/>
  <c r="K61" i="144"/>
  <c r="W600" i="144"/>
  <c r="P15" i="144"/>
  <c r="W371" i="144"/>
  <c r="V371" i="144"/>
  <c r="W71" i="144"/>
  <c r="V71" i="144"/>
  <c r="V103" i="144"/>
  <c r="A465" i="165"/>
  <c r="W879" i="144"/>
  <c r="V879" i="144"/>
  <c r="W220" i="144"/>
  <c r="V220" i="144"/>
  <c r="V21" i="144"/>
  <c r="W21" i="144"/>
  <c r="W695" i="144"/>
  <c r="V695" i="144"/>
  <c r="V565" i="144"/>
  <c r="W565" i="144"/>
  <c r="W808" i="144"/>
  <c r="V808" i="144"/>
  <c r="V490" i="144"/>
  <c r="C521" i="165"/>
  <c r="W253" i="144"/>
  <c r="V253" i="144"/>
  <c r="C633" i="165"/>
  <c r="V262" i="144"/>
  <c r="W462" i="144"/>
  <c r="V462" i="144"/>
  <c r="V687" i="144"/>
  <c r="W687" i="144"/>
  <c r="V701" i="144"/>
  <c r="W701" i="144"/>
  <c r="W864" i="144"/>
  <c r="V864" i="144"/>
  <c r="R553" i="144"/>
  <c r="W553" i="144"/>
  <c r="R526" i="144"/>
  <c r="W403" i="144"/>
  <c r="V403" i="144"/>
  <c r="V155" i="144"/>
  <c r="V596" i="144"/>
  <c r="W596" i="144"/>
  <c r="A186" i="165"/>
  <c r="V862" i="144"/>
  <c r="W862" i="144"/>
  <c r="V318" i="144"/>
  <c r="P619" i="144"/>
  <c r="K553" i="144"/>
  <c r="V536" i="144"/>
  <c r="W536" i="144"/>
  <c r="C1474" i="165"/>
  <c r="R559" i="144"/>
  <c r="W559" i="144"/>
  <c r="W472" i="144"/>
  <c r="R856" i="144"/>
  <c r="W856" i="144"/>
  <c r="V793" i="144"/>
  <c r="W793" i="144"/>
  <c r="V9" i="144"/>
  <c r="W9" i="144"/>
  <c r="W251" i="144"/>
  <c r="V251" i="144"/>
  <c r="W249" i="144"/>
  <c r="V249" i="144"/>
  <c r="U883" i="144"/>
  <c r="T883" i="144"/>
  <c r="L823" i="144"/>
  <c r="W893" i="144"/>
  <c r="V893" i="144"/>
  <c r="R427" i="144"/>
  <c r="L255" i="144"/>
  <c r="W41" i="144"/>
  <c r="V41" i="144"/>
  <c r="R157" i="144"/>
  <c r="V157" i="144"/>
  <c r="W393" i="144"/>
  <c r="W370" i="144"/>
  <c r="V370" i="144"/>
  <c r="V57" i="144"/>
  <c r="W57" i="144"/>
  <c r="V215" i="144"/>
  <c r="T331" i="144"/>
  <c r="U331" i="144"/>
  <c r="V659" i="144"/>
  <c r="W659" i="144"/>
  <c r="C1194" i="165"/>
  <c r="V433" i="144"/>
  <c r="W433" i="144"/>
  <c r="B1081" i="165"/>
  <c r="V582" i="144"/>
  <c r="W582" i="144"/>
  <c r="W754" i="144"/>
  <c r="V754" i="144"/>
  <c r="W457" i="144"/>
  <c r="V457" i="144"/>
  <c r="K487" i="144"/>
  <c r="W835" i="144"/>
  <c r="V835" i="144"/>
  <c r="V912" i="144"/>
  <c r="W614" i="144"/>
  <c r="V614" i="144"/>
  <c r="W860" i="144"/>
  <c r="V860" i="144"/>
  <c r="V635" i="144"/>
  <c r="W635" i="144"/>
  <c r="W402" i="144"/>
  <c r="W226" i="144"/>
  <c r="P307" i="144"/>
  <c r="W598" i="144"/>
  <c r="R817" i="144"/>
  <c r="R731" i="144"/>
  <c r="W731" i="144"/>
  <c r="R520" i="144"/>
  <c r="O151" i="144"/>
  <c r="R421" i="144"/>
  <c r="R397" i="144"/>
  <c r="W397" i="144"/>
  <c r="W316" i="144"/>
  <c r="O31" i="144"/>
  <c r="W172" i="144"/>
  <c r="V172" i="144"/>
  <c r="W732" i="144"/>
  <c r="V732" i="144"/>
  <c r="A802" i="165"/>
  <c r="R566" i="144"/>
  <c r="L817" i="144"/>
  <c r="W570" i="144"/>
  <c r="V570" i="144"/>
  <c r="V871" i="144"/>
  <c r="V662" i="144"/>
  <c r="R632" i="144"/>
  <c r="V632" i="144"/>
  <c r="W894" i="144"/>
  <c r="V894" i="144"/>
  <c r="V713" i="144"/>
  <c r="T586" i="144"/>
  <c r="W458" i="144"/>
  <c r="P652" i="144"/>
  <c r="V44" i="144"/>
  <c r="W44" i="144"/>
  <c r="V229" i="144"/>
  <c r="V100" i="144"/>
  <c r="W100" i="144"/>
  <c r="W416" i="144"/>
  <c r="W828" i="144"/>
  <c r="V828" i="144"/>
  <c r="V498" i="144"/>
  <c r="W770" i="144"/>
  <c r="V770" i="144"/>
  <c r="V296" i="144"/>
  <c r="W296" i="144"/>
  <c r="V352" i="144"/>
  <c r="W352" i="144"/>
  <c r="W633" i="144"/>
  <c r="V633" i="144"/>
  <c r="W305" i="144"/>
  <c r="V305" i="144"/>
  <c r="B353" i="165"/>
  <c r="W288" i="144"/>
  <c r="V288" i="144"/>
  <c r="C1138" i="165"/>
  <c r="B409" i="165"/>
  <c r="W737" i="144"/>
  <c r="R757" i="144"/>
  <c r="P217" i="144"/>
  <c r="R830" i="144"/>
  <c r="V830" i="144"/>
  <c r="W428" i="144"/>
  <c r="V428" i="144"/>
  <c r="L181" i="144"/>
  <c r="W213" i="144"/>
  <c r="V213" i="144"/>
  <c r="V136" i="144"/>
  <c r="W136" i="144"/>
  <c r="W394" i="144"/>
  <c r="V394" i="144"/>
  <c r="W49" i="144"/>
  <c r="V49" i="144"/>
  <c r="W567" i="144"/>
  <c r="V507" i="144"/>
  <c r="W507" i="144"/>
  <c r="V522" i="144"/>
  <c r="W699" i="144"/>
  <c r="V699" i="144"/>
  <c r="L757" i="144"/>
  <c r="V829" i="144"/>
  <c r="R698" i="144"/>
  <c r="W615" i="144"/>
  <c r="V615" i="144"/>
  <c r="W676" i="144"/>
  <c r="V277" i="144"/>
  <c r="W277" i="144"/>
  <c r="W555" i="144"/>
  <c r="R812" i="144"/>
  <c r="W812" i="144"/>
  <c r="V432" i="144"/>
  <c r="V887" i="144"/>
  <c r="W799" i="144"/>
  <c r="V799" i="144"/>
  <c r="W191" i="144"/>
  <c r="V191" i="144"/>
  <c r="W176" i="144"/>
  <c r="W284" i="144"/>
  <c r="U916" i="144"/>
  <c r="W194" i="144"/>
  <c r="R889" i="144"/>
  <c r="V441" i="144"/>
  <c r="W441" i="144"/>
  <c r="V425" i="144"/>
  <c r="W425" i="144"/>
  <c r="T619" i="144"/>
  <c r="W257" i="144"/>
  <c r="P127" i="144"/>
  <c r="V11" i="144"/>
  <c r="W11" i="144"/>
  <c r="V65" i="144"/>
  <c r="V177" i="144"/>
  <c r="C468" i="165"/>
  <c r="W281" i="144"/>
  <c r="V281" i="144"/>
  <c r="W350" i="144"/>
  <c r="V350" i="144"/>
  <c r="V568" i="144"/>
  <c r="V495" i="144"/>
  <c r="W495" i="144"/>
  <c r="L559" i="144"/>
  <c r="L916" i="144"/>
  <c r="C1362" i="165"/>
  <c r="W762" i="144"/>
  <c r="V762" i="144"/>
  <c r="W827" i="144"/>
  <c r="V827" i="144"/>
  <c r="W696" i="144"/>
  <c r="V696" i="144"/>
  <c r="W820" i="144"/>
  <c r="V820" i="144"/>
  <c r="W714" i="144"/>
  <c r="V714" i="144"/>
  <c r="L592" i="144"/>
  <c r="W672" i="144"/>
  <c r="V672" i="144"/>
  <c r="V499" i="144"/>
  <c r="R222" i="144"/>
  <c r="V222" i="144"/>
  <c r="R317" i="144"/>
  <c r="W317" i="144"/>
  <c r="B521" i="165"/>
  <c r="B74" i="165"/>
  <c r="W417" i="144"/>
  <c r="T817" i="144"/>
  <c r="U817" i="144"/>
  <c r="W297" i="144"/>
  <c r="V297" i="144"/>
  <c r="W283" i="144"/>
  <c r="V283" i="144"/>
  <c r="L151" i="144"/>
  <c r="C409" i="165"/>
  <c r="V76" i="144"/>
  <c r="O241" i="144"/>
  <c r="R241" i="144"/>
  <c r="V351" i="144"/>
  <c r="W351" i="144"/>
  <c r="W236" i="144"/>
  <c r="W746" i="144"/>
  <c r="C746" i="165"/>
  <c r="L553" i="144"/>
  <c r="L685" i="144"/>
  <c r="W837" i="144"/>
  <c r="V440" i="144"/>
  <c r="V858" i="144"/>
  <c r="V223" i="144"/>
  <c r="B633" i="165"/>
  <c r="P586" i="144"/>
  <c r="W473" i="144"/>
  <c r="K850" i="144"/>
  <c r="R19" i="144"/>
  <c r="P271" i="144"/>
  <c r="W158" i="144"/>
  <c r="V252" i="144"/>
  <c r="W252" i="144"/>
  <c r="W377" i="144"/>
  <c r="V377" i="144"/>
  <c r="W197" i="144"/>
  <c r="V197" i="144"/>
  <c r="V227" i="144"/>
  <c r="W227" i="144"/>
  <c r="W56" i="144"/>
  <c r="B129" i="165"/>
  <c r="R658" i="144"/>
  <c r="V531" i="144"/>
  <c r="W531" i="144"/>
  <c r="C1250" i="165"/>
  <c r="W581" i="144"/>
  <c r="V581" i="144"/>
  <c r="R764" i="144"/>
  <c r="W544" i="144"/>
  <c r="V544" i="144"/>
  <c r="T685" i="144"/>
  <c r="U685" i="144"/>
  <c r="V824" i="144"/>
  <c r="V833" i="144"/>
  <c r="W788" i="144"/>
  <c r="V788" i="144"/>
  <c r="W188" i="144"/>
  <c r="V188" i="144"/>
  <c r="W290" i="144"/>
  <c r="V290" i="144"/>
  <c r="W161" i="144"/>
  <c r="V161" i="144"/>
  <c r="W792" i="144"/>
  <c r="V792" i="144"/>
  <c r="V369" i="144"/>
  <c r="W369" i="144"/>
  <c r="R533" i="144"/>
  <c r="V533" i="144"/>
  <c r="W607" i="144"/>
  <c r="V607" i="144"/>
  <c r="V901" i="144"/>
  <c r="V160" i="144"/>
  <c r="W160" i="144"/>
  <c r="W12" i="144"/>
  <c r="V198" i="144"/>
  <c r="W198" i="144"/>
  <c r="B28" i="165"/>
  <c r="W289" i="144"/>
  <c r="B241" i="165"/>
  <c r="W17" i="144"/>
  <c r="V17" i="144"/>
  <c r="V73" i="144"/>
  <c r="W73" i="144"/>
  <c r="U271" i="144"/>
  <c r="T271" i="144"/>
  <c r="W742" i="144"/>
  <c r="U361" i="144"/>
  <c r="T361" i="144"/>
  <c r="V569" i="144"/>
  <c r="W569" i="144"/>
  <c r="V666" i="144"/>
  <c r="V623" i="144"/>
  <c r="W623" i="144"/>
  <c r="V819" i="144"/>
  <c r="W767" i="144"/>
  <c r="V767" i="144"/>
  <c r="W593" i="144"/>
  <c r="V593" i="144"/>
  <c r="V670" i="144"/>
  <c r="W670" i="144"/>
  <c r="V726" i="144"/>
  <c r="W726" i="144"/>
  <c r="W807" i="144"/>
  <c r="W787" i="144"/>
  <c r="R599" i="144"/>
  <c r="W663" i="144"/>
  <c r="V663" i="144"/>
  <c r="W708" i="144"/>
  <c r="V708" i="144"/>
  <c r="V255" i="144"/>
  <c r="W254" i="144"/>
  <c r="V254" i="144"/>
  <c r="P121" i="144"/>
  <c r="L361" i="144"/>
  <c r="P685" i="144"/>
  <c r="B747" i="165"/>
  <c r="W627" i="144"/>
  <c r="V627" i="144"/>
  <c r="W380" i="144"/>
  <c r="V380" i="144"/>
  <c r="W364" i="144"/>
  <c r="V364" i="144"/>
  <c r="V218" i="144"/>
  <c r="W237" i="144"/>
  <c r="V735" i="144"/>
  <c r="W735" i="144"/>
  <c r="V747" i="144"/>
  <c r="W747" i="144"/>
  <c r="W671" i="144"/>
  <c r="K586" i="144"/>
  <c r="W491" i="144"/>
  <c r="V491" i="144"/>
  <c r="V345" i="144"/>
  <c r="W734" i="144"/>
  <c r="V734" i="144"/>
  <c r="V636" i="144"/>
  <c r="W636" i="144"/>
  <c r="W314" i="144"/>
  <c r="R691" i="144"/>
  <c r="P916" i="144"/>
  <c r="U121" i="144"/>
  <c r="T121" i="144"/>
  <c r="V524" i="144"/>
  <c r="W524" i="144"/>
  <c r="V445" i="144"/>
  <c r="W445" i="144"/>
  <c r="R211" i="144"/>
  <c r="R187" i="144"/>
  <c r="V634" i="144"/>
  <c r="W634" i="144"/>
  <c r="R259" i="144"/>
  <c r="V259" i="144"/>
  <c r="W225" i="144"/>
  <c r="V225" i="144"/>
  <c r="W557" i="144"/>
  <c r="V557" i="144"/>
  <c r="V133" i="144"/>
  <c r="W133" i="144"/>
  <c r="L421" i="144"/>
  <c r="W109" i="144"/>
  <c r="V109" i="144"/>
  <c r="L121" i="144"/>
  <c r="W106" i="144"/>
  <c r="R94" i="144"/>
  <c r="R93" i="144"/>
  <c r="V95" i="144"/>
  <c r="R82" i="144"/>
  <c r="W82" i="144"/>
  <c r="E58" i="165"/>
  <c r="P91" i="144"/>
  <c r="O91" i="144"/>
  <c r="T31" i="144"/>
  <c r="A74" i="165"/>
  <c r="U181" i="144"/>
  <c r="W33" i="144"/>
  <c r="V18" i="144"/>
  <c r="R181" i="144"/>
  <c r="B1362" i="165"/>
  <c r="R151" i="144"/>
  <c r="W79" i="144"/>
  <c r="V665" i="144"/>
  <c r="B1194" i="165"/>
  <c r="L61" i="144"/>
  <c r="A690" i="165"/>
  <c r="L91" i="144"/>
  <c r="C690" i="165"/>
  <c r="W228" i="144"/>
  <c r="A410" i="165"/>
  <c r="W319" i="144"/>
  <c r="P31" i="144"/>
  <c r="B1306" i="165"/>
  <c r="W308" i="144"/>
  <c r="C634" i="165"/>
  <c r="C522" i="165"/>
  <c r="W320" i="144"/>
  <c r="V320" i="144"/>
  <c r="A859" i="165"/>
  <c r="A466" i="165"/>
  <c r="W434" i="144"/>
  <c r="V19" i="144"/>
  <c r="W19" i="144"/>
  <c r="W222" i="144"/>
  <c r="C469" i="165"/>
  <c r="W566" i="144"/>
  <c r="V566" i="144"/>
  <c r="P331" i="144"/>
  <c r="C1195" i="165"/>
  <c r="V559" i="144"/>
  <c r="W533" i="144"/>
  <c r="W764" i="144"/>
  <c r="V764" i="144"/>
  <c r="R307" i="144"/>
  <c r="W307" i="144"/>
  <c r="V127" i="144"/>
  <c r="B354" i="165"/>
  <c r="A1029" i="165"/>
  <c r="V856" i="144"/>
  <c r="V211" i="144"/>
  <c r="W211" i="144"/>
  <c r="L619" i="144"/>
  <c r="W698" i="144"/>
  <c r="V698" i="144"/>
  <c r="W691" i="144"/>
  <c r="V691" i="144"/>
  <c r="B242" i="165"/>
  <c r="C410" i="165"/>
  <c r="B75" i="165"/>
  <c r="V317" i="144"/>
  <c r="W830" i="144"/>
  <c r="P241" i="144"/>
  <c r="B410" i="165"/>
  <c r="V397" i="144"/>
  <c r="R724" i="144"/>
  <c r="W724" i="144"/>
  <c r="W157" i="144"/>
  <c r="W526" i="144"/>
  <c r="V526" i="144"/>
  <c r="R217" i="144"/>
  <c r="W217" i="144"/>
  <c r="A803" i="165"/>
  <c r="V731" i="144"/>
  <c r="W259" i="144"/>
  <c r="B130" i="165"/>
  <c r="V812" i="144"/>
  <c r="L784" i="144"/>
  <c r="W632" i="144"/>
  <c r="A187" i="165"/>
  <c r="L652" i="144"/>
  <c r="V553" i="144"/>
  <c r="V94" i="144"/>
  <c r="W94" i="144"/>
  <c r="V82" i="144"/>
  <c r="R75" i="144"/>
  <c r="V75" i="144"/>
  <c r="B1363" i="165"/>
  <c r="A691" i="165"/>
  <c r="C691" i="165"/>
  <c r="A411" i="165"/>
  <c r="B1307" i="165"/>
  <c r="A467" i="165"/>
  <c r="V724" i="144"/>
  <c r="C470" i="165"/>
  <c r="A188" i="165"/>
  <c r="V217" i="144"/>
  <c r="B76" i="165"/>
  <c r="V307" i="144"/>
  <c r="B355" i="165"/>
  <c r="C29" i="165"/>
  <c r="W75" i="144"/>
  <c r="A692" i="165"/>
  <c r="A412" i="165"/>
  <c r="C471" i="165"/>
  <c r="B412" i="165"/>
  <c r="B356" i="165"/>
  <c r="B30" i="165"/>
  <c r="B357" i="165"/>
  <c r="B358" i="165"/>
  <c r="B359" i="165"/>
  <c r="U463" i="144"/>
  <c r="R464" i="144"/>
  <c r="T463" i="144"/>
  <c r="U465" i="144"/>
  <c r="T468" i="144"/>
  <c r="V465" i="144"/>
  <c r="W465" i="144"/>
  <c r="W467" i="144"/>
  <c r="V467" i="144"/>
  <c r="R468" i="144"/>
  <c r="V475" i="144"/>
  <c r="W475" i="144"/>
  <c r="V470" i="144"/>
  <c r="R476" i="144"/>
  <c r="W476" i="144"/>
  <c r="T477" i="144"/>
  <c r="R477" i="144"/>
  <c r="V477" i="144"/>
  <c r="L469" i="144"/>
  <c r="W474" i="144"/>
  <c r="T454" i="144"/>
  <c r="U454" i="144"/>
  <c r="N391" i="144"/>
  <c r="N375" i="144"/>
  <c r="R38" i="144"/>
  <c r="R39" i="144"/>
  <c r="O61" i="144"/>
  <c r="S922" i="144"/>
  <c r="W37" i="144"/>
  <c r="V37" i="144"/>
  <c r="W105" i="144"/>
  <c r="V105" i="144"/>
  <c r="V108" i="144"/>
  <c r="W108" i="144"/>
  <c r="V621" i="144"/>
  <c r="W621" i="144"/>
  <c r="R652" i="144"/>
  <c r="R625" i="144"/>
  <c r="R592" i="144"/>
  <c r="R619" i="144"/>
  <c r="V541" i="144"/>
  <c r="W541" i="144"/>
  <c r="V780" i="144"/>
  <c r="W780" i="144"/>
  <c r="L460" i="144"/>
  <c r="B1025" i="165"/>
  <c r="V279" i="144"/>
  <c r="W279" i="144"/>
  <c r="R185" i="144"/>
  <c r="R183" i="144"/>
  <c r="W753" i="144"/>
  <c r="V753" i="144"/>
  <c r="V784" i="144"/>
  <c r="W784" i="144"/>
  <c r="V273" i="144"/>
  <c r="W273" i="144"/>
  <c r="V654" i="144"/>
  <c r="W654" i="144"/>
  <c r="V243" i="144"/>
  <c r="W243" i="144"/>
  <c r="P301" i="144"/>
  <c r="B360" i="165"/>
  <c r="L271" i="144"/>
  <c r="W343" i="144"/>
  <c r="V343" i="144"/>
  <c r="W628" i="144"/>
  <c r="V628" i="144"/>
  <c r="W477" i="144"/>
  <c r="R700" i="144"/>
  <c r="R718" i="144"/>
  <c r="V510" i="144"/>
  <c r="W510" i="144"/>
  <c r="W779" i="144"/>
  <c r="V779" i="144"/>
  <c r="L724" i="144"/>
  <c r="V476" i="144"/>
  <c r="B1417" i="165"/>
  <c r="C1419" i="165"/>
  <c r="V421" i="144"/>
  <c r="W421" i="144"/>
  <c r="V520" i="144"/>
  <c r="W520" i="144"/>
  <c r="W817" i="144"/>
  <c r="V817" i="144"/>
  <c r="V423" i="144"/>
  <c r="W423" i="144"/>
  <c r="B523" i="165"/>
  <c r="B131" i="165"/>
  <c r="V456" i="144"/>
  <c r="A1031" i="165"/>
  <c r="C30" i="165"/>
  <c r="C50" i="165"/>
  <c r="B299" i="165"/>
  <c r="T421" i="144"/>
  <c r="R823" i="144"/>
  <c r="V889" i="144"/>
  <c r="W889" i="144"/>
  <c r="V373" i="144"/>
  <c r="W373" i="144"/>
  <c r="B801" i="165"/>
  <c r="A1193" i="165"/>
  <c r="A1417" i="165"/>
  <c r="V135" i="144"/>
  <c r="W135" i="144"/>
  <c r="B31" i="165"/>
  <c r="B413" i="165"/>
  <c r="A189" i="165"/>
  <c r="C1252" i="165"/>
  <c r="A860" i="165"/>
  <c r="C1251" i="165"/>
  <c r="B522" i="165"/>
  <c r="B634" i="165"/>
  <c r="A243" i="165"/>
  <c r="C1139" i="165"/>
  <c r="V181" i="144"/>
  <c r="W181" i="144"/>
  <c r="A298" i="165"/>
  <c r="V187" i="144"/>
  <c r="W187" i="144"/>
  <c r="W658" i="144"/>
  <c r="V658" i="144"/>
  <c r="W241" i="144"/>
  <c r="V241" i="144"/>
  <c r="W757" i="144"/>
  <c r="V757" i="144"/>
  <c r="B185" i="165"/>
  <c r="B1249" i="165"/>
  <c r="B1137" i="165"/>
  <c r="R367" i="144"/>
  <c r="A49" i="165"/>
  <c r="R247" i="144"/>
  <c r="R271" i="144"/>
  <c r="L391" i="144"/>
  <c r="P61" i="144"/>
  <c r="V146" i="144"/>
  <c r="W146" i="144"/>
  <c r="V601" i="144"/>
  <c r="W601" i="144"/>
  <c r="W500" i="144"/>
  <c r="V500" i="144"/>
  <c r="P883" i="144"/>
  <c r="L454" i="144"/>
  <c r="W883" i="144"/>
  <c r="V883" i="144"/>
  <c r="W740" i="144"/>
  <c r="V740" i="144"/>
  <c r="W631" i="144"/>
  <c r="V631" i="144"/>
  <c r="V444" i="144"/>
  <c r="W444" i="144"/>
  <c r="W859" i="144"/>
  <c r="V859" i="144"/>
  <c r="P784" i="144"/>
  <c r="A693" i="165"/>
  <c r="A468" i="165"/>
  <c r="B411" i="165"/>
  <c r="A1030" i="165"/>
  <c r="C1306" i="165"/>
  <c r="A747" i="165"/>
  <c r="A1082" i="165"/>
  <c r="C858" i="165"/>
  <c r="W427" i="144"/>
  <c r="V427" i="144"/>
  <c r="C185" i="165"/>
  <c r="W137" i="144"/>
  <c r="V137" i="144"/>
  <c r="V278" i="144"/>
  <c r="W278" i="144"/>
  <c r="C75" i="165"/>
  <c r="C578" i="165"/>
  <c r="W493" i="144"/>
  <c r="V493" i="144"/>
  <c r="W153" i="144"/>
  <c r="V153" i="144"/>
  <c r="C296" i="165"/>
  <c r="W540" i="144"/>
  <c r="V540" i="144"/>
  <c r="U784" i="144"/>
  <c r="T784" i="144"/>
  <c r="W865" i="144"/>
  <c r="V865" i="144"/>
  <c r="V898" i="144"/>
  <c r="W898" i="144"/>
  <c r="W766" i="144"/>
  <c r="V766" i="144"/>
  <c r="V572" i="144"/>
  <c r="W572" i="144"/>
  <c r="W577" i="144"/>
  <c r="V577" i="144"/>
  <c r="W786" i="144"/>
  <c r="V786" i="144"/>
  <c r="W563" i="144"/>
  <c r="V563" i="144"/>
  <c r="V885" i="144"/>
  <c r="W885" i="144"/>
  <c r="V790" i="144"/>
  <c r="W790" i="144"/>
  <c r="W248" i="144"/>
  <c r="V248" i="144"/>
  <c r="V872" i="144"/>
  <c r="W872" i="144"/>
  <c r="W694" i="144"/>
  <c r="V694" i="144"/>
  <c r="V905" i="144"/>
  <c r="W905" i="144"/>
  <c r="B77" i="165"/>
  <c r="C1140" i="165"/>
  <c r="B1083" i="165"/>
  <c r="B1364" i="165"/>
  <c r="C1363" i="165"/>
  <c r="B1082" i="165"/>
  <c r="B29" i="165"/>
  <c r="C1475" i="165"/>
  <c r="B186" i="165"/>
  <c r="W151" i="144"/>
  <c r="V151" i="144"/>
  <c r="W93" i="144"/>
  <c r="V93" i="144"/>
  <c r="B858" i="165"/>
  <c r="W599" i="144"/>
  <c r="V599" i="144"/>
  <c r="A1137" i="165"/>
  <c r="L586" i="144"/>
  <c r="A1306" i="165"/>
  <c r="A353" i="165"/>
  <c r="A242" i="165"/>
  <c r="A1081" i="165"/>
  <c r="W165" i="144"/>
  <c r="V165" i="144"/>
  <c r="C857" i="165"/>
  <c r="B1473" i="165"/>
  <c r="C801" i="165"/>
  <c r="V287" i="144"/>
  <c r="W287" i="144"/>
  <c r="A746" i="165"/>
  <c r="V147" i="144"/>
  <c r="W147" i="144"/>
  <c r="A128" i="165"/>
  <c r="C353" i="165"/>
  <c r="W586" i="144"/>
  <c r="V586" i="144"/>
  <c r="R97" i="144"/>
  <c r="R121" i="144"/>
  <c r="C128" i="165"/>
  <c r="C2" i="165"/>
  <c r="K718" i="144"/>
  <c r="V363" i="144"/>
  <c r="W363" i="144"/>
  <c r="V313" i="144"/>
  <c r="W313" i="144"/>
  <c r="W911" i="144"/>
  <c r="V911" i="144"/>
  <c r="P181" i="144"/>
  <c r="V854" i="144"/>
  <c r="W854" i="144"/>
  <c r="V675" i="144"/>
  <c r="W675" i="144"/>
  <c r="W773" i="144"/>
  <c r="V773" i="144"/>
  <c r="W642" i="144"/>
  <c r="V642" i="144"/>
  <c r="U652" i="144"/>
  <c r="T652" i="144"/>
  <c r="V873" i="144"/>
  <c r="W873" i="144"/>
  <c r="W760" i="144"/>
  <c r="V760" i="144"/>
  <c r="W214" i="144"/>
  <c r="W535" i="144"/>
  <c r="W372" i="144"/>
  <c r="T61" i="144"/>
  <c r="W192" i="144"/>
  <c r="W348" i="144"/>
  <c r="V489" i="144"/>
  <c r="V768" i="144"/>
  <c r="W437" i="144"/>
  <c r="T553" i="144"/>
  <c r="U151" i="144"/>
  <c r="R863" i="144"/>
  <c r="V376" i="144"/>
  <c r="V22" i="144"/>
  <c r="U718" i="144"/>
  <c r="W333" i="144"/>
  <c r="W139" i="144"/>
  <c r="W357" i="144"/>
  <c r="W138" i="144"/>
  <c r="R375" i="144"/>
  <c r="W292" i="144"/>
  <c r="R379" i="144"/>
  <c r="W381" i="144"/>
  <c r="K817" i="144"/>
  <c r="W42" i="144"/>
  <c r="W409" i="144"/>
  <c r="W387" i="144"/>
  <c r="W891" i="144"/>
  <c r="R52" i="144"/>
  <c r="W866" i="144"/>
  <c r="W34" i="144"/>
  <c r="U31" i="144"/>
  <c r="W43" i="144"/>
  <c r="V626" i="144"/>
  <c r="K454" i="144"/>
  <c r="W502" i="144"/>
  <c r="W258" i="144"/>
  <c r="U301" i="144"/>
  <c r="W50" i="144"/>
  <c r="W111" i="144"/>
  <c r="V564" i="144"/>
  <c r="W207" i="144"/>
  <c r="V406" i="144"/>
  <c r="N241" i="144"/>
  <c r="T241" i="144"/>
  <c r="V341" i="144"/>
  <c r="V69" i="144"/>
  <c r="V450" i="144"/>
  <c r="W170" i="144"/>
  <c r="W86" i="144"/>
  <c r="V169" i="144"/>
  <c r="O211" i="144"/>
  <c r="O922" i="144"/>
  <c r="U751" i="144"/>
  <c r="W630" i="144"/>
  <c r="R852" i="144"/>
  <c r="R505" i="144"/>
  <c r="V509" i="144"/>
  <c r="J487" i="144"/>
  <c r="R436" i="144"/>
  <c r="R813" i="144"/>
  <c r="W562" i="144"/>
  <c r="V542" i="144"/>
  <c r="L41" i="162"/>
  <c r="R916" i="144"/>
  <c r="V322" i="144"/>
  <c r="V561" i="144"/>
  <c r="W831" i="144"/>
  <c r="W689" i="144"/>
  <c r="W588" i="144"/>
  <c r="W722" i="144"/>
  <c r="P247" i="144"/>
  <c r="W27" i="144"/>
  <c r="V845" i="144"/>
  <c r="W461" i="144"/>
  <c r="U165" i="144"/>
  <c r="E51" i="165"/>
  <c r="R10" i="144"/>
  <c r="L15" i="144"/>
  <c r="P18" i="144"/>
  <c r="L68" i="144"/>
  <c r="U688" i="144"/>
  <c r="K105" i="144"/>
  <c r="V464" i="144"/>
  <c r="W464" i="144"/>
  <c r="R466" i="144"/>
  <c r="R460" i="144"/>
  <c r="V468" i="144"/>
  <c r="W468" i="144"/>
  <c r="R471" i="144"/>
  <c r="P469" i="144"/>
  <c r="R478" i="144"/>
  <c r="J391" i="144"/>
  <c r="U375" i="144"/>
  <c r="T375" i="144"/>
  <c r="U391" i="144"/>
  <c r="T391" i="144"/>
  <c r="W38" i="144"/>
  <c r="V38" i="144"/>
  <c r="W39" i="144"/>
  <c r="V39" i="144"/>
  <c r="E13" i="165"/>
  <c r="R15" i="144"/>
  <c r="R16" i="144"/>
  <c r="A969" i="165"/>
  <c r="B465" i="165"/>
  <c r="A1473" i="165"/>
  <c r="P850" i="144"/>
  <c r="P817" i="144"/>
  <c r="L331" i="144"/>
  <c r="V916" i="144"/>
  <c r="W916" i="144"/>
  <c r="C692" i="165"/>
  <c r="W436" i="144"/>
  <c r="V436" i="144"/>
  <c r="L883" i="144"/>
  <c r="W852" i="144"/>
  <c r="V852" i="144"/>
  <c r="C970" i="165"/>
  <c r="A914" i="165"/>
  <c r="B1195" i="165"/>
  <c r="C747" i="165"/>
  <c r="C635" i="165"/>
  <c r="C411" i="165"/>
  <c r="C472" i="165"/>
  <c r="R337" i="144"/>
  <c r="R361" i="144"/>
  <c r="R331" i="144"/>
  <c r="R315" i="144"/>
  <c r="V863" i="144"/>
  <c r="W863" i="144"/>
  <c r="N922" i="144"/>
  <c r="A354" i="165"/>
  <c r="A1138" i="165"/>
  <c r="C1476" i="165"/>
  <c r="R454" i="144"/>
  <c r="C186" i="165"/>
  <c r="C859" i="165"/>
  <c r="B50" i="165"/>
  <c r="B1138" i="165"/>
  <c r="A299" i="165"/>
  <c r="A861" i="165"/>
  <c r="A190" i="165"/>
  <c r="A1194" i="165"/>
  <c r="B300" i="165"/>
  <c r="V700" i="144"/>
  <c r="W700" i="144"/>
  <c r="W183" i="144"/>
  <c r="V183" i="144"/>
  <c r="W625" i="144"/>
  <c r="V625" i="144"/>
  <c r="W10" i="144"/>
  <c r="V10" i="144"/>
  <c r="B689" i="165"/>
  <c r="C1025" i="165"/>
  <c r="P151" i="144"/>
  <c r="B1308" i="165"/>
  <c r="T487" i="144"/>
  <c r="T922" i="144"/>
  <c r="U487" i="144"/>
  <c r="U241" i="144"/>
  <c r="U922" i="144"/>
  <c r="P520" i="144"/>
  <c r="C243" i="165"/>
  <c r="A1250" i="165"/>
  <c r="A1361" i="165"/>
  <c r="B243" i="165"/>
  <c r="W379" i="144"/>
  <c r="V379" i="144"/>
  <c r="B969" i="165"/>
  <c r="C3" i="165"/>
  <c r="A129" i="165"/>
  <c r="B1474" i="165"/>
  <c r="B1365" i="165"/>
  <c r="C1141" i="165"/>
  <c r="C579" i="165"/>
  <c r="C1307" i="165"/>
  <c r="V271" i="144"/>
  <c r="W271" i="144"/>
  <c r="B1250" i="165"/>
  <c r="A244" i="165"/>
  <c r="B635" i="165"/>
  <c r="V823" i="144"/>
  <c r="W823" i="144"/>
  <c r="A1032" i="165"/>
  <c r="B132" i="165"/>
  <c r="L751" i="144"/>
  <c r="J922" i="144"/>
  <c r="W185" i="144"/>
  <c r="V185" i="144"/>
  <c r="B1026" i="165"/>
  <c r="L487" i="144"/>
  <c r="W652" i="144"/>
  <c r="V652" i="144"/>
  <c r="L7" i="144"/>
  <c r="E50" i="165"/>
  <c r="R91" i="144"/>
  <c r="R67" i="144"/>
  <c r="B577" i="165"/>
  <c r="A521" i="165"/>
  <c r="R685" i="144"/>
  <c r="R667" i="144"/>
  <c r="R841" i="144"/>
  <c r="A634" i="165"/>
  <c r="B748" i="165"/>
  <c r="C1196" i="165"/>
  <c r="V52" i="144"/>
  <c r="W52" i="144"/>
  <c r="A579" i="165"/>
  <c r="V121" i="144"/>
  <c r="W121" i="144"/>
  <c r="C354" i="165"/>
  <c r="A1307" i="165"/>
  <c r="B859" i="165"/>
  <c r="B187" i="165"/>
  <c r="C297" i="165"/>
  <c r="A748" i="165"/>
  <c r="A694" i="165"/>
  <c r="V247" i="144"/>
  <c r="W247" i="144"/>
  <c r="R391" i="144"/>
  <c r="A29" i="165"/>
  <c r="C1253" i="165"/>
  <c r="B32" i="165"/>
  <c r="A1418" i="165"/>
  <c r="C51" i="165"/>
  <c r="C31" i="165"/>
  <c r="B1418" i="165"/>
  <c r="B361" i="165"/>
  <c r="W619" i="144"/>
  <c r="V619" i="144"/>
  <c r="E5" i="165"/>
  <c r="R8" i="144"/>
  <c r="E22" i="165"/>
  <c r="R26" i="144"/>
  <c r="C914" i="165"/>
  <c r="R751" i="144"/>
  <c r="R733" i="144"/>
  <c r="R45" i="144"/>
  <c r="R61" i="144"/>
  <c r="A75" i="165"/>
  <c r="V813" i="144"/>
  <c r="W813" i="144"/>
  <c r="W505" i="144"/>
  <c r="V505" i="144"/>
  <c r="L832" i="144"/>
  <c r="B914" i="165"/>
  <c r="R285" i="144"/>
  <c r="R301" i="144"/>
  <c r="A4" i="165"/>
  <c r="C1085" i="165"/>
  <c r="C523" i="165"/>
  <c r="A804" i="165"/>
  <c r="A413" i="165"/>
  <c r="B3" i="165"/>
  <c r="V375" i="144"/>
  <c r="W375" i="144"/>
  <c r="L718" i="144"/>
  <c r="C129" i="165"/>
  <c r="V97" i="144"/>
  <c r="W97" i="144"/>
  <c r="C802" i="165"/>
  <c r="C1364" i="165"/>
  <c r="B1084" i="165"/>
  <c r="B78" i="165"/>
  <c r="C76" i="165"/>
  <c r="A1083" i="165"/>
  <c r="A469" i="165"/>
  <c r="V367" i="144"/>
  <c r="W367" i="144"/>
  <c r="B414" i="165"/>
  <c r="B802" i="165"/>
  <c r="B524" i="165"/>
  <c r="C1420" i="165"/>
  <c r="V718" i="144"/>
  <c r="W718" i="144"/>
  <c r="W592" i="144"/>
  <c r="V592" i="144"/>
  <c r="V466" i="144"/>
  <c r="W466" i="144"/>
  <c r="V460" i="144"/>
  <c r="W460" i="144"/>
  <c r="V471" i="144"/>
  <c r="W471" i="144"/>
  <c r="P487" i="144"/>
  <c r="R469" i="144"/>
  <c r="R487" i="144"/>
  <c r="P922" i="144"/>
  <c r="V478" i="144"/>
  <c r="W478" i="144"/>
  <c r="C1197" i="165"/>
  <c r="B749" i="165"/>
  <c r="W685" i="144"/>
  <c r="V685" i="144"/>
  <c r="K121" i="144"/>
  <c r="K922" i="144"/>
  <c r="A355" i="165"/>
  <c r="A470" i="165"/>
  <c r="B79" i="165"/>
  <c r="B1085" i="165"/>
  <c r="B4" i="165"/>
  <c r="C524" i="165"/>
  <c r="W285" i="144"/>
  <c r="V285" i="144"/>
  <c r="V61" i="144"/>
  <c r="W61" i="144"/>
  <c r="C915" i="165"/>
  <c r="B33" i="165"/>
  <c r="B860" i="165"/>
  <c r="A635" i="165"/>
  <c r="B578" i="165"/>
  <c r="B1027" i="165"/>
  <c r="A1033" i="165"/>
  <c r="B636" i="165"/>
  <c r="A245" i="165"/>
  <c r="C1308" i="165"/>
  <c r="B1475" i="165"/>
  <c r="B1309" i="165"/>
  <c r="A1195" i="165"/>
  <c r="B1139" i="165"/>
  <c r="C187" i="165"/>
  <c r="A1139" i="165"/>
  <c r="V361" i="144"/>
  <c r="W361" i="144"/>
  <c r="C748" i="165"/>
  <c r="A1474" i="165"/>
  <c r="C1421" i="165"/>
  <c r="A1084" i="165"/>
  <c r="A414" i="165"/>
  <c r="A76" i="165"/>
  <c r="V26" i="144"/>
  <c r="W26" i="144"/>
  <c r="B1419" i="165"/>
  <c r="A1308" i="165"/>
  <c r="B415" i="165"/>
  <c r="C1086" i="165"/>
  <c r="L850" i="144"/>
  <c r="V45" i="144"/>
  <c r="W45" i="144"/>
  <c r="C52" i="165"/>
  <c r="V391" i="144"/>
  <c r="W391" i="144"/>
  <c r="C298" i="165"/>
  <c r="B133" i="165"/>
  <c r="C580" i="165"/>
  <c r="B970" i="165"/>
  <c r="A1251" i="165"/>
  <c r="C244" i="165"/>
  <c r="C1026" i="165"/>
  <c r="B690" i="165"/>
  <c r="B301" i="165"/>
  <c r="A300" i="165"/>
  <c r="C860" i="165"/>
  <c r="C1477" i="165"/>
  <c r="W337" i="144"/>
  <c r="V337" i="144"/>
  <c r="C412" i="165"/>
  <c r="C636" i="165"/>
  <c r="A915" i="165"/>
  <c r="C971" i="165"/>
  <c r="C693" i="165"/>
  <c r="W301" i="144"/>
  <c r="V301" i="144"/>
  <c r="V751" i="144"/>
  <c r="W751" i="144"/>
  <c r="A805" i="165"/>
  <c r="B915" i="165"/>
  <c r="R7" i="144"/>
  <c r="R31" i="144"/>
  <c r="B362" i="165"/>
  <c r="A1419" i="165"/>
  <c r="A30" i="165"/>
  <c r="A749" i="165"/>
  <c r="B188" i="165"/>
  <c r="C355" i="165"/>
  <c r="W841" i="144"/>
  <c r="V841" i="144"/>
  <c r="A522" i="165"/>
  <c r="B525" i="165"/>
  <c r="B803" i="165"/>
  <c r="C77" i="165"/>
  <c r="C1365" i="165"/>
  <c r="C803" i="165"/>
  <c r="C130" i="165"/>
  <c r="W733" i="144"/>
  <c r="V733" i="144"/>
  <c r="W8" i="144"/>
  <c r="V8" i="144"/>
  <c r="C32" i="165"/>
  <c r="C1254" i="165"/>
  <c r="A695" i="165"/>
  <c r="A580" i="165"/>
  <c r="V667" i="144"/>
  <c r="W667" i="144"/>
  <c r="W67" i="144"/>
  <c r="V67" i="144"/>
  <c r="L31" i="144"/>
  <c r="L922" i="144"/>
  <c r="B1251" i="165"/>
  <c r="B1366" i="165"/>
  <c r="C4" i="165"/>
  <c r="B244" i="165"/>
  <c r="A191" i="165"/>
  <c r="A862" i="165"/>
  <c r="B51" i="165"/>
  <c r="W454" i="144"/>
  <c r="V454" i="144"/>
  <c r="W315" i="144"/>
  <c r="V315" i="144"/>
  <c r="C473" i="165"/>
  <c r="B1196" i="165"/>
  <c r="V16" i="144"/>
  <c r="W16" i="144"/>
  <c r="R832" i="144"/>
  <c r="R850" i="144"/>
  <c r="V91" i="144"/>
  <c r="W91" i="144"/>
  <c r="C1142" i="165"/>
  <c r="A130" i="165"/>
  <c r="A1362" i="165"/>
  <c r="V331" i="144"/>
  <c r="W331" i="144"/>
  <c r="B466" i="165"/>
  <c r="A970" i="165"/>
  <c r="W15" i="144"/>
  <c r="V15" i="144"/>
  <c r="W487" i="144"/>
  <c r="V487" i="144"/>
  <c r="W469" i="144"/>
  <c r="V469" i="144"/>
  <c r="A1363" i="165"/>
  <c r="A696" i="165"/>
  <c r="C131" i="165"/>
  <c r="C804" i="165"/>
  <c r="B526" i="165"/>
  <c r="A523" i="165"/>
  <c r="A1420" i="165"/>
  <c r="B363" i="165"/>
  <c r="A5" i="165"/>
  <c r="A50" i="165"/>
  <c r="C413" i="165"/>
  <c r="C53" i="165"/>
  <c r="A77" i="165"/>
  <c r="A1475" i="165"/>
  <c r="A1034" i="165"/>
  <c r="B861" i="165"/>
  <c r="C525" i="165"/>
  <c r="B1086" i="165"/>
  <c r="B80" i="165"/>
  <c r="C1143" i="165"/>
  <c r="B1367" i="165"/>
  <c r="C78" i="165"/>
  <c r="B916" i="165"/>
  <c r="C637" i="165"/>
  <c r="C1478" i="165"/>
  <c r="C861" i="165"/>
  <c r="C1027" i="165"/>
  <c r="C581" i="165"/>
  <c r="B416" i="165"/>
  <c r="A1309" i="165"/>
  <c r="C188" i="165"/>
  <c r="A1196" i="165"/>
  <c r="C1309" i="165"/>
  <c r="A246" i="165"/>
  <c r="B637" i="165"/>
  <c r="B579" i="165"/>
  <c r="A636" i="165"/>
  <c r="B750" i="165"/>
  <c r="B1197" i="165"/>
  <c r="B52" i="165"/>
  <c r="B1252" i="165"/>
  <c r="B189" i="165"/>
  <c r="V7" i="144"/>
  <c r="R922" i="144"/>
  <c r="W7" i="144"/>
  <c r="V850" i="144"/>
  <c r="W850" i="144"/>
  <c r="A192" i="165"/>
  <c r="B245" i="165"/>
  <c r="A581" i="165"/>
  <c r="B804" i="165"/>
  <c r="C356" i="165"/>
  <c r="A31" i="165"/>
  <c r="A806" i="165"/>
  <c r="A971" i="165"/>
  <c r="B467" i="165"/>
  <c r="W832" i="144"/>
  <c r="V832" i="144"/>
  <c r="C474" i="165"/>
  <c r="A863" i="165"/>
  <c r="C33" i="165"/>
  <c r="C1366" i="165"/>
  <c r="A750" i="165"/>
  <c r="V31" i="144"/>
  <c r="W31" i="144"/>
  <c r="C694" i="165"/>
  <c r="B691" i="165"/>
  <c r="B971" i="165"/>
  <c r="C299" i="165"/>
  <c r="C1087" i="165"/>
  <c r="A1085" i="165"/>
  <c r="C1422" i="165"/>
  <c r="C749" i="165"/>
  <c r="B1140" i="165"/>
  <c r="B1476" i="165"/>
  <c r="C916" i="165"/>
  <c r="A471" i="165"/>
  <c r="A356" i="165"/>
  <c r="A131" i="165"/>
  <c r="C1255" i="165"/>
  <c r="C972" i="165"/>
  <c r="A916" i="165"/>
  <c r="A301" i="165"/>
  <c r="B302" i="165"/>
  <c r="C245" i="165"/>
  <c r="A1252" i="165"/>
  <c r="B134" i="165"/>
  <c r="B1420" i="165"/>
  <c r="A415" i="165"/>
  <c r="A1140" i="165"/>
  <c r="B1310" i="165"/>
  <c r="B1028" i="165"/>
  <c r="B34" i="165"/>
  <c r="C1198" i="165"/>
  <c r="C1199" i="165"/>
  <c r="B1029" i="165"/>
  <c r="A302" i="165"/>
  <c r="A1086" i="165"/>
  <c r="B468" i="165"/>
  <c r="A972" i="165"/>
  <c r="C357" i="165"/>
  <c r="B35" i="165"/>
  <c r="A416" i="165"/>
  <c r="B1421" i="165"/>
  <c r="C246" i="165"/>
  <c r="C973" i="165"/>
  <c r="B1477" i="165"/>
  <c r="A751" i="165"/>
  <c r="W922" i="144"/>
  <c r="B751" i="165"/>
  <c r="A637" i="165"/>
  <c r="B580" i="165"/>
  <c r="C1310" i="165"/>
  <c r="B417" i="165"/>
  <c r="C1028" i="165"/>
  <c r="C862" i="165"/>
  <c r="B917" i="165"/>
  <c r="C79" i="165"/>
  <c r="C526" i="165"/>
  <c r="A1476" i="165"/>
  <c r="A78" i="165"/>
  <c r="A524" i="165"/>
  <c r="A697" i="165"/>
  <c r="B1198" i="165"/>
  <c r="A1310" i="165"/>
  <c r="C582" i="165"/>
  <c r="C414" i="165"/>
  <c r="A51" i="165"/>
  <c r="A1421" i="165"/>
  <c r="A472" i="165"/>
  <c r="C917" i="165"/>
  <c r="C750" i="165"/>
  <c r="C1423" i="165"/>
  <c r="C300" i="165"/>
  <c r="B972" i="165"/>
  <c r="C34" i="165"/>
  <c r="C475" i="165"/>
  <c r="A32" i="165"/>
  <c r="A582" i="165"/>
  <c r="B246" i="165"/>
  <c r="B1311" i="165"/>
  <c r="A1141" i="165"/>
  <c r="A1253" i="165"/>
  <c r="A917" i="165"/>
  <c r="A132" i="165"/>
  <c r="A357" i="165"/>
  <c r="B1141" i="165"/>
  <c r="C695" i="165"/>
  <c r="C1367" i="165"/>
  <c r="A864" i="165"/>
  <c r="A807" i="165"/>
  <c r="B805" i="165"/>
  <c r="V922" i="144"/>
  <c r="B1253" i="165"/>
  <c r="B53" i="165"/>
  <c r="B638" i="165"/>
  <c r="A247" i="165"/>
  <c r="C1479" i="165"/>
  <c r="C638" i="165"/>
  <c r="C5" i="165"/>
  <c r="B81" i="165"/>
  <c r="B1087" i="165"/>
  <c r="B364" i="165"/>
  <c r="C132" i="165"/>
  <c r="A1364" i="165"/>
  <c r="B5" i="165"/>
  <c r="B135" i="165"/>
  <c r="B303" i="165"/>
  <c r="C1256" i="165"/>
  <c r="C1088" i="165"/>
  <c r="B692" i="165"/>
  <c r="A193" i="165"/>
  <c r="B190" i="165"/>
  <c r="A1197" i="165"/>
  <c r="C189" i="165"/>
  <c r="B1368" i="165"/>
  <c r="C1144" i="165"/>
  <c r="B862" i="165"/>
  <c r="A1035" i="165"/>
  <c r="C54" i="165"/>
  <c r="A6" i="165"/>
  <c r="B527" i="165"/>
  <c r="C805" i="165"/>
  <c r="A1365" i="165"/>
  <c r="B82" i="165"/>
  <c r="A7" i="165"/>
  <c r="A1036" i="165"/>
  <c r="B693" i="165"/>
  <c r="B136" i="165"/>
  <c r="C1480" i="165"/>
  <c r="B54" i="165"/>
  <c r="A918" i="165"/>
  <c r="C35" i="165"/>
  <c r="A52" i="165"/>
  <c r="A525" i="165"/>
  <c r="B528" i="165"/>
  <c r="B1369" i="165"/>
  <c r="C190" i="165"/>
  <c r="C133" i="165"/>
  <c r="C1368" i="165"/>
  <c r="A133" i="165"/>
  <c r="A1142" i="165"/>
  <c r="B1312" i="165"/>
  <c r="C476" i="165"/>
  <c r="C1424" i="165"/>
  <c r="A1422" i="165"/>
  <c r="B1199" i="165"/>
  <c r="C527" i="165"/>
  <c r="B581" i="165"/>
  <c r="A638" i="165"/>
  <c r="C974" i="165"/>
  <c r="C247" i="165"/>
  <c r="B36" i="165"/>
  <c r="A1087" i="165"/>
  <c r="A303" i="165"/>
  <c r="A865" i="165"/>
  <c r="B1142" i="165"/>
  <c r="A583" i="165"/>
  <c r="W923" i="144"/>
  <c r="B1478" i="165"/>
  <c r="A417" i="165"/>
  <c r="C1200" i="165"/>
  <c r="A358" i="165"/>
  <c r="A1254" i="165"/>
  <c r="A33" i="165"/>
  <c r="B973" i="165"/>
  <c r="C301" i="165"/>
  <c r="A473" i="165"/>
  <c r="C415" i="165"/>
  <c r="A1311" i="165"/>
  <c r="A698" i="165"/>
  <c r="C863" i="165"/>
  <c r="B863" i="165"/>
  <c r="C1145" i="165"/>
  <c r="A1198" i="165"/>
  <c r="B191" i="165"/>
  <c r="C1089" i="165"/>
  <c r="C1257" i="165"/>
  <c r="B1088" i="165"/>
  <c r="C6" i="165"/>
  <c r="B639" i="165"/>
  <c r="B806" i="165"/>
  <c r="A808" i="165"/>
  <c r="C696" i="165"/>
  <c r="C751" i="165"/>
  <c r="C918" i="165"/>
  <c r="C583" i="165"/>
  <c r="A79" i="165"/>
  <c r="A1477" i="165"/>
  <c r="B918" i="165"/>
  <c r="C1311" i="165"/>
  <c r="B469" i="165"/>
  <c r="B1030" i="165"/>
  <c r="C806" i="165"/>
  <c r="A194" i="165"/>
  <c r="B304" i="165"/>
  <c r="C639" i="165"/>
  <c r="C55" i="165"/>
  <c r="B6" i="165"/>
  <c r="B365" i="165"/>
  <c r="A248" i="165"/>
  <c r="B1254" i="165"/>
  <c r="B247" i="165"/>
  <c r="C80" i="165"/>
  <c r="C1029" i="165"/>
  <c r="B418" i="165"/>
  <c r="B752" i="165"/>
  <c r="A752" i="165"/>
  <c r="B1422" i="165"/>
  <c r="C358" i="165"/>
  <c r="A973" i="165"/>
  <c r="B1423" i="165"/>
  <c r="A1478" i="165"/>
  <c r="A80" i="165"/>
  <c r="C752" i="165"/>
  <c r="C7" i="165"/>
  <c r="C1090" i="165"/>
  <c r="C864" i="165"/>
  <c r="C1201" i="165"/>
  <c r="C528" i="165"/>
  <c r="C359" i="165"/>
  <c r="B419" i="165"/>
  <c r="A249" i="165"/>
  <c r="C56" i="165"/>
  <c r="C640" i="165"/>
  <c r="C807" i="165"/>
  <c r="B919" i="165"/>
  <c r="B807" i="165"/>
  <c r="C1146" i="165"/>
  <c r="C302" i="165"/>
  <c r="A1255" i="165"/>
  <c r="A359" i="165"/>
  <c r="C248" i="165"/>
  <c r="C1425" i="165"/>
  <c r="A134" i="165"/>
  <c r="C1369" i="165"/>
  <c r="C134" i="165"/>
  <c r="C191" i="165"/>
  <c r="B55" i="165"/>
  <c r="A1037" i="165"/>
  <c r="C584" i="165"/>
  <c r="C1258" i="165"/>
  <c r="B1479" i="165"/>
  <c r="A526" i="165"/>
  <c r="A919" i="165"/>
  <c r="B694" i="165"/>
  <c r="A1366" i="165"/>
  <c r="B753" i="165"/>
  <c r="B248" i="165"/>
  <c r="B1255" i="165"/>
  <c r="A195" i="165"/>
  <c r="C919" i="165"/>
  <c r="B1089" i="165"/>
  <c r="A474" i="165"/>
  <c r="A34" i="165"/>
  <c r="A418" i="165"/>
  <c r="A584" i="165"/>
  <c r="A639" i="165"/>
  <c r="B582" i="165"/>
  <c r="A1423" i="165"/>
  <c r="A974" i="165"/>
  <c r="A753" i="165"/>
  <c r="C81" i="165"/>
  <c r="B366" i="165"/>
  <c r="B7" i="165"/>
  <c r="B305" i="165"/>
  <c r="B470" i="165"/>
  <c r="C1312" i="165"/>
  <c r="C697" i="165"/>
  <c r="A809" i="165"/>
  <c r="A1199" i="165"/>
  <c r="A1312" i="165"/>
  <c r="C416" i="165"/>
  <c r="B974" i="165"/>
  <c r="A866" i="165"/>
  <c r="A304" i="165"/>
  <c r="A1088" i="165"/>
  <c r="C975" i="165"/>
  <c r="B1200" i="165"/>
  <c r="B1313" i="165"/>
  <c r="A1143" i="165"/>
  <c r="B529" i="165"/>
  <c r="C36" i="165"/>
  <c r="B137" i="165"/>
  <c r="B83" i="165"/>
  <c r="C1030" i="165"/>
  <c r="B1031" i="165"/>
  <c r="B640" i="165"/>
  <c r="B192" i="165"/>
  <c r="B864" i="165"/>
  <c r="A699" i="165"/>
  <c r="B1143" i="165"/>
  <c r="C477" i="165"/>
  <c r="B1370" i="165"/>
  <c r="A53" i="165"/>
  <c r="C1481" i="165"/>
  <c r="A8" i="165"/>
  <c r="C478" i="165"/>
  <c r="C82" i="165"/>
  <c r="B583" i="165"/>
  <c r="A35" i="165"/>
  <c r="A196" i="165"/>
  <c r="A1367" i="165"/>
  <c r="C585" i="165"/>
  <c r="A1038" i="165"/>
  <c r="C249" i="165"/>
  <c r="A1256" i="165"/>
  <c r="C303" i="165"/>
  <c r="B920" i="165"/>
  <c r="C808" i="165"/>
  <c r="C865" i="165"/>
  <c r="C753" i="165"/>
  <c r="C1482" i="165"/>
  <c r="B641" i="165"/>
  <c r="B1371" i="165"/>
  <c r="B193" i="165"/>
  <c r="B84" i="165"/>
  <c r="A1144" i="165"/>
  <c r="A1089" i="165"/>
  <c r="A867" i="165"/>
  <c r="A1313" i="165"/>
  <c r="A1200" i="165"/>
  <c r="B471" i="165"/>
  <c r="A419" i="165"/>
  <c r="C920" i="165"/>
  <c r="B249" i="165"/>
  <c r="B754" i="165"/>
  <c r="A920" i="165"/>
  <c r="A527" i="165"/>
  <c r="C192" i="165"/>
  <c r="C135" i="165"/>
  <c r="B808" i="165"/>
  <c r="A250" i="165"/>
  <c r="C1202" i="165"/>
  <c r="B1424" i="165"/>
  <c r="A9" i="165"/>
  <c r="B865" i="165"/>
  <c r="B1032" i="165"/>
  <c r="C1031" i="165"/>
  <c r="B530" i="165"/>
  <c r="B1201" i="165"/>
  <c r="C976" i="165"/>
  <c r="C698" i="165"/>
  <c r="C1313" i="165"/>
  <c r="B367" i="165"/>
  <c r="A1424" i="165"/>
  <c r="B1090" i="165"/>
  <c r="B695" i="165"/>
  <c r="B1480" i="165"/>
  <c r="C1259" i="165"/>
  <c r="A135" i="165"/>
  <c r="C1426" i="165"/>
  <c r="A360" i="165"/>
  <c r="C57" i="165"/>
  <c r="C360" i="165"/>
  <c r="C529" i="165"/>
  <c r="C8" i="165"/>
  <c r="A54" i="165"/>
  <c r="B1144" i="165"/>
  <c r="A700" i="165"/>
  <c r="B138" i="165"/>
  <c r="B1314" i="165"/>
  <c r="A305" i="165"/>
  <c r="B975" i="165"/>
  <c r="C417" i="165"/>
  <c r="A810" i="165"/>
  <c r="B306" i="165"/>
  <c r="B8" i="165"/>
  <c r="A754" i="165"/>
  <c r="A975" i="165"/>
  <c r="A640" i="165"/>
  <c r="A585" i="165"/>
  <c r="A475" i="165"/>
  <c r="B1256" i="165"/>
  <c r="B56" i="165"/>
  <c r="C1370" i="165"/>
  <c r="B37" i="165"/>
  <c r="C1147" i="165"/>
  <c r="C641" i="165"/>
  <c r="B420" i="165"/>
  <c r="C1091" i="165"/>
  <c r="A81" i="165"/>
  <c r="A1479" i="165"/>
  <c r="B38" i="165"/>
  <c r="B976" i="165"/>
  <c r="B1315" i="165"/>
  <c r="C9" i="165"/>
  <c r="C1260" i="165"/>
  <c r="A1425" i="165"/>
  <c r="B1202" i="165"/>
  <c r="C1032" i="165"/>
  <c r="A10" i="165"/>
  <c r="B1425" i="165"/>
  <c r="B809" i="165"/>
  <c r="A420" i="165"/>
  <c r="A1314" i="165"/>
  <c r="B85" i="165"/>
  <c r="C1483" i="165"/>
  <c r="B921" i="165"/>
  <c r="C586" i="165"/>
  <c r="A36" i="165"/>
  <c r="C1092" i="165"/>
  <c r="C1371" i="165"/>
  <c r="A476" i="165"/>
  <c r="A755" i="165"/>
  <c r="B9" i="165"/>
  <c r="C418" i="165"/>
  <c r="B1145" i="165"/>
  <c r="A55" i="165"/>
  <c r="C361" i="165"/>
  <c r="C699" i="165"/>
  <c r="C977" i="165"/>
  <c r="C37" i="165"/>
  <c r="B866" i="165"/>
  <c r="A528" i="165"/>
  <c r="C921" i="165"/>
  <c r="B642" i="165"/>
  <c r="C809" i="165"/>
  <c r="C250" i="165"/>
  <c r="A1039" i="165"/>
  <c r="A197" i="165"/>
  <c r="A1480" i="165"/>
  <c r="A82" i="165"/>
  <c r="C642" i="165"/>
  <c r="C1148" i="165"/>
  <c r="B57" i="165"/>
  <c r="A976" i="165"/>
  <c r="A811" i="165"/>
  <c r="A306" i="165"/>
  <c r="A701" i="165"/>
  <c r="C530" i="165"/>
  <c r="C1427" i="165"/>
  <c r="A136" i="165"/>
  <c r="B696" i="165"/>
  <c r="B1091" i="165"/>
  <c r="B531" i="165"/>
  <c r="C1203" i="165"/>
  <c r="A251" i="165"/>
  <c r="C193" i="165"/>
  <c r="B755" i="165"/>
  <c r="B250" i="165"/>
  <c r="B472" i="165"/>
  <c r="A1201" i="165"/>
  <c r="A1145" i="165"/>
  <c r="B1372" i="165"/>
  <c r="C83" i="165"/>
  <c r="C479" i="165"/>
  <c r="A586" i="165"/>
  <c r="B421" i="165"/>
  <c r="B1257" i="165"/>
  <c r="A641" i="165"/>
  <c r="B307" i="165"/>
  <c r="B139" i="165"/>
  <c r="A361" i="165"/>
  <c r="B1481" i="165"/>
  <c r="B368" i="165"/>
  <c r="C1314" i="165"/>
  <c r="B1033" i="165"/>
  <c r="C136" i="165"/>
  <c r="A921" i="165"/>
  <c r="A868" i="165"/>
  <c r="A1090" i="165"/>
  <c r="B194" i="165"/>
  <c r="C754" i="165"/>
  <c r="C866" i="165"/>
  <c r="C304" i="165"/>
  <c r="A1257" i="165"/>
  <c r="A1368" i="165"/>
  <c r="B584" i="165"/>
  <c r="C755" i="165"/>
  <c r="C137" i="165"/>
  <c r="A1369" i="165"/>
  <c r="C867" i="165"/>
  <c r="A869" i="165"/>
  <c r="B369" i="165"/>
  <c r="B140" i="165"/>
  <c r="B422" i="165"/>
  <c r="A587" i="165"/>
  <c r="B1373" i="165"/>
  <c r="B251" i="165"/>
  <c r="B756" i="165"/>
  <c r="A198" i="165"/>
  <c r="A1040" i="165"/>
  <c r="C922" i="165"/>
  <c r="A56" i="165"/>
  <c r="A477" i="165"/>
  <c r="A1315" i="165"/>
  <c r="B1426" i="165"/>
  <c r="A11" i="165"/>
  <c r="A1426" i="165"/>
  <c r="C1261" i="165"/>
  <c r="B585" i="165"/>
  <c r="C1315" i="165"/>
  <c r="A362" i="165"/>
  <c r="C84" i="165"/>
  <c r="B473" i="165"/>
  <c r="C1204" i="165"/>
  <c r="B697" i="165"/>
  <c r="A137" i="165"/>
  <c r="A702" i="165"/>
  <c r="A307" i="165"/>
  <c r="C1149" i="165"/>
  <c r="A1481" i="165"/>
  <c r="B643" i="165"/>
  <c r="B867" i="165"/>
  <c r="C38" i="165"/>
  <c r="C362" i="165"/>
  <c r="A756" i="165"/>
  <c r="B86" i="165"/>
  <c r="B1203" i="165"/>
  <c r="C10" i="165"/>
  <c r="A1258" i="165"/>
  <c r="C305" i="165"/>
  <c r="B195" i="165"/>
  <c r="A1091" i="165"/>
  <c r="B1034" i="165"/>
  <c r="B1482" i="165"/>
  <c r="A642" i="165"/>
  <c r="B1258" i="165"/>
  <c r="C480" i="165"/>
  <c r="A1202" i="165"/>
  <c r="C194" i="165"/>
  <c r="A252" i="165"/>
  <c r="B1092" i="165"/>
  <c r="A83" i="165"/>
  <c r="C810" i="165"/>
  <c r="C700" i="165"/>
  <c r="C419" i="165"/>
  <c r="B10" i="165"/>
  <c r="C1093" i="165"/>
  <c r="C1484" i="165"/>
  <c r="B810" i="165"/>
  <c r="C58" i="165"/>
  <c r="B39" i="165"/>
  <c r="A922" i="165"/>
  <c r="B308" i="165"/>
  <c r="A1146" i="165"/>
  <c r="B532" i="165"/>
  <c r="C1428" i="165"/>
  <c r="C531" i="165"/>
  <c r="A812" i="165"/>
  <c r="A977" i="165"/>
  <c r="C643" i="165"/>
  <c r="C251" i="165"/>
  <c r="A529" i="165"/>
  <c r="C978" i="165"/>
  <c r="B1146" i="165"/>
  <c r="C1372" i="165"/>
  <c r="C587" i="165"/>
  <c r="B922" i="165"/>
  <c r="A421" i="165"/>
  <c r="C1033" i="165"/>
  <c r="B1316" i="165"/>
  <c r="B977" i="165"/>
  <c r="A422" i="165"/>
  <c r="B1147" i="165"/>
  <c r="C252" i="165"/>
  <c r="C532" i="165"/>
  <c r="B811" i="165"/>
  <c r="C420" i="165"/>
  <c r="A253" i="165"/>
  <c r="B1035" i="165"/>
  <c r="A757" i="165"/>
  <c r="A1482" i="165"/>
  <c r="C1205" i="165"/>
  <c r="C1316" i="165"/>
  <c r="A12" i="165"/>
  <c r="C923" i="165"/>
  <c r="B1374" i="165"/>
  <c r="B141" i="165"/>
  <c r="A1370" i="165"/>
  <c r="C1034" i="165"/>
  <c r="C588" i="165"/>
  <c r="C1373" i="165"/>
  <c r="A530" i="165"/>
  <c r="A813" i="165"/>
  <c r="A1147" i="165"/>
  <c r="B309" i="165"/>
  <c r="B11" i="165"/>
  <c r="A1203" i="165"/>
  <c r="C481" i="165"/>
  <c r="B1483" i="165"/>
  <c r="C306" i="165"/>
  <c r="A1259" i="165"/>
  <c r="B87" i="165"/>
  <c r="B868" i="165"/>
  <c r="A138" i="165"/>
  <c r="B698" i="165"/>
  <c r="C85" i="165"/>
  <c r="A1427" i="165"/>
  <c r="A1316" i="165"/>
  <c r="B252" i="165"/>
  <c r="B423" i="165"/>
  <c r="C868" i="165"/>
  <c r="B978" i="165"/>
  <c r="B1317" i="165"/>
  <c r="B40" i="165"/>
  <c r="A84" i="165"/>
  <c r="B58" i="165"/>
  <c r="A588" i="165"/>
  <c r="A870" i="165"/>
  <c r="C756" i="165"/>
  <c r="B923" i="165"/>
  <c r="C59" i="165"/>
  <c r="C195" i="165"/>
  <c r="A643" i="165"/>
  <c r="B196" i="165"/>
  <c r="B1204" i="165"/>
  <c r="C39" i="165"/>
  <c r="C1262" i="165"/>
  <c r="B1427" i="165"/>
  <c r="A57" i="165"/>
  <c r="A199" i="165"/>
  <c r="B757" i="165"/>
  <c r="C979" i="165"/>
  <c r="A978" i="165"/>
  <c r="B533" i="165"/>
  <c r="A923" i="165"/>
  <c r="C1094" i="165"/>
  <c r="C701" i="165"/>
  <c r="C811" i="165"/>
  <c r="B1259" i="165"/>
  <c r="C1150" i="165"/>
  <c r="A308" i="165"/>
  <c r="A703" i="165"/>
  <c r="B474" i="165"/>
  <c r="B586" i="165"/>
  <c r="A478" i="165"/>
  <c r="B370" i="165"/>
  <c r="C138" i="165"/>
  <c r="C644" i="165"/>
  <c r="C1429" i="165"/>
  <c r="C1485" i="165"/>
  <c r="B1093" i="165"/>
  <c r="A1092" i="165"/>
  <c r="C11" i="165"/>
  <c r="C363" i="165"/>
  <c r="B644" i="165"/>
  <c r="A363" i="165"/>
  <c r="A37" i="165"/>
  <c r="A1041" i="165"/>
  <c r="C1486" i="165"/>
  <c r="B371" i="165"/>
  <c r="A309" i="165"/>
  <c r="C40" i="165"/>
  <c r="C60" i="165"/>
  <c r="A589" i="165"/>
  <c r="B424" i="165"/>
  <c r="B88" i="165"/>
  <c r="A1260" i="165"/>
  <c r="A1148" i="165"/>
  <c r="C589" i="165"/>
  <c r="C924" i="165"/>
  <c r="A1483" i="165"/>
  <c r="B645" i="165"/>
  <c r="C364" i="165"/>
  <c r="B1094" i="165"/>
  <c r="C139" i="165"/>
  <c r="B475" i="165"/>
  <c r="A704" i="165"/>
  <c r="C812" i="165"/>
  <c r="B534" i="165"/>
  <c r="B758" i="165"/>
  <c r="C1263" i="165"/>
  <c r="C757" i="165"/>
  <c r="A871" i="165"/>
  <c r="A85" i="165"/>
  <c r="B41" i="165"/>
  <c r="C869" i="165"/>
  <c r="A1428" i="165"/>
  <c r="C86" i="165"/>
  <c r="B869" i="165"/>
  <c r="B1484" i="165"/>
  <c r="C482" i="165"/>
  <c r="C1374" i="165"/>
  <c r="B142" i="165"/>
  <c r="C1317" i="165"/>
  <c r="B1036" i="165"/>
  <c r="C533" i="165"/>
  <c r="A1042" i="165"/>
  <c r="A1093" i="165"/>
  <c r="B1260" i="165"/>
  <c r="C1095" i="165"/>
  <c r="A644" i="165"/>
  <c r="A531" i="165"/>
  <c r="A1371" i="165"/>
  <c r="A423" i="165"/>
  <c r="A924" i="165"/>
  <c r="C980" i="165"/>
  <c r="B197" i="165"/>
  <c r="B924" i="165"/>
  <c r="B59" i="165"/>
  <c r="A139" i="165"/>
  <c r="C307" i="165"/>
  <c r="B310" i="165"/>
  <c r="A38" i="165"/>
  <c r="A364" i="165"/>
  <c r="C12" i="165"/>
  <c r="C645" i="165"/>
  <c r="B587" i="165"/>
  <c r="C1151" i="165"/>
  <c r="A979" i="165"/>
  <c r="B1428" i="165"/>
  <c r="B1205" i="165"/>
  <c r="B1318" i="165"/>
  <c r="B979" i="165"/>
  <c r="B253" i="165"/>
  <c r="A1317" i="165"/>
  <c r="B699" i="165"/>
  <c r="A1204" i="165"/>
  <c r="B12" i="165"/>
  <c r="A814" i="165"/>
  <c r="A758" i="165"/>
  <c r="C421" i="165"/>
  <c r="B812" i="165"/>
  <c r="C1430" i="165"/>
  <c r="A479" i="165"/>
  <c r="C702" i="165"/>
  <c r="A200" i="165"/>
  <c r="C196" i="165"/>
  <c r="C1035" i="165"/>
  <c r="B1375" i="165"/>
  <c r="C1206" i="165"/>
  <c r="A254" i="165"/>
  <c r="C253" i="165"/>
  <c r="B1148" i="165"/>
  <c r="A1205" i="165"/>
  <c r="B700" i="165"/>
  <c r="B980" i="165"/>
  <c r="C646" i="165"/>
  <c r="A424" i="165"/>
  <c r="B143" i="165"/>
  <c r="C1375" i="165"/>
  <c r="B870" i="165"/>
  <c r="C1036" i="165"/>
  <c r="C197" i="165"/>
  <c r="A480" i="165"/>
  <c r="C1431" i="165"/>
  <c r="A759" i="165"/>
  <c r="B1429" i="165"/>
  <c r="B588" i="165"/>
  <c r="A39" i="165"/>
  <c r="A140" i="165"/>
  <c r="A925" i="165"/>
  <c r="A645" i="165"/>
  <c r="A1094" i="165"/>
  <c r="A1043" i="165"/>
  <c r="B1485" i="165"/>
  <c r="C870" i="165"/>
  <c r="B42" i="165"/>
  <c r="C758" i="165"/>
  <c r="C1264" i="165"/>
  <c r="B1095" i="165"/>
  <c r="C41" i="165"/>
  <c r="A310" i="165"/>
  <c r="C254" i="165"/>
  <c r="B1376" i="165"/>
  <c r="C422" i="165"/>
  <c r="B254" i="165"/>
  <c r="C1152" i="165"/>
  <c r="A365" i="165"/>
  <c r="A532" i="165"/>
  <c r="B1037" i="165"/>
  <c r="C483" i="165"/>
  <c r="A1429" i="165"/>
  <c r="A872" i="165"/>
  <c r="B535" i="165"/>
  <c r="C813" i="165"/>
  <c r="C925" i="165"/>
  <c r="B89" i="165"/>
  <c r="C61" i="165"/>
  <c r="C1487" i="165"/>
  <c r="B1149" i="165"/>
  <c r="A815" i="165"/>
  <c r="A1318" i="165"/>
  <c r="A980" i="165"/>
  <c r="C981" i="165"/>
  <c r="C1318" i="165"/>
  <c r="C1207" i="165"/>
  <c r="A201" i="165"/>
  <c r="C703" i="165"/>
  <c r="B1319" i="165"/>
  <c r="B1206" i="165"/>
  <c r="B311" i="165"/>
  <c r="C308" i="165"/>
  <c r="B925" i="165"/>
  <c r="B198" i="165"/>
  <c r="A1372" i="165"/>
  <c r="C1096" i="165"/>
  <c r="B1261" i="165"/>
  <c r="C534" i="165"/>
  <c r="C87" i="165"/>
  <c r="B476" i="165"/>
  <c r="C140" i="165"/>
  <c r="B646" i="165"/>
  <c r="A1484" i="165"/>
  <c r="A1261" i="165"/>
  <c r="A255" i="165"/>
  <c r="B813" i="165"/>
  <c r="A13" i="165"/>
  <c r="A58" i="165"/>
  <c r="B60" i="165"/>
  <c r="A86" i="165"/>
  <c r="B759" i="165"/>
  <c r="A705" i="165"/>
  <c r="C365" i="165"/>
  <c r="C590" i="165"/>
  <c r="A1149" i="165"/>
  <c r="B425" i="165"/>
  <c r="A590" i="165"/>
  <c r="B372" i="165"/>
  <c r="B373" i="165"/>
  <c r="B426" i="165"/>
  <c r="A59" i="165"/>
  <c r="A1262" i="165"/>
  <c r="B477" i="165"/>
  <c r="A1373" i="165"/>
  <c r="B312" i="165"/>
  <c r="A202" i="165"/>
  <c r="C484" i="165"/>
  <c r="C871" i="165"/>
  <c r="B589" i="165"/>
  <c r="C1376" i="165"/>
  <c r="C366" i="165"/>
  <c r="B61" i="165"/>
  <c r="B1262" i="165"/>
  <c r="C309" i="165"/>
  <c r="B1320" i="165"/>
  <c r="C982" i="165"/>
  <c r="A1319" i="165"/>
  <c r="B1150" i="165"/>
  <c r="B90" i="165"/>
  <c r="C926" i="165"/>
  <c r="A533" i="165"/>
  <c r="A366" i="165"/>
  <c r="C423" i="165"/>
  <c r="B1377" i="165"/>
  <c r="B1096" i="165"/>
  <c r="B43" i="165"/>
  <c r="A1095" i="165"/>
  <c r="A646" i="165"/>
  <c r="A40" i="165"/>
  <c r="B871" i="165"/>
  <c r="C647" i="165"/>
  <c r="A256" i="165"/>
  <c r="B647" i="165"/>
  <c r="B926" i="165"/>
  <c r="C1319" i="165"/>
  <c r="A873" i="165"/>
  <c r="B255" i="165"/>
  <c r="C42" i="165"/>
  <c r="A1044" i="165"/>
  <c r="A141" i="165"/>
  <c r="A760" i="165"/>
  <c r="C1037" i="165"/>
  <c r="A591" i="165"/>
  <c r="B814" i="165"/>
  <c r="C141" i="165"/>
  <c r="C535" i="165"/>
  <c r="B1207" i="165"/>
  <c r="A981" i="165"/>
  <c r="A816" i="165"/>
  <c r="C62" i="165"/>
  <c r="B1038" i="165"/>
  <c r="C759" i="165"/>
  <c r="C1432" i="165"/>
  <c r="A1150" i="165"/>
  <c r="C591" i="165"/>
  <c r="A87" i="165"/>
  <c r="C88" i="165"/>
  <c r="B199" i="165"/>
  <c r="C1208" i="165"/>
  <c r="B13" i="165"/>
  <c r="C1488" i="165"/>
  <c r="C814" i="165"/>
  <c r="B536" i="165"/>
  <c r="C255" i="165"/>
  <c r="A311" i="165"/>
  <c r="C1265" i="165"/>
  <c r="B1486" i="165"/>
  <c r="A926" i="165"/>
  <c r="B1430" i="165"/>
  <c r="B144" i="165"/>
  <c r="A425" i="165"/>
  <c r="B701" i="165"/>
  <c r="A1206" i="165"/>
  <c r="A706" i="165"/>
  <c r="B760" i="165"/>
  <c r="A14" i="165"/>
  <c r="A1485" i="165"/>
  <c r="C1097" i="165"/>
  <c r="C704" i="165"/>
  <c r="C13" i="165"/>
  <c r="A1430" i="165"/>
  <c r="C1153" i="165"/>
  <c r="A481" i="165"/>
  <c r="C198" i="165"/>
  <c r="B981" i="165"/>
  <c r="A1207" i="165"/>
  <c r="B1431" i="165"/>
  <c r="C256" i="165"/>
  <c r="A982" i="165"/>
  <c r="B648" i="165"/>
  <c r="C927" i="165"/>
  <c r="A1320" i="165"/>
  <c r="B982" i="165"/>
  <c r="C1154" i="165"/>
  <c r="A1431" i="165"/>
  <c r="C1098" i="165"/>
  <c r="A1486" i="165"/>
  <c r="A707" i="165"/>
  <c r="C1266" i="165"/>
  <c r="C815" i="165"/>
  <c r="C1489" i="165"/>
  <c r="C1433" i="165"/>
  <c r="C63" i="165"/>
  <c r="A817" i="165"/>
  <c r="C536" i="165"/>
  <c r="A761" i="165"/>
  <c r="B256" i="165"/>
  <c r="B927" i="165"/>
  <c r="B872" i="165"/>
  <c r="A41" i="165"/>
  <c r="B1097" i="165"/>
  <c r="A367" i="165"/>
  <c r="A534" i="165"/>
  <c r="B1151" i="165"/>
  <c r="C310" i="165"/>
  <c r="B1263" i="165"/>
  <c r="C1377" i="165"/>
  <c r="B313" i="165"/>
  <c r="A1263" i="165"/>
  <c r="C705" i="165"/>
  <c r="B200" i="165"/>
  <c r="A1151" i="165"/>
  <c r="C1320" i="165"/>
  <c r="B44" i="165"/>
  <c r="A203" i="165"/>
  <c r="A426" i="165"/>
  <c r="B145" i="165"/>
  <c r="B1487" i="165"/>
  <c r="C1209" i="165"/>
  <c r="B1039" i="165"/>
  <c r="B1208" i="165"/>
  <c r="C1038" i="165"/>
  <c r="C43" i="165"/>
  <c r="C648" i="165"/>
  <c r="A1096" i="165"/>
  <c r="B1321" i="165"/>
  <c r="C367" i="165"/>
  <c r="C485" i="165"/>
  <c r="C199" i="165"/>
  <c r="A482" i="165"/>
  <c r="C14" i="165"/>
  <c r="A15" i="165"/>
  <c r="B761" i="165"/>
  <c r="B702" i="165"/>
  <c r="A927" i="165"/>
  <c r="B537" i="165"/>
  <c r="B14" i="165"/>
  <c r="A88" i="165"/>
  <c r="C592" i="165"/>
  <c r="C760" i="165"/>
  <c r="B815" i="165"/>
  <c r="A592" i="165"/>
  <c r="A142" i="165"/>
  <c r="A1045" i="165"/>
  <c r="A874" i="165"/>
  <c r="A647" i="165"/>
  <c r="B1378" i="165"/>
  <c r="C424" i="165"/>
  <c r="B91" i="165"/>
  <c r="B62" i="165"/>
  <c r="C872" i="165"/>
  <c r="A1374" i="165"/>
  <c r="B478" i="165"/>
  <c r="B374" i="165"/>
  <c r="A312" i="165"/>
  <c r="C89" i="165"/>
  <c r="C142" i="165"/>
  <c r="A257" i="165"/>
  <c r="C983" i="165"/>
  <c r="B590" i="165"/>
  <c r="A60" i="165"/>
  <c r="B427" i="165"/>
  <c r="B816" i="165"/>
  <c r="C200" i="165"/>
  <c r="A1097" i="165"/>
  <c r="C1039" i="165"/>
  <c r="B1209" i="165"/>
  <c r="B1488" i="165"/>
  <c r="A1264" i="165"/>
  <c r="C64" i="165"/>
  <c r="A1321" i="165"/>
  <c r="B1432" i="165"/>
  <c r="A258" i="165"/>
  <c r="A313" i="165"/>
  <c r="B375" i="165"/>
  <c r="C873" i="165"/>
  <c r="B63" i="165"/>
  <c r="A648" i="165"/>
  <c r="A593" i="165"/>
  <c r="C593" i="165"/>
  <c r="A89" i="165"/>
  <c r="A928" i="165"/>
  <c r="B703" i="165"/>
  <c r="C15" i="165"/>
  <c r="B1322" i="165"/>
  <c r="A204" i="165"/>
  <c r="B201" i="165"/>
  <c r="C706" i="165"/>
  <c r="C1378" i="165"/>
  <c r="B1264" i="165"/>
  <c r="A818" i="165"/>
  <c r="C816" i="165"/>
  <c r="A1487" i="165"/>
  <c r="C1099" i="165"/>
  <c r="B983" i="165"/>
  <c r="A983" i="165"/>
  <c r="C984" i="165"/>
  <c r="C90" i="165"/>
  <c r="C649" i="165"/>
  <c r="C1210" i="165"/>
  <c r="B1152" i="165"/>
  <c r="A42" i="165"/>
  <c r="C537" i="165"/>
  <c r="B591" i="165"/>
  <c r="B1379" i="165"/>
  <c r="A1046" i="165"/>
  <c r="A143" i="165"/>
  <c r="C761" i="165"/>
  <c r="B538" i="165"/>
  <c r="A16" i="165"/>
  <c r="C368" i="165"/>
  <c r="C44" i="165"/>
  <c r="B1040" i="165"/>
  <c r="A1152" i="165"/>
  <c r="A535" i="165"/>
  <c r="B873" i="165"/>
  <c r="C1490" i="165"/>
  <c r="A61" i="165"/>
  <c r="C143" i="165"/>
  <c r="B479" i="165"/>
  <c r="A1375" i="165"/>
  <c r="B92" i="165"/>
  <c r="C425" i="165"/>
  <c r="A875" i="165"/>
  <c r="B15" i="165"/>
  <c r="B762" i="165"/>
  <c r="C486" i="165"/>
  <c r="A427" i="165"/>
  <c r="C1321" i="165"/>
  <c r="B314" i="165"/>
  <c r="C311" i="165"/>
  <c r="B1098" i="165"/>
  <c r="B257" i="165"/>
  <c r="A762" i="165"/>
  <c r="C1434" i="165"/>
  <c r="A708" i="165"/>
  <c r="A1432" i="165"/>
  <c r="C1155" i="165"/>
  <c r="C928" i="165"/>
  <c r="B649" i="165"/>
  <c r="A1208" i="165"/>
  <c r="B428" i="165"/>
  <c r="A483" i="165"/>
  <c r="B146" i="165"/>
  <c r="B45" i="165"/>
  <c r="A368" i="165"/>
  <c r="B928" i="165"/>
  <c r="C1267" i="165"/>
  <c r="C257" i="165"/>
  <c r="B147" i="165"/>
  <c r="A1433" i="165"/>
  <c r="B258" i="165"/>
  <c r="B1099" i="165"/>
  <c r="B1041" i="165"/>
  <c r="C762" i="165"/>
  <c r="B1380" i="165"/>
  <c r="C985" i="165"/>
  <c r="A1488" i="165"/>
  <c r="C707" i="165"/>
  <c r="C16" i="165"/>
  <c r="B64" i="165"/>
  <c r="B1433" i="165"/>
  <c r="A1098" i="165"/>
  <c r="A369" i="165"/>
  <c r="B429" i="165"/>
  <c r="A1209" i="165"/>
  <c r="C1156" i="165"/>
  <c r="A763" i="165"/>
  <c r="B315" i="165"/>
  <c r="C1322" i="165"/>
  <c r="B763" i="165"/>
  <c r="B93" i="165"/>
  <c r="C1491" i="165"/>
  <c r="B539" i="165"/>
  <c r="A1047" i="165"/>
  <c r="A205" i="165"/>
  <c r="A929" i="165"/>
  <c r="A90" i="165"/>
  <c r="A259" i="165"/>
  <c r="C65" i="165"/>
  <c r="A1265" i="165"/>
  <c r="C312" i="165"/>
  <c r="A62" i="165"/>
  <c r="C91" i="165"/>
  <c r="B1265" i="165"/>
  <c r="A649" i="165"/>
  <c r="A1322" i="165"/>
  <c r="C1040" i="165"/>
  <c r="A484" i="165"/>
  <c r="C929" i="165"/>
  <c r="C144" i="165"/>
  <c r="A1153" i="165"/>
  <c r="A17" i="165"/>
  <c r="A144" i="165"/>
  <c r="A43" i="165"/>
  <c r="C1100" i="165"/>
  <c r="B704" i="165"/>
  <c r="A314" i="165"/>
  <c r="B1210" i="165"/>
  <c r="C1268" i="165"/>
  <c r="B929" i="165"/>
  <c r="B650" i="165"/>
  <c r="C1435" i="165"/>
  <c r="C487" i="165"/>
  <c r="A876" i="165"/>
  <c r="C426" i="165"/>
  <c r="B480" i="165"/>
  <c r="A536" i="165"/>
  <c r="C369" i="165"/>
  <c r="B592" i="165"/>
  <c r="C538" i="165"/>
  <c r="C1211" i="165"/>
  <c r="C650" i="165"/>
  <c r="A984" i="165"/>
  <c r="B984" i="165"/>
  <c r="A819" i="165"/>
  <c r="B202" i="165"/>
  <c r="C594" i="165"/>
  <c r="A594" i="165"/>
  <c r="C874" i="165"/>
  <c r="B376" i="165"/>
  <c r="C201" i="165"/>
  <c r="B817" i="165"/>
  <c r="C258" i="165"/>
  <c r="A709" i="165"/>
  <c r="A428" i="165"/>
  <c r="B16" i="165"/>
  <c r="A1376" i="165"/>
  <c r="B874" i="165"/>
  <c r="C45" i="165"/>
  <c r="B1153" i="165"/>
  <c r="C817" i="165"/>
  <c r="C1379" i="165"/>
  <c r="B1323" i="165"/>
  <c r="B1489" i="165"/>
  <c r="B875" i="165"/>
  <c r="B203" i="165"/>
  <c r="C651" i="165"/>
  <c r="C370" i="165"/>
  <c r="C427" i="165"/>
  <c r="B651" i="165"/>
  <c r="B930" i="165"/>
  <c r="A315" i="165"/>
  <c r="A145" i="165"/>
  <c r="B1266" i="165"/>
  <c r="C313" i="165"/>
  <c r="A1266" i="165"/>
  <c r="B1490" i="165"/>
  <c r="B1324" i="165"/>
  <c r="B17" i="165"/>
  <c r="A429" i="165"/>
  <c r="B818" i="165"/>
  <c r="C202" i="165"/>
  <c r="A595" i="165"/>
  <c r="B985" i="165"/>
  <c r="A985" i="165"/>
  <c r="C539" i="165"/>
  <c r="B593" i="165"/>
  <c r="C1436" i="165"/>
  <c r="B1211" i="165"/>
  <c r="A44" i="165"/>
  <c r="C145" i="165"/>
  <c r="C930" i="165"/>
  <c r="A650" i="165"/>
  <c r="A63" i="165"/>
  <c r="A260" i="165"/>
  <c r="A91" i="165"/>
  <c r="B540" i="165"/>
  <c r="C1323" i="165"/>
  <c r="A1099" i="165"/>
  <c r="B1434" i="165"/>
  <c r="A1489" i="165"/>
  <c r="C763" i="165"/>
  <c r="B148" i="165"/>
  <c r="C875" i="165"/>
  <c r="C1041" i="165"/>
  <c r="C92" i="165"/>
  <c r="C66" i="165"/>
  <c r="A206" i="165"/>
  <c r="B764" i="165"/>
  <c r="C1157" i="165"/>
  <c r="A370" i="165"/>
  <c r="C708" i="165"/>
  <c r="B259" i="165"/>
  <c r="A1434" i="165"/>
  <c r="B1154" i="165"/>
  <c r="A1377" i="165"/>
  <c r="A537" i="165"/>
  <c r="B481" i="165"/>
  <c r="C488" i="165"/>
  <c r="A1323" i="165"/>
  <c r="A1048" i="165"/>
  <c r="B94" i="165"/>
  <c r="C1380" i="165"/>
  <c r="C818" i="165"/>
  <c r="C259" i="165"/>
  <c r="B377" i="165"/>
  <c r="A820" i="165"/>
  <c r="C1212" i="165"/>
  <c r="A877" i="165"/>
  <c r="C1269" i="165"/>
  <c r="B705" i="165"/>
  <c r="C1101" i="165"/>
  <c r="A18" i="165"/>
  <c r="A1154" i="165"/>
  <c r="A485" i="165"/>
  <c r="A930" i="165"/>
  <c r="C1492" i="165"/>
  <c r="B316" i="165"/>
  <c r="A764" i="165"/>
  <c r="B430" i="165"/>
  <c r="C17" i="165"/>
  <c r="C986" i="165"/>
  <c r="B1381" i="165"/>
  <c r="A710" i="165"/>
  <c r="C595" i="165"/>
  <c r="A1210" i="165"/>
  <c r="B65" i="165"/>
  <c r="B1042" i="165"/>
  <c r="B1100" i="165"/>
  <c r="B431" i="165"/>
  <c r="B66" i="165"/>
  <c r="C18" i="165"/>
  <c r="B317" i="165"/>
  <c r="A1155" i="165"/>
  <c r="B95" i="165"/>
  <c r="B482" i="165"/>
  <c r="A538" i="165"/>
  <c r="B260" i="165"/>
  <c r="C1158" i="165"/>
  <c r="C1042" i="165"/>
  <c r="C203" i="165"/>
  <c r="A1267" i="165"/>
  <c r="C314" i="165"/>
  <c r="A316" i="165"/>
  <c r="C371" i="165"/>
  <c r="B1043" i="165"/>
  <c r="C596" i="165"/>
  <c r="A486" i="165"/>
  <c r="B706" i="165"/>
  <c r="C1270" i="165"/>
  <c r="A821" i="165"/>
  <c r="B378" i="165"/>
  <c r="C489" i="165"/>
  <c r="B1155" i="165"/>
  <c r="A1435" i="165"/>
  <c r="C93" i="165"/>
  <c r="C764" i="165"/>
  <c r="A1100" i="165"/>
  <c r="C1324" i="165"/>
  <c r="A261" i="165"/>
  <c r="A64" i="165"/>
  <c r="A45" i="165"/>
  <c r="B594" i="165"/>
  <c r="C540" i="165"/>
  <c r="A596" i="165"/>
  <c r="B18" i="165"/>
  <c r="B1491" i="165"/>
  <c r="A146" i="165"/>
  <c r="C428" i="165"/>
  <c r="B876" i="165"/>
  <c r="A711" i="165"/>
  <c r="C987" i="165"/>
  <c r="B1101" i="165"/>
  <c r="A1211" i="165"/>
  <c r="B1382" i="165"/>
  <c r="A765" i="165"/>
  <c r="C819" i="165"/>
  <c r="C1381" i="165"/>
  <c r="A1378" i="165"/>
  <c r="C709" i="165"/>
  <c r="A371" i="165"/>
  <c r="B149" i="165"/>
  <c r="A92" i="165"/>
  <c r="C931" i="165"/>
  <c r="C146" i="165"/>
  <c r="C1437" i="165"/>
  <c r="B986" i="165"/>
  <c r="B1325" i="165"/>
  <c r="B1267" i="165"/>
  <c r="B204" i="165"/>
  <c r="C1493" i="165"/>
  <c r="A931" i="165"/>
  <c r="A19" i="165"/>
  <c r="C1102" i="165"/>
  <c r="A878" i="165"/>
  <c r="C1213" i="165"/>
  <c r="C260" i="165"/>
  <c r="A1049" i="165"/>
  <c r="A1324" i="165"/>
  <c r="B765" i="165"/>
  <c r="A207" i="165"/>
  <c r="C876" i="165"/>
  <c r="A1490" i="165"/>
  <c r="B1435" i="165"/>
  <c r="B541" i="165"/>
  <c r="A651" i="165"/>
  <c r="B1212" i="165"/>
  <c r="A986" i="165"/>
  <c r="B819" i="165"/>
  <c r="A430" i="165"/>
  <c r="B931" i="165"/>
  <c r="B652" i="165"/>
  <c r="C652" i="165"/>
  <c r="C653" i="165"/>
  <c r="A431" i="165"/>
  <c r="B1213" i="165"/>
  <c r="A1491" i="165"/>
  <c r="C877" i="165"/>
  <c r="A1050" i="165"/>
  <c r="C1103" i="165"/>
  <c r="C1494" i="165"/>
  <c r="B205" i="165"/>
  <c r="B987" i="165"/>
  <c r="A93" i="165"/>
  <c r="B150" i="165"/>
  <c r="A1379" i="165"/>
  <c r="B1492" i="165"/>
  <c r="B19" i="165"/>
  <c r="C1325" i="165"/>
  <c r="C490" i="165"/>
  <c r="B379" i="165"/>
  <c r="B707" i="165"/>
  <c r="C1159" i="165"/>
  <c r="B46" i="165"/>
  <c r="B653" i="165"/>
  <c r="B932" i="165"/>
  <c r="B1436" i="165"/>
  <c r="B766" i="165"/>
  <c r="A1325" i="165"/>
  <c r="A879" i="165"/>
  <c r="A932" i="165"/>
  <c r="B1326" i="165"/>
  <c r="C932" i="165"/>
  <c r="C710" i="165"/>
  <c r="B1383" i="165"/>
  <c r="A712" i="165"/>
  <c r="C541" i="165"/>
  <c r="B595" i="165"/>
  <c r="A262" i="165"/>
  <c r="C94" i="165"/>
  <c r="B1156" i="165"/>
  <c r="C1271" i="165"/>
  <c r="C372" i="165"/>
  <c r="A1268" i="165"/>
  <c r="C1043" i="165"/>
  <c r="B483" i="165"/>
  <c r="B96" i="165"/>
  <c r="C19" i="165"/>
  <c r="A987" i="165"/>
  <c r="A208" i="165"/>
  <c r="C1214" i="165"/>
  <c r="A766" i="165"/>
  <c r="C988" i="165"/>
  <c r="C429" i="165"/>
  <c r="A147" i="165"/>
  <c r="A597" i="165"/>
  <c r="A1436" i="165"/>
  <c r="A822" i="165"/>
  <c r="B1044" i="165"/>
  <c r="C204" i="165"/>
  <c r="A539" i="165"/>
  <c r="B318" i="165"/>
  <c r="B432" i="165"/>
  <c r="B820" i="165"/>
  <c r="A20" i="165"/>
  <c r="B1268" i="165"/>
  <c r="A652" i="165"/>
  <c r="B542" i="165"/>
  <c r="C261" i="165"/>
  <c r="C1438" i="165"/>
  <c r="C147" i="165"/>
  <c r="A372" i="165"/>
  <c r="C1382" i="165"/>
  <c r="C820" i="165"/>
  <c r="A1212" i="165"/>
  <c r="B1102" i="165"/>
  <c r="B877" i="165"/>
  <c r="A65" i="165"/>
  <c r="A1101" i="165"/>
  <c r="C765" i="165"/>
  <c r="A487" i="165"/>
  <c r="C597" i="165"/>
  <c r="A317" i="165"/>
  <c r="C315" i="165"/>
  <c r="B261" i="165"/>
  <c r="A1156" i="165"/>
  <c r="A1157" i="165"/>
  <c r="A488" i="165"/>
  <c r="B1045" i="165"/>
  <c r="A598" i="165"/>
  <c r="C1215" i="165"/>
  <c r="C20" i="165"/>
  <c r="B1157" i="165"/>
  <c r="A263" i="165"/>
  <c r="A713" i="165"/>
  <c r="B767" i="165"/>
  <c r="B1437" i="165"/>
  <c r="C1160" i="165"/>
  <c r="B20" i="165"/>
  <c r="B988" i="165"/>
  <c r="B1214" i="165"/>
  <c r="A318" i="165"/>
  <c r="A66" i="165"/>
  <c r="A1213" i="165"/>
  <c r="C821" i="165"/>
  <c r="B1269" i="165"/>
  <c r="A540" i="165"/>
  <c r="C205" i="165"/>
  <c r="C989" i="165"/>
  <c r="A767" i="165"/>
  <c r="C1044" i="165"/>
  <c r="C46" i="165"/>
  <c r="C1272" i="165"/>
  <c r="C95" i="165"/>
  <c r="B1327" i="165"/>
  <c r="A1326" i="165"/>
  <c r="B47" i="165"/>
  <c r="C491" i="165"/>
  <c r="A94" i="165"/>
  <c r="C1495" i="165"/>
  <c r="C1104" i="165"/>
  <c r="A1492" i="165"/>
  <c r="A1102" i="165"/>
  <c r="C148" i="165"/>
  <c r="B319" i="165"/>
  <c r="A988" i="165"/>
  <c r="C542" i="165"/>
  <c r="B933" i="165"/>
  <c r="B151" i="165"/>
  <c r="C878" i="165"/>
  <c r="B1103" i="165"/>
  <c r="A373" i="165"/>
  <c r="A653" i="165"/>
  <c r="B433" i="165"/>
  <c r="A1437" i="165"/>
  <c r="C430" i="165"/>
  <c r="A209" i="165"/>
  <c r="C373" i="165"/>
  <c r="B596" i="165"/>
  <c r="C933" i="165"/>
  <c r="A880" i="165"/>
  <c r="B654" i="165"/>
  <c r="B380" i="165"/>
  <c r="B262" i="165"/>
  <c r="C316" i="165"/>
  <c r="C766" i="165"/>
  <c r="B878" i="165"/>
  <c r="C1383" i="165"/>
  <c r="C262" i="165"/>
  <c r="B543" i="165"/>
  <c r="B821" i="165"/>
  <c r="A823" i="165"/>
  <c r="A148" i="165"/>
  <c r="B97" i="165"/>
  <c r="B484" i="165"/>
  <c r="A1269" i="165"/>
  <c r="B1384" i="165"/>
  <c r="C711" i="165"/>
  <c r="B708" i="165"/>
  <c r="C1326" i="165"/>
  <c r="B1493" i="165"/>
  <c r="A1380" i="165"/>
  <c r="B206" i="165"/>
  <c r="C654" i="165"/>
  <c r="C598" i="165"/>
  <c r="C1439" i="165"/>
  <c r="A21" i="165"/>
  <c r="A933" i="165"/>
  <c r="A1051" i="165"/>
  <c r="A432" i="165"/>
  <c r="A433" i="165"/>
  <c r="A1381" i="165"/>
  <c r="B98" i="165"/>
  <c r="B381" i="165"/>
  <c r="C374" i="165"/>
  <c r="B1104" i="165"/>
  <c r="A1103" i="165"/>
  <c r="B1328" i="165"/>
  <c r="A541" i="165"/>
  <c r="A714" i="165"/>
  <c r="A264" i="165"/>
  <c r="A934" i="165"/>
  <c r="C655" i="165"/>
  <c r="C712" i="165"/>
  <c r="B1385" i="165"/>
  <c r="A1270" i="165"/>
  <c r="B485" i="165"/>
  <c r="B822" i="165"/>
  <c r="C1384" i="165"/>
  <c r="B879" i="165"/>
  <c r="C934" i="165"/>
  <c r="B597" i="165"/>
  <c r="A1438" i="165"/>
  <c r="B934" i="165"/>
  <c r="C543" i="165"/>
  <c r="C1045" i="165"/>
  <c r="B989" i="165"/>
  <c r="B21" i="165"/>
  <c r="C1216" i="165"/>
  <c r="B1494" i="165"/>
  <c r="B709" i="165"/>
  <c r="C263" i="165"/>
  <c r="C1273" i="165"/>
  <c r="C206" i="165"/>
  <c r="A1214" i="165"/>
  <c r="B768" i="165"/>
  <c r="B1158" i="165"/>
  <c r="A1158" i="165"/>
  <c r="A1052" i="165"/>
  <c r="A824" i="165"/>
  <c r="C317" i="165"/>
  <c r="B263" i="165"/>
  <c r="C431" i="165"/>
  <c r="A374" i="165"/>
  <c r="C149" i="165"/>
  <c r="C1496" i="165"/>
  <c r="A1327" i="165"/>
  <c r="C47" i="165"/>
  <c r="C21" i="165"/>
  <c r="C1440" i="165"/>
  <c r="C599" i="165"/>
  <c r="C1327" i="165"/>
  <c r="A149" i="165"/>
  <c r="B655" i="165"/>
  <c r="A881" i="165"/>
  <c r="A210" i="165"/>
  <c r="A654" i="165"/>
  <c r="C879" i="165"/>
  <c r="B152" i="165"/>
  <c r="A989" i="165"/>
  <c r="B320" i="165"/>
  <c r="C1105" i="165"/>
  <c r="C492" i="165"/>
  <c r="A768" i="165"/>
  <c r="C990" i="165"/>
  <c r="C822" i="165"/>
  <c r="B1215" i="165"/>
  <c r="C1161" i="165"/>
  <c r="B1438" i="165"/>
  <c r="A599" i="165"/>
  <c r="B1046" i="165"/>
  <c r="A489" i="165"/>
  <c r="B207" i="165"/>
  <c r="C67" i="165"/>
  <c r="B544" i="165"/>
  <c r="C767" i="165"/>
  <c r="B434" i="165"/>
  <c r="A1493" i="165"/>
  <c r="A95" i="165"/>
  <c r="C96" i="165"/>
  <c r="B1270" i="165"/>
  <c r="A319" i="165"/>
  <c r="B435" i="165"/>
  <c r="B208" i="165"/>
  <c r="C880" i="165"/>
  <c r="B264" i="165"/>
  <c r="A1215" i="165"/>
  <c r="C207" i="165"/>
  <c r="B710" i="165"/>
  <c r="C1217" i="165"/>
  <c r="C1046" i="165"/>
  <c r="A320" i="165"/>
  <c r="B1271" i="165"/>
  <c r="A1494" i="165"/>
  <c r="C68" i="165"/>
  <c r="A600" i="165"/>
  <c r="C823" i="165"/>
  <c r="C991" i="165"/>
  <c r="C493" i="165"/>
  <c r="B153" i="165"/>
  <c r="A211" i="165"/>
  <c r="A882" i="165"/>
  <c r="C1328" i="165"/>
  <c r="C600" i="165"/>
  <c r="C432" i="165"/>
  <c r="A1053" i="165"/>
  <c r="C264" i="165"/>
  <c r="B935" i="165"/>
  <c r="B1386" i="165"/>
  <c r="C656" i="165"/>
  <c r="A715" i="165"/>
  <c r="A1382" i="165"/>
  <c r="B1216" i="165"/>
  <c r="A990" i="165"/>
  <c r="A375" i="165"/>
  <c r="A825" i="165"/>
  <c r="B1159" i="165"/>
  <c r="C1274" i="165"/>
  <c r="B990" i="165"/>
  <c r="C544" i="165"/>
  <c r="C935" i="165"/>
  <c r="B880" i="165"/>
  <c r="A1271" i="165"/>
  <c r="A46" i="165"/>
  <c r="A265" i="165"/>
  <c r="A1104" i="165"/>
  <c r="B1105" i="165"/>
  <c r="B99" i="165"/>
  <c r="A434" i="165"/>
  <c r="B1047" i="165"/>
  <c r="A150" i="165"/>
  <c r="C318" i="165"/>
  <c r="B769" i="165"/>
  <c r="B486" i="165"/>
  <c r="C97" i="165"/>
  <c r="A96" i="165"/>
  <c r="C768" i="165"/>
  <c r="B545" i="165"/>
  <c r="C1162" i="165"/>
  <c r="A769" i="165"/>
  <c r="C1106" i="165"/>
  <c r="B321" i="165"/>
  <c r="A655" i="165"/>
  <c r="B656" i="165"/>
  <c r="C1497" i="165"/>
  <c r="C150" i="165"/>
  <c r="A1159" i="165"/>
  <c r="B1495" i="165"/>
  <c r="B67" i="165"/>
  <c r="B598" i="165"/>
  <c r="B823" i="165"/>
  <c r="C713" i="165"/>
  <c r="A935" i="165"/>
  <c r="A490" i="165"/>
  <c r="B1439" i="165"/>
  <c r="C1441" i="165"/>
  <c r="A1328" i="165"/>
  <c r="A1439" i="165"/>
  <c r="C1385" i="165"/>
  <c r="A542" i="165"/>
  <c r="B1329" i="165"/>
  <c r="C375" i="165"/>
  <c r="B382" i="165"/>
  <c r="C1386" i="165"/>
  <c r="B68" i="165"/>
  <c r="C1498" i="165"/>
  <c r="A656" i="165"/>
  <c r="A770" i="165"/>
  <c r="C319" i="165"/>
  <c r="B100" i="165"/>
  <c r="C936" i="165"/>
  <c r="A716" i="165"/>
  <c r="A212" i="165"/>
  <c r="B383" i="165"/>
  <c r="B1440" i="165"/>
  <c r="B824" i="165"/>
  <c r="C151" i="165"/>
  <c r="C769" i="165"/>
  <c r="B770" i="165"/>
  <c r="B1048" i="165"/>
  <c r="A1105" i="165"/>
  <c r="A266" i="165"/>
  <c r="B881" i="165"/>
  <c r="C1275" i="165"/>
  <c r="B1160" i="165"/>
  <c r="A1383" i="165"/>
  <c r="A1054" i="165"/>
  <c r="C433" i="165"/>
  <c r="A883" i="165"/>
  <c r="C992" i="165"/>
  <c r="C714" i="165"/>
  <c r="A151" i="165"/>
  <c r="B1106" i="165"/>
  <c r="B991" i="165"/>
  <c r="A376" i="165"/>
  <c r="C265" i="165"/>
  <c r="C69" i="165"/>
  <c r="A1495" i="165"/>
  <c r="C1047" i="165"/>
  <c r="C1218" i="165"/>
  <c r="B265" i="165"/>
  <c r="C376" i="165"/>
  <c r="A543" i="165"/>
  <c r="C1442" i="165"/>
  <c r="A936" i="165"/>
  <c r="B657" i="165"/>
  <c r="C1163" i="165"/>
  <c r="B546" i="165"/>
  <c r="B487" i="165"/>
  <c r="A1272" i="165"/>
  <c r="B1217" i="165"/>
  <c r="B936" i="165"/>
  <c r="C1329" i="165"/>
  <c r="B1330" i="165"/>
  <c r="A1329" i="165"/>
  <c r="B599" i="165"/>
  <c r="B1496" i="165"/>
  <c r="A1160" i="165"/>
  <c r="B322" i="165"/>
  <c r="C1107" i="165"/>
  <c r="A97" i="165"/>
  <c r="C98" i="165"/>
  <c r="A826" i="165"/>
  <c r="C657" i="165"/>
  <c r="B1387" i="165"/>
  <c r="B154" i="165"/>
  <c r="C494" i="165"/>
  <c r="A321" i="165"/>
  <c r="A1216" i="165"/>
  <c r="B209" i="165"/>
  <c r="B436" i="165"/>
  <c r="A1440" i="165"/>
  <c r="A491" i="165"/>
  <c r="A435" i="165"/>
  <c r="A47" i="165"/>
  <c r="C545" i="165"/>
  <c r="A991" i="165"/>
  <c r="C601" i="165"/>
  <c r="C824" i="165"/>
  <c r="A601" i="165"/>
  <c r="B1272" i="165"/>
  <c r="B711" i="165"/>
  <c r="C208" i="165"/>
  <c r="C881" i="165"/>
  <c r="B1273" i="165"/>
  <c r="A436" i="165"/>
  <c r="B437" i="165"/>
  <c r="C1108" i="165"/>
  <c r="B937" i="165"/>
  <c r="C993" i="165"/>
  <c r="C209" i="165"/>
  <c r="C602" i="165"/>
  <c r="A1441" i="165"/>
  <c r="C658" i="165"/>
  <c r="A98" i="165"/>
  <c r="A1330" i="165"/>
  <c r="B1331" i="165"/>
  <c r="C1330" i="165"/>
  <c r="B488" i="165"/>
  <c r="B547" i="165"/>
  <c r="C70" i="165"/>
  <c r="B1107" i="165"/>
  <c r="A152" i="165"/>
  <c r="A1055" i="165"/>
  <c r="B771" i="165"/>
  <c r="C937" i="165"/>
  <c r="A657" i="165"/>
  <c r="A1217" i="165"/>
  <c r="A937" i="165"/>
  <c r="C377" i="165"/>
  <c r="B266" i="165"/>
  <c r="C715" i="165"/>
  <c r="A1384" i="165"/>
  <c r="C1276" i="165"/>
  <c r="B882" i="165"/>
  <c r="B825" i="165"/>
  <c r="B1441" i="165"/>
  <c r="A771" i="165"/>
  <c r="C1387" i="165"/>
  <c r="A602" i="165"/>
  <c r="C825" i="165"/>
  <c r="A492" i="165"/>
  <c r="B1388" i="165"/>
  <c r="A1161" i="165"/>
  <c r="B1497" i="165"/>
  <c r="A1273" i="165"/>
  <c r="A1496" i="165"/>
  <c r="C882" i="165"/>
  <c r="A992" i="165"/>
  <c r="C546" i="165"/>
  <c r="B210" i="165"/>
  <c r="C495" i="165"/>
  <c r="B155" i="165"/>
  <c r="C99" i="165"/>
  <c r="B323" i="165"/>
  <c r="B600" i="165"/>
  <c r="A22" i="165"/>
  <c r="C1164" i="165"/>
  <c r="B658" i="165"/>
  <c r="A544" i="165"/>
  <c r="C1048" i="165"/>
  <c r="A377" i="165"/>
  <c r="B992" i="165"/>
  <c r="A884" i="165"/>
  <c r="C434" i="165"/>
  <c r="B1049" i="165"/>
  <c r="A213" i="165"/>
  <c r="A717" i="165"/>
  <c r="B712" i="165"/>
  <c r="A322" i="165"/>
  <c r="A827" i="165"/>
  <c r="B1218" i="165"/>
  <c r="C1443" i="165"/>
  <c r="C1219" i="165"/>
  <c r="C266" i="165"/>
  <c r="A67" i="165"/>
  <c r="B1161" i="165"/>
  <c r="A267" i="165"/>
  <c r="A1106" i="165"/>
  <c r="C770" i="165"/>
  <c r="C152" i="165"/>
  <c r="B384" i="165"/>
  <c r="B101" i="165"/>
  <c r="C320" i="165"/>
  <c r="C1499" i="165"/>
  <c r="B69" i="165"/>
  <c r="C321" i="165"/>
  <c r="A68" i="165"/>
  <c r="C1444" i="165"/>
  <c r="B1219" i="165"/>
  <c r="B993" i="165"/>
  <c r="B211" i="165"/>
  <c r="A1497" i="165"/>
  <c r="B772" i="165"/>
  <c r="C153" i="165"/>
  <c r="C1220" i="165"/>
  <c r="A323" i="165"/>
  <c r="B713" i="165"/>
  <c r="C435" i="165"/>
  <c r="B659" i="165"/>
  <c r="B601" i="165"/>
  <c r="B324" i="165"/>
  <c r="C883" i="165"/>
  <c r="B1389" i="165"/>
  <c r="A603" i="165"/>
  <c r="B826" i="165"/>
  <c r="B883" i="165"/>
  <c r="B267" i="165"/>
  <c r="C938" i="165"/>
  <c r="A153" i="165"/>
  <c r="A1331" i="165"/>
  <c r="C210" i="165"/>
  <c r="B22" i="165"/>
  <c r="B70" i="165"/>
  <c r="B102" i="165"/>
  <c r="A1107" i="165"/>
  <c r="A828" i="165"/>
  <c r="B1050" i="165"/>
  <c r="A1385" i="165"/>
  <c r="A938" i="165"/>
  <c r="A658" i="165"/>
  <c r="A1056" i="165"/>
  <c r="B548" i="165"/>
  <c r="B1332" i="165"/>
  <c r="A1442" i="165"/>
  <c r="C603" i="165"/>
  <c r="B438" i="165"/>
  <c r="C22" i="165"/>
  <c r="B385" i="165"/>
  <c r="A268" i="165"/>
  <c r="A545" i="165"/>
  <c r="C496" i="165"/>
  <c r="A1162" i="165"/>
  <c r="C716" i="165"/>
  <c r="A1218" i="165"/>
  <c r="C771" i="165"/>
  <c r="C267" i="165"/>
  <c r="A718" i="165"/>
  <c r="A214" i="165"/>
  <c r="A378" i="165"/>
  <c r="C1049" i="165"/>
  <c r="C1165" i="165"/>
  <c r="A23" i="165"/>
  <c r="B156" i="165"/>
  <c r="C547" i="165"/>
  <c r="A993" i="165"/>
  <c r="A1274" i="165"/>
  <c r="B1498" i="165"/>
  <c r="C826" i="165"/>
  <c r="A772" i="165"/>
  <c r="B1442" i="165"/>
  <c r="B1108" i="165"/>
  <c r="C71" i="165"/>
  <c r="C1331" i="165"/>
  <c r="C659" i="165"/>
  <c r="B938" i="165"/>
  <c r="C1109" i="165"/>
  <c r="B1274" i="165"/>
  <c r="C1500" i="165"/>
  <c r="B1162" i="165"/>
  <c r="A885" i="165"/>
  <c r="C100" i="165"/>
  <c r="A493" i="165"/>
  <c r="C1388" i="165"/>
  <c r="C1277" i="165"/>
  <c r="C378" i="165"/>
  <c r="B489" i="165"/>
  <c r="A99" i="165"/>
  <c r="C994" i="165"/>
  <c r="A437" i="165"/>
  <c r="B490" i="165"/>
  <c r="B1275" i="165"/>
  <c r="C660" i="165"/>
  <c r="C827" i="165"/>
  <c r="B1499" i="165"/>
  <c r="A379" i="165"/>
  <c r="A1163" i="165"/>
  <c r="C604" i="165"/>
  <c r="B549" i="165"/>
  <c r="B1051" i="165"/>
  <c r="A1332" i="165"/>
  <c r="A100" i="165"/>
  <c r="C1389" i="165"/>
  <c r="C1501" i="165"/>
  <c r="B1109" i="165"/>
  <c r="A773" i="165"/>
  <c r="C548" i="165"/>
  <c r="C1166" i="165"/>
  <c r="C1050" i="165"/>
  <c r="C268" i="165"/>
  <c r="B1333" i="165"/>
  <c r="A1108" i="165"/>
  <c r="B103" i="165"/>
  <c r="A604" i="165"/>
  <c r="B325" i="165"/>
  <c r="B602" i="165"/>
  <c r="B773" i="165"/>
  <c r="C995" i="165"/>
  <c r="C1278" i="165"/>
  <c r="B1163" i="165"/>
  <c r="A994" i="165"/>
  <c r="A1219" i="165"/>
  <c r="A659" i="165"/>
  <c r="C939" i="165"/>
  <c r="B827" i="165"/>
  <c r="B714" i="165"/>
  <c r="B994" i="165"/>
  <c r="B1220" i="165"/>
  <c r="C322" i="165"/>
  <c r="A886" i="165"/>
  <c r="B939" i="165"/>
  <c r="A1275" i="165"/>
  <c r="A24" i="165"/>
  <c r="A719" i="165"/>
  <c r="C717" i="165"/>
  <c r="C23" i="165"/>
  <c r="A939" i="165"/>
  <c r="A829" i="165"/>
  <c r="C211" i="165"/>
  <c r="C101" i="165"/>
  <c r="C1110" i="165"/>
  <c r="C1332" i="165"/>
  <c r="B1443" i="165"/>
  <c r="B157" i="165"/>
  <c r="A215" i="165"/>
  <c r="C772" i="165"/>
  <c r="C497" i="165"/>
  <c r="A546" i="165"/>
  <c r="B386" i="165"/>
  <c r="A1443" i="165"/>
  <c r="B71" i="165"/>
  <c r="B23" i="165"/>
  <c r="B268" i="165"/>
  <c r="B884" i="165"/>
  <c r="B1390" i="165"/>
  <c r="C884" i="165"/>
  <c r="B660" i="165"/>
  <c r="C436" i="165"/>
  <c r="C154" i="165"/>
  <c r="B212" i="165"/>
  <c r="A69" i="165"/>
  <c r="A438" i="165"/>
  <c r="C379" i="165"/>
  <c r="A494" i="165"/>
  <c r="A269" i="165"/>
  <c r="B439" i="165"/>
  <c r="A1057" i="165"/>
  <c r="A1386" i="165"/>
  <c r="A154" i="165"/>
  <c r="A324" i="165"/>
  <c r="C1221" i="165"/>
  <c r="A1498" i="165"/>
  <c r="C1445" i="165"/>
  <c r="A495" i="165"/>
  <c r="B269" i="165"/>
  <c r="B24" i="165"/>
  <c r="B387" i="165"/>
  <c r="C1333" i="165"/>
  <c r="A830" i="165"/>
  <c r="A155" i="165"/>
  <c r="A270" i="165"/>
  <c r="A70" i="165"/>
  <c r="C437" i="165"/>
  <c r="B885" i="165"/>
  <c r="A216" i="165"/>
  <c r="C102" i="165"/>
  <c r="C212" i="165"/>
  <c r="A25" i="165"/>
  <c r="A887" i="165"/>
  <c r="C323" i="165"/>
  <c r="B828" i="165"/>
  <c r="A1220" i="165"/>
  <c r="C996" i="165"/>
  <c r="B774" i="165"/>
  <c r="B1334" i="165"/>
  <c r="C1167" i="165"/>
  <c r="B1110" i="165"/>
  <c r="A1333" i="165"/>
  <c r="C828" i="165"/>
  <c r="C1222" i="165"/>
  <c r="C773" i="165"/>
  <c r="A940" i="165"/>
  <c r="A720" i="165"/>
  <c r="B326" i="165"/>
  <c r="A605" i="165"/>
  <c r="A1109" i="165"/>
  <c r="C1051" i="165"/>
  <c r="A101" i="165"/>
  <c r="C605" i="165"/>
  <c r="A325" i="165"/>
  <c r="B440" i="165"/>
  <c r="A439" i="165"/>
  <c r="B1391" i="165"/>
  <c r="A1444" i="165"/>
  <c r="C24" i="165"/>
  <c r="B715" i="165"/>
  <c r="A1499" i="165"/>
  <c r="A1387" i="165"/>
  <c r="A1058" i="165"/>
  <c r="C380" i="165"/>
  <c r="C155" i="165"/>
  <c r="C885" i="165"/>
  <c r="A547" i="165"/>
  <c r="C498" i="165"/>
  <c r="B158" i="165"/>
  <c r="B1444" i="165"/>
  <c r="C1111" i="165"/>
  <c r="C718" i="165"/>
  <c r="A1276" i="165"/>
  <c r="B940" i="165"/>
  <c r="B995" i="165"/>
  <c r="C940" i="165"/>
  <c r="A660" i="165"/>
  <c r="C1279" i="165"/>
  <c r="B104" i="165"/>
  <c r="C1502" i="165"/>
  <c r="C1390" i="165"/>
  <c r="B550" i="165"/>
  <c r="B1500" i="165"/>
  <c r="B491" i="165"/>
  <c r="C1446" i="165"/>
  <c r="B213" i="165"/>
  <c r="B661" i="165"/>
  <c r="B1221" i="165"/>
  <c r="A995" i="165"/>
  <c r="B1164" i="165"/>
  <c r="B603" i="165"/>
  <c r="C269" i="165"/>
  <c r="C549" i="165"/>
  <c r="A774" i="165"/>
  <c r="B1052" i="165"/>
  <c r="A1164" i="165"/>
  <c r="A380" i="165"/>
  <c r="C661" i="165"/>
  <c r="B1276" i="165"/>
  <c r="C662" i="165"/>
  <c r="B1165" i="165"/>
  <c r="B551" i="165"/>
  <c r="B105" i="165"/>
  <c r="C941" i="165"/>
  <c r="B996" i="165"/>
  <c r="C719" i="165"/>
  <c r="C381" i="165"/>
  <c r="B441" i="165"/>
  <c r="B327" i="165"/>
  <c r="A721" i="165"/>
  <c r="B1053" i="165"/>
  <c r="A775" i="165"/>
  <c r="B604" i="165"/>
  <c r="B662" i="165"/>
  <c r="B214" i="165"/>
  <c r="B1501" i="165"/>
  <c r="A1277" i="165"/>
  <c r="C499" i="165"/>
  <c r="C156" i="165"/>
  <c r="A1500" i="165"/>
  <c r="B1392" i="165"/>
  <c r="A440" i="165"/>
  <c r="A102" i="165"/>
  <c r="C774" i="165"/>
  <c r="C829" i="165"/>
  <c r="A1334" i="165"/>
  <c r="B1335" i="165"/>
  <c r="C997" i="165"/>
  <c r="A1221" i="165"/>
  <c r="A26" i="165"/>
  <c r="B388" i="165"/>
  <c r="B25" i="165"/>
  <c r="B1222" i="165"/>
  <c r="B492" i="165"/>
  <c r="A661" i="165"/>
  <c r="B941" i="165"/>
  <c r="B159" i="165"/>
  <c r="C606" i="165"/>
  <c r="C1223" i="165"/>
  <c r="A888" i="165"/>
  <c r="C103" i="165"/>
  <c r="B886" i="165"/>
  <c r="C438" i="165"/>
  <c r="A156" i="165"/>
  <c r="B1277" i="165"/>
  <c r="A1165" i="165"/>
  <c r="C270" i="165"/>
  <c r="C1280" i="165"/>
  <c r="A606" i="165"/>
  <c r="A381" i="165"/>
  <c r="C550" i="165"/>
  <c r="A996" i="165"/>
  <c r="C1503" i="165"/>
  <c r="B1445" i="165"/>
  <c r="A548" i="165"/>
  <c r="C886" i="165"/>
  <c r="A1388" i="165"/>
  <c r="C25" i="165"/>
  <c r="A1445" i="165"/>
  <c r="A326" i="165"/>
  <c r="C1052" i="165"/>
  <c r="A1110" i="165"/>
  <c r="A941" i="165"/>
  <c r="B1111" i="165"/>
  <c r="C1168" i="165"/>
  <c r="B775" i="165"/>
  <c r="C324" i="165"/>
  <c r="C213" i="165"/>
  <c r="A271" i="165"/>
  <c r="A831" i="165"/>
  <c r="C1334" i="165"/>
  <c r="A496" i="165"/>
  <c r="C1447" i="165"/>
  <c r="C1391" i="165"/>
  <c r="C1112" i="165"/>
  <c r="A1059" i="165"/>
  <c r="B716" i="165"/>
  <c r="B829" i="165"/>
  <c r="A217" i="165"/>
  <c r="A71" i="165"/>
  <c r="B270" i="165"/>
  <c r="A497" i="165"/>
  <c r="C214" i="165"/>
  <c r="A327" i="165"/>
  <c r="A997" i="165"/>
  <c r="B887" i="165"/>
  <c r="A889" i="165"/>
  <c r="B942" i="165"/>
  <c r="B26" i="165"/>
  <c r="C998" i="165"/>
  <c r="B271" i="165"/>
  <c r="B717" i="165"/>
  <c r="A1060" i="165"/>
  <c r="C1448" i="165"/>
  <c r="A272" i="165"/>
  <c r="B1112" i="165"/>
  <c r="C1053" i="165"/>
  <c r="C887" i="165"/>
  <c r="C1504" i="165"/>
  <c r="A607" i="165"/>
  <c r="C1281" i="165"/>
  <c r="C104" i="165"/>
  <c r="A1222" i="165"/>
  <c r="B1336" i="165"/>
  <c r="A1335" i="165"/>
  <c r="B1502" i="165"/>
  <c r="B605" i="165"/>
  <c r="A776" i="165"/>
  <c r="A722" i="165"/>
  <c r="C720" i="165"/>
  <c r="B830" i="165"/>
  <c r="C1392" i="165"/>
  <c r="B776" i="165"/>
  <c r="A1111" i="165"/>
  <c r="A1389" i="165"/>
  <c r="A157" i="165"/>
  <c r="C607" i="165"/>
  <c r="A103" i="165"/>
  <c r="B663" i="165"/>
  <c r="C382" i="165"/>
  <c r="C942" i="165"/>
  <c r="B106" i="165"/>
  <c r="A832" i="165"/>
  <c r="C1169" i="165"/>
  <c r="A382" i="165"/>
  <c r="A1166" i="165"/>
  <c r="B1278" i="165"/>
  <c r="C439" i="165"/>
  <c r="B160" i="165"/>
  <c r="B1223" i="165"/>
  <c r="C775" i="165"/>
  <c r="C157" i="165"/>
  <c r="A218" i="165"/>
  <c r="C1113" i="165"/>
  <c r="C325" i="165"/>
  <c r="A1446" i="165"/>
  <c r="C26" i="165"/>
  <c r="A549" i="165"/>
  <c r="B1446" i="165"/>
  <c r="C551" i="165"/>
  <c r="C271" i="165"/>
  <c r="B493" i="165"/>
  <c r="B389" i="165"/>
  <c r="C830" i="165"/>
  <c r="A1501" i="165"/>
  <c r="A1278" i="165"/>
  <c r="B1054" i="165"/>
  <c r="B442" i="165"/>
  <c r="C663" i="165"/>
  <c r="C1335" i="165"/>
  <c r="A942" i="165"/>
  <c r="C1224" i="165"/>
  <c r="A662" i="165"/>
  <c r="A441" i="165"/>
  <c r="B1393" i="165"/>
  <c r="C500" i="165"/>
  <c r="B215" i="165"/>
  <c r="B328" i="165"/>
  <c r="B997" i="165"/>
  <c r="B552" i="165"/>
  <c r="B1166" i="165"/>
  <c r="A663" i="165"/>
  <c r="B1447" i="165"/>
  <c r="C158" i="165"/>
  <c r="B161" i="165"/>
  <c r="B107" i="165"/>
  <c r="B664" i="165"/>
  <c r="B998" i="165"/>
  <c r="B329" i="165"/>
  <c r="B1394" i="165"/>
  <c r="A1502" i="165"/>
  <c r="C831" i="165"/>
  <c r="C552" i="165"/>
  <c r="A1447" i="165"/>
  <c r="A219" i="165"/>
  <c r="B1224" i="165"/>
  <c r="A1167" i="165"/>
  <c r="A833" i="165"/>
  <c r="C608" i="165"/>
  <c r="A158" i="165"/>
  <c r="B777" i="165"/>
  <c r="C1393" i="165"/>
  <c r="A777" i="165"/>
  <c r="A1336" i="165"/>
  <c r="B1337" i="165"/>
  <c r="C1282" i="165"/>
  <c r="B1113" i="165"/>
  <c r="B718" i="165"/>
  <c r="B888" i="165"/>
  <c r="A998" i="165"/>
  <c r="A328" i="165"/>
  <c r="B1055" i="165"/>
  <c r="A550" i="165"/>
  <c r="C440" i="165"/>
  <c r="C1170" i="165"/>
  <c r="C383" i="165"/>
  <c r="A723" i="165"/>
  <c r="B1503" i="165"/>
  <c r="C1054" i="165"/>
  <c r="C1449" i="165"/>
  <c r="A1061" i="165"/>
  <c r="A890" i="165"/>
  <c r="B443" i="165"/>
  <c r="A1279" i="165"/>
  <c r="C272" i="165"/>
  <c r="C1114" i="165"/>
  <c r="B1279" i="165"/>
  <c r="C721" i="165"/>
  <c r="B1167" i="165"/>
  <c r="B553" i="165"/>
  <c r="B216" i="165"/>
  <c r="C501" i="165"/>
  <c r="C1225" i="165"/>
  <c r="A943" i="165"/>
  <c r="C1336" i="165"/>
  <c r="C664" i="165"/>
  <c r="B494" i="165"/>
  <c r="C326" i="165"/>
  <c r="A383" i="165"/>
  <c r="C943" i="165"/>
  <c r="A104" i="165"/>
  <c r="A1112" i="165"/>
  <c r="B831" i="165"/>
  <c r="B606" i="165"/>
  <c r="A1223" i="165"/>
  <c r="C105" i="165"/>
  <c r="C1505" i="165"/>
  <c r="C888" i="165"/>
  <c r="A273" i="165"/>
  <c r="B272" i="165"/>
  <c r="B943" i="165"/>
  <c r="A498" i="165"/>
  <c r="A442" i="165"/>
  <c r="B390" i="165"/>
  <c r="C776" i="165"/>
  <c r="A1390" i="165"/>
  <c r="A608" i="165"/>
  <c r="C999" i="165"/>
  <c r="C215" i="165"/>
  <c r="C1000" i="165"/>
  <c r="C665" i="165"/>
  <c r="A1391" i="165"/>
  <c r="B273" i="165"/>
  <c r="A105" i="165"/>
  <c r="B495" i="165"/>
  <c r="A944" i="165"/>
  <c r="B554" i="165"/>
  <c r="A609" i="165"/>
  <c r="A499" i="165"/>
  <c r="A1113" i="165"/>
  <c r="C327" i="165"/>
  <c r="C1337" i="165"/>
  <c r="B217" i="165"/>
  <c r="B1504" i="165"/>
  <c r="C1171" i="165"/>
  <c r="C441" i="165"/>
  <c r="A999" i="165"/>
  <c r="C1283" i="165"/>
  <c r="C1394" i="165"/>
  <c r="C609" i="165"/>
  <c r="A1168" i="165"/>
  <c r="B1225" i="165"/>
  <c r="C553" i="165"/>
  <c r="B330" i="165"/>
  <c r="B999" i="165"/>
  <c r="C777" i="165"/>
  <c r="A274" i="165"/>
  <c r="C106" i="165"/>
  <c r="B889" i="165"/>
  <c r="C216" i="165"/>
  <c r="B391" i="165"/>
  <c r="A443" i="165"/>
  <c r="B944" i="165"/>
  <c r="C889" i="165"/>
  <c r="C1506" i="165"/>
  <c r="B607" i="165"/>
  <c r="B832" i="165"/>
  <c r="C944" i="165"/>
  <c r="A384" i="165"/>
  <c r="C502" i="165"/>
  <c r="B1280" i="165"/>
  <c r="C1115" i="165"/>
  <c r="A1280" i="165"/>
  <c r="B444" i="165"/>
  <c r="C1450" i="165"/>
  <c r="C1055" i="165"/>
  <c r="A329" i="165"/>
  <c r="B719" i="165"/>
  <c r="B1114" i="165"/>
  <c r="A778" i="165"/>
  <c r="A1448" i="165"/>
  <c r="B108" i="165"/>
  <c r="B162" i="165"/>
  <c r="A664" i="165"/>
  <c r="C1226" i="165"/>
  <c r="C722" i="165"/>
  <c r="C273" i="165"/>
  <c r="A891" i="165"/>
  <c r="A1062" i="165"/>
  <c r="C384" i="165"/>
  <c r="A551" i="165"/>
  <c r="B1056" i="165"/>
  <c r="B1338" i="165"/>
  <c r="A1337" i="165"/>
  <c r="B778" i="165"/>
  <c r="A159" i="165"/>
  <c r="A834" i="165"/>
  <c r="A220" i="165"/>
  <c r="B1395" i="165"/>
  <c r="B1448" i="165"/>
  <c r="A1224" i="165"/>
  <c r="B1168" i="165"/>
  <c r="A724" i="165"/>
  <c r="C832" i="165"/>
  <c r="A1503" i="165"/>
  <c r="B665" i="165"/>
  <c r="C159" i="165"/>
  <c r="C160" i="165"/>
  <c r="B666" i="165"/>
  <c r="A1504" i="165"/>
  <c r="C833" i="165"/>
  <c r="B1169" i="165"/>
  <c r="B1396" i="165"/>
  <c r="A1338" i="165"/>
  <c r="C385" i="165"/>
  <c r="B163" i="165"/>
  <c r="A779" i="165"/>
  <c r="A330" i="165"/>
  <c r="C1056" i="165"/>
  <c r="B1281" i="165"/>
  <c r="B833" i="165"/>
  <c r="A444" i="165"/>
  <c r="B890" i="165"/>
  <c r="C107" i="165"/>
  <c r="B331" i="165"/>
  <c r="A1169" i="165"/>
  <c r="C610" i="165"/>
  <c r="C442" i="165"/>
  <c r="A500" i="165"/>
  <c r="A610" i="165"/>
  <c r="B555" i="165"/>
  <c r="B274" i="165"/>
  <c r="A1392" i="165"/>
  <c r="A725" i="165"/>
  <c r="A1225" i="165"/>
  <c r="B779" i="165"/>
  <c r="B1057" i="165"/>
  <c r="A552" i="165"/>
  <c r="A892" i="165"/>
  <c r="C274" i="165"/>
  <c r="A665" i="165"/>
  <c r="A1449" i="165"/>
  <c r="C1116" i="165"/>
  <c r="C890" i="165"/>
  <c r="B945" i="165"/>
  <c r="C217" i="165"/>
  <c r="C778" i="165"/>
  <c r="B1000" i="165"/>
  <c r="B1226" i="165"/>
  <c r="C1284" i="165"/>
  <c r="A1000" i="165"/>
  <c r="B218" i="165"/>
  <c r="A106" i="165"/>
  <c r="B1449" i="165"/>
  <c r="A835" i="165"/>
  <c r="A160" i="165"/>
  <c r="B1339" i="165"/>
  <c r="A1063" i="165"/>
  <c r="B720" i="165"/>
  <c r="C945" i="165"/>
  <c r="C1507" i="165"/>
  <c r="A275" i="165"/>
  <c r="C554" i="165"/>
  <c r="C1172" i="165"/>
  <c r="B1505" i="165"/>
  <c r="C328" i="165"/>
  <c r="A1114" i="165"/>
  <c r="B496" i="165"/>
  <c r="C1001" i="165"/>
  <c r="A221" i="165"/>
  <c r="C723" i="165"/>
  <c r="C1227" i="165"/>
  <c r="B109" i="165"/>
  <c r="B1115" i="165"/>
  <c r="C1451" i="165"/>
  <c r="B445" i="165"/>
  <c r="A1281" i="165"/>
  <c r="C503" i="165"/>
  <c r="A385" i="165"/>
  <c r="B608" i="165"/>
  <c r="B392" i="165"/>
  <c r="C1395" i="165"/>
  <c r="C1338" i="165"/>
  <c r="A945" i="165"/>
  <c r="C666" i="165"/>
  <c r="C667" i="165"/>
  <c r="A946" i="165"/>
  <c r="C1396" i="165"/>
  <c r="C1452" i="165"/>
  <c r="B1116" i="165"/>
  <c r="C329" i="165"/>
  <c r="B1506" i="165"/>
  <c r="C946" i="165"/>
  <c r="A1064" i="165"/>
  <c r="C891" i="165"/>
  <c r="A893" i="165"/>
  <c r="A1226" i="165"/>
  <c r="B556" i="165"/>
  <c r="A1170" i="165"/>
  <c r="B891" i="165"/>
  <c r="A445" i="165"/>
  <c r="C1057" i="165"/>
  <c r="A386" i="165"/>
  <c r="B446" i="165"/>
  <c r="C1228" i="165"/>
  <c r="C724" i="165"/>
  <c r="A1115" i="165"/>
  <c r="A276" i="165"/>
  <c r="C1508" i="165"/>
  <c r="A161" i="165"/>
  <c r="A836" i="165"/>
  <c r="C1285" i="165"/>
  <c r="B1227" i="165"/>
  <c r="C218" i="165"/>
  <c r="B946" i="165"/>
  <c r="C275" i="165"/>
  <c r="C611" i="165"/>
  <c r="C386" i="165"/>
  <c r="B1170" i="165"/>
  <c r="C834" i="165"/>
  <c r="C161" i="165"/>
  <c r="B609" i="165"/>
  <c r="C1002" i="165"/>
  <c r="B497" i="165"/>
  <c r="C555" i="165"/>
  <c r="B721" i="165"/>
  <c r="B219" i="165"/>
  <c r="A1001" i="165"/>
  <c r="C779" i="165"/>
  <c r="C1117" i="165"/>
  <c r="A666" i="165"/>
  <c r="B780" i="165"/>
  <c r="A1393" i="165"/>
  <c r="B275" i="165"/>
  <c r="C443" i="165"/>
  <c r="C108" i="165"/>
  <c r="B834" i="165"/>
  <c r="B1282" i="165"/>
  <c r="A780" i="165"/>
  <c r="B164" i="165"/>
  <c r="B1397" i="165"/>
  <c r="B667" i="165"/>
  <c r="C1339" i="165"/>
  <c r="B393" i="165"/>
  <c r="C504" i="165"/>
  <c r="A1282" i="165"/>
  <c r="B110" i="165"/>
  <c r="A222" i="165"/>
  <c r="C1173" i="165"/>
  <c r="B1340" i="165"/>
  <c r="B1450" i="165"/>
  <c r="A107" i="165"/>
  <c r="B1001" i="165"/>
  <c r="A1450" i="165"/>
  <c r="A553" i="165"/>
  <c r="B1058" i="165"/>
  <c r="A726" i="165"/>
  <c r="A611" i="165"/>
  <c r="A501" i="165"/>
  <c r="B332" i="165"/>
  <c r="A331" i="165"/>
  <c r="A1339" i="165"/>
  <c r="A1505" i="165"/>
  <c r="A332" i="165"/>
  <c r="B333" i="165"/>
  <c r="A1340" i="165"/>
  <c r="A1506" i="165"/>
  <c r="A502" i="165"/>
  <c r="B1451" i="165"/>
  <c r="A223" i="165"/>
  <c r="B394" i="165"/>
  <c r="B668" i="165"/>
  <c r="C444" i="165"/>
  <c r="B276" i="165"/>
  <c r="A667" i="165"/>
  <c r="C780" i="165"/>
  <c r="B722" i="165"/>
  <c r="B498" i="165"/>
  <c r="B1171" i="165"/>
  <c r="C219" i="165"/>
  <c r="A837" i="165"/>
  <c r="A162" i="165"/>
  <c r="C725" i="165"/>
  <c r="C1058" i="165"/>
  <c r="B557" i="165"/>
  <c r="B1507" i="165"/>
  <c r="C1453" i="165"/>
  <c r="C1397" i="165"/>
  <c r="B1059" i="165"/>
  <c r="A554" i="165"/>
  <c r="A1283" i="165"/>
  <c r="C505" i="165"/>
  <c r="C1340" i="165"/>
  <c r="A781" i="165"/>
  <c r="C109" i="165"/>
  <c r="B781" i="165"/>
  <c r="C835" i="165"/>
  <c r="C276" i="165"/>
  <c r="B947" i="165"/>
  <c r="A277" i="165"/>
  <c r="A1116" i="165"/>
  <c r="B447" i="165"/>
  <c r="A387" i="165"/>
  <c r="A1171" i="165"/>
  <c r="A894" i="165"/>
  <c r="C892" i="165"/>
  <c r="C947" i="165"/>
  <c r="B1117" i="165"/>
  <c r="C668" i="165"/>
  <c r="A108" i="165"/>
  <c r="B111" i="165"/>
  <c r="B1398" i="165"/>
  <c r="B165" i="165"/>
  <c r="B835" i="165"/>
  <c r="A1394" i="165"/>
  <c r="C1118" i="165"/>
  <c r="C1003" i="165"/>
  <c r="C612" i="165"/>
  <c r="B1228" i="165"/>
  <c r="C1286" i="165"/>
  <c r="C1229" i="165"/>
  <c r="B892" i="165"/>
  <c r="A1227" i="165"/>
  <c r="A1065" i="165"/>
  <c r="A612" i="165"/>
  <c r="A727" i="165"/>
  <c r="A1451" i="165"/>
  <c r="B1002" i="165"/>
  <c r="B1341" i="165"/>
  <c r="C1174" i="165"/>
  <c r="B1283" i="165"/>
  <c r="A1002" i="165"/>
  <c r="B220" i="165"/>
  <c r="C556" i="165"/>
  <c r="B610" i="165"/>
  <c r="C162" i="165"/>
  <c r="C387" i="165"/>
  <c r="C1509" i="165"/>
  <c r="A446" i="165"/>
  <c r="C330" i="165"/>
  <c r="A947" i="165"/>
  <c r="A948" i="165"/>
  <c r="A447" i="165"/>
  <c r="B611" i="165"/>
  <c r="C557" i="165"/>
  <c r="C1175" i="165"/>
  <c r="A728" i="165"/>
  <c r="A1228" i="165"/>
  <c r="B1229" i="165"/>
  <c r="C613" i="165"/>
  <c r="B166" i="165"/>
  <c r="B1399" i="165"/>
  <c r="A109" i="165"/>
  <c r="A895" i="165"/>
  <c r="A1172" i="165"/>
  <c r="A1117" i="165"/>
  <c r="C1341" i="165"/>
  <c r="B1060" i="165"/>
  <c r="C1398" i="165"/>
  <c r="B1508" i="165"/>
  <c r="A163" i="165"/>
  <c r="B499" i="165"/>
  <c r="B277" i="165"/>
  <c r="A224" i="165"/>
  <c r="A1507" i="165"/>
  <c r="A1452" i="165"/>
  <c r="C1004" i="165"/>
  <c r="B836" i="165"/>
  <c r="C893" i="165"/>
  <c r="C277" i="165"/>
  <c r="C836" i="165"/>
  <c r="A782" i="165"/>
  <c r="C726" i="165"/>
  <c r="B1172" i="165"/>
  <c r="A668" i="165"/>
  <c r="B395" i="165"/>
  <c r="A333" i="165"/>
  <c r="C163" i="165"/>
  <c r="B1003" i="165"/>
  <c r="A1066" i="165"/>
  <c r="C1287" i="165"/>
  <c r="A1395" i="165"/>
  <c r="C669" i="165"/>
  <c r="B1118" i="165"/>
  <c r="A388" i="165"/>
  <c r="B448" i="165"/>
  <c r="B948" i="165"/>
  <c r="A555" i="165"/>
  <c r="C1059" i="165"/>
  <c r="C220" i="165"/>
  <c r="B723" i="165"/>
  <c r="C781" i="165"/>
  <c r="B669" i="165"/>
  <c r="B1452" i="165"/>
  <c r="A503" i="165"/>
  <c r="B334" i="165"/>
  <c r="A1003" i="165"/>
  <c r="C331" i="165"/>
  <c r="C1510" i="165"/>
  <c r="C388" i="165"/>
  <c r="B221" i="165"/>
  <c r="B1284" i="165"/>
  <c r="B1342" i="165"/>
  <c r="A613" i="165"/>
  <c r="B893" i="165"/>
  <c r="C1230" i="165"/>
  <c r="C1119" i="165"/>
  <c r="B112" i="165"/>
  <c r="C948" i="165"/>
  <c r="A278" i="165"/>
  <c r="B782" i="165"/>
  <c r="C110" i="165"/>
  <c r="C506" i="165"/>
  <c r="A1284" i="165"/>
  <c r="C1454" i="165"/>
  <c r="B558" i="165"/>
  <c r="A838" i="165"/>
  <c r="C445" i="165"/>
  <c r="A1341" i="165"/>
  <c r="A839" i="165"/>
  <c r="B222" i="165"/>
  <c r="B670" i="165"/>
  <c r="C670" i="165"/>
  <c r="A1067" i="165"/>
  <c r="A669" i="165"/>
  <c r="C1399" i="165"/>
  <c r="A1118" i="165"/>
  <c r="A1173" i="165"/>
  <c r="A1342" i="165"/>
  <c r="C1455" i="165"/>
  <c r="A1285" i="165"/>
  <c r="B783" i="165"/>
  <c r="C949" i="165"/>
  <c r="B1343" i="165"/>
  <c r="B1285" i="165"/>
  <c r="C1511" i="165"/>
  <c r="B1453" i="165"/>
  <c r="B724" i="165"/>
  <c r="C221" i="165"/>
  <c r="B1119" i="165"/>
  <c r="C1288" i="165"/>
  <c r="C164" i="165"/>
  <c r="C727" i="165"/>
  <c r="C837" i="165"/>
  <c r="C278" i="165"/>
  <c r="C1005" i="165"/>
  <c r="A1453" i="165"/>
  <c r="A225" i="165"/>
  <c r="A164" i="165"/>
  <c r="B1509" i="165"/>
  <c r="B1400" i="165"/>
  <c r="A1229" i="165"/>
  <c r="A279" i="165"/>
  <c r="B335" i="165"/>
  <c r="B449" i="165"/>
  <c r="A334" i="165"/>
  <c r="B1230" i="165"/>
  <c r="C558" i="165"/>
  <c r="A949" i="165"/>
  <c r="A504" i="165"/>
  <c r="A556" i="165"/>
  <c r="A389" i="165"/>
  <c r="A783" i="165"/>
  <c r="A1508" i="165"/>
  <c r="B500" i="165"/>
  <c r="B1061" i="165"/>
  <c r="C1342" i="165"/>
  <c r="A896" i="165"/>
  <c r="A110" i="165"/>
  <c r="C614" i="165"/>
  <c r="B559" i="165"/>
  <c r="C507" i="165"/>
  <c r="C111" i="165"/>
  <c r="C1120" i="165"/>
  <c r="B894" i="165"/>
  <c r="A614" i="165"/>
  <c r="C389" i="165"/>
  <c r="A1004" i="165"/>
  <c r="C782" i="165"/>
  <c r="C1060" i="165"/>
  <c r="A1396" i="165"/>
  <c r="B1004" i="165"/>
  <c r="B1173" i="165"/>
  <c r="C894" i="165"/>
  <c r="B837" i="165"/>
  <c r="B278" i="165"/>
  <c r="C1176" i="165"/>
  <c r="A448" i="165"/>
  <c r="C446" i="165"/>
  <c r="B113" i="165"/>
  <c r="C1231" i="165"/>
  <c r="C332" i="165"/>
  <c r="B949" i="165"/>
  <c r="B396" i="165"/>
  <c r="B167" i="165"/>
  <c r="A729" i="165"/>
  <c r="B612" i="165"/>
  <c r="B397" i="165"/>
  <c r="B114" i="165"/>
  <c r="B895" i="165"/>
  <c r="C615" i="165"/>
  <c r="B1062" i="165"/>
  <c r="A1230" i="165"/>
  <c r="B1401" i="165"/>
  <c r="C838" i="165"/>
  <c r="A670" i="165"/>
  <c r="B223" i="165"/>
  <c r="B613" i="165"/>
  <c r="C1232" i="165"/>
  <c r="C447" i="165"/>
  <c r="A449" i="165"/>
  <c r="C895" i="165"/>
  <c r="A1397" i="165"/>
  <c r="C1061" i="165"/>
  <c r="C1121" i="165"/>
  <c r="B560" i="165"/>
  <c r="A784" i="165"/>
  <c r="A390" i="165"/>
  <c r="A950" i="165"/>
  <c r="C559" i="165"/>
  <c r="B450" i="165"/>
  <c r="A165" i="165"/>
  <c r="A226" i="165"/>
  <c r="C279" i="165"/>
  <c r="C1289" i="165"/>
  <c r="B1120" i="165"/>
  <c r="C1512" i="165"/>
  <c r="B784" i="165"/>
  <c r="A1343" i="165"/>
  <c r="A1174" i="165"/>
  <c r="C671" i="165"/>
  <c r="B279" i="165"/>
  <c r="B1005" i="165"/>
  <c r="C390" i="165"/>
  <c r="C1343" i="165"/>
  <c r="A335" i="165"/>
  <c r="A280" i="165"/>
  <c r="B1510" i="165"/>
  <c r="A840" i="165"/>
  <c r="C333" i="165"/>
  <c r="A1005" i="165"/>
  <c r="A1509" i="165"/>
  <c r="B725" i="165"/>
  <c r="B1454" i="165"/>
  <c r="B1344" i="165"/>
  <c r="C950" i="165"/>
  <c r="C1456" i="165"/>
  <c r="C1400" i="165"/>
  <c r="B168" i="165"/>
  <c r="C1177" i="165"/>
  <c r="B1174" i="165"/>
  <c r="C783" i="165"/>
  <c r="C508" i="165"/>
  <c r="A111" i="165"/>
  <c r="A897" i="165"/>
  <c r="B501" i="165"/>
  <c r="A557" i="165"/>
  <c r="A505" i="165"/>
  <c r="B1231" i="165"/>
  <c r="B336" i="165"/>
  <c r="C1006" i="165"/>
  <c r="C165" i="165"/>
  <c r="C222" i="165"/>
  <c r="B1286" i="165"/>
  <c r="A1286" i="165"/>
  <c r="A1119" i="165"/>
  <c r="A1068" i="165"/>
  <c r="A730" i="165"/>
  <c r="B950" i="165"/>
  <c r="B838" i="165"/>
  <c r="A615" i="165"/>
  <c r="C112" i="165"/>
  <c r="A1454" i="165"/>
  <c r="C728" i="165"/>
  <c r="B671" i="165"/>
  <c r="C729" i="165"/>
  <c r="A1069" i="165"/>
  <c r="C223" i="165"/>
  <c r="B337" i="165"/>
  <c r="A898" i="165"/>
  <c r="A841" i="165"/>
  <c r="A336" i="165"/>
  <c r="C672" i="165"/>
  <c r="C1290" i="165"/>
  <c r="C1233" i="165"/>
  <c r="C839" i="165"/>
  <c r="B672" i="165"/>
  <c r="B839" i="165"/>
  <c r="A731" i="165"/>
  <c r="B1287" i="165"/>
  <c r="B502" i="165"/>
  <c r="C509" i="165"/>
  <c r="B1175" i="165"/>
  <c r="C1401" i="165"/>
  <c r="B1455" i="165"/>
  <c r="A281" i="165"/>
  <c r="B280" i="165"/>
  <c r="A1175" i="165"/>
  <c r="C1513" i="165"/>
  <c r="B1121" i="165"/>
  <c r="A227" i="165"/>
  <c r="A166" i="165"/>
  <c r="C560" i="165"/>
  <c r="A785" i="165"/>
  <c r="A1398" i="165"/>
  <c r="C896" i="165"/>
  <c r="A450" i="165"/>
  <c r="C448" i="165"/>
  <c r="A1231" i="165"/>
  <c r="B1063" i="165"/>
  <c r="A616" i="165"/>
  <c r="C166" i="165"/>
  <c r="A506" i="165"/>
  <c r="B1006" i="165"/>
  <c r="B614" i="165"/>
  <c r="B398" i="165"/>
  <c r="C113" i="165"/>
  <c r="B951" i="165"/>
  <c r="A1287" i="165"/>
  <c r="C1007" i="165"/>
  <c r="A558" i="165"/>
  <c r="A112" i="165"/>
  <c r="B169" i="165"/>
  <c r="C951" i="165"/>
  <c r="B1345" i="165"/>
  <c r="A1510" i="165"/>
  <c r="A1006" i="165"/>
  <c r="B1511" i="165"/>
  <c r="C391" i="165"/>
  <c r="B785" i="165"/>
  <c r="C280" i="165"/>
  <c r="B451" i="165"/>
  <c r="C1062" i="165"/>
  <c r="B224" i="165"/>
  <c r="B1402" i="165"/>
  <c r="A1455" i="165"/>
  <c r="A1120" i="165"/>
  <c r="B1232" i="165"/>
  <c r="C784" i="165"/>
  <c r="C1178" i="165"/>
  <c r="C1457" i="165"/>
  <c r="C334" i="165"/>
  <c r="C1344" i="165"/>
  <c r="A1344" i="165"/>
  <c r="A951" i="165"/>
  <c r="A391" i="165"/>
  <c r="C1122" i="165"/>
  <c r="B896" i="165"/>
  <c r="B115" i="165"/>
  <c r="B726" i="165"/>
  <c r="B561" i="165"/>
  <c r="A671" i="165"/>
  <c r="C616" i="165"/>
  <c r="B116" i="165"/>
  <c r="A392" i="165"/>
  <c r="C335" i="165"/>
  <c r="C1063" i="165"/>
  <c r="C392" i="165"/>
  <c r="B1346" i="165"/>
  <c r="B952" i="165"/>
  <c r="A617" i="165"/>
  <c r="C449" i="165"/>
  <c r="B1456" i="165"/>
  <c r="A732" i="165"/>
  <c r="C1234" i="165"/>
  <c r="A337" i="165"/>
  <c r="C224" i="165"/>
  <c r="A1070" i="165"/>
  <c r="B562" i="165"/>
  <c r="B727" i="165"/>
  <c r="C1345" i="165"/>
  <c r="C785" i="165"/>
  <c r="B1233" i="165"/>
  <c r="B1403" i="165"/>
  <c r="B225" i="165"/>
  <c r="B786" i="165"/>
  <c r="A1511" i="165"/>
  <c r="B170" i="165"/>
  <c r="A113" i="165"/>
  <c r="A1399" i="165"/>
  <c r="A786" i="165"/>
  <c r="A228" i="165"/>
  <c r="B1122" i="165"/>
  <c r="A282" i="165"/>
  <c r="B503" i="165"/>
  <c r="B1288" i="165"/>
  <c r="C840" i="165"/>
  <c r="C673" i="165"/>
  <c r="B338" i="165"/>
  <c r="C1123" i="165"/>
  <c r="B452" i="165"/>
  <c r="B1512" i="165"/>
  <c r="C952" i="165"/>
  <c r="C1008" i="165"/>
  <c r="A507" i="165"/>
  <c r="C510" i="165"/>
  <c r="B673" i="165"/>
  <c r="C617" i="165"/>
  <c r="B897" i="165"/>
  <c r="C281" i="165"/>
  <c r="A1007" i="165"/>
  <c r="A1288" i="165"/>
  <c r="B1007" i="165"/>
  <c r="A1232" i="165"/>
  <c r="A1176" i="165"/>
  <c r="B281" i="165"/>
  <c r="C1402" i="165"/>
  <c r="B1176" i="165"/>
  <c r="C1291" i="165"/>
  <c r="A899" i="165"/>
  <c r="A952" i="165"/>
  <c r="C1458" i="165"/>
  <c r="C1179" i="165"/>
  <c r="A1121" i="165"/>
  <c r="A1456" i="165"/>
  <c r="A559" i="165"/>
  <c r="C114" i="165"/>
  <c r="B399" i="165"/>
  <c r="B615" i="165"/>
  <c r="B1064" i="165"/>
  <c r="C897" i="165"/>
  <c r="C561" i="165"/>
  <c r="A167" i="165"/>
  <c r="C1514" i="165"/>
  <c r="B840" i="165"/>
  <c r="C730" i="165"/>
  <c r="A672" i="165"/>
  <c r="A1345" i="165"/>
  <c r="C167" i="165"/>
  <c r="A451" i="165"/>
  <c r="A842" i="165"/>
  <c r="C168" i="165"/>
  <c r="C731" i="165"/>
  <c r="A900" i="165"/>
  <c r="A1233" i="165"/>
  <c r="B1008" i="165"/>
  <c r="A1008" i="165"/>
  <c r="B1234" i="165"/>
  <c r="A733" i="165"/>
  <c r="B1347" i="165"/>
  <c r="B117" i="165"/>
  <c r="A843" i="165"/>
  <c r="A452" i="165"/>
  <c r="A673" i="165"/>
  <c r="A168" i="165"/>
  <c r="C562" i="165"/>
  <c r="B616" i="165"/>
  <c r="B400" i="165"/>
  <c r="A1457" i="165"/>
  <c r="A1122" i="165"/>
  <c r="A1177" i="165"/>
  <c r="A508" i="165"/>
  <c r="C1009" i="165"/>
  <c r="C1124" i="165"/>
  <c r="A114" i="165"/>
  <c r="B171" i="165"/>
  <c r="B1404" i="165"/>
  <c r="C1346" i="165"/>
  <c r="A1071" i="165"/>
  <c r="C1235" i="165"/>
  <c r="B1457" i="165"/>
  <c r="A618" i="165"/>
  <c r="B953" i="165"/>
  <c r="C336" i="165"/>
  <c r="A560" i="165"/>
  <c r="B898" i="165"/>
  <c r="C786" i="165"/>
  <c r="B563" i="165"/>
  <c r="C393" i="165"/>
  <c r="A1346" i="165"/>
  <c r="C1403" i="165"/>
  <c r="C282" i="165"/>
  <c r="C511" i="165"/>
  <c r="B453" i="165"/>
  <c r="C674" i="165"/>
  <c r="C841" i="165"/>
  <c r="B1123" i="165"/>
  <c r="B226" i="165"/>
  <c r="C1064" i="165"/>
  <c r="A393" i="165"/>
  <c r="B841" i="165"/>
  <c r="C1515" i="165"/>
  <c r="C898" i="165"/>
  <c r="B1065" i="165"/>
  <c r="C115" i="165"/>
  <c r="C1180" i="165"/>
  <c r="C1459" i="165"/>
  <c r="B1177" i="165"/>
  <c r="B282" i="165"/>
  <c r="B674" i="165"/>
  <c r="C953" i="165"/>
  <c r="B1513" i="165"/>
  <c r="B339" i="165"/>
  <c r="B504" i="165"/>
  <c r="A283" i="165"/>
  <c r="A787" i="165"/>
  <c r="A1400" i="165"/>
  <c r="A1512" i="165"/>
  <c r="B787" i="165"/>
  <c r="B728" i="165"/>
  <c r="C225" i="165"/>
  <c r="A338" i="165"/>
  <c r="C450" i="165"/>
  <c r="A953" i="165"/>
  <c r="C1292" i="165"/>
  <c r="A1289" i="165"/>
  <c r="C618" i="165"/>
  <c r="B1289" i="165"/>
  <c r="A229" i="165"/>
  <c r="A230" i="165"/>
  <c r="B1290" i="165"/>
  <c r="C1293" i="165"/>
  <c r="A954" i="165"/>
  <c r="C451" i="165"/>
  <c r="B729" i="165"/>
  <c r="A1401" i="165"/>
  <c r="A788" i="165"/>
  <c r="B340" i="165"/>
  <c r="B1514" i="165"/>
  <c r="B1178" i="165"/>
  <c r="C1460" i="165"/>
  <c r="C899" i="165"/>
  <c r="C1065" i="165"/>
  <c r="B954" i="165"/>
  <c r="A619" i="165"/>
  <c r="A1072" i="165"/>
  <c r="B172" i="165"/>
  <c r="C1010" i="165"/>
  <c r="A509" i="165"/>
  <c r="B401" i="165"/>
  <c r="A169" i="165"/>
  <c r="B118" i="165"/>
  <c r="A1009" i="165"/>
  <c r="B1009" i="165"/>
  <c r="A901" i="165"/>
  <c r="A339" i="165"/>
  <c r="A1513" i="165"/>
  <c r="B283" i="165"/>
  <c r="B1066" i="165"/>
  <c r="C842" i="165"/>
  <c r="C675" i="165"/>
  <c r="C283" i="165"/>
  <c r="C787" i="165"/>
  <c r="C1236" i="165"/>
  <c r="B1405" i="165"/>
  <c r="A1458" i="165"/>
  <c r="C563" i="165"/>
  <c r="B1348" i="165"/>
  <c r="C226" i="165"/>
  <c r="C619" i="165"/>
  <c r="A1290" i="165"/>
  <c r="B505" i="165"/>
  <c r="C954" i="165"/>
  <c r="B675" i="165"/>
  <c r="B842" i="165"/>
  <c r="A394" i="165"/>
  <c r="B1124" i="165"/>
  <c r="C512" i="165"/>
  <c r="B564" i="165"/>
  <c r="A561" i="165"/>
  <c r="C337" i="165"/>
  <c r="C1347" i="165"/>
  <c r="A115" i="165"/>
  <c r="C1125" i="165"/>
  <c r="A1123" i="165"/>
  <c r="B617" i="165"/>
  <c r="A453" i="165"/>
  <c r="A844" i="165"/>
  <c r="B1235" i="165"/>
  <c r="C732" i="165"/>
  <c r="C169" i="165"/>
  <c r="B788" i="165"/>
  <c r="A284" i="165"/>
  <c r="C1181" i="165"/>
  <c r="C116" i="165"/>
  <c r="C1516" i="165"/>
  <c r="B227" i="165"/>
  <c r="B454" i="165"/>
  <c r="C1404" i="165"/>
  <c r="A1347" i="165"/>
  <c r="C394" i="165"/>
  <c r="B899" i="165"/>
  <c r="B1458" i="165"/>
  <c r="A1178" i="165"/>
  <c r="A674" i="165"/>
  <c r="A734" i="165"/>
  <c r="A1234" i="165"/>
  <c r="B900" i="165"/>
  <c r="B455" i="165"/>
  <c r="A735" i="165"/>
  <c r="A1179" i="165"/>
  <c r="B228" i="165"/>
  <c r="A285" i="165"/>
  <c r="B618" i="165"/>
  <c r="C1348" i="165"/>
  <c r="B565" i="165"/>
  <c r="A395" i="165"/>
  <c r="B676" i="165"/>
  <c r="A1291" i="165"/>
  <c r="B1349" i="165"/>
  <c r="A340" i="165"/>
  <c r="A1010" i="165"/>
  <c r="B402" i="165"/>
  <c r="C900" i="165"/>
  <c r="B730" i="165"/>
  <c r="A955" i="165"/>
  <c r="B1459" i="165"/>
  <c r="A1235" i="165"/>
  <c r="A675" i="165"/>
  <c r="C395" i="165"/>
  <c r="C1182" i="165"/>
  <c r="C170" i="165"/>
  <c r="A845" i="165"/>
  <c r="A454" i="165"/>
  <c r="A116" i="165"/>
  <c r="B1125" i="165"/>
  <c r="B506" i="165"/>
  <c r="A1459" i="165"/>
  <c r="B1406" i="165"/>
  <c r="C284" i="165"/>
  <c r="C676" i="165"/>
  <c r="A1514" i="165"/>
  <c r="B1010" i="165"/>
  <c r="A170" i="165"/>
  <c r="C1011" i="165"/>
  <c r="B173" i="165"/>
  <c r="A1073" i="165"/>
  <c r="A620" i="165"/>
  <c r="C1066" i="165"/>
  <c r="B1515" i="165"/>
  <c r="C117" i="165"/>
  <c r="B1236" i="165"/>
  <c r="A1124" i="165"/>
  <c r="C1126" i="165"/>
  <c r="C338" i="165"/>
  <c r="A562" i="165"/>
  <c r="C513" i="165"/>
  <c r="B843" i="165"/>
  <c r="C227" i="165"/>
  <c r="C564" i="165"/>
  <c r="C788" i="165"/>
  <c r="B1067" i="165"/>
  <c r="B284" i="165"/>
  <c r="B119" i="165"/>
  <c r="B1179" i="165"/>
  <c r="A1402" i="165"/>
  <c r="C452" i="165"/>
  <c r="B1291" i="165"/>
  <c r="A231" i="165"/>
  <c r="A1348" i="165"/>
  <c r="C1405" i="165"/>
  <c r="C1517" i="165"/>
  <c r="B789" i="165"/>
  <c r="C733" i="165"/>
  <c r="C955" i="165"/>
  <c r="C620" i="165"/>
  <c r="C1237" i="165"/>
  <c r="C843" i="165"/>
  <c r="A902" i="165"/>
  <c r="A510" i="165"/>
  <c r="B955" i="165"/>
  <c r="C1461" i="165"/>
  <c r="B341" i="165"/>
  <c r="A789" i="165"/>
  <c r="C1294" i="165"/>
  <c r="C621" i="165"/>
  <c r="C1295" i="165"/>
  <c r="A790" i="165"/>
  <c r="A903" i="165"/>
  <c r="C844" i="165"/>
  <c r="B790" i="165"/>
  <c r="A1403" i="165"/>
  <c r="C789" i="165"/>
  <c r="C228" i="165"/>
  <c r="B844" i="165"/>
  <c r="C1127" i="165"/>
  <c r="C118" i="165"/>
  <c r="B174" i="165"/>
  <c r="A1515" i="165"/>
  <c r="B1126" i="165"/>
  <c r="A846" i="165"/>
  <c r="B403" i="165"/>
  <c r="B1350" i="165"/>
  <c r="C1349" i="165"/>
  <c r="C1462" i="165"/>
  <c r="C956" i="165"/>
  <c r="A1349" i="165"/>
  <c r="C453" i="165"/>
  <c r="A563" i="165"/>
  <c r="C339" i="165"/>
  <c r="B1237" i="165"/>
  <c r="A621" i="165"/>
  <c r="A1074" i="165"/>
  <c r="B1011" i="165"/>
  <c r="B1407" i="165"/>
  <c r="C396" i="165"/>
  <c r="A676" i="165"/>
  <c r="A956" i="165"/>
  <c r="C901" i="165"/>
  <c r="A1011" i="165"/>
  <c r="A341" i="165"/>
  <c r="A396" i="165"/>
  <c r="B566" i="165"/>
  <c r="A1180" i="165"/>
  <c r="B901" i="165"/>
  <c r="C1238" i="165"/>
  <c r="C1406" i="165"/>
  <c r="B1292" i="165"/>
  <c r="B1180" i="165"/>
  <c r="B1068" i="165"/>
  <c r="C514" i="165"/>
  <c r="A171" i="165"/>
  <c r="C285" i="165"/>
  <c r="B507" i="165"/>
  <c r="A455" i="165"/>
  <c r="C1183" i="165"/>
  <c r="B677" i="165"/>
  <c r="B229" i="165"/>
  <c r="B456" i="165"/>
  <c r="B956" i="165"/>
  <c r="A511" i="165"/>
  <c r="B342" i="165"/>
  <c r="C734" i="165"/>
  <c r="C1518" i="165"/>
  <c r="A232" i="165"/>
  <c r="B120" i="165"/>
  <c r="B285" i="165"/>
  <c r="C565" i="165"/>
  <c r="A1125" i="165"/>
  <c r="B1516" i="165"/>
  <c r="C1067" i="165"/>
  <c r="C1012" i="165"/>
  <c r="C677" i="165"/>
  <c r="A1460" i="165"/>
  <c r="A117" i="165"/>
  <c r="C171" i="165"/>
  <c r="A1236" i="165"/>
  <c r="B1460" i="165"/>
  <c r="B731" i="165"/>
  <c r="A1292" i="165"/>
  <c r="B619" i="165"/>
  <c r="A286" i="165"/>
  <c r="A736" i="165"/>
  <c r="B1461" i="165"/>
  <c r="A1293" i="165"/>
  <c r="C172" i="165"/>
  <c r="A233" i="165"/>
  <c r="A512" i="165"/>
  <c r="B957" i="165"/>
  <c r="B508" i="165"/>
  <c r="C515" i="165"/>
  <c r="B1181" i="165"/>
  <c r="B567" i="165"/>
  <c r="A397" i="165"/>
  <c r="C454" i="165"/>
  <c r="C1463" i="165"/>
  <c r="C1350" i="165"/>
  <c r="A847" i="165"/>
  <c r="B1127" i="165"/>
  <c r="C790" i="165"/>
  <c r="A1237" i="165"/>
  <c r="A1461" i="165"/>
  <c r="C678" i="165"/>
  <c r="B1517" i="165"/>
  <c r="A1126" i="165"/>
  <c r="B121" i="165"/>
  <c r="B678" i="165"/>
  <c r="A172" i="165"/>
  <c r="B1069" i="165"/>
  <c r="A1181" i="165"/>
  <c r="A1012" i="165"/>
  <c r="C902" i="165"/>
  <c r="B1408" i="165"/>
  <c r="A622" i="165"/>
  <c r="B1238" i="165"/>
  <c r="C957" i="165"/>
  <c r="C119" i="165"/>
  <c r="B791" i="165"/>
  <c r="A737" i="165"/>
  <c r="C1068" i="165"/>
  <c r="B343" i="165"/>
  <c r="B457" i="165"/>
  <c r="B230" i="165"/>
  <c r="A456" i="165"/>
  <c r="C286" i="165"/>
  <c r="C1407" i="165"/>
  <c r="C397" i="165"/>
  <c r="A564" i="165"/>
  <c r="B1351" i="165"/>
  <c r="B175" i="165"/>
  <c r="B845" i="165"/>
  <c r="C229" i="165"/>
  <c r="A904" i="165"/>
  <c r="C1296" i="165"/>
  <c r="C622" i="165"/>
  <c r="B732" i="165"/>
  <c r="A287" i="165"/>
  <c r="B620" i="165"/>
  <c r="A118" i="165"/>
  <c r="C1013" i="165"/>
  <c r="C566" i="165"/>
  <c r="B286" i="165"/>
  <c r="C1519" i="165"/>
  <c r="C735" i="165"/>
  <c r="C1184" i="165"/>
  <c r="B1293" i="165"/>
  <c r="C1239" i="165"/>
  <c r="B902" i="165"/>
  <c r="A342" i="165"/>
  <c r="A957" i="165"/>
  <c r="A677" i="165"/>
  <c r="B1012" i="165"/>
  <c r="A1075" i="165"/>
  <c r="C340" i="165"/>
  <c r="A1350" i="165"/>
  <c r="B404" i="165"/>
  <c r="A1516" i="165"/>
  <c r="C1128" i="165"/>
  <c r="A1404" i="165"/>
  <c r="C845" i="165"/>
  <c r="A791" i="165"/>
  <c r="A792" i="165"/>
  <c r="A1405" i="165"/>
  <c r="B405" i="165"/>
  <c r="A343" i="165"/>
  <c r="B903" i="165"/>
  <c r="C1520" i="165"/>
  <c r="B287" i="165"/>
  <c r="C623" i="165"/>
  <c r="C1297" i="165"/>
  <c r="A905" i="165"/>
  <c r="C230" i="165"/>
  <c r="B458" i="165"/>
  <c r="A623" i="165"/>
  <c r="C679" i="165"/>
  <c r="A1462" i="165"/>
  <c r="A398" i="165"/>
  <c r="C516" i="165"/>
  <c r="B509" i="165"/>
  <c r="C341" i="165"/>
  <c r="A1076" i="165"/>
  <c r="A958" i="165"/>
  <c r="B1294" i="165"/>
  <c r="C736" i="165"/>
  <c r="C1014" i="165"/>
  <c r="A119" i="165"/>
  <c r="B733" i="165"/>
  <c r="B1352" i="165"/>
  <c r="C398" i="165"/>
  <c r="C1408" i="165"/>
  <c r="C287" i="165"/>
  <c r="B231" i="165"/>
  <c r="C120" i="165"/>
  <c r="B1239" i="165"/>
  <c r="A1013" i="165"/>
  <c r="A173" i="165"/>
  <c r="B679" i="165"/>
  <c r="C791" i="165"/>
  <c r="B1128" i="165"/>
  <c r="C1464" i="165"/>
  <c r="C455" i="165"/>
  <c r="A234" i="165"/>
  <c r="A1351" i="165"/>
  <c r="C1240" i="165"/>
  <c r="B176" i="165"/>
  <c r="A565" i="165"/>
  <c r="A457" i="165"/>
  <c r="B344" i="165"/>
  <c r="C1069" i="165"/>
  <c r="B792" i="165"/>
  <c r="C958" i="165"/>
  <c r="B1409" i="165"/>
  <c r="C903" i="165"/>
  <c r="A1127" i="165"/>
  <c r="B1518" i="165"/>
  <c r="C1351" i="165"/>
  <c r="B568" i="165"/>
  <c r="B1182" i="165"/>
  <c r="A513" i="165"/>
  <c r="B1462" i="165"/>
  <c r="C846" i="165"/>
  <c r="C1129" i="165"/>
  <c r="A1517" i="165"/>
  <c r="B1013" i="165"/>
  <c r="A678" i="165"/>
  <c r="C1185" i="165"/>
  <c r="C567" i="165"/>
  <c r="B621" i="165"/>
  <c r="A288" i="165"/>
  <c r="B846" i="165"/>
  <c r="A738" i="165"/>
  <c r="A1182" i="165"/>
  <c r="B1070" i="165"/>
  <c r="B122" i="165"/>
  <c r="A1238" i="165"/>
  <c r="A848" i="165"/>
  <c r="B958" i="165"/>
  <c r="C173" i="165"/>
  <c r="A1294" i="165"/>
  <c r="B959" i="165"/>
  <c r="B123" i="165"/>
  <c r="B1071" i="165"/>
  <c r="A739" i="165"/>
  <c r="A289" i="165"/>
  <c r="A679" i="165"/>
  <c r="C1352" i="165"/>
  <c r="A458" i="165"/>
  <c r="C1241" i="165"/>
  <c r="B1129" i="165"/>
  <c r="C399" i="165"/>
  <c r="B1295" i="165"/>
  <c r="C342" i="165"/>
  <c r="C517" i="165"/>
  <c r="A399" i="165"/>
  <c r="B459" i="165"/>
  <c r="A906" i="165"/>
  <c r="B288" i="165"/>
  <c r="B406" i="165"/>
  <c r="A1295" i="165"/>
  <c r="C174" i="165"/>
  <c r="A1239" i="165"/>
  <c r="C568" i="165"/>
  <c r="C1186" i="165"/>
  <c r="A1518" i="165"/>
  <c r="C1130" i="165"/>
  <c r="C847" i="165"/>
  <c r="B1463" i="165"/>
  <c r="C904" i="165"/>
  <c r="B1410" i="165"/>
  <c r="B345" i="165"/>
  <c r="B177" i="165"/>
  <c r="C1465" i="165"/>
  <c r="A174" i="165"/>
  <c r="C121" i="165"/>
  <c r="A120" i="165"/>
  <c r="A1077" i="165"/>
  <c r="B510" i="165"/>
  <c r="C680" i="165"/>
  <c r="A624" i="165"/>
  <c r="C231" i="165"/>
  <c r="A344" i="165"/>
  <c r="A849" i="165"/>
  <c r="B680" i="165"/>
  <c r="C288" i="165"/>
  <c r="B734" i="165"/>
  <c r="C737" i="165"/>
  <c r="A1463" i="165"/>
  <c r="C624" i="165"/>
  <c r="A1183" i="165"/>
  <c r="B569" i="165"/>
  <c r="C1070" i="165"/>
  <c r="A235" i="165"/>
  <c r="C456" i="165"/>
  <c r="C792" i="165"/>
  <c r="B1353" i="165"/>
  <c r="A959" i="165"/>
  <c r="B847" i="165"/>
  <c r="B622" i="165"/>
  <c r="B1014" i="165"/>
  <c r="A514" i="165"/>
  <c r="B1183" i="165"/>
  <c r="A1128" i="165"/>
  <c r="C959" i="165"/>
  <c r="B793" i="165"/>
  <c r="A566" i="165"/>
  <c r="A1352" i="165"/>
  <c r="A1014" i="165"/>
  <c r="B1240" i="165"/>
  <c r="B232" i="165"/>
  <c r="C1015" i="165"/>
  <c r="C1298" i="165"/>
  <c r="B904" i="165"/>
  <c r="A1406" i="165"/>
  <c r="A793" i="165"/>
  <c r="B1519" i="165"/>
  <c r="C1409" i="165"/>
  <c r="C1521" i="165"/>
  <c r="C1016" i="165"/>
  <c r="A1129" i="165"/>
  <c r="B1184" i="165"/>
  <c r="A236" i="165"/>
  <c r="A1464" i="165"/>
  <c r="B511" i="165"/>
  <c r="B178" i="165"/>
  <c r="B1464" i="165"/>
  <c r="C1187" i="165"/>
  <c r="C175" i="165"/>
  <c r="A459" i="165"/>
  <c r="A680" i="165"/>
  <c r="C1522" i="165"/>
  <c r="C1410" i="165"/>
  <c r="A1407" i="165"/>
  <c r="B905" i="165"/>
  <c r="C960" i="165"/>
  <c r="B623" i="165"/>
  <c r="C625" i="165"/>
  <c r="C289" i="165"/>
  <c r="C232" i="165"/>
  <c r="C681" i="165"/>
  <c r="A175" i="165"/>
  <c r="B1411" i="165"/>
  <c r="C905" i="165"/>
  <c r="A1519" i="165"/>
  <c r="A1240" i="165"/>
  <c r="A907" i="165"/>
  <c r="C343" i="165"/>
  <c r="C1242" i="165"/>
  <c r="A740" i="165"/>
  <c r="B1072" i="165"/>
  <c r="A794" i="165"/>
  <c r="B1015" i="165"/>
  <c r="A960" i="165"/>
  <c r="C457" i="165"/>
  <c r="C1131" i="165"/>
  <c r="A400" i="165"/>
  <c r="A1015" i="165"/>
  <c r="A515" i="165"/>
  <c r="A1184" i="165"/>
  <c r="C738" i="165"/>
  <c r="B735" i="165"/>
  <c r="A345" i="165"/>
  <c r="A625" i="165"/>
  <c r="A121" i="165"/>
  <c r="C122" i="165"/>
  <c r="C848" i="165"/>
  <c r="C569" i="165"/>
  <c r="B289" i="165"/>
  <c r="C518" i="165"/>
  <c r="C400" i="165"/>
  <c r="B1130" i="165"/>
  <c r="C1353" i="165"/>
  <c r="A290" i="165"/>
  <c r="C1299" i="165"/>
  <c r="B1241" i="165"/>
  <c r="A567" i="165"/>
  <c r="B794" i="165"/>
  <c r="C793" i="165"/>
  <c r="C1071" i="165"/>
  <c r="B570" i="165"/>
  <c r="A850" i="165"/>
  <c r="A1078" i="165"/>
  <c r="B346" i="165"/>
  <c r="A1296" i="165"/>
  <c r="B407" i="165"/>
  <c r="B460" i="165"/>
  <c r="B1296" i="165"/>
  <c r="B124" i="165"/>
  <c r="B960" i="165"/>
  <c r="B1520" i="165"/>
  <c r="B233" i="165"/>
  <c r="A1353" i="165"/>
  <c r="B848" i="165"/>
  <c r="B1354" i="165"/>
  <c r="B681" i="165"/>
  <c r="C1466" i="165"/>
  <c r="A1354" i="165"/>
  <c r="B1297" i="165"/>
  <c r="B290" i="165"/>
  <c r="B736" i="165"/>
  <c r="A1016" i="165"/>
  <c r="A401" i="165"/>
  <c r="B1016" i="165"/>
  <c r="C906" i="165"/>
  <c r="C290" i="165"/>
  <c r="B682" i="165"/>
  <c r="A1079" i="165"/>
  <c r="A851" i="165"/>
  <c r="C794" i="165"/>
  <c r="B795" i="165"/>
  <c r="C1300" i="165"/>
  <c r="C519" i="165"/>
  <c r="C849" i="165"/>
  <c r="C123" i="165"/>
  <c r="A961" i="165"/>
  <c r="A741" i="165"/>
  <c r="C1243" i="165"/>
  <c r="C344" i="165"/>
  <c r="A1520" i="165"/>
  <c r="C233" i="165"/>
  <c r="C961" i="165"/>
  <c r="B906" i="165"/>
  <c r="A1408" i="165"/>
  <c r="B1465" i="165"/>
  <c r="B512" i="165"/>
  <c r="A237" i="165"/>
  <c r="C1467" i="165"/>
  <c r="B1355" i="165"/>
  <c r="B849" i="165"/>
  <c r="B961" i="165"/>
  <c r="B461" i="165"/>
  <c r="B1242" i="165"/>
  <c r="A626" i="165"/>
  <c r="A516" i="165"/>
  <c r="B624" i="165"/>
  <c r="A681" i="165"/>
  <c r="B1521" i="165"/>
  <c r="C1072" i="165"/>
  <c r="B1131" i="165"/>
  <c r="C401" i="165"/>
  <c r="C570" i="165"/>
  <c r="A346" i="165"/>
  <c r="A1185" i="165"/>
  <c r="C458" i="165"/>
  <c r="B1073" i="165"/>
  <c r="C682" i="165"/>
  <c r="A1297" i="165"/>
  <c r="B347" i="165"/>
  <c r="A568" i="165"/>
  <c r="C1354" i="165"/>
  <c r="A122" i="165"/>
  <c r="C739" i="165"/>
  <c r="C1132" i="165"/>
  <c r="A795" i="165"/>
  <c r="A908" i="165"/>
  <c r="A1241" i="165"/>
  <c r="B1412" i="165"/>
  <c r="A176" i="165"/>
  <c r="C626" i="165"/>
  <c r="C1411" i="165"/>
  <c r="C1523" i="165"/>
  <c r="C176" i="165"/>
  <c r="C1188" i="165"/>
  <c r="A1465" i="165"/>
  <c r="C1017" i="165"/>
  <c r="B234" i="165"/>
  <c r="B125" i="165"/>
  <c r="B571" i="165"/>
  <c r="A291" i="165"/>
  <c r="A460" i="165"/>
  <c r="B179" i="165"/>
  <c r="B1185" i="165"/>
  <c r="A1130" i="165"/>
  <c r="A1131" i="165"/>
  <c r="C1018" i="165"/>
  <c r="C1524" i="165"/>
  <c r="B1413" i="165"/>
  <c r="A627" i="165"/>
  <c r="B850" i="165"/>
  <c r="B1356" i="165"/>
  <c r="B1466" i="165"/>
  <c r="C962" i="165"/>
  <c r="B180" i="165"/>
  <c r="A292" i="165"/>
  <c r="C177" i="165"/>
  <c r="A796" i="165"/>
  <c r="C1133" i="165"/>
  <c r="C1355" i="165"/>
  <c r="B348" i="165"/>
  <c r="A1298" i="165"/>
  <c r="B1522" i="165"/>
  <c r="A517" i="165"/>
  <c r="A238" i="165"/>
  <c r="B513" i="165"/>
  <c r="B907" i="165"/>
  <c r="C1244" i="165"/>
  <c r="C795" i="165"/>
  <c r="B291" i="165"/>
  <c r="B1186" i="165"/>
  <c r="C627" i="165"/>
  <c r="A347" i="165"/>
  <c r="C1073" i="165"/>
  <c r="C345" i="165"/>
  <c r="C124" i="165"/>
  <c r="C1301" i="165"/>
  <c r="B796" i="165"/>
  <c r="C907" i="165"/>
  <c r="B737" i="165"/>
  <c r="A1355" i="165"/>
  <c r="B126" i="165"/>
  <c r="B235" i="165"/>
  <c r="C1189" i="165"/>
  <c r="A177" i="165"/>
  <c r="A909" i="165"/>
  <c r="C459" i="165"/>
  <c r="B462" i="165"/>
  <c r="B962" i="165"/>
  <c r="B572" i="165"/>
  <c r="C1412" i="165"/>
  <c r="A1242" i="165"/>
  <c r="C740" i="165"/>
  <c r="A123" i="165"/>
  <c r="A569" i="165"/>
  <c r="C683" i="165"/>
  <c r="B1074" i="165"/>
  <c r="A1186" i="165"/>
  <c r="C402" i="165"/>
  <c r="B1132" i="165"/>
  <c r="B625" i="165"/>
  <c r="C1468" i="165"/>
  <c r="A1409" i="165"/>
  <c r="C234" i="165"/>
  <c r="A1521" i="165"/>
  <c r="A742" i="165"/>
  <c r="A962" i="165"/>
  <c r="B683" i="165"/>
  <c r="C291" i="165"/>
  <c r="A1017" i="165"/>
  <c r="A461" i="165"/>
  <c r="A1466" i="165"/>
  <c r="C571" i="165"/>
  <c r="A682" i="165"/>
  <c r="B1243" i="165"/>
  <c r="C850" i="165"/>
  <c r="A852" i="165"/>
  <c r="B1017" i="165"/>
  <c r="A402" i="165"/>
  <c r="B1298" i="165"/>
  <c r="A403" i="165"/>
  <c r="A963" i="165"/>
  <c r="C460" i="165"/>
  <c r="B236" i="165"/>
  <c r="B1187" i="165"/>
  <c r="A518" i="165"/>
  <c r="A1299" i="165"/>
  <c r="B349" i="165"/>
  <c r="B1299" i="165"/>
  <c r="C851" i="165"/>
  <c r="A1467" i="165"/>
  <c r="B684" i="165"/>
  <c r="C235" i="165"/>
  <c r="C684" i="165"/>
  <c r="A1243" i="165"/>
  <c r="B963" i="165"/>
  <c r="A178" i="165"/>
  <c r="C1190" i="165"/>
  <c r="B797" i="165"/>
  <c r="C346" i="165"/>
  <c r="C1074" i="165"/>
  <c r="C796" i="165"/>
  <c r="A239" i="165"/>
  <c r="A797" i="165"/>
  <c r="C963" i="165"/>
  <c r="C572" i="165"/>
  <c r="A1018" i="165"/>
  <c r="C741" i="165"/>
  <c r="C628" i="165"/>
  <c r="C1356" i="165"/>
  <c r="B851" i="165"/>
  <c r="B1414" i="165"/>
  <c r="A1132" i="165"/>
  <c r="A853" i="165"/>
  <c r="C292" i="165"/>
  <c r="A1522" i="165"/>
  <c r="C1469" i="165"/>
  <c r="B626" i="165"/>
  <c r="A1187" i="165"/>
  <c r="B1075" i="165"/>
  <c r="B573" i="165"/>
  <c r="A910" i="165"/>
  <c r="A1356" i="165"/>
  <c r="C125" i="165"/>
  <c r="B292" i="165"/>
  <c r="B514" i="165"/>
  <c r="C1134" i="165"/>
  <c r="B1018" i="165"/>
  <c r="B1244" i="165"/>
  <c r="A683" i="165"/>
  <c r="A743" i="165"/>
  <c r="A1410" i="165"/>
  <c r="C403" i="165"/>
  <c r="A570" i="165"/>
  <c r="A124" i="165"/>
  <c r="B127" i="165"/>
  <c r="C908" i="165"/>
  <c r="B908" i="165"/>
  <c r="A293" i="165"/>
  <c r="B1357" i="165"/>
  <c r="A462" i="165"/>
  <c r="B1133" i="165"/>
  <c r="C1413" i="165"/>
  <c r="B463" i="165"/>
  <c r="B738" i="165"/>
  <c r="C1302" i="165"/>
  <c r="A348" i="165"/>
  <c r="C1245" i="165"/>
  <c r="B1523" i="165"/>
  <c r="C178" i="165"/>
  <c r="B181" i="165"/>
  <c r="B1467" i="165"/>
  <c r="A628" i="165"/>
  <c r="C1525" i="165"/>
  <c r="C1019" i="165"/>
  <c r="C1303" i="165"/>
  <c r="C1414" i="165"/>
  <c r="B1245" i="165"/>
  <c r="A911" i="165"/>
  <c r="B627" i="165"/>
  <c r="A1133" i="165"/>
  <c r="C1357" i="165"/>
  <c r="C964" i="165"/>
  <c r="A798" i="165"/>
  <c r="C685" i="165"/>
  <c r="A1468" i="165"/>
  <c r="A519" i="165"/>
  <c r="C1526" i="165"/>
  <c r="B1468" i="165"/>
  <c r="C1246" i="165"/>
  <c r="A349" i="165"/>
  <c r="A294" i="165"/>
  <c r="C909" i="165"/>
  <c r="A571" i="165"/>
  <c r="C404" i="165"/>
  <c r="A684" i="165"/>
  <c r="A1357" i="165"/>
  <c r="A1188" i="165"/>
  <c r="C293" i="165"/>
  <c r="B852" i="165"/>
  <c r="C629" i="165"/>
  <c r="A1019" i="165"/>
  <c r="C573" i="165"/>
  <c r="C797" i="165"/>
  <c r="B798" i="165"/>
  <c r="A1244" i="165"/>
  <c r="B685" i="165"/>
  <c r="B350" i="165"/>
  <c r="A1300" i="165"/>
  <c r="C461" i="165"/>
  <c r="B739" i="165"/>
  <c r="A463" i="165"/>
  <c r="A125" i="165"/>
  <c r="B1019" i="165"/>
  <c r="C126" i="165"/>
  <c r="B964" i="165"/>
  <c r="B1300" i="165"/>
  <c r="B1188" i="165"/>
  <c r="B237" i="165"/>
  <c r="C1020" i="165"/>
  <c r="A629" i="165"/>
  <c r="B1524" i="165"/>
  <c r="C1135" i="165"/>
  <c r="C742" i="165"/>
  <c r="C347" i="165"/>
  <c r="A179" i="165"/>
  <c r="C236" i="165"/>
  <c r="C179" i="165"/>
  <c r="B1134" i="165"/>
  <c r="A1411" i="165"/>
  <c r="B293" i="165"/>
  <c r="B574" i="165"/>
  <c r="B1076" i="165"/>
  <c r="C1470" i="165"/>
  <c r="A1523" i="165"/>
  <c r="B1415" i="165"/>
  <c r="C1075" i="165"/>
  <c r="C1191" i="165"/>
  <c r="C852" i="165"/>
  <c r="A404" i="165"/>
  <c r="B182" i="165"/>
  <c r="B1358" i="165"/>
  <c r="B909" i="165"/>
  <c r="B515" i="165"/>
  <c r="A854" i="165"/>
  <c r="A964" i="165"/>
  <c r="A855" i="165"/>
  <c r="A405" i="165"/>
  <c r="B294" i="165"/>
  <c r="A1301" i="165"/>
  <c r="B799" i="165"/>
  <c r="C798" i="165"/>
  <c r="C630" i="165"/>
  <c r="A1358" i="165"/>
  <c r="C910" i="165"/>
  <c r="C965" i="165"/>
  <c r="B183" i="165"/>
  <c r="B575" i="165"/>
  <c r="C180" i="165"/>
  <c r="C237" i="165"/>
  <c r="C743" i="165"/>
  <c r="A630" i="165"/>
  <c r="C1021" i="165"/>
  <c r="B965" i="165"/>
  <c r="A126" i="165"/>
  <c r="C1247" i="165"/>
  <c r="B1469" i="165"/>
  <c r="A1469" i="165"/>
  <c r="B628" i="165"/>
  <c r="B1077" i="165"/>
  <c r="C348" i="165"/>
  <c r="B1020" i="165"/>
  <c r="C462" i="165"/>
  <c r="A1245" i="165"/>
  <c r="A1020" i="165"/>
  <c r="A1189" i="165"/>
  <c r="A572" i="165"/>
  <c r="C1358" i="165"/>
  <c r="A1134" i="165"/>
  <c r="B1246" i="165"/>
  <c r="B1359" i="165"/>
  <c r="B1301" i="165"/>
  <c r="B686" i="165"/>
  <c r="C574" i="165"/>
  <c r="C294" i="165"/>
  <c r="A350" i="165"/>
  <c r="A965" i="165"/>
  <c r="B516" i="165"/>
  <c r="B910" i="165"/>
  <c r="C853" i="165"/>
  <c r="C1076" i="165"/>
  <c r="C1471" i="165"/>
  <c r="B1135" i="165"/>
  <c r="A180" i="165"/>
  <c r="B1525" i="165"/>
  <c r="B238" i="165"/>
  <c r="B1189" i="165"/>
  <c r="B740" i="165"/>
  <c r="B351" i="165"/>
  <c r="A685" i="165"/>
  <c r="C405" i="165"/>
  <c r="C686" i="165"/>
  <c r="A1524" i="165"/>
  <c r="A1412" i="165"/>
  <c r="C127" i="165"/>
  <c r="B853" i="165"/>
  <c r="A295" i="165"/>
  <c r="C1527" i="165"/>
  <c r="A799" i="165"/>
  <c r="C1415" i="165"/>
  <c r="B854" i="165"/>
  <c r="C406" i="165"/>
  <c r="B741" i="165"/>
  <c r="A1135" i="165"/>
  <c r="C1359" i="165"/>
  <c r="A1246" i="165"/>
  <c r="B1470" i="165"/>
  <c r="C911" i="165"/>
  <c r="A406" i="165"/>
  <c r="A1413" i="165"/>
  <c r="A1525" i="165"/>
  <c r="A181" i="165"/>
  <c r="B911" i="165"/>
  <c r="B517" i="165"/>
  <c r="C295" i="165"/>
  <c r="C575" i="165"/>
  <c r="B1247" i="165"/>
  <c r="A1021" i="165"/>
  <c r="B1021" i="165"/>
  <c r="C349" i="165"/>
  <c r="A1470" i="165"/>
  <c r="A127" i="165"/>
  <c r="B966" i="165"/>
  <c r="C799" i="165"/>
  <c r="B295" i="165"/>
  <c r="C854" i="165"/>
  <c r="C687" i="165"/>
  <c r="B239" i="165"/>
  <c r="B1526" i="165"/>
  <c r="A1190" i="165"/>
  <c r="C463" i="165"/>
  <c r="B629" i="165"/>
  <c r="C181" i="165"/>
  <c r="C966" i="165"/>
  <c r="C631" i="165"/>
  <c r="A1302" i="165"/>
  <c r="B1190" i="165"/>
  <c r="A966" i="165"/>
  <c r="A351" i="165"/>
  <c r="B687" i="165"/>
  <c r="B1302" i="165"/>
  <c r="A573" i="165"/>
  <c r="B1078" i="165"/>
  <c r="C1022" i="165"/>
  <c r="A631" i="165"/>
  <c r="C238" i="165"/>
  <c r="A1359" i="165"/>
  <c r="A686" i="165"/>
  <c r="C1077" i="165"/>
  <c r="C239" i="165"/>
  <c r="C1023" i="165"/>
  <c r="B1079" i="165"/>
  <c r="C967" i="165"/>
  <c r="B630" i="165"/>
  <c r="B1022" i="165"/>
  <c r="A1022" i="165"/>
  <c r="B518" i="165"/>
  <c r="C407" i="165"/>
  <c r="B1303" i="165"/>
  <c r="A967" i="165"/>
  <c r="C182" i="165"/>
  <c r="A1191" i="165"/>
  <c r="C855" i="165"/>
  <c r="A182" i="165"/>
  <c r="A1526" i="165"/>
  <c r="B742" i="165"/>
  <c r="A687" i="165"/>
  <c r="A1303" i="165"/>
  <c r="B1527" i="165"/>
  <c r="B967" i="165"/>
  <c r="A1471" i="165"/>
  <c r="C350" i="165"/>
  <c r="B855" i="165"/>
  <c r="C1078" i="165"/>
  <c r="A574" i="165"/>
  <c r="B1191" i="165"/>
  <c r="A1414" i="165"/>
  <c r="A407" i="165"/>
  <c r="B1471" i="165"/>
  <c r="A1247" i="165"/>
  <c r="C351" i="165"/>
  <c r="A575" i="165"/>
  <c r="B743" i="165"/>
  <c r="B1023" i="165"/>
  <c r="C183" i="165"/>
  <c r="A1415" i="165"/>
  <c r="C1079" i="165"/>
  <c r="A183" i="165"/>
  <c r="A1023" i="165"/>
  <c r="B631" i="165"/>
  <c r="A1527" i="165"/>
  <c r="B519" i="165"/>
</calcChain>
</file>

<file path=xl/comments1.xml><?xml version="1.0" encoding="utf-8"?>
<comments xmlns="http://schemas.openxmlformats.org/spreadsheetml/2006/main">
  <authors>
    <author>user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taux de change applique par Ets</t>
        </r>
      </text>
    </comment>
  </commentList>
</comments>
</file>

<file path=xl/comments10.xml><?xml version="1.0" encoding="utf-8"?>
<comments xmlns="http://schemas.openxmlformats.org/spreadsheetml/2006/main">
  <authors>
    <author>user</author>
  </authors>
  <commentList>
    <comment ref="H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Metric-Ton(MT)</t>
        </r>
      </text>
    </comment>
  </commentList>
</comments>
</file>

<file path=xl/comments11.xml><?xml version="1.0" encoding="utf-8"?>
<comments xmlns="http://schemas.openxmlformats.org/spreadsheetml/2006/main">
  <authors>
    <author>user</author>
  </authors>
  <commentList>
    <comment ref="H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Metric-Ton(MT)</t>
        </r>
      </text>
    </comment>
  </commentList>
</comments>
</file>

<file path=xl/comments12.xml><?xml version="1.0" encoding="utf-8"?>
<comments xmlns="http://schemas.openxmlformats.org/spreadsheetml/2006/main">
  <authors>
    <author>user</author>
  </authors>
  <commentList>
    <comment ref="H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Metric-Ton(MT)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P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USD
</t>
        </r>
      </text>
    </comment>
  </commentList>
</comments>
</file>

<file path=xl/comments3.xml><?xml version="1.0" encoding="utf-8"?>
<comments xmlns="http://schemas.openxmlformats.org/spreadsheetml/2006/main">
  <authors>
    <author>user</author>
    <author>Karim Ghezaiel</author>
  </authors>
  <commentList>
    <comment ref="P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USD
</t>
        </r>
      </text>
    </comment>
    <comment ref="D11" authorId="1" shapeId="0">
      <text>
        <r>
          <rPr>
            <b/>
            <sz val="9"/>
            <color indexed="81"/>
            <rFont val="Tahoma"/>
            <family val="2"/>
          </rPr>
          <t>Karim Ghezaiel:</t>
        </r>
        <r>
          <rPr>
            <sz val="9"/>
            <color indexed="81"/>
            <rFont val="Tahoma"/>
            <family val="2"/>
          </rPr>
          <t xml:space="preserve">
To send email to the company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H1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coal cement sugar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D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TOZ 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TOZ 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H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Toz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H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toz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H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TOZ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Electricity Charges Paid  to Ministry Of Electric Power</t>
        </r>
      </text>
    </comment>
  </commentList>
</comments>
</file>

<file path=xl/comments9.xml><?xml version="1.0" encoding="utf-8"?>
<comments xmlns="http://schemas.openxmlformats.org/spreadsheetml/2006/main">
  <authors>
    <author>user</author>
  </authors>
  <commentList>
    <comment ref="H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gol (toz)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Rent (Mill,Machinery and Motor vehicle)</t>
        </r>
      </text>
    </comment>
  </commentList>
</comments>
</file>

<file path=xl/sharedStrings.xml><?xml version="1.0" encoding="utf-8"?>
<sst xmlns="http://schemas.openxmlformats.org/spreadsheetml/2006/main" count="3305" uniqueCount="451">
  <si>
    <t>Name</t>
  </si>
  <si>
    <t>Total</t>
  </si>
  <si>
    <t>Final</t>
  </si>
  <si>
    <t>Sub tax</t>
  </si>
  <si>
    <t>Amount</t>
  </si>
  <si>
    <t>N°</t>
  </si>
  <si>
    <t>No.</t>
  </si>
  <si>
    <t>Company</t>
  </si>
  <si>
    <t>Licence No</t>
  </si>
  <si>
    <t>Comments</t>
  </si>
  <si>
    <t>Tin</t>
  </si>
  <si>
    <t>Royalties</t>
  </si>
  <si>
    <t>Stamp Duties</t>
  </si>
  <si>
    <t>Ajust</t>
  </si>
  <si>
    <t>Initial</t>
  </si>
  <si>
    <t>1 In Ste</t>
  </si>
  <si>
    <t>2 Aju Ste</t>
  </si>
  <si>
    <t>3 Final Ste</t>
  </si>
  <si>
    <t>4 In Adm</t>
  </si>
  <si>
    <t>5 Aju Adm</t>
  </si>
  <si>
    <t>6 Final Adm</t>
  </si>
  <si>
    <t>Commentaire</t>
  </si>
  <si>
    <t>Description</t>
  </si>
  <si>
    <t>8 Final</t>
  </si>
  <si>
    <t>na</t>
  </si>
  <si>
    <t>TIN</t>
  </si>
  <si>
    <t>Final difference</t>
  </si>
  <si>
    <t>Registry number</t>
  </si>
  <si>
    <t>Detail of payments in cash</t>
  </si>
  <si>
    <t>Detail of payments in Kind</t>
  </si>
  <si>
    <t>Social Payments</t>
  </si>
  <si>
    <t>Reconciled</t>
  </si>
  <si>
    <t>Finalised</t>
  </si>
  <si>
    <t>Yes</t>
  </si>
  <si>
    <t>No</t>
  </si>
  <si>
    <t>Focal point</t>
  </si>
  <si>
    <t>Job title</t>
  </si>
  <si>
    <t>Tel</t>
  </si>
  <si>
    <t>Email address</t>
  </si>
  <si>
    <t>Soft Copy received</t>
  </si>
  <si>
    <t>Hard Copy received</t>
  </si>
  <si>
    <t>Date (2)</t>
  </si>
  <si>
    <t>Date (1)</t>
  </si>
  <si>
    <t>Reporting template not submitted by the extractive company</t>
  </si>
  <si>
    <t>Missing extractive company detail per receipt number</t>
  </si>
  <si>
    <t>Tax not reported by the extractive company</t>
  </si>
  <si>
    <t>Tax not reported by the Govt Body</t>
  </si>
  <si>
    <t>Detail of expenditure could not be used</t>
  </si>
  <si>
    <t>Exchange rate difference</t>
  </si>
  <si>
    <t>Not material difference</t>
  </si>
  <si>
    <t>Extracted product</t>
  </si>
  <si>
    <t>Minerals</t>
  </si>
  <si>
    <t>Unit</t>
  </si>
  <si>
    <t>Payments in kind</t>
  </si>
  <si>
    <t>Payments in cash</t>
  </si>
  <si>
    <t>Company name</t>
  </si>
  <si>
    <t>Description of payment</t>
  </si>
  <si>
    <t>Comment</t>
  </si>
  <si>
    <t>MoF-IRD-Customs Department</t>
  </si>
  <si>
    <t>Corporate Income Tax (CIT)</t>
  </si>
  <si>
    <t>Commercial Tax</t>
  </si>
  <si>
    <t>Customs Duties</t>
  </si>
  <si>
    <t>Capital Gains Tax</t>
  </si>
  <si>
    <t>Other significant payments (&gt; 50,000 USD)</t>
  </si>
  <si>
    <t>States/regions</t>
  </si>
  <si>
    <t>Social payments</t>
  </si>
  <si>
    <t>Total payments in cash</t>
  </si>
  <si>
    <t>Signature Bonus</t>
  </si>
  <si>
    <t>Contribution to the State/region social development fund</t>
  </si>
  <si>
    <t>Mandatory Corporate Social Responsibility</t>
  </si>
  <si>
    <t>Production Split (Government and SOEs share)</t>
  </si>
  <si>
    <r>
      <t>In</t>
    </r>
    <r>
      <rPr>
        <b/>
        <sz val="8"/>
        <color rgb="FFFF0000"/>
        <rFont val="Arial"/>
        <family val="2"/>
      </rPr>
      <t xml:space="preserve"> (Please mention the commodity)</t>
    </r>
  </si>
  <si>
    <t>Withholding Tax</t>
  </si>
  <si>
    <t>MoM (ME 1-ME 2-ME 3)</t>
  </si>
  <si>
    <t>Dead Rent Fees</t>
  </si>
  <si>
    <t>Licence Fees</t>
  </si>
  <si>
    <t>Dividends</t>
  </si>
  <si>
    <t>Production Split</t>
  </si>
  <si>
    <t>Land rental fees</t>
  </si>
  <si>
    <t>Environmental / Plantation fees</t>
  </si>
  <si>
    <t>Voluntary Corporate Social Responsibility</t>
  </si>
  <si>
    <t>Permit Code</t>
  </si>
  <si>
    <t>Type (Exploration, Production …)</t>
  </si>
  <si>
    <t>Area (Km2)</t>
  </si>
  <si>
    <t>Location</t>
  </si>
  <si>
    <t>Code/Ref</t>
  </si>
  <si>
    <t>License holder</t>
  </si>
  <si>
    <t>Type of License</t>
  </si>
  <si>
    <t>Date of application</t>
  </si>
  <si>
    <t>Date of award</t>
  </si>
  <si>
    <t>Expiry date</t>
  </si>
  <si>
    <t xml:space="preserve">Commodity </t>
  </si>
  <si>
    <t>Location (Region)</t>
  </si>
  <si>
    <t>Coordinates of the license area</t>
  </si>
  <si>
    <t>Per company</t>
  </si>
  <si>
    <t>NA</t>
  </si>
  <si>
    <t>0004/2008</t>
  </si>
  <si>
    <t>Exploitation </t>
  </si>
  <si>
    <t>Ferro Nickel</t>
  </si>
  <si>
    <t>Thabaikkyin Township, Mandalay Division/Tigyaing Township,Sagaing Division</t>
  </si>
  <si>
    <t>Legal Name</t>
  </si>
  <si>
    <t>Legal company</t>
  </si>
  <si>
    <t>Name/Entity</t>
  </si>
  <si>
    <t>CNMC NICKEL CO.,LTD</t>
  </si>
  <si>
    <t>CHINA</t>
  </si>
  <si>
    <t>Accountant</t>
  </si>
  <si>
    <t>Copper in MT</t>
  </si>
  <si>
    <t>Copper</t>
  </si>
  <si>
    <t>Kyats</t>
  </si>
  <si>
    <t>461/2011</t>
  </si>
  <si>
    <t>MINING MINERAL PROCESSING AND MARKIETING OF CATHODE COPPER</t>
  </si>
  <si>
    <t>Sebetaung , Sebetaung(S) and Kyisintaung in Saungyi township and Yinmarbin township , Monywa District Sagaing Region, Myanmar</t>
  </si>
  <si>
    <t>Cathode Copper</t>
  </si>
  <si>
    <t>Yang Tse Mining Limited</t>
  </si>
  <si>
    <t>Hong Kong</t>
  </si>
  <si>
    <t>NC</t>
  </si>
  <si>
    <t>0003/2010</t>
  </si>
  <si>
    <t>Exploration,Production</t>
  </si>
  <si>
    <t xml:space="preserve"> Salingyi, Monywa, Sagaing, Myanmar</t>
  </si>
  <si>
    <t>Wanbao Mining (HongKong) copper limited</t>
  </si>
  <si>
    <t>Cement</t>
  </si>
  <si>
    <t>Coal</t>
  </si>
  <si>
    <t>Limes Stone</t>
  </si>
  <si>
    <t>Bauxite</t>
  </si>
  <si>
    <t>Gupsum</t>
  </si>
  <si>
    <t>1. MIC Permit No. Manatha 725/2009(29.12.2009) Capital Cash 500,000,000 Ks (Include USD- 14.93 Million)</t>
  </si>
  <si>
    <t>2. MIC (30.12.2010) Metting Letter No.YAKA 6 (KA)/Ma-1115/2010(20814-KHA) Capital Cash 450,000,000 Ks (Include 13.396 Million)</t>
  </si>
  <si>
    <t>3. Sanlaung( L)Production Permit (14/2000) (Agreement Meeting 15/2010) Extension Mining Department</t>
  </si>
  <si>
    <t>4. Limes Stone( L)Production Permit (10/2012) (Agreement Meeting 2/7/2012) Extension Mining Department</t>
  </si>
  <si>
    <t>5. (11.1.11) Permit No. (0002/2011) Limes Stone Production (Kyauk Pya) Mining Department</t>
  </si>
  <si>
    <t>6. Permit No. (41/2012) 7.9.12 Bouxite Production (Boe Taw Gyi Taung) Mining Department</t>
  </si>
  <si>
    <t>7. Permit No. (04/2011) 2/2011 Gipsum Production ( Kwin Pyin) Mining Department</t>
  </si>
  <si>
    <t>Production</t>
  </si>
  <si>
    <t>0.2842 Km</t>
  </si>
  <si>
    <t>1.2019 Km</t>
  </si>
  <si>
    <t>0.2023 Km</t>
  </si>
  <si>
    <t>0.1449 Km</t>
  </si>
  <si>
    <t>0.607 Km</t>
  </si>
  <si>
    <t>67.76 Aka</t>
  </si>
  <si>
    <t>Kyaukse (Mandalay)</t>
  </si>
  <si>
    <t>Sanlaung ( Thipaw /Shan North )</t>
  </si>
  <si>
    <t>Kwin pyin ( Thipaw /Shan North )</t>
  </si>
  <si>
    <t>U Shwin Chauk</t>
  </si>
  <si>
    <t xml:space="preserve">U Kyaw Aye </t>
  </si>
  <si>
    <t>U Lyaw Myint Chin</t>
  </si>
  <si>
    <t>(a)  U Aung Thein</t>
  </si>
  <si>
    <t>U Aike Soon</t>
  </si>
  <si>
    <t>U Sai Kyaw</t>
  </si>
  <si>
    <t>Daw Hong Yan Zine</t>
  </si>
  <si>
    <t>(a) Daw  Moe Moe Aye</t>
  </si>
  <si>
    <t>Daw Nann Li Li Hlaing</t>
  </si>
  <si>
    <t>U Nay Myo Shwe</t>
  </si>
  <si>
    <t>Daw Tin Tin Htwe</t>
  </si>
  <si>
    <t>Daw Aye Kyu</t>
  </si>
  <si>
    <t>U Aike Hu</t>
  </si>
  <si>
    <t>U Yone Mu</t>
  </si>
  <si>
    <t>U Kyaw Zaw</t>
  </si>
  <si>
    <t>U An Haing</t>
  </si>
  <si>
    <t>Daw Khin Kyi (a)</t>
  </si>
  <si>
    <t>Daw Khun Li</t>
  </si>
  <si>
    <t>U Sai Fa</t>
  </si>
  <si>
    <t xml:space="preserve"> U Kyaw That (a)</t>
  </si>
  <si>
    <t>U Kyauk Tat Fu</t>
  </si>
  <si>
    <t>U Aike On (a) U Saw Han</t>
  </si>
  <si>
    <t>U Aike Yee</t>
  </si>
  <si>
    <t>Daw Shwe Kwe Shan(a)</t>
  </si>
  <si>
    <t>Daw Khin Ye</t>
  </si>
  <si>
    <t>U Mg Aye</t>
  </si>
  <si>
    <t>Daw Yan Sein Shan</t>
  </si>
  <si>
    <t>U Bhone Bhone Naing</t>
  </si>
  <si>
    <t>U Se Phin Khwe</t>
  </si>
  <si>
    <t>Daw Aye Sai</t>
  </si>
  <si>
    <t>Daw Yee Phone</t>
  </si>
  <si>
    <t>U Aung Myo Shwe</t>
  </si>
  <si>
    <t>Daw Khin Khin</t>
  </si>
  <si>
    <t>U Yan Lin Chan (a)</t>
  </si>
  <si>
    <t>U Sain Win</t>
  </si>
  <si>
    <t>U Yan Khwe Sone (a)</t>
  </si>
  <si>
    <t>U Sein Maung</t>
  </si>
  <si>
    <t>U Aike Maung (a) Li Son</t>
  </si>
  <si>
    <t>U Kyaw Than</t>
  </si>
  <si>
    <t>Daw Yan Kait Yin</t>
  </si>
  <si>
    <t>Daw Yone Kyi</t>
  </si>
  <si>
    <t>LimeStone</t>
  </si>
  <si>
    <t>0008/2011</t>
  </si>
  <si>
    <t>0001/2009</t>
  </si>
  <si>
    <t>5247.66 Acres</t>
  </si>
  <si>
    <t>230       Acres</t>
  </si>
  <si>
    <t>Kalaywa Township,Sagaing Division</t>
  </si>
  <si>
    <t>Laeway Township,Mandalay Division.</t>
  </si>
  <si>
    <t>Max (Myanmar) Co. Ltd</t>
  </si>
  <si>
    <t>M.Y Associate Co.,Ltd</t>
  </si>
  <si>
    <t>U Zaw Zaw (a) U Pho Zaw</t>
  </si>
  <si>
    <t>U Soe Tint</t>
  </si>
  <si>
    <t>U Ohn Kyaw (a) U Aye Twin</t>
  </si>
  <si>
    <t>Daw Htay Htay Khine</t>
  </si>
  <si>
    <t>Myanmar</t>
  </si>
  <si>
    <t>Gold in T.oz</t>
  </si>
  <si>
    <t>Gold</t>
  </si>
  <si>
    <t>Tin in MT</t>
  </si>
  <si>
    <t>Antimony Ore</t>
  </si>
  <si>
    <t>NGWE YI PALE` MINING CO., LTD</t>
  </si>
  <si>
    <t>1299/2004-2005</t>
  </si>
  <si>
    <t>Kyuok-pa-htoe Gold Mine</t>
  </si>
  <si>
    <t>0086 / 2007</t>
  </si>
  <si>
    <t>Kawlin,Sagaing Region</t>
  </si>
  <si>
    <t>0013 / 2012</t>
  </si>
  <si>
    <t>Exploration</t>
  </si>
  <si>
    <t>Banmauk, Kanbalu</t>
  </si>
  <si>
    <t>0226 /  2012 (extension)</t>
  </si>
  <si>
    <t xml:space="preserve">Banmauk, Wuntho, Kanbalu  </t>
  </si>
  <si>
    <t>SWTO-17, 18, 19, 20</t>
  </si>
  <si>
    <t>0224 / 2009 (extension)</t>
  </si>
  <si>
    <t>wuntho</t>
  </si>
  <si>
    <t>0225 / 2009 (extension)</t>
  </si>
  <si>
    <t>0226 / 2009 (extension)</t>
  </si>
  <si>
    <t>0227 / 2009 (extension)</t>
  </si>
  <si>
    <t>SGU-191</t>
  </si>
  <si>
    <t>0230 / 2011 (extension)</t>
  </si>
  <si>
    <t>singu, Mandalay Region</t>
  </si>
  <si>
    <t>TPK-115, 116, 117, 118, 119, 120, 121,122,123,145</t>
  </si>
  <si>
    <t>0221 / 2011 (extension)</t>
  </si>
  <si>
    <t>thabeikkyin, Mandalay Region</t>
  </si>
  <si>
    <t>0222 / 2011</t>
  </si>
  <si>
    <t>0223 / 2011 (extension)</t>
  </si>
  <si>
    <t>0224 / 2011 (extension)</t>
  </si>
  <si>
    <t xml:space="preserve">0225 / 2011 </t>
  </si>
  <si>
    <t xml:space="preserve">0226 / 2011 </t>
  </si>
  <si>
    <t xml:space="preserve">0227 / 2011 </t>
  </si>
  <si>
    <t>0228 / 2011 (extension)</t>
  </si>
  <si>
    <t>0229 / 2011 (extension)</t>
  </si>
  <si>
    <t xml:space="preserve">0133 / 2012 </t>
  </si>
  <si>
    <t>Tin-Tungsten Scheelite mixed concentrate</t>
  </si>
  <si>
    <t>Tunnel System (Production)</t>
  </si>
  <si>
    <t>7024 Acre, (28.43)sq,km</t>
  </si>
  <si>
    <t xml:space="preserve">Mauchi , Phasaung Town Ship ,Kayah State </t>
  </si>
  <si>
    <t xml:space="preserve"> Tin Concentrates</t>
  </si>
  <si>
    <t>5/99</t>
  </si>
  <si>
    <t xml:space="preserve">Mining </t>
  </si>
  <si>
    <t>8.5212 (2110) Arcas</t>
  </si>
  <si>
    <t>Heinda Mine Dawei Township,Tanintharyi Division , Myanmar</t>
  </si>
  <si>
    <t>12/2001(Extension)</t>
  </si>
  <si>
    <t>3960 Area,16.0256 (Km2)</t>
  </si>
  <si>
    <t>95-I/6Y, 133,920,150,920,150,000, 190,850,150,850,150,000, 133860.Kyar inn Seik Kyee, Township,KaYin State.</t>
  </si>
  <si>
    <t>Tin &amp; Tungsten</t>
  </si>
  <si>
    <t>Permit No  0001/2010</t>
  </si>
  <si>
    <t>Dawei District,
Tanintharyi Region,Myanmar.</t>
  </si>
  <si>
    <t>Lead Concentrate Large Scales</t>
  </si>
  <si>
    <t>0001 /2014</t>
  </si>
  <si>
    <t>Large Scale Mineral Production</t>
  </si>
  <si>
    <t>495 Acres</t>
  </si>
  <si>
    <t>Bawsaing Area, Bawsaing  Village, Kalaw Township, Taunggyi District Shan State</t>
  </si>
  <si>
    <t>0049/2011</t>
  </si>
  <si>
    <t>Mine Parl Region, Man Pine Village, Lasio Township, Shan State.</t>
  </si>
  <si>
    <t>0029/2011</t>
  </si>
  <si>
    <t>Kaung Pone Chaung Region, In Taw Township , Taung Gyi , Shan State.</t>
  </si>
  <si>
    <t>0039/2011</t>
  </si>
  <si>
    <t>Nar Ngwe Village and Mine Pat Village, Tant Yan Township, Shan State.</t>
  </si>
  <si>
    <t>0013/2010</t>
  </si>
  <si>
    <t>Kone Paund, Nar Con Region, Nanma Village, Thi Baw Township,Shan State.</t>
  </si>
  <si>
    <t>Gypsum</t>
  </si>
  <si>
    <t>0038/2011</t>
  </si>
  <si>
    <t>Ywar Thit Village, Moe Tay, Thi Baw Township, Shan State.</t>
  </si>
  <si>
    <t>Lime Stone</t>
  </si>
  <si>
    <t>0030/2011</t>
  </si>
  <si>
    <t>Lone Yone Region, Naung Cho Township, Shan State.</t>
  </si>
  <si>
    <t>Iron Stone</t>
  </si>
  <si>
    <t>0028/2011</t>
  </si>
  <si>
    <t>Ban Bway Kyin Region, Naung Cho Township, Shan State.</t>
  </si>
  <si>
    <t>U Maung Ko</t>
  </si>
  <si>
    <t>U Sai Maung Aye</t>
  </si>
  <si>
    <t>U Aik Shan</t>
  </si>
  <si>
    <t>U Maung Maung Latt</t>
  </si>
  <si>
    <t>Publicly Listed entity (yes/no)</t>
  </si>
  <si>
    <t xml:space="preserve">Stock exchange </t>
  </si>
  <si>
    <t>Nationality of the Entity</t>
  </si>
  <si>
    <t>% Interest</t>
  </si>
  <si>
    <t>Maj-Gen Zar Ni Win</t>
  </si>
  <si>
    <t xml:space="preserve">100% owned by UMEHL </t>
  </si>
  <si>
    <t>U Sein Than</t>
  </si>
  <si>
    <t>U Ba Ko</t>
  </si>
  <si>
    <t>U Thaw Tint</t>
  </si>
  <si>
    <t>U Thein Hlaing</t>
  </si>
  <si>
    <t>Mr.Sompong Chavaltanplpat</t>
  </si>
  <si>
    <t xml:space="preserve">Thailand </t>
  </si>
  <si>
    <t>Mr.Chavaltanplpat Chavaltanplpat</t>
  </si>
  <si>
    <t>Ms.Sirima Chavaltanplpat</t>
  </si>
  <si>
    <t>Ms.Parichat Kotepetch</t>
  </si>
  <si>
    <t>Ms.Sirion  Chavaltanplpat</t>
  </si>
  <si>
    <t>Dr.Tun Min (Latt12/DaGaNa(N) 004114)</t>
  </si>
  <si>
    <t>Dr.Win Min Soe(9/MaNaMa(N) 031190</t>
  </si>
  <si>
    <t>U Win Maung7/PaTaNa(N) 018051</t>
  </si>
  <si>
    <t>U Ding Ying</t>
  </si>
  <si>
    <t>U Ying Bawm</t>
  </si>
  <si>
    <t>Daw Hkaw Win</t>
  </si>
  <si>
    <t>Mr.Luo Rong</t>
  </si>
  <si>
    <t>China</t>
  </si>
  <si>
    <t>Daw Lee Hunyinn</t>
  </si>
  <si>
    <t xml:space="preserve">U Thein Myint @ Chaung Hpin </t>
  </si>
  <si>
    <t>U Myint Shein</t>
  </si>
  <si>
    <t>U Kyaw Shein</t>
  </si>
  <si>
    <t xml:space="preserve">U Tun Win </t>
  </si>
  <si>
    <t>U Shin Si @ U Hla Win</t>
  </si>
  <si>
    <t>U Shwe @ Khin Maung Swe</t>
  </si>
  <si>
    <t>U Sein Myo Aung</t>
  </si>
  <si>
    <t>Daw Khin Khin Myint</t>
  </si>
  <si>
    <t>Government Agency</t>
  </si>
  <si>
    <t>MT</t>
  </si>
  <si>
    <t>Lead Concentrate</t>
  </si>
  <si>
    <t>Iron</t>
  </si>
  <si>
    <t>Tri-oz</t>
  </si>
  <si>
    <t>Metric Ton</t>
  </si>
  <si>
    <t>Kg</t>
  </si>
  <si>
    <t>Kyats in Million</t>
  </si>
  <si>
    <t>DoM</t>
  </si>
  <si>
    <t>ME 2</t>
  </si>
  <si>
    <t>ME 3</t>
  </si>
  <si>
    <t>Kyat</t>
  </si>
  <si>
    <t>ME 1</t>
  </si>
  <si>
    <t>Appplication  Fees For extension</t>
  </si>
  <si>
    <t>Ref.</t>
  </si>
  <si>
    <t>Type of payment/Revenue</t>
  </si>
  <si>
    <t>Received Amount</t>
  </si>
  <si>
    <t xml:space="preserve">Volume </t>
  </si>
  <si>
    <t>(gold)</t>
  </si>
  <si>
    <t>(Sheelite Mixed)</t>
  </si>
  <si>
    <t>(Tin)</t>
  </si>
  <si>
    <t>(Tin, Tungsten, Mixed)</t>
  </si>
  <si>
    <t>ME 2 Unilaterla discolsure of in kind payments</t>
  </si>
  <si>
    <t xml:space="preserve">Kyat </t>
  </si>
  <si>
    <t>0006/2009</t>
  </si>
  <si>
    <t>Lead, Zinc</t>
  </si>
  <si>
    <t>38.4073 (Km2)</t>
  </si>
  <si>
    <t>Namtu Badwin Mine, Namtu Northern Shan State</t>
  </si>
  <si>
    <t xml:space="preserve">U Hla Myint </t>
  </si>
  <si>
    <t>Daw Aye Aye Aung</t>
  </si>
  <si>
    <t>Reg Num</t>
  </si>
  <si>
    <t>Unreconciled difference</t>
  </si>
  <si>
    <t>Reasons for differences</t>
  </si>
  <si>
    <t>N/A 1</t>
  </si>
  <si>
    <t>N/A 2</t>
  </si>
  <si>
    <t>N/A 3</t>
  </si>
  <si>
    <t>(+) Initial Diff</t>
  </si>
  <si>
    <t>(-) Initial Diff</t>
  </si>
  <si>
    <t>(+) Final Diff</t>
  </si>
  <si>
    <t>(-) Final Diff</t>
  </si>
  <si>
    <t>Amount in MMK</t>
  </si>
  <si>
    <t>Revenues</t>
  </si>
  <si>
    <t>4.3   Royalties fees to Department of Mines from companies</t>
  </si>
  <si>
    <t>Including of Subsistance Royalty fees</t>
  </si>
  <si>
    <t>Licence fees, Dead Rent, Application fees,  …,etc.</t>
  </si>
  <si>
    <t>4.4   Royalties of Marbel &amp;  petrify-wood for export</t>
  </si>
  <si>
    <t>4.5   Other Current Revenue</t>
  </si>
  <si>
    <t>ME (1)</t>
  </si>
  <si>
    <t>ME (2)</t>
  </si>
  <si>
    <t>Application fees</t>
  </si>
  <si>
    <t>ME (3)</t>
  </si>
  <si>
    <t>Total unilateral disclosure</t>
  </si>
  <si>
    <t>Unilateral disclosure</t>
  </si>
  <si>
    <t>Unit according to prod figures</t>
  </si>
  <si>
    <t>Incuding 4% royalties</t>
  </si>
  <si>
    <t>Sold by ME 2</t>
  </si>
  <si>
    <t>Total revenues from sold of in kind revenues</t>
  </si>
  <si>
    <t>Wolfram Concentrate</t>
  </si>
  <si>
    <t>Tin-Tungsten-Scheelite Mixed Ore</t>
  </si>
  <si>
    <t xml:space="preserve">Refined Tin </t>
  </si>
  <si>
    <t>Amount (in million MMK)</t>
  </si>
  <si>
    <t>Mining Enterprise</t>
  </si>
  <si>
    <t>Commodity</t>
  </si>
  <si>
    <t>Production Split (Government and SOEs share) Unilateral</t>
  </si>
  <si>
    <t>Sheelite Mixed</t>
  </si>
  <si>
    <t>Tin, Tungsten, Mixed</t>
  </si>
  <si>
    <t>MOGE</t>
  </si>
  <si>
    <t>Crude oil</t>
  </si>
  <si>
    <t>Natural Gas</t>
  </si>
  <si>
    <t>Barils</t>
  </si>
  <si>
    <t>Mscf</t>
  </si>
  <si>
    <t>MOECAF</t>
  </si>
  <si>
    <t>Exports</t>
  </si>
  <si>
    <t>Local Sales</t>
  </si>
  <si>
    <t>Myanmar CNMC Nickel Co; LTD (*)</t>
  </si>
  <si>
    <t>Myanma Economic Corporation</t>
  </si>
  <si>
    <t>Ruby Dragon Mining Co., Ltd.</t>
  </si>
  <si>
    <t>Shwe Taung Mining Co., Ltd.</t>
  </si>
  <si>
    <t>NgweYi Palae Mining Co.,Ltd (*)</t>
  </si>
  <si>
    <t>Win Myint Mo Industries Co.,Ltd (*)</t>
  </si>
  <si>
    <t>Tha Byu Mining Co.,Ltd (*)</t>
  </si>
  <si>
    <t>GPS Joint Venture Co., Ltd. (*)</t>
  </si>
  <si>
    <t>Electrum Mining  Co; Ltd</t>
  </si>
  <si>
    <t>Max Myanmar Industry Co;.,Ltd (*)</t>
  </si>
  <si>
    <t>Htoo International Industrial Gorup Co.,Ltd</t>
  </si>
  <si>
    <t>Tun Thwin Mining Co., Ltd</t>
  </si>
  <si>
    <t>Shwe Moe Yan Co.,Ltd</t>
  </si>
  <si>
    <t>Myanmar Yang Tse Copper Ltd (*)</t>
  </si>
  <si>
    <t>Sea Sun Star Mining Production &amp; Marketing Co.,Ltd</t>
  </si>
  <si>
    <t>Eastern Mining Co.,Ltd</t>
  </si>
  <si>
    <t>Swan Yadanar Htay Mining Co;Ltd</t>
  </si>
  <si>
    <t>Swan Min Htet Mining Co;Ltd</t>
  </si>
  <si>
    <t>Aung Brother Mining Co;Ltd</t>
  </si>
  <si>
    <t>Eternal Mining Co., Ltd (*)</t>
  </si>
  <si>
    <t>National Prosperity Gold Production Group Ltd.</t>
  </si>
  <si>
    <t>Geo Asia Industrial and Mining Co., Ltd.</t>
  </si>
  <si>
    <t>Myanmar Golden Point Family Co., Ltd.</t>
  </si>
  <si>
    <t>THAN TAW MYAT CO,LTD</t>
  </si>
  <si>
    <t>BAGAN BUSINESS GROUP</t>
  </si>
  <si>
    <t>Delco Co.,Ltd (*)</t>
  </si>
  <si>
    <t>Myanmar Pongpipat Co.,L td (*)</t>
  </si>
  <si>
    <t>Kayar Mine Production  Co., Ltd</t>
  </si>
  <si>
    <t>Ye Htut Kyaw Mining Co.,Ltd</t>
  </si>
  <si>
    <t>Type of mineral</t>
  </si>
  <si>
    <t>Ferronickel</t>
  </si>
  <si>
    <t>Lime Stone Coal</t>
  </si>
  <si>
    <t>Lime Stome</t>
  </si>
  <si>
    <t>Lead /Zinc concentrate</t>
  </si>
  <si>
    <t>Lime Stone / Coal</t>
  </si>
  <si>
    <t>Lead/Ore</t>
  </si>
  <si>
    <t xml:space="preserve">Lime Stone </t>
  </si>
  <si>
    <t>Antimony</t>
  </si>
  <si>
    <t>Tin/ Tungsten Mixed Ore</t>
  </si>
  <si>
    <t>Tin/ Tungsten  Sheelite/Mixed</t>
  </si>
  <si>
    <t>Tin/Tungsten Sheelite/Mixed</t>
  </si>
  <si>
    <t>Commercial Tax on Imports</t>
  </si>
  <si>
    <t>No. 4 FC/2008-2009</t>
  </si>
  <si>
    <t>Mr.WANGENWU</t>
  </si>
  <si>
    <t>No. 8(A), Pyi Taw  Aye Avenue, Kabar Aye Pagoda Rd, Yankin Tsp, Yangon</t>
  </si>
  <si>
    <t>251436929@qq.com</t>
  </si>
  <si>
    <t>Shwe Taung Mining Company Limited</t>
  </si>
  <si>
    <t>1363/2005-2006</t>
  </si>
  <si>
    <t>Daw Mu Mu Aung</t>
  </si>
  <si>
    <t>09-977830201</t>
  </si>
  <si>
    <t>mm.aung@shwetaungcement.com</t>
  </si>
  <si>
    <t>ngweyepale.mdy@gmail.com</t>
  </si>
  <si>
    <t>09-91007169</t>
  </si>
  <si>
    <t>x</t>
  </si>
  <si>
    <t>ok</t>
  </si>
  <si>
    <t>Ton</t>
  </si>
  <si>
    <t>Recevied Hard Copy</t>
  </si>
  <si>
    <t>2014-2015</t>
  </si>
  <si>
    <t>2015-2016</t>
  </si>
  <si>
    <t>Financial statement</t>
  </si>
  <si>
    <t>no</t>
  </si>
  <si>
    <t>Cornerstone Resources Myanmar Co.</t>
  </si>
  <si>
    <t>N/a</t>
  </si>
  <si>
    <t>n/a</t>
  </si>
  <si>
    <t>San Na DiCo. Ltd.</t>
  </si>
  <si>
    <t>A&amp;A, Natural Resources Development Co,Lt d</t>
  </si>
  <si>
    <t>Thein Than Mining Co.,Ltd.</t>
  </si>
  <si>
    <t>Myanmar Golden High Land Mining Co.,Ltd.</t>
  </si>
  <si>
    <t>TAXE</t>
  </si>
  <si>
    <t xml:space="preserve">Type of unronciled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</si>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</sst>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(* #,##0.00_);_(* \(#,##0.00\);_(* &quot;-&quot;??_);_(@_)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_-* #,##0.00_-;\-* #,##0.00_-;_-* &quot;-&quot;_-;_-@_-"/>
    <numFmt numFmtId="168" formatCode="[$-40C]dddd\ d\ mmmm\ yyyy"/>
    <numFmt numFmtId="169" formatCode="#\ ###\ ###\ ###\ \ ;\(#\ ###\ ###\ ###\)"/>
    <numFmt numFmtId="170" formatCode="#,##0\ &quot;€&quot;"/>
    <numFmt numFmtId="171" formatCode="0.0%"/>
    <numFmt numFmtId="172" formatCode="#.00\ ###\ ###\ ###\ \ ;\(#.00\ ###\ ###\ ###\)"/>
    <numFmt numFmtId="174" formatCode="#,##0_);\(&quot;&quot;#,##0\);_-* &quot;-&quot;??_-;_-@_-"/>
    <numFmt numFmtId="175" formatCode="#,##0_ ;[Red]\-#,##0\ "/>
    <numFmt numFmtId="176" formatCode="m/d;@"/>
    <numFmt numFmtId="178" formatCode="0.000"/>
    <numFmt numFmtId="179" formatCode="_-* #,##0.0000_-;\-* #,##0.0000_-;_-* &quot;-&quot;??_-;_-@_-"/>
    <numFmt numFmtId="180" formatCode="_(* #,##0.000_);_(* \(#,##0.000\);_(* &quot;-&quot;??_);_(@_)"/>
    <numFmt numFmtId="181" formatCode="#,##0.0_);\(&quot;&quot;#,##0.0\);_-* &quot;-&quot;??_-;_-@_-"/>
    <numFmt numFmtId="182" formatCode="_(* #,##0_);_(* \(#,##0\);_(* &quot;-&quot;??_);_(@_)"/>
    <numFmt numFmtId="183" formatCode="#,##0.0"/>
    <numFmt numFmtId="184" formatCode="#,##0.000"/>
    <numFmt numFmtId="185" formatCode="_-&quot;£&quot;* #,##0.00_-;\-&quot;£&quot;* #,##0.00_-;_-&quot;£&quot;* &quot;-&quot;??_-;_-@_-"/>
  </numFmts>
  <fonts count="11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8"/>
      <color indexed="63"/>
      <name val="Arial"/>
      <family val="2"/>
    </font>
    <font>
      <sz val="10"/>
      <name val="Times New Roman"/>
      <family val="1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sz val="10"/>
      <color indexed="8"/>
      <name val="Times New Roman"/>
      <family val="2"/>
    </font>
    <font>
      <sz val="10"/>
      <color indexed="9"/>
      <name val="Times New Roman"/>
      <family val="2"/>
    </font>
    <font>
      <sz val="10"/>
      <color indexed="10"/>
      <name val="Times New Roman"/>
      <family val="2"/>
    </font>
    <font>
      <b/>
      <sz val="10"/>
      <color indexed="52"/>
      <name val="Times New Roman"/>
      <family val="2"/>
    </font>
    <font>
      <sz val="10"/>
      <color indexed="52"/>
      <name val="Times New Roman"/>
      <family val="2"/>
    </font>
    <font>
      <sz val="10"/>
      <color indexed="62"/>
      <name val="Times New Roman"/>
      <family val="2"/>
    </font>
    <font>
      <sz val="10"/>
      <color indexed="20"/>
      <name val="Times New Roman"/>
      <family val="2"/>
    </font>
    <font>
      <sz val="10"/>
      <color indexed="60"/>
      <name val="Times New Roman"/>
      <family val="2"/>
    </font>
    <font>
      <sz val="10"/>
      <color indexed="17"/>
      <name val="Times New Roman"/>
      <family val="2"/>
    </font>
    <font>
      <b/>
      <sz val="10"/>
      <color indexed="63"/>
      <name val="Times New Roman"/>
      <family val="2"/>
    </font>
    <font>
      <i/>
      <sz val="10"/>
      <color indexed="23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b/>
      <sz val="10"/>
      <color indexed="8"/>
      <name val="Times New Roman"/>
      <family val="2"/>
    </font>
    <font>
      <b/>
      <sz val="10"/>
      <color indexed="9"/>
      <name val="Times New Roman"/>
      <family val="2"/>
    </font>
    <font>
      <sz val="8"/>
      <color indexed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8"/>
      <color theme="1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8"/>
      <color rgb="FFFFFFFF"/>
      <name val="Arial"/>
      <family val="2"/>
    </font>
    <font>
      <b/>
      <sz val="8"/>
      <color theme="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8"/>
      <color rgb="FFFF0000"/>
      <name val="Arial"/>
      <family val="2"/>
    </font>
    <font>
      <u/>
      <sz val="11.6"/>
      <color theme="10"/>
      <name val="Arial"/>
      <family val="2"/>
    </font>
    <font>
      <sz val="8"/>
      <color theme="0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i/>
      <sz val="10"/>
      <color rgb="FFFF0000"/>
      <name val="Arial"/>
      <family val="2"/>
    </font>
    <font>
      <sz val="11"/>
      <color theme="1"/>
      <name val="Calibri"/>
      <family val="3"/>
      <charset val="128"/>
      <scheme val="minor"/>
    </font>
    <font>
      <sz val="8"/>
      <color rgb="FFFF0000"/>
      <name val="Arial"/>
      <family val="2"/>
    </font>
  </fonts>
  <fills count="7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4406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24406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lightGray">
        <bgColor theme="0" tint="-0.14996795556505021"/>
      </patternFill>
    </fill>
    <fill>
      <patternFill patternType="solid">
        <fgColor indexed="65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rgb="FF4F81BD"/>
      </bottom>
      <diagonal/>
    </border>
    <border>
      <left/>
      <right/>
      <top style="thick">
        <color rgb="FF4F81BD"/>
      </top>
      <bottom/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0"/>
      </bottom>
      <diagonal/>
    </border>
    <border>
      <left style="thick">
        <color rgb="FF808080"/>
      </left>
      <right/>
      <top/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ck">
        <color rgb="FF0070C0"/>
      </top>
      <bottom/>
      <diagonal/>
    </border>
    <border>
      <left/>
      <right/>
      <top/>
      <bottom style="medium">
        <color rgb="FFFFFFFF"/>
      </bottom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rgb="FF0070C0"/>
      </bottom>
      <diagonal/>
    </border>
  </borders>
  <cellStyleXfs count="1713">
    <xf numFmtId="0" fontId="0" fillId="0" borderId="0"/>
    <xf numFmtId="0" fontId="24" fillId="0" borderId="0"/>
    <xf numFmtId="0" fontId="25" fillId="0" borderId="0"/>
    <xf numFmtId="0" fontId="26" fillId="0" borderId="0"/>
    <xf numFmtId="0" fontId="24" fillId="0" borderId="0"/>
    <xf numFmtId="0" fontId="27" fillId="0" borderId="0"/>
    <xf numFmtId="165" fontId="24" fillId="0" borderId="0" applyFont="0" applyFill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164" fontId="24" fillId="0" borderId="0" applyFont="0" applyFill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167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6" fontId="31" fillId="0" borderId="0" applyFont="0" applyFill="0" applyBorder="0" applyAlignment="0" applyProtection="0"/>
    <xf numFmtId="168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43" fontId="31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36" fillId="0" borderId="0"/>
    <xf numFmtId="0" fontId="3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31" fillId="0" borderId="0"/>
    <xf numFmtId="0" fontId="31" fillId="0" borderId="0"/>
    <xf numFmtId="0" fontId="24" fillId="0" borderId="0"/>
    <xf numFmtId="0" fontId="24" fillId="0" borderId="0"/>
    <xf numFmtId="0" fontId="23" fillId="0" borderId="0"/>
    <xf numFmtId="0" fontId="35" fillId="0" borderId="0"/>
    <xf numFmtId="0" fontId="24" fillId="0" borderId="0"/>
    <xf numFmtId="0" fontId="24" fillId="0" borderId="0"/>
    <xf numFmtId="0" fontId="33" fillId="0" borderId="0"/>
    <xf numFmtId="0" fontId="24" fillId="0" borderId="0">
      <alignment wrapText="1"/>
    </xf>
    <xf numFmtId="0" fontId="35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9" fontId="24" fillId="0" borderId="0" applyFont="0" applyFill="0" applyBorder="0" applyAlignment="0" applyProtection="0"/>
    <xf numFmtId="165" fontId="54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22" fillId="0" borderId="0"/>
    <xf numFmtId="9" fontId="54" fillId="0" borderId="0" applyFont="0" applyFill="0" applyBorder="0" applyAlignment="0" applyProtection="0"/>
    <xf numFmtId="0" fontId="54" fillId="0" borderId="0"/>
    <xf numFmtId="0" fontId="21" fillId="0" borderId="0"/>
    <xf numFmtId="0" fontId="21" fillId="0" borderId="0"/>
    <xf numFmtId="43" fontId="24" fillId="0" borderId="0" applyFont="0" applyFill="0" applyBorder="0" applyAlignment="0" applyProtection="0"/>
    <xf numFmtId="0" fontId="31" fillId="0" borderId="0"/>
    <xf numFmtId="0" fontId="55" fillId="0" borderId="0"/>
    <xf numFmtId="0" fontId="56" fillId="2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7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6" fillId="0" borderId="0"/>
    <xf numFmtId="0" fontId="55" fillId="0" borderId="0"/>
    <xf numFmtId="0" fontId="58" fillId="0" borderId="0" applyNumberFormat="0" applyFill="0" applyBorder="0" applyAlignment="0" applyProtection="0">
      <alignment vertical="center"/>
    </xf>
    <xf numFmtId="0" fontId="59" fillId="0" borderId="7" applyNumberFormat="0" applyFill="0" applyAlignment="0" applyProtection="0">
      <alignment vertical="center"/>
    </xf>
    <xf numFmtId="0" fontId="60" fillId="0" borderId="8" applyNumberFormat="0" applyFill="0" applyAlignment="0" applyProtection="0">
      <alignment vertical="center"/>
    </xf>
    <xf numFmtId="0" fontId="61" fillId="0" borderId="9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24" fillId="0" borderId="0"/>
    <xf numFmtId="0" fontId="63" fillId="4" borderId="0" applyNumberFormat="0" applyBorder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5" fillId="20" borderId="3" applyNumberFormat="0" applyAlignment="0" applyProtection="0">
      <alignment vertical="center"/>
    </xf>
    <xf numFmtId="0" fontId="66" fillId="23" borderId="11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1" fillId="20" borderId="6" applyNumberFormat="0" applyAlignment="0" applyProtection="0">
      <alignment vertical="center"/>
    </xf>
    <xf numFmtId="0" fontId="72" fillId="7" borderId="3" applyNumberFormat="0" applyAlignment="0" applyProtection="0">
      <alignment vertical="center"/>
    </xf>
    <xf numFmtId="0" fontId="24" fillId="21" borderId="5" applyNumberFormat="0" applyFont="0" applyAlignment="0" applyProtection="0">
      <alignment vertical="center"/>
    </xf>
    <xf numFmtId="0" fontId="55" fillId="0" borderId="0"/>
    <xf numFmtId="0" fontId="55" fillId="0" borderId="0"/>
    <xf numFmtId="0" fontId="55" fillId="0" borderId="0"/>
    <xf numFmtId="43" fontId="24" fillId="0" borderId="0" applyFont="0" applyFill="0" applyBorder="0" applyAlignment="0" applyProtection="0"/>
    <xf numFmtId="0" fontId="24" fillId="0" borderId="0"/>
    <xf numFmtId="165" fontId="24" fillId="0" borderId="0" applyFont="0" applyFill="0" applyBorder="0" applyAlignment="0" applyProtection="0"/>
    <xf numFmtId="0" fontId="21" fillId="0" borderId="0"/>
    <xf numFmtId="165" fontId="24" fillId="0" borderId="0" applyFont="0" applyFill="0" applyBorder="0" applyAlignment="0" applyProtection="0"/>
    <xf numFmtId="0" fontId="21" fillId="0" borderId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0" fillId="0" borderId="0"/>
    <xf numFmtId="0" fontId="20" fillId="0" borderId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5" fillId="0" borderId="0" applyNumberFormat="0" applyFill="0" applyBorder="0" applyAlignment="0" applyProtection="0"/>
    <xf numFmtId="0" fontId="76" fillId="0" borderId="12" applyNumberFormat="0" applyFill="0" applyAlignment="0" applyProtection="0"/>
    <xf numFmtId="0" fontId="77" fillId="0" borderId="13" applyNumberFormat="0" applyFill="0" applyAlignment="0" applyProtection="0"/>
    <xf numFmtId="0" fontId="78" fillId="0" borderId="14" applyNumberFormat="0" applyFill="0" applyAlignment="0" applyProtection="0"/>
    <xf numFmtId="0" fontId="78" fillId="0" borderId="0" applyNumberFormat="0" applyFill="0" applyBorder="0" applyAlignment="0" applyProtection="0"/>
    <xf numFmtId="0" fontId="79" fillId="26" borderId="0" applyNumberFormat="0" applyBorder="0" applyAlignment="0" applyProtection="0"/>
    <xf numFmtId="0" fontId="80" fillId="27" borderId="0" applyNumberFormat="0" applyBorder="0" applyAlignment="0" applyProtection="0"/>
    <xf numFmtId="0" fontId="81" fillId="28" borderId="0" applyNumberFormat="0" applyBorder="0" applyAlignment="0" applyProtection="0"/>
    <xf numFmtId="0" fontId="82" fillId="29" borderId="15" applyNumberFormat="0" applyAlignment="0" applyProtection="0"/>
    <xf numFmtId="0" fontId="83" fillId="30" borderId="16" applyNumberFormat="0" applyAlignment="0" applyProtection="0"/>
    <xf numFmtId="0" fontId="84" fillId="30" borderId="15" applyNumberFormat="0" applyAlignment="0" applyProtection="0"/>
    <xf numFmtId="0" fontId="85" fillId="0" borderId="17" applyNumberFormat="0" applyFill="0" applyAlignment="0" applyProtection="0"/>
    <xf numFmtId="0" fontId="86" fillId="31" borderId="18" applyNumberFormat="0" applyAlignment="0" applyProtection="0"/>
    <xf numFmtId="0" fontId="87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20" applyNumberFormat="0" applyFill="0" applyAlignment="0" applyProtection="0"/>
    <xf numFmtId="0" fontId="90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90" fillId="36" borderId="0" applyNumberFormat="0" applyBorder="0" applyAlignment="0" applyProtection="0"/>
    <xf numFmtId="0" fontId="90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90" fillId="40" borderId="0" applyNumberFormat="0" applyBorder="0" applyAlignment="0" applyProtection="0"/>
    <xf numFmtId="0" fontId="90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90" fillId="44" borderId="0" applyNumberFormat="0" applyBorder="0" applyAlignment="0" applyProtection="0"/>
    <xf numFmtId="0" fontId="90" fillId="45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90" fillId="48" borderId="0" applyNumberFormat="0" applyBorder="0" applyAlignment="0" applyProtection="0"/>
    <xf numFmtId="0" fontId="90" fillId="49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90" fillId="52" borderId="0" applyNumberFormat="0" applyBorder="0" applyAlignment="0" applyProtection="0"/>
    <xf numFmtId="0" fontId="90" fillId="53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90" fillId="56" borderId="0" applyNumberFormat="0" applyBorder="0" applyAlignment="0" applyProtection="0"/>
    <xf numFmtId="0" fontId="17" fillId="0" borderId="0"/>
    <xf numFmtId="0" fontId="17" fillId="0" borderId="0"/>
    <xf numFmtId="0" fontId="91" fillId="16" borderId="0" applyNumberFormat="0" applyBorder="0" applyAlignment="0" applyProtection="0"/>
    <xf numFmtId="0" fontId="91" fillId="17" borderId="0" applyNumberFormat="0" applyBorder="0" applyAlignment="0" applyProtection="0"/>
    <xf numFmtId="0" fontId="91" fillId="18" borderId="0" applyNumberFormat="0" applyBorder="0" applyAlignment="0" applyProtection="0"/>
    <xf numFmtId="0" fontId="91" fillId="13" borderId="0" applyNumberFormat="0" applyBorder="0" applyAlignment="0" applyProtection="0"/>
    <xf numFmtId="0" fontId="91" fillId="14" borderId="0" applyNumberFormat="0" applyBorder="0" applyAlignment="0" applyProtection="0"/>
    <xf numFmtId="0" fontId="91" fillId="19" borderId="0" applyNumberFormat="0" applyBorder="0" applyAlignment="0" applyProtection="0"/>
    <xf numFmtId="0" fontId="24" fillId="0" borderId="0" applyFont="0" applyFill="0" applyBorder="0" applyAlignment="0" applyProtection="0"/>
    <xf numFmtId="0" fontId="24" fillId="0" borderId="0"/>
    <xf numFmtId="0" fontId="92" fillId="0" borderId="10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55" fillId="0" borderId="0"/>
    <xf numFmtId="43" fontId="24" fillId="0" borderId="0" applyFont="0" applyFill="0" applyBorder="0" applyAlignment="0" applyProtection="0"/>
    <xf numFmtId="165" fontId="52" fillId="0" borderId="0" applyFont="0" applyFill="0" applyBorder="0" applyAlignment="0" applyProtection="0"/>
    <xf numFmtId="0" fontId="17" fillId="0" borderId="0"/>
    <xf numFmtId="0" fontId="31" fillId="0" borderId="0"/>
    <xf numFmtId="0" fontId="52" fillId="0" borderId="0"/>
    <xf numFmtId="0" fontId="17" fillId="0" borderId="0"/>
    <xf numFmtId="43" fontId="17" fillId="0" borderId="0" applyFont="0" applyFill="0" applyBorder="0" applyAlignment="0" applyProtection="0"/>
    <xf numFmtId="0" fontId="17" fillId="32" borderId="19" applyNumberFormat="0" applyFont="0" applyAlignment="0" applyProtection="0"/>
    <xf numFmtId="0" fontId="17" fillId="0" borderId="0"/>
    <xf numFmtId="0" fontId="17" fillId="32" borderId="19" applyNumberFormat="0" applyFont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7" fillId="32" borderId="19" applyNumberFormat="0" applyFont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17" fillId="0" borderId="0"/>
    <xf numFmtId="43" fontId="24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7" fillId="32" borderId="19" applyNumberFormat="0" applyFont="0" applyAlignment="0" applyProtection="0"/>
    <xf numFmtId="0" fontId="17" fillId="0" borderId="0"/>
    <xf numFmtId="0" fontId="17" fillId="32" borderId="19" applyNumberFormat="0" applyFont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32" borderId="19" applyNumberFormat="0" applyFont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7" fillId="32" borderId="19" applyNumberFormat="0" applyFont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7" fillId="32" borderId="19" applyNumberFormat="0" applyFont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7" fillId="32" borderId="19" applyNumberFormat="0" applyFont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17" fillId="0" borderId="0"/>
    <xf numFmtId="0" fontId="17" fillId="32" borderId="19" applyNumberFormat="0" applyFont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7" fillId="32" borderId="19" applyNumberFormat="0" applyFont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24" fillId="0" borderId="0"/>
    <xf numFmtId="0" fontId="73" fillId="0" borderId="0"/>
    <xf numFmtId="0" fontId="16" fillId="0" borderId="0"/>
    <xf numFmtId="0" fontId="73" fillId="0" borderId="0"/>
    <xf numFmtId="9" fontId="73" fillId="0" borderId="0" applyFont="0" applyFill="0" applyBorder="0" applyAlignment="0" applyProtection="0"/>
    <xf numFmtId="0" fontId="10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5" fillId="0" borderId="0"/>
    <xf numFmtId="43" fontId="24" fillId="0" borderId="0" applyFont="0" applyFill="0" applyBorder="0" applyAlignment="0" applyProtection="0"/>
    <xf numFmtId="0" fontId="15" fillId="0" borderId="0"/>
    <xf numFmtId="0" fontId="73" fillId="0" borderId="0"/>
    <xf numFmtId="0" fontId="14" fillId="0" borderId="0"/>
    <xf numFmtId="0" fontId="14" fillId="0" borderId="0"/>
    <xf numFmtId="0" fontId="14" fillId="0" borderId="0"/>
    <xf numFmtId="165" fontId="73" fillId="0" borderId="0" applyFont="0" applyFill="0" applyBorder="0" applyAlignment="0" applyProtection="0"/>
    <xf numFmtId="0" fontId="102" fillId="0" borderId="0" applyNumberFormat="0" applyFill="0" applyBorder="0" applyAlignment="0" applyProtection="0"/>
    <xf numFmtId="165" fontId="73" fillId="0" borderId="0" applyFont="0" applyFill="0" applyBorder="0" applyAlignment="0" applyProtection="0"/>
    <xf numFmtId="0" fontId="13" fillId="0" borderId="0"/>
    <xf numFmtId="0" fontId="13" fillId="0" borderId="0"/>
    <xf numFmtId="0" fontId="73" fillId="0" borderId="0"/>
    <xf numFmtId="0" fontId="12" fillId="0" borderId="0"/>
    <xf numFmtId="0" fontId="102" fillId="0" borderId="0" applyNumberFormat="0" applyFill="0" applyBorder="0" applyAlignment="0" applyProtection="0"/>
    <xf numFmtId="165" fontId="73" fillId="0" borderId="0" applyFont="0" applyFill="0" applyBorder="0" applyAlignment="0" applyProtection="0"/>
    <xf numFmtId="0" fontId="12" fillId="0" borderId="0"/>
    <xf numFmtId="0" fontId="12" fillId="0" borderId="0"/>
    <xf numFmtId="0" fontId="11" fillId="0" borderId="0"/>
    <xf numFmtId="9" fontId="11" fillId="0" borderId="0" applyFont="0" applyFill="0" applyBorder="0" applyAlignment="0" applyProtection="0"/>
    <xf numFmtId="0" fontId="103" fillId="0" borderId="0" applyNumberFormat="0" applyFill="0" applyBorder="0" applyAlignment="0" applyProtection="0"/>
    <xf numFmtId="0" fontId="10" fillId="0" borderId="0"/>
    <xf numFmtId="0" fontId="106" fillId="0" borderId="0" applyNumberFormat="0" applyFill="0" applyBorder="0" applyAlignment="0" applyProtection="0"/>
    <xf numFmtId="166" fontId="24" fillId="0" borderId="0" applyFont="0" applyFill="0" applyBorder="0" applyAlignment="0" applyProtection="0"/>
    <xf numFmtId="165" fontId="73" fillId="0" borderId="0" applyFont="0" applyFill="0" applyBorder="0" applyAlignment="0" applyProtection="0"/>
    <xf numFmtId="0" fontId="10" fillId="0" borderId="0"/>
    <xf numFmtId="0" fontId="10" fillId="0" borderId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9" fillId="0" borderId="0"/>
    <xf numFmtId="165" fontId="73" fillId="0" borderId="0" applyFont="0" applyFill="0" applyBorder="0" applyAlignment="0" applyProtection="0"/>
    <xf numFmtId="0" fontId="9" fillId="0" borderId="0"/>
    <xf numFmtId="165" fontId="73" fillId="0" borderId="0" applyFont="0" applyFill="0" applyBorder="0" applyAlignment="0" applyProtection="0"/>
    <xf numFmtId="0" fontId="8" fillId="0" borderId="0"/>
    <xf numFmtId="0" fontId="8" fillId="0" borderId="0"/>
    <xf numFmtId="165" fontId="73" fillId="0" borderId="0" applyFont="0" applyFill="0" applyBorder="0" applyAlignment="0" applyProtection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165" fontId="73" fillId="0" borderId="0" applyFont="0" applyFill="0" applyBorder="0" applyAlignment="0" applyProtection="0"/>
    <xf numFmtId="0" fontId="5" fillId="0" borderId="0"/>
    <xf numFmtId="0" fontId="5" fillId="0" borderId="0"/>
    <xf numFmtId="165" fontId="73" fillId="0" borderId="0" applyFont="0" applyFill="0" applyBorder="0" applyAlignment="0" applyProtection="0"/>
    <xf numFmtId="0" fontId="4" fillId="0" borderId="0"/>
    <xf numFmtId="0" fontId="4" fillId="0" borderId="0"/>
    <xf numFmtId="0" fontId="111" fillId="0" borderId="0"/>
    <xf numFmtId="0" fontId="111" fillId="0" borderId="0"/>
    <xf numFmtId="185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3" fillId="0" borderId="0"/>
    <xf numFmtId="166" fontId="24" fillId="0" borderId="0" applyFont="0" applyFill="0" applyBorder="0" applyAlignment="0" applyProtection="0"/>
    <xf numFmtId="0" fontId="3" fillId="0" borderId="0"/>
    <xf numFmtId="165" fontId="73" fillId="0" borderId="0" applyFont="0" applyFill="0" applyBorder="0" applyAlignment="0" applyProtection="0"/>
    <xf numFmtId="165" fontId="7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</cellStyleXfs>
  <cellXfs count="346">
    <xf numFmtId="0" fontId="0" fillId="0" borderId="0" xfId="0"/>
    <xf numFmtId="0" fontId="28" fillId="0" borderId="0" xfId="0" applyFont="1" applyFill="1" applyBorder="1" applyAlignment="1">
      <alignment horizontal="left"/>
    </xf>
    <xf numFmtId="0" fontId="29" fillId="0" borderId="0" xfId="0" applyFont="1" applyBorder="1" applyAlignment="1">
      <alignment vertical="center"/>
    </xf>
    <xf numFmtId="169" fontId="32" fillId="0" borderId="0" xfId="0" applyNumberFormat="1" applyFont="1" applyFill="1" applyBorder="1" applyAlignment="1"/>
    <xf numFmtId="0" fontId="29" fillId="0" borderId="0" xfId="0" applyFont="1" applyBorder="1" applyAlignment="1">
      <alignment horizontal="left"/>
    </xf>
    <xf numFmtId="0" fontId="29" fillId="0" borderId="0" xfId="0" applyFont="1" applyFill="1" applyBorder="1"/>
    <xf numFmtId="0" fontId="0" fillId="0" borderId="0" xfId="0" applyAlignment="1">
      <alignment horizontal="left"/>
    </xf>
    <xf numFmtId="4" fontId="0" fillId="0" borderId="0" xfId="0" applyNumberFormat="1"/>
    <xf numFmtId="0" fontId="28" fillId="0" borderId="0" xfId="0" applyFont="1" applyBorder="1" applyAlignment="1">
      <alignment horizontal="center" vertical="center"/>
    </xf>
    <xf numFmtId="4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7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0" fillId="0" borderId="0" xfId="0"/>
    <xf numFmtId="0" fontId="29" fillId="0" borderId="0" xfId="0" applyFont="1"/>
    <xf numFmtId="4" fontId="29" fillId="0" borderId="0" xfId="0" applyNumberFormat="1" applyFont="1"/>
    <xf numFmtId="172" fontId="32" fillId="0" borderId="0" xfId="0" applyNumberFormat="1" applyFont="1" applyFill="1" applyBorder="1" applyAlignment="1"/>
    <xf numFmtId="165" fontId="29" fillId="0" borderId="0" xfId="6" applyFont="1"/>
    <xf numFmtId="0" fontId="93" fillId="57" borderId="22" xfId="0" applyFont="1" applyFill="1" applyBorder="1" applyAlignment="1">
      <alignment horizontal="left" vertical="center" wrapText="1"/>
    </xf>
    <xf numFmtId="0" fontId="74" fillId="0" borderId="0" xfId="0" applyFont="1"/>
    <xf numFmtId="174" fontId="29" fillId="0" borderId="0" xfId="5" applyNumberFormat="1" applyFont="1" applyFill="1" applyBorder="1" applyAlignment="1">
      <alignment vertical="center"/>
    </xf>
    <xf numFmtId="0" fontId="29" fillId="0" borderId="0" xfId="0" applyFont="1" applyFill="1"/>
    <xf numFmtId="174" fontId="29" fillId="58" borderId="0" xfId="5" applyNumberFormat="1" applyFont="1" applyFill="1" applyBorder="1" applyAlignment="1">
      <alignment vertical="center"/>
    </xf>
    <xf numFmtId="0" fontId="93" fillId="57" borderId="22" xfId="0" applyFont="1" applyFill="1" applyBorder="1" applyAlignment="1">
      <alignment horizontal="center" vertical="center" wrapText="1"/>
    </xf>
    <xf numFmtId="0" fontId="29" fillId="59" borderId="0" xfId="0" applyFont="1" applyFill="1" applyBorder="1" applyAlignment="1">
      <alignment horizontal="center" vertical="center" wrapText="1"/>
    </xf>
    <xf numFmtId="0" fontId="29" fillId="58" borderId="0" xfId="0" applyFont="1" applyFill="1" applyBorder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73" fillId="58" borderId="0" xfId="1481" applyFont="1" applyFill="1" applyAlignment="1">
      <alignment horizontal="left" vertical="center" wrapText="1"/>
    </xf>
    <xf numFmtId="0" fontId="73" fillId="0" borderId="0" xfId="1481" applyFont="1" applyBorder="1" applyAlignment="1">
      <alignment horizontal="center" vertical="center"/>
    </xf>
    <xf numFmtId="0" fontId="73" fillId="0" borderId="0" xfId="1481" applyFont="1" applyFill="1" applyAlignment="1">
      <alignment horizontal="left" vertical="center" wrapText="1"/>
    </xf>
    <xf numFmtId="0" fontId="28" fillId="65" borderId="24" xfId="0" applyFont="1" applyFill="1" applyBorder="1" applyAlignment="1">
      <alignment horizontal="center" vertical="center"/>
    </xf>
    <xf numFmtId="0" fontId="28" fillId="65" borderId="24" xfId="0" applyFont="1" applyFill="1" applyBorder="1" applyAlignment="1">
      <alignment vertical="center"/>
    </xf>
    <xf numFmtId="174" fontId="28" fillId="65" borderId="24" xfId="5" applyNumberFormat="1" applyFont="1" applyFill="1" applyBorder="1" applyAlignment="1">
      <alignment vertical="center"/>
    </xf>
    <xf numFmtId="0" fontId="73" fillId="58" borderId="0" xfId="1481" applyFont="1" applyFill="1" applyAlignment="1">
      <alignment horizontal="center" vertical="center" wrapText="1"/>
    </xf>
    <xf numFmtId="0" fontId="28" fillId="64" borderId="0" xfId="0" applyFont="1" applyFill="1" applyBorder="1" applyAlignment="1">
      <alignment vertical="center"/>
    </xf>
    <xf numFmtId="175" fontId="29" fillId="58" borderId="0" xfId="4" applyNumberFormat="1" applyFont="1" applyFill="1" applyBorder="1" applyAlignment="1">
      <alignment horizontal="left" vertical="center" wrapText="1"/>
    </xf>
    <xf numFmtId="175" fontId="29" fillId="0" borderId="0" xfId="4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/>
    <xf numFmtId="174" fontId="28" fillId="64" borderId="0" xfId="0" applyNumberFormat="1" applyFont="1" applyFill="1" applyBorder="1" applyAlignment="1">
      <alignment vertical="center"/>
    </xf>
    <xf numFmtId="0" fontId="101" fillId="64" borderId="0" xfId="0" applyFont="1" applyFill="1" applyBorder="1" applyAlignment="1">
      <alignment horizontal="left" vertical="center"/>
    </xf>
    <xf numFmtId="174" fontId="93" fillId="57" borderId="0" xfId="0" applyNumberFormat="1" applyFont="1" applyFill="1" applyBorder="1" applyAlignment="1">
      <alignment horizontal="center" vertical="center" wrapText="1"/>
    </xf>
    <xf numFmtId="0" fontId="28" fillId="64" borderId="0" xfId="0" applyFont="1" applyFill="1" applyBorder="1" applyAlignment="1">
      <alignment vertical="center" wrapText="1"/>
    </xf>
    <xf numFmtId="0" fontId="29" fillId="58" borderId="0" xfId="0" applyFont="1" applyFill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174" fontId="28" fillId="67" borderId="0" xfId="0" applyNumberFormat="1" applyFont="1" applyFill="1" applyBorder="1" applyAlignment="1">
      <alignment vertical="center"/>
    </xf>
    <xf numFmtId="174" fontId="29" fillId="67" borderId="0" xfId="5" applyNumberFormat="1" applyFont="1" applyFill="1" applyBorder="1" applyAlignment="1">
      <alignment vertical="center"/>
    </xf>
    <xf numFmtId="0" fontId="101" fillId="67" borderId="0" xfId="0" applyFont="1" applyFill="1" applyBorder="1" applyAlignment="1">
      <alignment horizontal="left" vertical="center"/>
    </xf>
    <xf numFmtId="0" fontId="29" fillId="67" borderId="0" xfId="0" applyFont="1" applyFill="1" applyAlignment="1">
      <alignment horizontal="left" vertical="center"/>
    </xf>
    <xf numFmtId="0" fontId="28" fillId="0" borderId="0" xfId="0" applyFont="1" applyBorder="1"/>
    <xf numFmtId="0" fontId="28" fillId="0" borderId="27" xfId="0" applyFont="1" applyFill="1" applyBorder="1" applyAlignment="1">
      <alignment horizontal="left"/>
    </xf>
    <xf numFmtId="0" fontId="28" fillId="0" borderId="28" xfId="0" applyFont="1" applyBorder="1"/>
    <xf numFmtId="0" fontId="28" fillId="0" borderId="29" xfId="0" applyFont="1" applyBorder="1" applyAlignment="1">
      <alignment horizontal="center"/>
    </xf>
    <xf numFmtId="0" fontId="28" fillId="0" borderId="30" xfId="0" applyFont="1" applyFill="1" applyBorder="1" applyAlignment="1">
      <alignment horizontal="left"/>
    </xf>
    <xf numFmtId="1" fontId="28" fillId="0" borderId="31" xfId="0" applyNumberFormat="1" applyFont="1" applyBorder="1" applyAlignment="1">
      <alignment horizontal="center"/>
    </xf>
    <xf numFmtId="0" fontId="28" fillId="0" borderId="32" xfId="0" applyFont="1" applyFill="1" applyBorder="1" applyAlignment="1">
      <alignment horizontal="left"/>
    </xf>
    <xf numFmtId="0" fontId="28" fillId="0" borderId="33" xfId="0" applyFont="1" applyBorder="1"/>
    <xf numFmtId="1" fontId="28" fillId="0" borderId="34" xfId="0" applyNumberFormat="1" applyFont="1" applyBorder="1" applyAlignment="1">
      <alignment horizontal="center"/>
    </xf>
    <xf numFmtId="0" fontId="28" fillId="0" borderId="2" xfId="0" applyFont="1" applyFill="1" applyBorder="1" applyAlignment="1">
      <alignment horizontal="center" vertical="center"/>
    </xf>
    <xf numFmtId="0" fontId="93" fillId="57" borderId="22" xfId="0" applyFont="1" applyFill="1" applyBorder="1" applyAlignment="1">
      <alignment horizontal="center" vertical="center"/>
    </xf>
    <xf numFmtId="0" fontId="93" fillId="57" borderId="12" xfId="0" applyFont="1" applyFill="1" applyBorder="1" applyAlignment="1">
      <alignment horizontal="center" vertical="center" wrapText="1"/>
    </xf>
    <xf numFmtId="0" fontId="0" fillId="0" borderId="0" xfId="0" applyAlignment="1"/>
    <xf numFmtId="0" fontId="73" fillId="0" borderId="0" xfId="1481" applyFont="1" applyBorder="1" applyAlignment="1">
      <alignment vertical="center"/>
    </xf>
    <xf numFmtId="0" fontId="29" fillId="59" borderId="0" xfId="0" applyFont="1" applyFill="1" applyBorder="1" applyAlignment="1">
      <alignment vertical="center" wrapText="1"/>
    </xf>
    <xf numFmtId="0" fontId="73" fillId="58" borderId="0" xfId="1481" applyFont="1" applyFill="1" applyAlignment="1">
      <alignment horizontal="left" vertical="center"/>
    </xf>
    <xf numFmtId="176" fontId="73" fillId="58" borderId="0" xfId="1481" applyNumberFormat="1" applyFont="1" applyFill="1" applyAlignment="1">
      <alignment horizontal="left" vertical="center" wrapText="1"/>
    </xf>
    <xf numFmtId="176" fontId="73" fillId="0" borderId="0" xfId="1481" applyNumberFormat="1" applyFont="1" applyFill="1" applyAlignment="1">
      <alignment horizontal="left" vertical="center" wrapText="1"/>
    </xf>
    <xf numFmtId="0" fontId="93" fillId="57" borderId="12" xfId="1668" applyFont="1" applyFill="1" applyBorder="1" applyAlignment="1">
      <alignment horizontal="center" vertical="center" wrapText="1"/>
    </xf>
    <xf numFmtId="0" fontId="73" fillId="0" borderId="0" xfId="1481" applyFont="1" applyFill="1" applyAlignment="1">
      <alignment horizontal="left" vertical="center"/>
    </xf>
    <xf numFmtId="9" fontId="73" fillId="58" borderId="0" xfId="1353" applyFont="1" applyFill="1" applyAlignment="1">
      <alignment horizontal="right" vertical="center" wrapText="1"/>
    </xf>
    <xf numFmtId="9" fontId="73" fillId="0" borderId="0" xfId="1353" applyFont="1" applyFill="1" applyAlignment="1">
      <alignment horizontal="right" vertical="center" wrapText="1"/>
    </xf>
    <xf numFmtId="9" fontId="28" fillId="65" borderId="24" xfId="1353" applyFont="1" applyFill="1" applyBorder="1" applyAlignment="1">
      <alignment horizontal="right" vertical="center"/>
    </xf>
    <xf numFmtId="9" fontId="0" fillId="0" borderId="0" xfId="1353" applyFont="1" applyAlignment="1">
      <alignment horizontal="right"/>
    </xf>
    <xf numFmtId="0" fontId="73" fillId="0" borderId="0" xfId="1481" quotePrefix="1" applyFont="1" applyFill="1" applyAlignment="1">
      <alignment horizontal="left" vertical="center" wrapText="1"/>
    </xf>
    <xf numFmtId="0" fontId="28" fillId="0" borderId="29" xfId="0" applyFont="1" applyBorder="1" applyAlignment="1">
      <alignment horizontal="left"/>
    </xf>
    <xf numFmtId="0" fontId="29" fillId="24" borderId="0" xfId="0" applyFont="1" applyFill="1"/>
    <xf numFmtId="0" fontId="73" fillId="0" borderId="0" xfId="148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73" fillId="58" borderId="0" xfId="1481" applyFont="1" applyFill="1" applyAlignment="1">
      <alignment horizontal="left" vertical="center" wrapText="1"/>
    </xf>
    <xf numFmtId="0" fontId="29" fillId="59" borderId="0" xfId="0" applyFont="1" applyFill="1" applyBorder="1" applyAlignment="1">
      <alignment horizontal="center" vertical="center" wrapText="1"/>
    </xf>
    <xf numFmtId="4" fontId="73" fillId="58" borderId="0" xfId="1353" applyNumberFormat="1" applyFont="1" applyFill="1" applyAlignment="1">
      <alignment horizontal="right" vertical="center" wrapText="1"/>
    </xf>
    <xf numFmtId="0" fontId="29" fillId="59" borderId="0" xfId="0" applyFont="1" applyFill="1" applyBorder="1" applyAlignment="1">
      <alignment horizontal="left" vertical="center" wrapText="1"/>
    </xf>
    <xf numFmtId="0" fontId="73" fillId="0" borderId="0" xfId="1481" applyFont="1" applyFill="1" applyAlignment="1">
      <alignment horizontal="left" vertical="center" wrapText="1"/>
    </xf>
    <xf numFmtId="0" fontId="73" fillId="0" borderId="0" xfId="1481" applyFont="1" applyBorder="1" applyAlignment="1">
      <alignment horizontal="left" vertical="center"/>
    </xf>
    <xf numFmtId="0" fontId="0" fillId="0" borderId="0" xfId="0"/>
    <xf numFmtId="174" fontId="28" fillId="0" borderId="0" xfId="0" applyNumberFormat="1" applyFont="1" applyAlignment="1">
      <alignment vertical="center"/>
    </xf>
    <xf numFmtId="0" fontId="73" fillId="0" borderId="0" xfId="1481" applyFont="1" applyFill="1" applyAlignment="1">
      <alignment vertical="center" wrapText="1"/>
    </xf>
    <xf numFmtId="0" fontId="73" fillId="58" borderId="0" xfId="1481" applyFont="1" applyFill="1" applyBorder="1" applyAlignment="1">
      <alignment horizontal="left" vertical="center" wrapText="1"/>
    </xf>
    <xf numFmtId="2" fontId="73" fillId="58" borderId="0" xfId="1481" applyNumberFormat="1" applyFont="1" applyFill="1" applyBorder="1" applyAlignment="1">
      <alignment horizontal="right" vertical="center" wrapText="1"/>
    </xf>
    <xf numFmtId="0" fontId="73" fillId="62" borderId="0" xfId="1481" applyFont="1" applyFill="1" applyAlignment="1">
      <alignment horizontal="left" vertical="center" wrapText="1"/>
    </xf>
    <xf numFmtId="17" fontId="29" fillId="58" borderId="0" xfId="1481" quotePrefix="1" applyNumberFormat="1" applyFont="1" applyFill="1" applyAlignment="1">
      <alignment horizontal="left" vertical="center" wrapText="1"/>
    </xf>
    <xf numFmtId="0" fontId="73" fillId="58" borderId="0" xfId="1481" applyFont="1" applyFill="1" applyBorder="1" applyAlignment="1">
      <alignment horizontal="left" vertical="center"/>
    </xf>
    <xf numFmtId="9" fontId="29" fillId="59" borderId="0" xfId="1353" applyFont="1" applyFill="1" applyBorder="1" applyAlignment="1">
      <alignment vertical="center" wrapText="1"/>
    </xf>
    <xf numFmtId="0" fontId="29" fillId="0" borderId="0" xfId="0" applyFont="1" applyFill="1" applyBorder="1" applyAlignment="1">
      <alignment horizontal="left"/>
    </xf>
    <xf numFmtId="10" fontId="29" fillId="59" borderId="0" xfId="1353" applyNumberFormat="1" applyFont="1" applyFill="1" applyBorder="1" applyAlignment="1">
      <alignment vertical="center" wrapText="1"/>
    </xf>
    <xf numFmtId="0" fontId="0" fillId="58" borderId="0" xfId="0" applyNumberFormat="1" applyFont="1" applyFill="1" applyBorder="1" applyAlignment="1">
      <alignment vertical="center"/>
    </xf>
    <xf numFmtId="0" fontId="0" fillId="58" borderId="0" xfId="0" applyFont="1" applyFill="1" applyBorder="1" applyAlignment="1">
      <alignment vertical="center"/>
    </xf>
    <xf numFmtId="9" fontId="24" fillId="58" borderId="0" xfId="1353" applyFont="1" applyFill="1" applyBorder="1" applyAlignment="1">
      <alignment vertical="center"/>
    </xf>
    <xf numFmtId="9" fontId="29" fillId="0" borderId="0" xfId="0" applyNumberFormat="1" applyFont="1" applyBorder="1"/>
    <xf numFmtId="9" fontId="29" fillId="0" borderId="0" xfId="0" applyNumberFormat="1" applyFont="1" applyFill="1" applyBorder="1" applyAlignment="1"/>
    <xf numFmtId="0" fontId="29" fillId="58" borderId="0" xfId="0" applyFont="1" applyFill="1" applyBorder="1" applyAlignment="1">
      <alignment horizontal="left" vertical="center" wrapText="1"/>
    </xf>
    <xf numFmtId="0" fontId="29" fillId="58" borderId="0" xfId="0" applyFont="1" applyFill="1" applyBorder="1" applyAlignment="1"/>
    <xf numFmtId="10" fontId="29" fillId="58" borderId="0" xfId="0" applyNumberFormat="1" applyFont="1" applyFill="1" applyBorder="1"/>
    <xf numFmtId="0" fontId="29" fillId="58" borderId="0" xfId="0" applyFont="1" applyFill="1" applyBorder="1" applyAlignment="1">
      <alignment horizontal="left"/>
    </xf>
    <xf numFmtId="10" fontId="29" fillId="58" borderId="0" xfId="0" applyNumberFormat="1" applyFont="1" applyFill="1" applyBorder="1" applyAlignment="1"/>
    <xf numFmtId="0" fontId="28" fillId="65" borderId="24" xfId="0" applyFont="1" applyFill="1" applyBorder="1" applyAlignment="1">
      <alignment horizontal="left" vertical="center"/>
    </xf>
    <xf numFmtId="0" fontId="93" fillId="57" borderId="12" xfId="0" applyFont="1" applyFill="1" applyBorder="1" applyAlignment="1">
      <alignment vertical="center" wrapText="1"/>
    </xf>
    <xf numFmtId="0" fontId="73" fillId="58" borderId="0" xfId="1481" applyFont="1" applyFill="1" applyAlignment="1">
      <alignment vertical="center" wrapText="1"/>
    </xf>
    <xf numFmtId="0" fontId="73" fillId="0" borderId="0" xfId="1481" applyFont="1" applyFill="1" applyAlignment="1">
      <alignment vertical="center"/>
    </xf>
    <xf numFmtId="0" fontId="29" fillId="0" borderId="36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37" xfId="0" applyFont="1" applyBorder="1" applyAlignment="1">
      <alignment horizontal="center"/>
    </xf>
    <xf numFmtId="0" fontId="29" fillId="0" borderId="36" xfId="0" applyFont="1" applyBorder="1" applyAlignment="1">
      <alignment horizontal="left"/>
    </xf>
    <xf numFmtId="0" fontId="29" fillId="0" borderId="37" xfId="0" applyFont="1" applyBorder="1" applyAlignment="1">
      <alignment horizontal="left"/>
    </xf>
    <xf numFmtId="0" fontId="29" fillId="0" borderId="42" xfId="0" applyFont="1" applyBorder="1"/>
    <xf numFmtId="0" fontId="29" fillId="0" borderId="44" xfId="0" applyFont="1" applyBorder="1"/>
    <xf numFmtId="4" fontId="29" fillId="0" borderId="36" xfId="0" applyNumberFormat="1" applyFont="1" applyFill="1" applyBorder="1" applyAlignment="1">
      <alignment horizontal="right"/>
    </xf>
    <xf numFmtId="4" fontId="29" fillId="0" borderId="37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81" fontId="28" fillId="64" borderId="0" xfId="0" applyNumberFormat="1" applyFont="1" applyFill="1" applyBorder="1" applyAlignment="1">
      <alignment vertical="center"/>
    </xf>
    <xf numFmtId="0" fontId="93" fillId="57" borderId="12" xfId="0" applyFont="1" applyFill="1" applyBorder="1" applyAlignment="1">
      <alignment horizontal="center" vertical="center" wrapText="1"/>
    </xf>
    <xf numFmtId="0" fontId="93" fillId="57" borderId="12" xfId="0" applyFont="1" applyFill="1" applyBorder="1" applyAlignment="1">
      <alignment horizontal="left" vertical="center" wrapText="1"/>
    </xf>
    <xf numFmtId="0" fontId="73" fillId="58" borderId="0" xfId="1481" applyFont="1" applyFill="1" applyAlignment="1">
      <alignment horizontal="left" vertical="center" wrapText="1"/>
    </xf>
    <xf numFmtId="0" fontId="29" fillId="59" borderId="0" xfId="0" applyFont="1" applyFill="1" applyBorder="1" applyAlignment="1">
      <alignment horizontal="center" vertical="center" wrapText="1"/>
    </xf>
    <xf numFmtId="0" fontId="73" fillId="0" borderId="0" xfId="1481" applyFont="1" applyFill="1" applyAlignment="1">
      <alignment horizontal="left" vertical="center" wrapText="1"/>
    </xf>
    <xf numFmtId="0" fontId="73" fillId="0" borderId="0" xfId="1481" applyFont="1" applyBorder="1" applyAlignment="1">
      <alignment horizontal="center" vertical="center"/>
    </xf>
    <xf numFmtId="0" fontId="29" fillId="0" borderId="0" xfId="0" applyFont="1" applyBorder="1"/>
    <xf numFmtId="0" fontId="0" fillId="0" borderId="0" xfId="0" applyFont="1" applyAlignment="1">
      <alignment horizontal="center" vertical="center"/>
    </xf>
    <xf numFmtId="0" fontId="107" fillId="68" borderId="21" xfId="0" applyFont="1" applyFill="1" applyBorder="1" applyAlignment="1">
      <alignment horizontal="center" vertical="center"/>
    </xf>
    <xf numFmtId="0" fontId="0" fillId="0" borderId="0" xfId="0"/>
    <xf numFmtId="0" fontId="29" fillId="0" borderId="0" xfId="0" applyFont="1" applyBorder="1" applyAlignment="1">
      <alignment horizontal="center" vertical="center"/>
    </xf>
    <xf numFmtId="0" fontId="109" fillId="63" borderId="2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21" xfId="0" applyFont="1" applyBorder="1"/>
    <xf numFmtId="0" fontId="0" fillId="0" borderId="21" xfId="0" applyFont="1" applyBorder="1" applyAlignment="1">
      <alignment horizontal="center" vertical="center" wrapText="1"/>
    </xf>
    <xf numFmtId="0" fontId="0" fillId="0" borderId="21" xfId="0" applyFont="1" applyBorder="1" applyAlignment="1">
      <alignment vertical="center" wrapText="1"/>
    </xf>
    <xf numFmtId="165" fontId="35" fillId="0" borderId="21" xfId="1690" applyNumberFormat="1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165" fontId="35" fillId="0" borderId="0" xfId="1690" applyNumberFormat="1" applyFont="1" applyFill="1" applyBorder="1" applyAlignment="1">
      <alignment vertical="center"/>
    </xf>
    <xf numFmtId="0" fontId="107" fillId="0" borderId="21" xfId="0" applyFont="1" applyBorder="1" applyAlignment="1">
      <alignment horizontal="center" vertical="center"/>
    </xf>
    <xf numFmtId="0" fontId="107" fillId="0" borderId="21" xfId="0" applyFont="1" applyBorder="1" applyAlignment="1">
      <alignment vertical="center"/>
    </xf>
    <xf numFmtId="4" fontId="107" fillId="0" borderId="21" xfId="0" applyNumberFormat="1" applyFont="1" applyBorder="1" applyAlignment="1">
      <alignment horizontal="right" vertical="center"/>
    </xf>
    <xf numFmtId="182" fontId="35" fillId="0" borderId="21" xfId="1690" applyNumberFormat="1" applyFont="1" applyFill="1" applyBorder="1" applyAlignment="1">
      <alignment vertical="center"/>
    </xf>
    <xf numFmtId="0" fontId="0" fillId="0" borderId="21" xfId="0" applyFont="1" applyBorder="1" applyAlignment="1">
      <alignment vertical="center"/>
    </xf>
    <xf numFmtId="180" fontId="110" fillId="0" borderId="21" xfId="1690" applyNumberFormat="1" applyFont="1" applyFill="1" applyBorder="1" applyAlignment="1">
      <alignment horizontal="right" vertical="center"/>
    </xf>
    <xf numFmtId="0" fontId="109" fillId="63" borderId="21" xfId="0" applyFont="1" applyFill="1" applyBorder="1" applyAlignment="1">
      <alignment vertical="center" wrapText="1"/>
    </xf>
    <xf numFmtId="0" fontId="29" fillId="0" borderId="0" xfId="0" applyFont="1" applyAlignment="1">
      <alignment wrapText="1"/>
    </xf>
    <xf numFmtId="0" fontId="93" fillId="57" borderId="12" xfId="0" applyFont="1" applyFill="1" applyBorder="1" applyAlignment="1">
      <alignment horizontal="center" vertical="center"/>
    </xf>
    <xf numFmtId="0" fontId="93" fillId="0" borderId="0" xfId="0" applyFont="1" applyFill="1" applyBorder="1" applyAlignment="1">
      <alignment horizontal="center" vertical="center" wrapText="1"/>
    </xf>
    <xf numFmtId="176" fontId="93" fillId="57" borderId="12" xfId="0" applyNumberFormat="1" applyFont="1" applyFill="1" applyBorder="1" applyAlignment="1">
      <alignment horizontal="center" vertical="center" wrapText="1"/>
    </xf>
    <xf numFmtId="0" fontId="73" fillId="58" borderId="0" xfId="0" applyFont="1" applyFill="1" applyBorder="1"/>
    <xf numFmtId="0" fontId="73" fillId="58" borderId="0" xfId="0" applyFont="1" applyFill="1" applyBorder="1" applyAlignment="1">
      <alignment horizontal="center"/>
    </xf>
    <xf numFmtId="2" fontId="73" fillId="58" borderId="0" xfId="0" applyNumberFormat="1" applyFont="1" applyFill="1" applyBorder="1" applyAlignment="1">
      <alignment horizontal="center"/>
    </xf>
    <xf numFmtId="0" fontId="73" fillId="58" borderId="0" xfId="0" applyFont="1" applyFill="1" applyBorder="1" applyAlignment="1"/>
    <xf numFmtId="178" fontId="73" fillId="58" borderId="0" xfId="0" applyNumberFormat="1" applyFont="1" applyFill="1" applyBorder="1" applyAlignment="1">
      <alignment horizontal="center"/>
    </xf>
    <xf numFmtId="0" fontId="73" fillId="0" borderId="0" xfId="1662" applyFont="1"/>
    <xf numFmtId="0" fontId="29" fillId="0" borderId="35" xfId="6" applyNumberFormat="1" applyFont="1" applyBorder="1" applyAlignment="1">
      <alignment horizontal="left"/>
    </xf>
    <xf numFmtId="0" fontId="73" fillId="0" borderId="0" xfId="1662" applyFont="1" applyAlignment="1"/>
    <xf numFmtId="0" fontId="29" fillId="0" borderId="0" xfId="0" applyFont="1" applyBorder="1" applyAlignment="1">
      <alignment wrapText="1"/>
    </xf>
    <xf numFmtId="0" fontId="29" fillId="0" borderId="0" xfId="0" applyFont="1" applyBorder="1" applyAlignment="1">
      <alignment horizontal="left" wrapText="1"/>
    </xf>
    <xf numFmtId="179" fontId="29" fillId="58" borderId="0" xfId="6" applyNumberFormat="1" applyFont="1" applyFill="1" applyBorder="1" applyAlignment="1">
      <alignment horizontal="center" vertical="center"/>
    </xf>
    <xf numFmtId="0" fontId="29" fillId="0" borderId="0" xfId="0" applyFont="1" applyAlignment="1"/>
    <xf numFmtId="176" fontId="29" fillId="0" borderId="0" xfId="0" applyNumberFormat="1" applyFont="1"/>
    <xf numFmtId="9" fontId="73" fillId="0" borderId="0" xfId="1481" applyNumberFormat="1" applyFont="1" applyFill="1" applyAlignment="1">
      <alignment horizontal="left" vertical="center" wrapText="1"/>
    </xf>
    <xf numFmtId="0" fontId="28" fillId="66" borderId="0" xfId="0" applyFont="1" applyFill="1" applyBorder="1" applyAlignment="1">
      <alignment vertical="center"/>
    </xf>
    <xf numFmtId="0" fontId="30" fillId="66" borderId="0" xfId="0" applyFont="1" applyFill="1" applyBorder="1" applyAlignment="1">
      <alignment vertical="center"/>
    </xf>
    <xf numFmtId="174" fontId="29" fillId="58" borderId="48" xfId="5" applyNumberFormat="1" applyFont="1" applyFill="1" applyBorder="1" applyAlignment="1">
      <alignment vertical="center"/>
    </xf>
    <xf numFmtId="0" fontId="108" fillId="61" borderId="24" xfId="0" applyFont="1" applyFill="1" applyBorder="1" applyAlignment="1">
      <alignment vertical="center"/>
    </xf>
    <xf numFmtId="174" fontId="74" fillId="0" borderId="0" xfId="5" applyNumberFormat="1" applyFont="1" applyFill="1" applyBorder="1" applyAlignment="1">
      <alignment vertical="center"/>
    </xf>
    <xf numFmtId="0" fontId="28" fillId="0" borderId="0" xfId="0" applyFont="1" applyAlignment="1">
      <alignment horizontal="center" vertical="center" wrapText="1"/>
    </xf>
    <xf numFmtId="0" fontId="96" fillId="66" borderId="0" xfId="0" applyFont="1" applyFill="1" applyBorder="1" applyAlignment="1">
      <alignment horizontal="center"/>
    </xf>
    <xf numFmtId="0" fontId="96" fillId="66" borderId="0" xfId="0" applyFont="1" applyFill="1" applyBorder="1" applyAlignment="1">
      <alignment horizontal="center" vertical="center"/>
    </xf>
    <xf numFmtId="0" fontId="96" fillId="66" borderId="0" xfId="0" applyFont="1" applyFill="1" applyBorder="1"/>
    <xf numFmtId="3" fontId="96" fillId="66" borderId="0" xfId="0" applyNumberFormat="1" applyFont="1" applyFill="1" applyBorder="1" applyAlignment="1">
      <alignment horizontal="center" vertical="center"/>
    </xf>
    <xf numFmtId="183" fontId="96" fillId="66" borderId="0" xfId="0" applyNumberFormat="1" applyFont="1" applyFill="1" applyBorder="1" applyAlignment="1">
      <alignment horizontal="center" vertical="center"/>
    </xf>
    <xf numFmtId="0" fontId="96" fillId="66" borderId="0" xfId="0" applyFont="1" applyFill="1" applyBorder="1" applyAlignment="1">
      <alignment vertical="center"/>
    </xf>
    <xf numFmtId="4" fontId="95" fillId="64" borderId="0" xfId="0" applyNumberFormat="1" applyFont="1" applyFill="1" applyBorder="1" applyAlignment="1">
      <alignment horizontal="center"/>
    </xf>
    <xf numFmtId="0" fontId="95" fillId="64" borderId="0" xfId="0" applyFont="1" applyFill="1" applyBorder="1" applyAlignment="1">
      <alignment horizontal="center"/>
    </xf>
    <xf numFmtId="4" fontId="74" fillId="0" borderId="0" xfId="0" applyNumberFormat="1" applyFont="1"/>
    <xf numFmtId="0" fontId="30" fillId="0" borderId="47" xfId="0" applyFont="1" applyBorder="1"/>
    <xf numFmtId="0" fontId="30" fillId="0" borderId="45" xfId="0" applyFont="1" applyBorder="1"/>
    <xf numFmtId="4" fontId="30" fillId="0" borderId="45" xfId="0" applyNumberFormat="1" applyFont="1" applyBorder="1"/>
    <xf numFmtId="3" fontId="0" fillId="0" borderId="0" xfId="0" applyNumberFormat="1"/>
    <xf numFmtId="0" fontId="0" fillId="24" borderId="0" xfId="0" applyFill="1"/>
    <xf numFmtId="0" fontId="109" fillId="63" borderId="21" xfId="0" applyFont="1" applyFill="1" applyBorder="1" applyAlignment="1">
      <alignment horizontal="center" vertical="center" wrapText="1"/>
    </xf>
    <xf numFmtId="174" fontId="28" fillId="0" borderId="0" xfId="0" applyNumberFormat="1" applyFont="1" applyAlignment="1">
      <alignment horizontal="center" vertical="center" wrapText="1"/>
    </xf>
    <xf numFmtId="174" fontId="29" fillId="58" borderId="48" xfId="5" applyNumberFormat="1" applyFont="1" applyFill="1" applyBorder="1" applyAlignment="1">
      <alignment horizontal="center" vertical="center"/>
    </xf>
    <xf numFmtId="0" fontId="97" fillId="60" borderId="22" xfId="0" applyFont="1" applyFill="1" applyBorder="1" applyAlignment="1">
      <alignment horizontal="center" vertical="center" wrapText="1"/>
    </xf>
    <xf numFmtId="0" fontId="96" fillId="69" borderId="49" xfId="0" applyFont="1" applyFill="1" applyBorder="1" applyAlignment="1">
      <alignment vertical="center"/>
    </xf>
    <xf numFmtId="3" fontId="96" fillId="69" borderId="49" xfId="0" applyNumberFormat="1" applyFont="1" applyFill="1" applyBorder="1" applyAlignment="1">
      <alignment horizontal="right" vertical="center" wrapText="1"/>
    </xf>
    <xf numFmtId="0" fontId="96" fillId="61" borderId="0" xfId="0" applyFont="1" applyFill="1" applyAlignment="1">
      <alignment vertical="center"/>
    </xf>
    <xf numFmtId="3" fontId="96" fillId="61" borderId="0" xfId="0" applyNumberFormat="1" applyFont="1" applyFill="1" applyAlignment="1">
      <alignment horizontal="right" vertical="center"/>
    </xf>
    <xf numFmtId="4" fontId="0" fillId="0" borderId="0" xfId="0" applyNumberFormat="1" applyFont="1"/>
    <xf numFmtId="182" fontId="52" fillId="0" borderId="40" xfId="1696" applyNumberFormat="1" applyFont="1" applyFill="1" applyBorder="1" applyAlignment="1">
      <alignment horizontal="center" vertical="center"/>
    </xf>
    <xf numFmtId="182" fontId="52" fillId="0" borderId="2" xfId="1696" applyNumberFormat="1" applyFont="1" applyFill="1" applyBorder="1" applyAlignment="1">
      <alignment horizontal="center" vertical="center"/>
    </xf>
    <xf numFmtId="182" fontId="52" fillId="0" borderId="40" xfId="1696" applyNumberFormat="1" applyFont="1" applyFill="1" applyBorder="1" applyAlignment="1">
      <alignment vertical="center"/>
    </xf>
    <xf numFmtId="0" fontId="29" fillId="0" borderId="21" xfId="0" applyFont="1" applyBorder="1" applyAlignment="1">
      <alignment vertical="center"/>
    </xf>
    <xf numFmtId="182" fontId="52" fillId="0" borderId="2" xfId="1696" applyNumberFormat="1" applyFont="1" applyFill="1" applyBorder="1" applyAlignment="1">
      <alignment vertical="center"/>
    </xf>
    <xf numFmtId="182" fontId="52" fillId="0" borderId="40" xfId="1696" applyNumberFormat="1" applyFont="1" applyFill="1" applyBorder="1" applyAlignment="1">
      <alignment vertical="center" wrapText="1"/>
    </xf>
    <xf numFmtId="182" fontId="52" fillId="0" borderId="2" xfId="1696" applyNumberFormat="1" applyFont="1" applyFill="1" applyBorder="1" applyAlignment="1">
      <alignment vertical="center" wrapText="1"/>
    </xf>
    <xf numFmtId="0" fontId="29" fillId="0" borderId="21" xfId="0" applyFont="1" applyBorder="1" applyAlignment="1">
      <alignment vertical="center" wrapText="1"/>
    </xf>
    <xf numFmtId="3" fontId="52" fillId="0" borderId="21" xfId="1696" applyNumberFormat="1" applyFont="1" applyFill="1" applyBorder="1" applyAlignment="1">
      <alignment vertical="center"/>
    </xf>
    <xf numFmtId="3" fontId="29" fillId="0" borderId="21" xfId="0" applyNumberFormat="1" applyFont="1" applyBorder="1" applyAlignment="1">
      <alignment vertical="center"/>
    </xf>
    <xf numFmtId="3" fontId="0" fillId="0" borderId="0" xfId="0" applyNumberFormat="1" applyFont="1"/>
    <xf numFmtId="0" fontId="74" fillId="59" borderId="0" xfId="0" applyFont="1" applyFill="1" applyBorder="1" applyAlignment="1">
      <alignment horizontal="left" vertical="center" wrapText="1"/>
    </xf>
    <xf numFmtId="3" fontId="74" fillId="58" borderId="0" xfId="5" applyNumberFormat="1" applyFont="1" applyFill="1" applyBorder="1" applyAlignment="1">
      <alignment vertical="center"/>
    </xf>
    <xf numFmtId="0" fontId="98" fillId="0" borderId="0" xfId="1481" applyFont="1" applyBorder="1" applyAlignment="1">
      <alignment horizontal="left" vertical="center"/>
    </xf>
    <xf numFmtId="3" fontId="74" fillId="58" borderId="23" xfId="5" applyNumberFormat="1" applyFont="1" applyFill="1" applyBorder="1" applyAlignment="1">
      <alignment vertical="center"/>
    </xf>
    <xf numFmtId="174" fontId="74" fillId="0" borderId="22" xfId="5" applyNumberFormat="1" applyFont="1" applyFill="1" applyBorder="1" applyAlignment="1">
      <alignment vertical="center"/>
    </xf>
    <xf numFmtId="4" fontId="0" fillId="0" borderId="35" xfId="0" applyNumberFormat="1" applyFont="1" applyBorder="1"/>
    <xf numFmtId="4" fontId="0" fillId="0" borderId="0" xfId="0" applyNumberFormat="1" applyFont="1" applyBorder="1"/>
    <xf numFmtId="0" fontId="0" fillId="24" borderId="0" xfId="0" applyFont="1" applyFill="1"/>
    <xf numFmtId="0" fontId="0" fillId="0" borderId="38" xfId="0" applyFont="1" applyBorder="1"/>
    <xf numFmtId="0" fontId="0" fillId="0" borderId="36" xfId="0" applyFont="1" applyBorder="1" applyAlignment="1">
      <alignment horizontal="left" vertical="center"/>
    </xf>
    <xf numFmtId="0" fontId="29" fillId="58" borderId="36" xfId="0" applyFont="1" applyFill="1" applyBorder="1" applyAlignment="1">
      <alignment horizontal="left" vertical="center"/>
    </xf>
    <xf numFmtId="4" fontId="0" fillId="0" borderId="36" xfId="0" applyNumberFormat="1" applyFont="1" applyBorder="1"/>
    <xf numFmtId="0" fontId="28" fillId="64" borderId="42" xfId="0" applyFont="1" applyFill="1" applyBorder="1" applyAlignment="1">
      <alignment vertical="center" wrapText="1"/>
    </xf>
    <xf numFmtId="0" fontId="0" fillId="0" borderId="39" xfId="0" applyFont="1" applyBorder="1"/>
    <xf numFmtId="0" fontId="0" fillId="0" borderId="0" xfId="0" applyFont="1" applyBorder="1" applyAlignment="1">
      <alignment horizontal="left" vertical="center"/>
    </xf>
    <xf numFmtId="0" fontId="28" fillId="64" borderId="43" xfId="0" applyFont="1" applyFill="1" applyBorder="1" applyAlignment="1">
      <alignment vertical="center" wrapText="1"/>
    </xf>
    <xf numFmtId="0" fontId="28" fillId="24" borderId="43" xfId="0" applyFont="1" applyFill="1" applyBorder="1" applyAlignment="1">
      <alignment vertical="center" wrapText="1"/>
    </xf>
    <xf numFmtId="0" fontId="0" fillId="0" borderId="41" xfId="0" applyFont="1" applyBorder="1"/>
    <xf numFmtId="0" fontId="0" fillId="0" borderId="37" xfId="0" applyFont="1" applyBorder="1" applyAlignment="1">
      <alignment horizontal="left" vertical="center"/>
    </xf>
    <xf numFmtId="0" fontId="29" fillId="0" borderId="37" xfId="0" applyFont="1" applyBorder="1" applyAlignment="1">
      <alignment horizontal="left" vertical="center"/>
    </xf>
    <xf numFmtId="0" fontId="28" fillId="64" borderId="44" xfId="0" applyFont="1" applyFill="1" applyBorder="1" applyAlignment="1">
      <alignment vertical="center" wrapText="1"/>
    </xf>
    <xf numFmtId="4" fontId="0" fillId="24" borderId="0" xfId="0" applyNumberFormat="1" applyFont="1" applyFill="1" applyBorder="1"/>
    <xf numFmtId="4" fontId="0" fillId="0" borderId="37" xfId="0" applyNumberFormat="1" applyFont="1" applyBorder="1"/>
    <xf numFmtId="165" fontId="0" fillId="0" borderId="0" xfId="0" applyNumberFormat="1" applyFont="1"/>
    <xf numFmtId="0" fontId="29" fillId="0" borderId="36" xfId="0" applyFont="1" applyBorder="1" applyAlignment="1">
      <alignment horizontal="right"/>
    </xf>
    <xf numFmtId="2" fontId="29" fillId="0" borderId="0" xfId="0" applyNumberFormat="1" applyFont="1" applyBorder="1" applyAlignment="1">
      <alignment horizontal="right"/>
    </xf>
    <xf numFmtId="0" fontId="29" fillId="0" borderId="43" xfId="0" applyFont="1" applyBorder="1"/>
    <xf numFmtId="0" fontId="0" fillId="0" borderId="38" xfId="0" applyFont="1" applyBorder="1" applyAlignment="1">
      <alignment horizontal="center" vertical="center"/>
    </xf>
    <xf numFmtId="2" fontId="29" fillId="0" borderId="37" xfId="0" applyNumberFormat="1" applyFont="1" applyBorder="1" applyAlignment="1">
      <alignment horizontal="right"/>
    </xf>
    <xf numFmtId="0" fontId="0" fillId="0" borderId="47" xfId="0" applyFont="1" applyBorder="1" applyAlignment="1">
      <alignment horizontal="center" vertical="center"/>
    </xf>
    <xf numFmtId="0" fontId="0" fillId="70" borderId="47" xfId="0" applyFont="1" applyFill="1" applyBorder="1"/>
    <xf numFmtId="0" fontId="0" fillId="70" borderId="45" xfId="0" applyFont="1" applyFill="1" applyBorder="1" applyAlignment="1">
      <alignment horizontal="center" vertical="center"/>
    </xf>
    <xf numFmtId="0" fontId="0" fillId="70" borderId="46" xfId="0" applyFont="1" applyFill="1" applyBorder="1"/>
    <xf numFmtId="0" fontId="30" fillId="70" borderId="45" xfId="0" applyFont="1" applyFill="1" applyBorder="1"/>
    <xf numFmtId="4" fontId="30" fillId="70" borderId="45" xfId="0" applyNumberFormat="1" applyFont="1" applyFill="1" applyBorder="1"/>
    <xf numFmtId="0" fontId="29" fillId="0" borderId="36" xfId="0" applyFont="1" applyFill="1" applyBorder="1" applyAlignment="1">
      <alignment horizontal="left"/>
    </xf>
    <xf numFmtId="0" fontId="29" fillId="0" borderId="37" xfId="0" applyFont="1" applyFill="1" applyBorder="1" applyAlignment="1">
      <alignment horizontal="left"/>
    </xf>
    <xf numFmtId="0" fontId="29" fillId="0" borderId="45" xfId="0" applyFont="1" applyBorder="1" applyAlignment="1">
      <alignment horizontal="center"/>
    </xf>
    <xf numFmtId="0" fontId="29" fillId="0" borderId="46" xfId="0" applyFont="1" applyBorder="1"/>
    <xf numFmtId="0" fontId="0" fillId="0" borderId="36" xfId="0" applyBorder="1"/>
    <xf numFmtId="0" fontId="0" fillId="0" borderId="0" xfId="0" applyBorder="1"/>
    <xf numFmtId="0" fontId="0" fillId="0" borderId="37" xfId="0" applyBorder="1"/>
    <xf numFmtId="0" fontId="0" fillId="71" borderId="38" xfId="0" applyFont="1" applyFill="1" applyBorder="1"/>
    <xf numFmtId="0" fontId="0" fillId="71" borderId="36" xfId="0" applyFont="1" applyFill="1" applyBorder="1" applyAlignment="1">
      <alignment horizontal="left" vertical="center"/>
    </xf>
    <xf numFmtId="0" fontId="29" fillId="71" borderId="36" xfId="0" applyFont="1" applyFill="1" applyBorder="1" applyAlignment="1">
      <alignment horizontal="left" vertical="center"/>
    </xf>
    <xf numFmtId="0" fontId="0" fillId="71" borderId="36" xfId="0" applyFont="1" applyFill="1" applyBorder="1"/>
    <xf numFmtId="0" fontId="28" fillId="71" borderId="42" xfId="0" applyFont="1" applyFill="1" applyBorder="1" applyAlignment="1">
      <alignment vertical="center" wrapText="1"/>
    </xf>
    <xf numFmtId="0" fontId="0" fillId="71" borderId="41" xfId="0" applyFont="1" applyFill="1" applyBorder="1"/>
    <xf numFmtId="0" fontId="0" fillId="71" borderId="37" xfId="0" applyFont="1" applyFill="1" applyBorder="1" applyAlignment="1">
      <alignment horizontal="left" vertical="center"/>
    </xf>
    <xf numFmtId="0" fontId="29" fillId="71" borderId="37" xfId="0" applyFont="1" applyFill="1" applyBorder="1" applyAlignment="1">
      <alignment horizontal="left" vertical="center"/>
    </xf>
    <xf numFmtId="0" fontId="0" fillId="71" borderId="37" xfId="0" applyFont="1" applyFill="1" applyBorder="1"/>
    <xf numFmtId="0" fontId="28" fillId="71" borderId="44" xfId="0" applyFont="1" applyFill="1" applyBorder="1" applyAlignment="1">
      <alignment vertical="center" wrapText="1"/>
    </xf>
    <xf numFmtId="184" fontId="74" fillId="58" borderId="23" xfId="5" applyNumberFormat="1" applyFont="1" applyFill="1" applyBorder="1" applyAlignment="1">
      <alignment vertical="center"/>
    </xf>
    <xf numFmtId="184" fontId="74" fillId="0" borderId="0" xfId="5" applyNumberFormat="1" applyFont="1" applyFill="1" applyBorder="1" applyAlignment="1">
      <alignment vertical="center"/>
    </xf>
    <xf numFmtId="184" fontId="74" fillId="58" borderId="0" xfId="5" applyNumberFormat="1" applyFont="1" applyFill="1" applyBorder="1" applyAlignment="1">
      <alignment vertical="center"/>
    </xf>
    <xf numFmtId="184" fontId="74" fillId="0" borderId="22" xfId="5" applyNumberFormat="1" applyFont="1" applyFill="1" applyBorder="1" applyAlignment="1">
      <alignment vertical="center"/>
    </xf>
    <xf numFmtId="0" fontId="97" fillId="60" borderId="0" xfId="0" applyFont="1" applyFill="1" applyBorder="1" applyAlignment="1">
      <alignment horizontal="center" vertical="center" wrapText="1"/>
    </xf>
    <xf numFmtId="0" fontId="98" fillId="58" borderId="51" xfId="1481" applyFont="1" applyFill="1" applyBorder="1" applyAlignment="1">
      <alignment horizontal="left" vertical="center"/>
    </xf>
    <xf numFmtId="184" fontId="74" fillId="58" borderId="51" xfId="5" applyNumberFormat="1" applyFont="1" applyFill="1" applyBorder="1" applyAlignment="1">
      <alignment vertical="center"/>
    </xf>
    <xf numFmtId="184" fontId="96" fillId="61" borderId="0" xfId="0" applyNumberFormat="1" applyFont="1" applyFill="1" applyAlignment="1">
      <alignment horizontal="right" vertical="center"/>
    </xf>
    <xf numFmtId="171" fontId="29" fillId="0" borderId="0" xfId="1353" applyNumberFormat="1" applyFont="1"/>
    <xf numFmtId="0" fontId="74" fillId="59" borderId="0" xfId="0" applyFont="1" applyFill="1" applyBorder="1" applyAlignment="1">
      <alignment horizontal="center" vertical="center" wrapText="1"/>
    </xf>
    <xf numFmtId="174" fontId="74" fillId="0" borderId="50" xfId="5" applyNumberFormat="1" applyFont="1" applyFill="1" applyBorder="1" applyAlignment="1">
      <alignment vertical="center"/>
    </xf>
    <xf numFmtId="184" fontId="74" fillId="0" borderId="50" xfId="5" applyNumberFormat="1" applyFont="1" applyFill="1" applyBorder="1" applyAlignment="1">
      <alignment vertical="center"/>
    </xf>
    <xf numFmtId="0" fontId="74" fillId="59" borderId="51" xfId="0" applyFont="1" applyFill="1" applyBorder="1" applyAlignment="1">
      <alignment horizontal="left" vertical="center" wrapText="1"/>
    </xf>
    <xf numFmtId="3" fontId="74" fillId="0" borderId="50" xfId="5" applyNumberFormat="1" applyFont="1" applyFill="1" applyBorder="1" applyAlignment="1">
      <alignment vertical="center"/>
    </xf>
    <xf numFmtId="3" fontId="74" fillId="58" borderId="51" xfId="5" applyNumberFormat="1" applyFont="1" applyFill="1" applyBorder="1" applyAlignment="1">
      <alignment vertical="center"/>
    </xf>
    <xf numFmtId="0" fontId="96" fillId="69" borderId="0" xfId="0" applyFont="1" applyFill="1" applyBorder="1" applyAlignment="1">
      <alignment vertical="center"/>
    </xf>
    <xf numFmtId="3" fontId="96" fillId="69" borderId="0" xfId="0" applyNumberFormat="1" applyFont="1" applyFill="1" applyBorder="1" applyAlignment="1">
      <alignment horizontal="right" vertical="center" wrapText="1"/>
    </xf>
    <xf numFmtId="174" fontId="74" fillId="58" borderId="51" xfId="5" applyNumberFormat="1" applyFont="1" applyFill="1" applyBorder="1" applyAlignment="1">
      <alignment vertical="center"/>
    </xf>
    <xf numFmtId="0" fontId="0" fillId="0" borderId="0" xfId="0"/>
    <xf numFmtId="0" fontId="29" fillId="0" borderId="26" xfId="0" applyFont="1" applyBorder="1" applyAlignment="1">
      <alignment horizontal="right" vertical="center"/>
    </xf>
    <xf numFmtId="0" fontId="0" fillId="25" borderId="0" xfId="0" applyFont="1" applyFill="1"/>
    <xf numFmtId="0" fontId="93" fillId="57" borderId="12" xfId="0" applyFont="1" applyFill="1" applyBorder="1" applyAlignment="1">
      <alignment horizontal="center" vertical="center" wrapText="1"/>
    </xf>
    <xf numFmtId="0" fontId="93" fillId="57" borderId="0" xfId="0" applyFont="1" applyFill="1" applyBorder="1" applyAlignment="1">
      <alignment horizontal="left" vertical="center" wrapText="1"/>
    </xf>
    <xf numFmtId="0" fontId="94" fillId="63" borderId="0" xfId="0" applyFont="1" applyFill="1" applyBorder="1" applyAlignment="1">
      <alignment horizontal="left" vertical="center"/>
    </xf>
    <xf numFmtId="0" fontId="73" fillId="58" borderId="0" xfId="1481" applyFont="1" applyFill="1" applyAlignment="1">
      <alignment horizontal="left" vertical="center" wrapText="1"/>
    </xf>
    <xf numFmtId="0" fontId="29" fillId="59" borderId="0" xfId="0" applyFont="1" applyFill="1" applyBorder="1" applyAlignment="1">
      <alignment horizontal="center" vertical="center" wrapText="1"/>
    </xf>
    <xf numFmtId="0" fontId="73" fillId="0" borderId="0" xfId="1481" applyFont="1" applyFill="1" applyAlignment="1">
      <alignment horizontal="left" vertical="center" wrapText="1"/>
    </xf>
    <xf numFmtId="0" fontId="73" fillId="0" borderId="0" xfId="1481" applyFont="1" applyBorder="1" applyAlignment="1">
      <alignment horizontal="center" vertical="center"/>
    </xf>
    <xf numFmtId="0" fontId="29" fillId="72" borderId="0" xfId="0" applyFont="1" applyFill="1" applyBorder="1" applyAlignment="1">
      <alignment horizontal="left" vertical="center"/>
    </xf>
    <xf numFmtId="0" fontId="29" fillId="73" borderId="0" xfId="0" applyFont="1" applyFill="1" applyBorder="1" applyAlignment="1">
      <alignment horizontal="left" vertical="center"/>
    </xf>
    <xf numFmtId="1" fontId="0" fillId="0" borderId="0" xfId="0" applyNumberFormat="1"/>
    <xf numFmtId="0" fontId="103" fillId="58" borderId="0" xfId="1670" applyFill="1" applyAlignment="1">
      <alignment horizontal="left" vertical="center" wrapText="1"/>
    </xf>
    <xf numFmtId="0" fontId="103" fillId="0" borderId="0" xfId="1670" applyFill="1" applyAlignment="1">
      <alignment horizontal="left" vertical="center" wrapText="1"/>
    </xf>
    <xf numFmtId="181" fontId="29" fillId="58" borderId="0" xfId="5" applyNumberFormat="1" applyFont="1" applyFill="1" applyBorder="1" applyAlignment="1">
      <alignment vertical="center"/>
    </xf>
    <xf numFmtId="181" fontId="112" fillId="0" borderId="0" xfId="5" applyNumberFormat="1" applyFont="1" applyFill="1" applyBorder="1" applyAlignment="1">
      <alignment vertical="center"/>
    </xf>
    <xf numFmtId="174" fontId="99" fillId="0" borderId="0" xfId="0" applyNumberFormat="1" applyFont="1" applyAlignment="1">
      <alignment vertical="center"/>
    </xf>
    <xf numFmtId="0" fontId="99" fillId="0" borderId="0" xfId="0" applyFont="1"/>
    <xf numFmtId="0" fontId="93" fillId="57" borderId="0" xfId="0" applyFont="1" applyFill="1" applyBorder="1" applyAlignment="1">
      <alignment horizontal="left" vertical="center" wrapText="1"/>
    </xf>
    <xf numFmtId="0" fontId="29" fillId="59" borderId="0" xfId="0" applyFont="1" applyFill="1" applyBorder="1" applyAlignment="1">
      <alignment horizontal="center" vertical="center" wrapText="1"/>
    </xf>
    <xf numFmtId="0" fontId="73" fillId="0" borderId="0" xfId="1481" applyFont="1" applyBorder="1" applyAlignment="1">
      <alignment horizontal="center" vertical="center"/>
    </xf>
    <xf numFmtId="0" fontId="93" fillId="57" borderId="0" xfId="0" applyFont="1" applyFill="1" applyBorder="1" applyAlignment="1">
      <alignment horizontal="center" vertical="center"/>
    </xf>
    <xf numFmtId="0" fontId="99" fillId="57" borderId="0" xfId="0" applyFont="1" applyFill="1" applyBorder="1" applyAlignment="1">
      <alignment horizontal="left" vertical="center" wrapText="1"/>
    </xf>
    <xf numFmtId="0" fontId="29" fillId="59" borderId="0" xfId="0" applyFont="1" applyFill="1" applyBorder="1" applyAlignment="1">
      <alignment horizontal="center" vertical="center" wrapText="1"/>
    </xf>
    <xf numFmtId="0" fontId="73" fillId="0" borderId="0" xfId="1481" applyFont="1" applyBorder="1" applyAlignment="1">
      <alignment horizontal="center" vertical="center"/>
    </xf>
    <xf numFmtId="0" fontId="93" fillId="63" borderId="0" xfId="0" applyFont="1" applyFill="1" applyAlignment="1">
      <alignment horizontal="center" vertical="center" wrapText="1"/>
    </xf>
    <xf numFmtId="3" fontId="28" fillId="66" borderId="0" xfId="0" applyNumberFormat="1" applyFont="1" applyFill="1" applyBorder="1" applyAlignment="1">
      <alignment vertical="center"/>
    </xf>
    <xf numFmtId="0" fontId="28" fillId="0" borderId="29" xfId="0" applyFont="1" applyBorder="1" applyAlignment="1">
      <alignment horizontal="center" wrapText="1"/>
    </xf>
    <xf numFmtId="0" fontId="93" fillId="57" borderId="12" xfId="0" applyFont="1" applyFill="1" applyBorder="1" applyAlignment="1">
      <alignment horizontal="center" vertical="center" wrapText="1"/>
    </xf>
    <xf numFmtId="0" fontId="93" fillId="57" borderId="0" xfId="0" applyFont="1" applyFill="1" applyBorder="1" applyAlignment="1">
      <alignment horizontal="left" vertical="center" wrapText="1"/>
    </xf>
    <xf numFmtId="0" fontId="94" fillId="63" borderId="0" xfId="0" applyFont="1" applyFill="1" applyBorder="1" applyAlignment="1">
      <alignment horizontal="left" vertical="center"/>
    </xf>
    <xf numFmtId="0" fontId="93" fillId="57" borderId="0" xfId="0" applyFont="1" applyFill="1" applyBorder="1" applyAlignment="1">
      <alignment horizontal="center" vertical="center" wrapText="1"/>
    </xf>
    <xf numFmtId="0" fontId="93" fillId="63" borderId="0" xfId="0" applyFont="1" applyFill="1" applyBorder="1" applyAlignment="1">
      <alignment horizontal="center" vertical="center" wrapText="1"/>
    </xf>
    <xf numFmtId="0" fontId="93" fillId="63" borderId="12" xfId="0" applyFont="1" applyFill="1" applyBorder="1" applyAlignment="1">
      <alignment horizontal="center" vertical="center" wrapText="1"/>
    </xf>
    <xf numFmtId="0" fontId="93" fillId="63" borderId="25" xfId="0" applyFont="1" applyFill="1" applyBorder="1" applyAlignment="1">
      <alignment horizontal="center" vertical="center" wrapText="1"/>
    </xf>
    <xf numFmtId="0" fontId="93" fillId="57" borderId="12" xfId="0" applyFont="1" applyFill="1" applyBorder="1" applyAlignment="1">
      <alignment horizontal="center" vertical="center" wrapText="1"/>
    </xf>
    <xf numFmtId="0" fontId="93" fillId="57" borderId="0" xfId="0" applyFont="1" applyFill="1" applyBorder="1" applyAlignment="1">
      <alignment horizontal="left" vertical="center" wrapText="1"/>
    </xf>
    <xf numFmtId="0" fontId="93" fillId="57" borderId="12" xfId="0" applyFont="1" applyFill="1" applyBorder="1" applyAlignment="1">
      <alignment horizontal="left" vertical="center" wrapText="1"/>
    </xf>
    <xf numFmtId="0" fontId="94" fillId="63" borderId="0" xfId="0" applyFont="1" applyFill="1" applyBorder="1" applyAlignment="1">
      <alignment horizontal="center" vertical="center"/>
    </xf>
    <xf numFmtId="0" fontId="94" fillId="63" borderId="12" xfId="0" applyFont="1" applyFill="1" applyBorder="1" applyAlignment="1">
      <alignment horizontal="center" vertical="center"/>
    </xf>
    <xf numFmtId="0" fontId="94" fillId="63" borderId="0" xfId="0" applyFont="1" applyFill="1" applyBorder="1" applyAlignment="1">
      <alignment horizontal="left" vertical="center"/>
    </xf>
    <xf numFmtId="0" fontId="94" fillId="63" borderId="12" xfId="0" applyFont="1" applyFill="1" applyBorder="1" applyAlignment="1">
      <alignment horizontal="left" vertical="center"/>
    </xf>
    <xf numFmtId="0" fontId="93" fillId="57" borderId="25" xfId="0" applyFont="1" applyFill="1" applyBorder="1" applyAlignment="1">
      <alignment horizontal="center" vertical="center" wrapText="1"/>
    </xf>
    <xf numFmtId="0" fontId="94" fillId="63" borderId="0" xfId="0" applyFont="1" applyFill="1" applyAlignment="1">
      <alignment horizontal="center"/>
    </xf>
    <xf numFmtId="0" fontId="73" fillId="58" borderId="0" xfId="1481" applyFont="1" applyFill="1" applyAlignment="1">
      <alignment horizontal="left" vertical="center" wrapText="1"/>
    </xf>
    <xf numFmtId="0" fontId="29" fillId="59" borderId="0" xfId="0" applyFont="1" applyFill="1" applyBorder="1" applyAlignment="1">
      <alignment horizontal="center" vertical="center" wrapText="1"/>
    </xf>
    <xf numFmtId="0" fontId="73" fillId="0" borderId="0" xfId="1481" applyFont="1" applyFill="1" applyAlignment="1">
      <alignment horizontal="left" vertical="center" wrapText="1"/>
    </xf>
    <xf numFmtId="0" fontId="73" fillId="0" borderId="0" xfId="1481" applyFont="1" applyBorder="1" applyAlignment="1">
      <alignment horizontal="center" vertical="center"/>
    </xf>
    <xf numFmtId="0" fontId="73" fillId="58" borderId="0" xfId="1481" applyFont="1" applyFill="1" applyAlignment="1">
      <alignment vertical="center" wrapText="1"/>
    </xf>
    <xf numFmtId="0" fontId="29" fillId="59" borderId="0" xfId="0" applyFont="1" applyFill="1" applyBorder="1" applyAlignment="1">
      <alignment horizontal="left" vertical="center" wrapText="1"/>
    </xf>
    <xf numFmtId="0" fontId="73" fillId="0" borderId="0" xfId="1481" applyFont="1" applyBorder="1" applyAlignment="1">
      <alignment horizontal="left" vertical="center"/>
    </xf>
    <xf numFmtId="0" fontId="73" fillId="0" borderId="0" xfId="1481" applyFont="1" applyFill="1" applyAlignment="1">
      <alignment vertical="center" wrapText="1"/>
    </xf>
    <xf numFmtId="0" fontId="29" fillId="59" borderId="36" xfId="0" applyFont="1" applyFill="1" applyBorder="1" applyAlignment="1">
      <alignment horizontal="center" vertical="center" wrapText="1"/>
    </xf>
    <xf numFmtId="9" fontId="73" fillId="0" borderId="0" xfId="1353" applyFont="1" applyBorder="1" applyAlignment="1">
      <alignment horizontal="right" vertical="center" wrapText="1"/>
    </xf>
    <xf numFmtId="0" fontId="73" fillId="58" borderId="0" xfId="1481" applyFont="1" applyFill="1" applyAlignment="1">
      <alignment vertical="center"/>
    </xf>
    <xf numFmtId="0" fontId="73" fillId="58" borderId="24" xfId="1481" applyFont="1" applyFill="1" applyBorder="1" applyAlignment="1">
      <alignment vertical="center" wrapText="1"/>
    </xf>
    <xf numFmtId="0" fontId="29" fillId="59" borderId="23" xfId="0" applyFont="1" applyFill="1" applyBorder="1" applyAlignment="1">
      <alignment horizontal="left" vertical="center" wrapText="1"/>
    </xf>
    <xf numFmtId="0" fontId="96" fillId="61" borderId="50" xfId="0" applyFont="1" applyFill="1" applyBorder="1" applyAlignment="1">
      <alignment horizontal="center" vertical="center"/>
    </xf>
    <xf numFmtId="0" fontId="109" fillId="63" borderId="21" xfId="0" applyFont="1" applyFill="1" applyBorder="1" applyAlignment="1">
      <alignment horizontal="center" vertical="center" wrapText="1"/>
    </xf>
    <xf numFmtId="0" fontId="74" fillId="59" borderId="23" xfId="0" applyFont="1" applyFill="1" applyBorder="1" applyAlignment="1">
      <alignment horizontal="center" vertical="center" wrapText="1"/>
    </xf>
    <xf numFmtId="0" fontId="74" fillId="59" borderId="0" xfId="0" applyFont="1" applyFill="1" applyBorder="1" applyAlignment="1">
      <alignment horizontal="center" vertical="center" wrapText="1"/>
    </xf>
    <xf numFmtId="0" fontId="74" fillId="59" borderId="22" xfId="0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74" fillId="0" borderId="50" xfId="0" applyFont="1" applyFill="1" applyBorder="1" applyAlignment="1">
      <alignment horizontal="center" vertical="center" wrapText="1"/>
    </xf>
    <xf numFmtId="0" fontId="74" fillId="0" borderId="0" xfId="0" applyFont="1" applyFill="1" applyBorder="1" applyAlignment="1">
      <alignment horizontal="center" vertical="center" wrapText="1"/>
    </xf>
    <xf numFmtId="0" fontId="74" fillId="0" borderId="51" xfId="0" applyFont="1" applyFill="1" applyBorder="1" applyAlignment="1">
      <alignment horizontal="center" vertical="center" wrapText="1"/>
    </xf>
    <xf numFmtId="0" fontId="74" fillId="59" borderId="50" xfId="0" applyFont="1" applyFill="1" applyBorder="1" applyAlignment="1">
      <alignment horizontal="center" vertical="center" wrapText="1"/>
    </xf>
    <xf numFmtId="0" fontId="74" fillId="59" borderId="51" xfId="0" applyFont="1" applyFill="1" applyBorder="1" applyAlignment="1">
      <alignment horizontal="center" vertical="center" wrapText="1"/>
    </xf>
    <xf numFmtId="0" fontId="28" fillId="74" borderId="0" xfId="0" applyFont="1" applyFill="1"/>
    <xf numFmtId="0" fontId="29" fillId="74" borderId="0" xfId="0" applyFont="1" applyFill="1"/>
    <xf numFmtId="4" fontId="29" fillId="74" borderId="0" xfId="0" applyNumberFormat="1" applyFont="1" applyFill="1"/>
  </cellXfs>
  <cellStyles count="1713">
    <cellStyle name="_x0004_¥" xfId="1495"/>
    <cellStyle name="20 % - Accent1 10 2" xfId="7"/>
    <cellStyle name="20 % - Accent1 10 3" xfId="8"/>
    <cellStyle name="20 % - Accent1 11 2" xfId="9"/>
    <cellStyle name="20 % - Accent1 11 3" xfId="10"/>
    <cellStyle name="20 % - Accent1 12 2" xfId="11"/>
    <cellStyle name="20 % - Accent1 12 3" xfId="12"/>
    <cellStyle name="20 % - Accent1 13 2" xfId="13"/>
    <cellStyle name="20 % - Accent1 13 3" xfId="14"/>
    <cellStyle name="20 % - Accent1 14 2" xfId="15"/>
    <cellStyle name="20 % - Accent1 14 3" xfId="16"/>
    <cellStyle name="20 % - Accent1 15 2" xfId="17"/>
    <cellStyle name="20 % - Accent1 15 3" xfId="18"/>
    <cellStyle name="20 % - Accent1 16 2" xfId="19"/>
    <cellStyle name="20 % - Accent1 16 3" xfId="20"/>
    <cellStyle name="20 % - Accent1 17 2" xfId="21"/>
    <cellStyle name="20 % - Accent1 17 3" xfId="22"/>
    <cellStyle name="20 % - Accent1 2 2" xfId="23"/>
    <cellStyle name="20 % - Accent1 2 3" xfId="24"/>
    <cellStyle name="20 % - Accent1 3 2" xfId="25"/>
    <cellStyle name="20 % - Accent1 3 3" xfId="26"/>
    <cellStyle name="20 % - Accent1 4 2" xfId="27"/>
    <cellStyle name="20 % - Accent1 4 3" xfId="28"/>
    <cellStyle name="20 % - Accent1 5 2" xfId="29"/>
    <cellStyle name="20 % - Accent1 5 3" xfId="30"/>
    <cellStyle name="20 % - Accent1 6 2" xfId="31"/>
    <cellStyle name="20 % - Accent1 6 3" xfId="32"/>
    <cellStyle name="20 % - Accent1 7 2" xfId="33"/>
    <cellStyle name="20 % - Accent1 7 3" xfId="34"/>
    <cellStyle name="20 % - Accent1 8 2" xfId="35"/>
    <cellStyle name="20 % - Accent1 8 3" xfId="36"/>
    <cellStyle name="20 % - Accent1 9 2" xfId="37"/>
    <cellStyle name="20 % - Accent1 9 3" xfId="38"/>
    <cellStyle name="20 % - Accent2 10 2" xfId="39"/>
    <cellStyle name="20 % - Accent2 10 3" xfId="40"/>
    <cellStyle name="20 % - Accent2 11 2" xfId="41"/>
    <cellStyle name="20 % - Accent2 11 3" xfId="42"/>
    <cellStyle name="20 % - Accent2 12 2" xfId="43"/>
    <cellStyle name="20 % - Accent2 12 3" xfId="44"/>
    <cellStyle name="20 % - Accent2 13 2" xfId="45"/>
    <cellStyle name="20 % - Accent2 13 3" xfId="46"/>
    <cellStyle name="20 % - Accent2 14 2" xfId="47"/>
    <cellStyle name="20 % - Accent2 14 3" xfId="48"/>
    <cellStyle name="20 % - Accent2 15 2" xfId="49"/>
    <cellStyle name="20 % - Accent2 15 3" xfId="50"/>
    <cellStyle name="20 % - Accent2 16 2" xfId="51"/>
    <cellStyle name="20 % - Accent2 16 3" xfId="52"/>
    <cellStyle name="20 % - Accent2 17 2" xfId="53"/>
    <cellStyle name="20 % - Accent2 17 3" xfId="54"/>
    <cellStyle name="20 % - Accent2 2 2" xfId="55"/>
    <cellStyle name="20 % - Accent2 2 3" xfId="56"/>
    <cellStyle name="20 % - Accent2 3 2" xfId="57"/>
    <cellStyle name="20 % - Accent2 3 3" xfId="58"/>
    <cellStyle name="20 % - Accent2 4 2" xfId="59"/>
    <cellStyle name="20 % - Accent2 4 3" xfId="60"/>
    <cellStyle name="20 % - Accent2 5 2" xfId="61"/>
    <cellStyle name="20 % - Accent2 5 3" xfId="62"/>
    <cellStyle name="20 % - Accent2 6 2" xfId="63"/>
    <cellStyle name="20 % - Accent2 6 3" xfId="64"/>
    <cellStyle name="20 % - Accent2 7 2" xfId="65"/>
    <cellStyle name="20 % - Accent2 7 3" xfId="66"/>
    <cellStyle name="20 % - Accent2 8 2" xfId="67"/>
    <cellStyle name="20 % - Accent2 8 3" xfId="68"/>
    <cellStyle name="20 % - Accent2 9 2" xfId="69"/>
    <cellStyle name="20 % - Accent2 9 3" xfId="70"/>
    <cellStyle name="20 % - Accent3 10 2" xfId="71"/>
    <cellStyle name="20 % - Accent3 10 3" xfId="72"/>
    <cellStyle name="20 % - Accent3 11 2" xfId="73"/>
    <cellStyle name="20 % - Accent3 11 3" xfId="74"/>
    <cellStyle name="20 % - Accent3 12 2" xfId="75"/>
    <cellStyle name="20 % - Accent3 12 3" xfId="76"/>
    <cellStyle name="20 % - Accent3 13 2" xfId="77"/>
    <cellStyle name="20 % - Accent3 13 3" xfId="78"/>
    <cellStyle name="20 % - Accent3 14 2" xfId="79"/>
    <cellStyle name="20 % - Accent3 14 3" xfId="80"/>
    <cellStyle name="20 % - Accent3 15 2" xfId="81"/>
    <cellStyle name="20 % - Accent3 15 3" xfId="82"/>
    <cellStyle name="20 % - Accent3 16 2" xfId="83"/>
    <cellStyle name="20 % - Accent3 16 3" xfId="84"/>
    <cellStyle name="20 % - Accent3 17 2" xfId="85"/>
    <cellStyle name="20 % - Accent3 17 3" xfId="86"/>
    <cellStyle name="20 % - Accent3 2 2" xfId="87"/>
    <cellStyle name="20 % - Accent3 2 3" xfId="88"/>
    <cellStyle name="20 % - Accent3 3 2" xfId="89"/>
    <cellStyle name="20 % - Accent3 3 3" xfId="90"/>
    <cellStyle name="20 % - Accent3 4 2" xfId="91"/>
    <cellStyle name="20 % - Accent3 4 3" xfId="92"/>
    <cellStyle name="20 % - Accent3 5 2" xfId="93"/>
    <cellStyle name="20 % - Accent3 5 3" xfId="94"/>
    <cellStyle name="20 % - Accent3 6 2" xfId="95"/>
    <cellStyle name="20 % - Accent3 6 3" xfId="96"/>
    <cellStyle name="20 % - Accent3 7 2" xfId="97"/>
    <cellStyle name="20 % - Accent3 7 3" xfId="98"/>
    <cellStyle name="20 % - Accent3 8 2" xfId="99"/>
    <cellStyle name="20 % - Accent3 8 3" xfId="100"/>
    <cellStyle name="20 % - Accent3 9 2" xfId="101"/>
    <cellStyle name="20 % - Accent3 9 3" xfId="102"/>
    <cellStyle name="20 % - Accent4 10 2" xfId="103"/>
    <cellStyle name="20 % - Accent4 10 3" xfId="104"/>
    <cellStyle name="20 % - Accent4 11 2" xfId="105"/>
    <cellStyle name="20 % - Accent4 11 3" xfId="106"/>
    <cellStyle name="20 % - Accent4 12 2" xfId="107"/>
    <cellStyle name="20 % - Accent4 12 3" xfId="108"/>
    <cellStyle name="20 % - Accent4 13 2" xfId="109"/>
    <cellStyle name="20 % - Accent4 13 3" xfId="110"/>
    <cellStyle name="20 % - Accent4 14 2" xfId="111"/>
    <cellStyle name="20 % - Accent4 14 3" xfId="112"/>
    <cellStyle name="20 % - Accent4 15 2" xfId="113"/>
    <cellStyle name="20 % - Accent4 15 3" xfId="114"/>
    <cellStyle name="20 % - Accent4 16 2" xfId="115"/>
    <cellStyle name="20 % - Accent4 16 3" xfId="116"/>
    <cellStyle name="20 % - Accent4 17 2" xfId="117"/>
    <cellStyle name="20 % - Accent4 17 3" xfId="118"/>
    <cellStyle name="20 % - Accent4 2 2" xfId="119"/>
    <cellStyle name="20 % - Accent4 2 3" xfId="120"/>
    <cellStyle name="20 % - Accent4 3 2" xfId="121"/>
    <cellStyle name="20 % - Accent4 3 3" xfId="122"/>
    <cellStyle name="20 % - Accent4 4 2" xfId="123"/>
    <cellStyle name="20 % - Accent4 4 3" xfId="124"/>
    <cellStyle name="20 % - Accent4 5 2" xfId="125"/>
    <cellStyle name="20 % - Accent4 5 3" xfId="126"/>
    <cellStyle name="20 % - Accent4 6 2" xfId="127"/>
    <cellStyle name="20 % - Accent4 6 3" xfId="128"/>
    <cellStyle name="20 % - Accent4 7 2" xfId="129"/>
    <cellStyle name="20 % - Accent4 7 3" xfId="130"/>
    <cellStyle name="20 % - Accent4 8 2" xfId="131"/>
    <cellStyle name="20 % - Accent4 8 3" xfId="132"/>
    <cellStyle name="20 % - Accent4 9 2" xfId="133"/>
    <cellStyle name="20 % - Accent4 9 3" xfId="134"/>
    <cellStyle name="20 % - Accent5 10 2" xfId="135"/>
    <cellStyle name="20 % - Accent5 10 3" xfId="136"/>
    <cellStyle name="20 % - Accent5 11 2" xfId="137"/>
    <cellStyle name="20 % - Accent5 11 3" xfId="138"/>
    <cellStyle name="20 % - Accent5 12 2" xfId="139"/>
    <cellStyle name="20 % - Accent5 12 3" xfId="140"/>
    <cellStyle name="20 % - Accent5 13 2" xfId="141"/>
    <cellStyle name="20 % - Accent5 13 3" xfId="142"/>
    <cellStyle name="20 % - Accent5 14 2" xfId="143"/>
    <cellStyle name="20 % - Accent5 14 3" xfId="144"/>
    <cellStyle name="20 % - Accent5 15 2" xfId="145"/>
    <cellStyle name="20 % - Accent5 15 3" xfId="146"/>
    <cellStyle name="20 % - Accent5 16 2" xfId="147"/>
    <cellStyle name="20 % - Accent5 16 3" xfId="148"/>
    <cellStyle name="20 % - Accent5 17 2" xfId="149"/>
    <cellStyle name="20 % - Accent5 17 3" xfId="150"/>
    <cellStyle name="20 % - Accent5 2 2" xfId="151"/>
    <cellStyle name="20 % - Accent5 2 3" xfId="152"/>
    <cellStyle name="20 % - Accent5 3 2" xfId="153"/>
    <cellStyle name="20 % - Accent5 3 3" xfId="154"/>
    <cellStyle name="20 % - Accent5 4 2" xfId="155"/>
    <cellStyle name="20 % - Accent5 4 3" xfId="156"/>
    <cellStyle name="20 % - Accent5 5 2" xfId="157"/>
    <cellStyle name="20 % - Accent5 5 3" xfId="158"/>
    <cellStyle name="20 % - Accent5 6 2" xfId="159"/>
    <cellStyle name="20 % - Accent5 6 3" xfId="160"/>
    <cellStyle name="20 % - Accent5 7 2" xfId="161"/>
    <cellStyle name="20 % - Accent5 7 3" xfId="162"/>
    <cellStyle name="20 % - Accent5 8 2" xfId="163"/>
    <cellStyle name="20 % - Accent5 8 3" xfId="164"/>
    <cellStyle name="20 % - Accent5 9 2" xfId="165"/>
    <cellStyle name="20 % - Accent5 9 3" xfId="166"/>
    <cellStyle name="20 % - Accent6 10 2" xfId="167"/>
    <cellStyle name="20 % - Accent6 10 3" xfId="168"/>
    <cellStyle name="20 % - Accent6 11 2" xfId="169"/>
    <cellStyle name="20 % - Accent6 11 3" xfId="170"/>
    <cellStyle name="20 % - Accent6 12 2" xfId="171"/>
    <cellStyle name="20 % - Accent6 12 3" xfId="172"/>
    <cellStyle name="20 % - Accent6 13 2" xfId="173"/>
    <cellStyle name="20 % - Accent6 13 3" xfId="174"/>
    <cellStyle name="20 % - Accent6 14 2" xfId="175"/>
    <cellStyle name="20 % - Accent6 14 3" xfId="176"/>
    <cellStyle name="20 % - Accent6 15 2" xfId="177"/>
    <cellStyle name="20 % - Accent6 15 3" xfId="178"/>
    <cellStyle name="20 % - Accent6 16 2" xfId="179"/>
    <cellStyle name="20 % - Accent6 16 3" xfId="180"/>
    <cellStyle name="20 % - Accent6 17 2" xfId="181"/>
    <cellStyle name="20 % - Accent6 17 3" xfId="182"/>
    <cellStyle name="20 % - Accent6 2 2" xfId="183"/>
    <cellStyle name="20 % - Accent6 2 3" xfId="184"/>
    <cellStyle name="20 % - Accent6 3 2" xfId="185"/>
    <cellStyle name="20 % - Accent6 3 3" xfId="186"/>
    <cellStyle name="20 % - Accent6 4 2" xfId="187"/>
    <cellStyle name="20 % - Accent6 4 3" xfId="188"/>
    <cellStyle name="20 % - Accent6 5 2" xfId="189"/>
    <cellStyle name="20 % - Accent6 5 3" xfId="190"/>
    <cellStyle name="20 % - Accent6 6 2" xfId="191"/>
    <cellStyle name="20 % - Accent6 6 3" xfId="192"/>
    <cellStyle name="20 % - Accent6 7 2" xfId="193"/>
    <cellStyle name="20 % - Accent6 7 3" xfId="194"/>
    <cellStyle name="20 % - Accent6 8 2" xfId="195"/>
    <cellStyle name="20 % - Accent6 8 3" xfId="196"/>
    <cellStyle name="20 % - Accent6 9 2" xfId="197"/>
    <cellStyle name="20 % - Accent6 9 3" xfId="198"/>
    <cellStyle name="20% - Accent1" xfId="1458" builtinId="30" customBuiltin="1"/>
    <cellStyle name="20% - Accent1 2" xfId="1506"/>
    <cellStyle name="20% - Accent1 2 2" xfId="1541"/>
    <cellStyle name="20% - Accent1 3" xfId="1522"/>
    <cellStyle name="20% - Accent1 4" xfId="1556"/>
    <cellStyle name="20% - Accent1 5" xfId="1571"/>
    <cellStyle name="20% - Accent1 6" xfId="1586"/>
    <cellStyle name="20% - Accent1 7" xfId="1601"/>
    <cellStyle name="20% - Accent1 8" xfId="1615"/>
    <cellStyle name="20% - Accent1 9" xfId="1630"/>
    <cellStyle name="20% - Accent2" xfId="1462" builtinId="34" customBuiltin="1"/>
    <cellStyle name="20% - Accent2 2" xfId="1508"/>
    <cellStyle name="20% - Accent2 2 2" xfId="1543"/>
    <cellStyle name="20% - Accent2 3" xfId="1524"/>
    <cellStyle name="20% - Accent2 4" xfId="1558"/>
    <cellStyle name="20% - Accent2 5" xfId="1573"/>
    <cellStyle name="20% - Accent2 6" xfId="1588"/>
    <cellStyle name="20% - Accent2 7" xfId="1603"/>
    <cellStyle name="20% - Accent2 8" xfId="1617"/>
    <cellStyle name="20% - Accent2 9" xfId="1632"/>
    <cellStyle name="20% - Accent3" xfId="1466" builtinId="38" customBuiltin="1"/>
    <cellStyle name="20% - Accent3 2" xfId="1510"/>
    <cellStyle name="20% - Accent3 2 2" xfId="1545"/>
    <cellStyle name="20% - Accent3 3" xfId="1526"/>
    <cellStyle name="20% - Accent3 4" xfId="1560"/>
    <cellStyle name="20% - Accent3 5" xfId="1575"/>
    <cellStyle name="20% - Accent3 6" xfId="1590"/>
    <cellStyle name="20% - Accent3 7" xfId="1605"/>
    <cellStyle name="20% - Accent3 8" xfId="1619"/>
    <cellStyle name="20% - Accent3 9" xfId="1634"/>
    <cellStyle name="20% - Accent4" xfId="1470" builtinId="42" customBuiltin="1"/>
    <cellStyle name="20% - Accent4 2" xfId="1512"/>
    <cellStyle name="20% - Accent4 2 2" xfId="1547"/>
    <cellStyle name="20% - Accent4 3" xfId="1528"/>
    <cellStyle name="20% - Accent4 4" xfId="1562"/>
    <cellStyle name="20% - Accent4 5" xfId="1577"/>
    <cellStyle name="20% - Accent4 6" xfId="1592"/>
    <cellStyle name="20% - Accent4 7" xfId="1607"/>
    <cellStyle name="20% - Accent4 8" xfId="1621"/>
    <cellStyle name="20% - Accent4 9" xfId="1636"/>
    <cellStyle name="20% - Accent5" xfId="1474" builtinId="46" customBuiltin="1"/>
    <cellStyle name="20% - Accent5 2" xfId="1514"/>
    <cellStyle name="20% - Accent5 2 2" xfId="1549"/>
    <cellStyle name="20% - Accent5 3" xfId="1530"/>
    <cellStyle name="20% - Accent5 4" xfId="1564"/>
    <cellStyle name="20% - Accent5 5" xfId="1579"/>
    <cellStyle name="20% - Accent5 6" xfId="1594"/>
    <cellStyle name="20% - Accent5 7" xfId="1609"/>
    <cellStyle name="20% - Accent5 8" xfId="1623"/>
    <cellStyle name="20% - Accent5 9" xfId="1638"/>
    <cellStyle name="20% - Accent6" xfId="1478" builtinId="50" customBuiltin="1"/>
    <cellStyle name="20% - Accent6 2" xfId="1516"/>
    <cellStyle name="20% - Accent6 2 2" xfId="1551"/>
    <cellStyle name="20% - Accent6 3" xfId="1532"/>
    <cellStyle name="20% - Accent6 4" xfId="1566"/>
    <cellStyle name="20% - Accent6 5" xfId="1581"/>
    <cellStyle name="20% - Accent6 6" xfId="1596"/>
    <cellStyle name="20% - Accent6 7" xfId="1611"/>
    <cellStyle name="20% - Accent6 8" xfId="1625"/>
    <cellStyle name="20% - Accent6 9" xfId="1640"/>
    <cellStyle name="20% - 强调文字颜色 1" xfId="1364"/>
    <cellStyle name="20% - 强调文字颜色 2" xfId="1365"/>
    <cellStyle name="20% - 强调文字颜色 3" xfId="1366"/>
    <cellStyle name="20% - 强调文字颜色 4" xfId="1367"/>
    <cellStyle name="20% - 强调文字颜色 5" xfId="1368"/>
    <cellStyle name="20% - 强调文字颜色 6" xfId="1369"/>
    <cellStyle name="40 % - Accent1 10 2" xfId="199"/>
    <cellStyle name="40 % - Accent1 10 3" xfId="200"/>
    <cellStyle name="40 % - Accent1 11 2" xfId="201"/>
    <cellStyle name="40 % - Accent1 11 3" xfId="202"/>
    <cellStyle name="40 % - Accent1 12 2" xfId="203"/>
    <cellStyle name="40 % - Accent1 12 3" xfId="204"/>
    <cellStyle name="40 % - Accent1 13 2" xfId="205"/>
    <cellStyle name="40 % - Accent1 13 3" xfId="206"/>
    <cellStyle name="40 % - Accent1 14 2" xfId="207"/>
    <cellStyle name="40 % - Accent1 14 3" xfId="208"/>
    <cellStyle name="40 % - Accent1 15 2" xfId="209"/>
    <cellStyle name="40 % - Accent1 15 3" xfId="210"/>
    <cellStyle name="40 % - Accent1 16 2" xfId="211"/>
    <cellStyle name="40 % - Accent1 16 3" xfId="212"/>
    <cellStyle name="40 % - Accent1 17 2" xfId="213"/>
    <cellStyle name="40 % - Accent1 17 3" xfId="214"/>
    <cellStyle name="40 % - Accent1 2 2" xfId="215"/>
    <cellStyle name="40 % - Accent1 2 3" xfId="216"/>
    <cellStyle name="40 % - Accent1 3 2" xfId="217"/>
    <cellStyle name="40 % - Accent1 3 3" xfId="218"/>
    <cellStyle name="40 % - Accent1 4 2" xfId="219"/>
    <cellStyle name="40 % - Accent1 4 3" xfId="220"/>
    <cellStyle name="40 % - Accent1 5 2" xfId="221"/>
    <cellStyle name="40 % - Accent1 5 3" xfId="222"/>
    <cellStyle name="40 % - Accent1 6 2" xfId="223"/>
    <cellStyle name="40 % - Accent1 6 3" xfId="224"/>
    <cellStyle name="40 % - Accent1 7 2" xfId="225"/>
    <cellStyle name="40 % - Accent1 7 3" xfId="226"/>
    <cellStyle name="40 % - Accent1 8 2" xfId="227"/>
    <cellStyle name="40 % - Accent1 8 3" xfId="228"/>
    <cellStyle name="40 % - Accent1 9 2" xfId="229"/>
    <cellStyle name="40 % - Accent1 9 3" xfId="230"/>
    <cellStyle name="40 % - Accent2 10 2" xfId="231"/>
    <cellStyle name="40 % - Accent2 10 3" xfId="232"/>
    <cellStyle name="40 % - Accent2 11 2" xfId="233"/>
    <cellStyle name="40 % - Accent2 11 3" xfId="234"/>
    <cellStyle name="40 % - Accent2 12 2" xfId="235"/>
    <cellStyle name="40 % - Accent2 12 3" xfId="236"/>
    <cellStyle name="40 % - Accent2 13 2" xfId="237"/>
    <cellStyle name="40 % - Accent2 13 3" xfId="238"/>
    <cellStyle name="40 % - Accent2 14 2" xfId="239"/>
    <cellStyle name="40 % - Accent2 14 3" xfId="240"/>
    <cellStyle name="40 % - Accent2 15 2" xfId="241"/>
    <cellStyle name="40 % - Accent2 15 3" xfId="242"/>
    <cellStyle name="40 % - Accent2 16 2" xfId="243"/>
    <cellStyle name="40 % - Accent2 16 3" xfId="244"/>
    <cellStyle name="40 % - Accent2 17 2" xfId="245"/>
    <cellStyle name="40 % - Accent2 17 3" xfId="246"/>
    <cellStyle name="40 % - Accent2 2 2" xfId="247"/>
    <cellStyle name="40 % - Accent2 2 3" xfId="248"/>
    <cellStyle name="40 % - Accent2 3 2" xfId="249"/>
    <cellStyle name="40 % - Accent2 3 3" xfId="250"/>
    <cellStyle name="40 % - Accent2 4 2" xfId="251"/>
    <cellStyle name="40 % - Accent2 4 3" xfId="252"/>
    <cellStyle name="40 % - Accent2 5 2" xfId="253"/>
    <cellStyle name="40 % - Accent2 5 3" xfId="254"/>
    <cellStyle name="40 % - Accent2 6 2" xfId="255"/>
    <cellStyle name="40 % - Accent2 6 3" xfId="256"/>
    <cellStyle name="40 % - Accent2 7 2" xfId="257"/>
    <cellStyle name="40 % - Accent2 7 3" xfId="258"/>
    <cellStyle name="40 % - Accent2 8 2" xfId="259"/>
    <cellStyle name="40 % - Accent2 8 3" xfId="260"/>
    <cellStyle name="40 % - Accent2 9 2" xfId="261"/>
    <cellStyle name="40 % - Accent2 9 3" xfId="262"/>
    <cellStyle name="40 % - Accent3 10 2" xfId="263"/>
    <cellStyle name="40 % - Accent3 10 3" xfId="264"/>
    <cellStyle name="40 % - Accent3 11 2" xfId="265"/>
    <cellStyle name="40 % - Accent3 11 3" xfId="266"/>
    <cellStyle name="40 % - Accent3 12 2" xfId="267"/>
    <cellStyle name="40 % - Accent3 12 3" xfId="268"/>
    <cellStyle name="40 % - Accent3 13 2" xfId="269"/>
    <cellStyle name="40 % - Accent3 13 3" xfId="270"/>
    <cellStyle name="40 % - Accent3 14 2" xfId="271"/>
    <cellStyle name="40 % - Accent3 14 3" xfId="272"/>
    <cellStyle name="40 % - Accent3 15 2" xfId="273"/>
    <cellStyle name="40 % - Accent3 15 3" xfId="274"/>
    <cellStyle name="40 % - Accent3 16 2" xfId="275"/>
    <cellStyle name="40 % - Accent3 16 3" xfId="276"/>
    <cellStyle name="40 % - Accent3 17 2" xfId="277"/>
    <cellStyle name="40 % - Accent3 17 3" xfId="278"/>
    <cellStyle name="40 % - Accent3 2 2" xfId="279"/>
    <cellStyle name="40 % - Accent3 2 3" xfId="280"/>
    <cellStyle name="40 % - Accent3 3 2" xfId="281"/>
    <cellStyle name="40 % - Accent3 3 3" xfId="282"/>
    <cellStyle name="40 % - Accent3 4 2" xfId="283"/>
    <cellStyle name="40 % - Accent3 4 3" xfId="284"/>
    <cellStyle name="40 % - Accent3 5 2" xfId="285"/>
    <cellStyle name="40 % - Accent3 5 3" xfId="286"/>
    <cellStyle name="40 % - Accent3 6 2" xfId="287"/>
    <cellStyle name="40 % - Accent3 6 3" xfId="288"/>
    <cellStyle name="40 % - Accent3 7 2" xfId="289"/>
    <cellStyle name="40 % - Accent3 7 3" xfId="290"/>
    <cellStyle name="40 % - Accent3 8 2" xfId="291"/>
    <cellStyle name="40 % - Accent3 8 3" xfId="292"/>
    <cellStyle name="40 % - Accent3 9 2" xfId="293"/>
    <cellStyle name="40 % - Accent3 9 3" xfId="294"/>
    <cellStyle name="40 % - Accent4 10 2" xfId="295"/>
    <cellStyle name="40 % - Accent4 10 3" xfId="296"/>
    <cellStyle name="40 % - Accent4 11 2" xfId="297"/>
    <cellStyle name="40 % - Accent4 11 3" xfId="298"/>
    <cellStyle name="40 % - Accent4 12 2" xfId="299"/>
    <cellStyle name="40 % - Accent4 12 3" xfId="300"/>
    <cellStyle name="40 % - Accent4 13 2" xfId="301"/>
    <cellStyle name="40 % - Accent4 13 3" xfId="302"/>
    <cellStyle name="40 % - Accent4 14 2" xfId="303"/>
    <cellStyle name="40 % - Accent4 14 3" xfId="304"/>
    <cellStyle name="40 % - Accent4 15 2" xfId="305"/>
    <cellStyle name="40 % - Accent4 15 3" xfId="306"/>
    <cellStyle name="40 % - Accent4 16 2" xfId="307"/>
    <cellStyle name="40 % - Accent4 16 3" xfId="308"/>
    <cellStyle name="40 % - Accent4 17 2" xfId="309"/>
    <cellStyle name="40 % - Accent4 17 3" xfId="310"/>
    <cellStyle name="40 % - Accent4 2 2" xfId="311"/>
    <cellStyle name="40 % - Accent4 2 3" xfId="312"/>
    <cellStyle name="40 % - Accent4 3 2" xfId="313"/>
    <cellStyle name="40 % - Accent4 3 3" xfId="314"/>
    <cellStyle name="40 % - Accent4 4 2" xfId="315"/>
    <cellStyle name="40 % - Accent4 4 3" xfId="316"/>
    <cellStyle name="40 % - Accent4 5 2" xfId="317"/>
    <cellStyle name="40 % - Accent4 5 3" xfId="318"/>
    <cellStyle name="40 % - Accent4 6 2" xfId="319"/>
    <cellStyle name="40 % - Accent4 6 3" xfId="320"/>
    <cellStyle name="40 % - Accent4 7 2" xfId="321"/>
    <cellStyle name="40 % - Accent4 7 3" xfId="322"/>
    <cellStyle name="40 % - Accent4 8 2" xfId="323"/>
    <cellStyle name="40 % - Accent4 8 3" xfId="324"/>
    <cellStyle name="40 % - Accent4 9 2" xfId="325"/>
    <cellStyle name="40 % - Accent4 9 3" xfId="326"/>
    <cellStyle name="40 % - Accent5 10 2" xfId="327"/>
    <cellStyle name="40 % - Accent5 10 3" xfId="328"/>
    <cellStyle name="40 % - Accent5 11 2" xfId="329"/>
    <cellStyle name="40 % - Accent5 11 3" xfId="330"/>
    <cellStyle name="40 % - Accent5 12 2" xfId="331"/>
    <cellStyle name="40 % - Accent5 12 3" xfId="332"/>
    <cellStyle name="40 % - Accent5 13 2" xfId="333"/>
    <cellStyle name="40 % - Accent5 13 3" xfId="334"/>
    <cellStyle name="40 % - Accent5 14 2" xfId="335"/>
    <cellStyle name="40 % - Accent5 14 3" xfId="336"/>
    <cellStyle name="40 % - Accent5 15 2" xfId="337"/>
    <cellStyle name="40 % - Accent5 15 3" xfId="338"/>
    <cellStyle name="40 % - Accent5 16 2" xfId="339"/>
    <cellStyle name="40 % - Accent5 16 3" xfId="340"/>
    <cellStyle name="40 % - Accent5 17 2" xfId="341"/>
    <cellStyle name="40 % - Accent5 17 3" xfId="342"/>
    <cellStyle name="40 % - Accent5 2 2" xfId="343"/>
    <cellStyle name="40 % - Accent5 2 3" xfId="344"/>
    <cellStyle name="40 % - Accent5 3 2" xfId="345"/>
    <cellStyle name="40 % - Accent5 3 3" xfId="346"/>
    <cellStyle name="40 % - Accent5 4 2" xfId="347"/>
    <cellStyle name="40 % - Accent5 4 3" xfId="348"/>
    <cellStyle name="40 % - Accent5 5 2" xfId="349"/>
    <cellStyle name="40 % - Accent5 5 3" xfId="350"/>
    <cellStyle name="40 % - Accent5 6 2" xfId="351"/>
    <cellStyle name="40 % - Accent5 6 3" xfId="352"/>
    <cellStyle name="40 % - Accent5 7 2" xfId="353"/>
    <cellStyle name="40 % - Accent5 7 3" xfId="354"/>
    <cellStyle name="40 % - Accent5 8 2" xfId="355"/>
    <cellStyle name="40 % - Accent5 8 3" xfId="356"/>
    <cellStyle name="40 % - Accent5 9 2" xfId="357"/>
    <cellStyle name="40 % - Accent5 9 3" xfId="358"/>
    <cellStyle name="40 % - Accent6 10 2" xfId="359"/>
    <cellStyle name="40 % - Accent6 10 3" xfId="360"/>
    <cellStyle name="40 % - Accent6 11 2" xfId="361"/>
    <cellStyle name="40 % - Accent6 11 3" xfId="362"/>
    <cellStyle name="40 % - Accent6 12 2" xfId="363"/>
    <cellStyle name="40 % - Accent6 12 3" xfId="364"/>
    <cellStyle name="40 % - Accent6 13 2" xfId="365"/>
    <cellStyle name="40 % - Accent6 13 3" xfId="366"/>
    <cellStyle name="40 % - Accent6 14 2" xfId="367"/>
    <cellStyle name="40 % - Accent6 14 3" xfId="368"/>
    <cellStyle name="40 % - Accent6 15 2" xfId="369"/>
    <cellStyle name="40 % - Accent6 15 3" xfId="370"/>
    <cellStyle name="40 % - Accent6 16 2" xfId="371"/>
    <cellStyle name="40 % - Accent6 16 3" xfId="372"/>
    <cellStyle name="40 % - Accent6 17 2" xfId="373"/>
    <cellStyle name="40 % - Accent6 17 3" xfId="374"/>
    <cellStyle name="40 % - Accent6 2 2" xfId="375"/>
    <cellStyle name="40 % - Accent6 2 3" xfId="376"/>
    <cellStyle name="40 % - Accent6 3 2" xfId="377"/>
    <cellStyle name="40 % - Accent6 3 3" xfId="378"/>
    <cellStyle name="40 % - Accent6 4 2" xfId="379"/>
    <cellStyle name="40 % - Accent6 4 3" xfId="380"/>
    <cellStyle name="40 % - Accent6 5 2" xfId="381"/>
    <cellStyle name="40 % - Accent6 5 3" xfId="382"/>
    <cellStyle name="40 % - Accent6 6 2" xfId="383"/>
    <cellStyle name="40 % - Accent6 6 3" xfId="384"/>
    <cellStyle name="40 % - Accent6 7 2" xfId="385"/>
    <cellStyle name="40 % - Accent6 7 3" xfId="386"/>
    <cellStyle name="40 % - Accent6 8 2" xfId="387"/>
    <cellStyle name="40 % - Accent6 8 3" xfId="388"/>
    <cellStyle name="40 % - Accent6 9 2" xfId="389"/>
    <cellStyle name="40 % - Accent6 9 3" xfId="390"/>
    <cellStyle name="40% - Accent1" xfId="1459" builtinId="31" customBuiltin="1"/>
    <cellStyle name="40% - Accent1 2" xfId="1507"/>
    <cellStyle name="40% - Accent1 2 2" xfId="1542"/>
    <cellStyle name="40% - Accent1 3" xfId="1523"/>
    <cellStyle name="40% - Accent1 4" xfId="1557"/>
    <cellStyle name="40% - Accent1 5" xfId="1572"/>
    <cellStyle name="40% - Accent1 6" xfId="1587"/>
    <cellStyle name="40% - Accent1 7" xfId="1602"/>
    <cellStyle name="40% - Accent1 8" xfId="1616"/>
    <cellStyle name="40% - Accent1 9" xfId="1631"/>
    <cellStyle name="40% - Accent2" xfId="1463" builtinId="35" customBuiltin="1"/>
    <cellStyle name="40% - Accent2 2" xfId="1509"/>
    <cellStyle name="40% - Accent2 2 2" xfId="1544"/>
    <cellStyle name="40% - Accent2 3" xfId="1525"/>
    <cellStyle name="40% - Accent2 4" xfId="1559"/>
    <cellStyle name="40% - Accent2 5" xfId="1574"/>
    <cellStyle name="40% - Accent2 6" xfId="1589"/>
    <cellStyle name="40% - Accent2 7" xfId="1604"/>
    <cellStyle name="40% - Accent2 8" xfId="1618"/>
    <cellStyle name="40% - Accent2 9" xfId="1633"/>
    <cellStyle name="40% - Accent3" xfId="1467" builtinId="39" customBuiltin="1"/>
    <cellStyle name="40% - Accent3 2" xfId="1511"/>
    <cellStyle name="40% - Accent3 2 2" xfId="1546"/>
    <cellStyle name="40% - Accent3 3" xfId="1527"/>
    <cellStyle name="40% - Accent3 4" xfId="1561"/>
    <cellStyle name="40% - Accent3 5" xfId="1576"/>
    <cellStyle name="40% - Accent3 6" xfId="1591"/>
    <cellStyle name="40% - Accent3 7" xfId="1606"/>
    <cellStyle name="40% - Accent3 8" xfId="1620"/>
    <cellStyle name="40% - Accent3 9" xfId="1635"/>
    <cellStyle name="40% - Accent4" xfId="1471" builtinId="43" customBuiltin="1"/>
    <cellStyle name="40% - Accent4 2" xfId="1513"/>
    <cellStyle name="40% - Accent4 2 2" xfId="1548"/>
    <cellStyle name="40% - Accent4 3" xfId="1529"/>
    <cellStyle name="40% - Accent4 4" xfId="1563"/>
    <cellStyle name="40% - Accent4 5" xfId="1578"/>
    <cellStyle name="40% - Accent4 6" xfId="1593"/>
    <cellStyle name="40% - Accent4 7" xfId="1608"/>
    <cellStyle name="40% - Accent4 8" xfId="1622"/>
    <cellStyle name="40% - Accent4 9" xfId="1637"/>
    <cellStyle name="40% - Accent5" xfId="1475" builtinId="47" customBuiltin="1"/>
    <cellStyle name="40% - Accent5 2" xfId="1515"/>
    <cellStyle name="40% - Accent5 2 2" xfId="1550"/>
    <cellStyle name="40% - Accent5 3" xfId="1531"/>
    <cellStyle name="40% - Accent5 4" xfId="1565"/>
    <cellStyle name="40% - Accent5 5" xfId="1580"/>
    <cellStyle name="40% - Accent5 6" xfId="1595"/>
    <cellStyle name="40% - Accent5 7" xfId="1610"/>
    <cellStyle name="40% - Accent5 8" xfId="1624"/>
    <cellStyle name="40% - Accent5 9" xfId="1639"/>
    <cellStyle name="40% - Accent6" xfId="1479" builtinId="51" customBuiltin="1"/>
    <cellStyle name="40% - Accent6 2" xfId="1517"/>
    <cellStyle name="40% - Accent6 2 2" xfId="1552"/>
    <cellStyle name="40% - Accent6 3" xfId="1533"/>
    <cellStyle name="40% - Accent6 4" xfId="1567"/>
    <cellStyle name="40% - Accent6 5" xfId="1582"/>
    <cellStyle name="40% - Accent6 6" xfId="1597"/>
    <cellStyle name="40% - Accent6 7" xfId="1612"/>
    <cellStyle name="40% - Accent6 8" xfId="1626"/>
    <cellStyle name="40% - Accent6 9" xfId="1641"/>
    <cellStyle name="40% - 强调文字颜色 1" xfId="1370"/>
    <cellStyle name="40% - 强调文字颜色 2" xfId="1371"/>
    <cellStyle name="40% - 强调文字颜色 3" xfId="1372"/>
    <cellStyle name="40% - 强调文字颜色 4" xfId="1373"/>
    <cellStyle name="40% - 强调文字颜色 5" xfId="1374"/>
    <cellStyle name="40% - 强调文字颜色 6" xfId="1375"/>
    <cellStyle name="60 % - Accent1 10 2" xfId="391"/>
    <cellStyle name="60 % - Accent1 10 3" xfId="392"/>
    <cellStyle name="60 % - Accent1 11 2" xfId="393"/>
    <cellStyle name="60 % - Accent1 11 3" xfId="394"/>
    <cellStyle name="60 % - Accent1 12 2" xfId="395"/>
    <cellStyle name="60 % - Accent1 12 3" xfId="396"/>
    <cellStyle name="60 % - Accent1 13 2" xfId="397"/>
    <cellStyle name="60 % - Accent1 13 3" xfId="398"/>
    <cellStyle name="60 % - Accent1 14 2" xfId="399"/>
    <cellStyle name="60 % - Accent1 14 3" xfId="400"/>
    <cellStyle name="60 % - Accent1 15 2" xfId="401"/>
    <cellStyle name="60 % - Accent1 15 3" xfId="402"/>
    <cellStyle name="60 % - Accent1 16 2" xfId="403"/>
    <cellStyle name="60 % - Accent1 16 3" xfId="404"/>
    <cellStyle name="60 % - Accent1 17 2" xfId="405"/>
    <cellStyle name="60 % - Accent1 17 3" xfId="406"/>
    <cellStyle name="60 % - Accent1 2 2" xfId="407"/>
    <cellStyle name="60 % - Accent1 2 3" xfId="408"/>
    <cellStyle name="60 % - Accent1 3 2" xfId="409"/>
    <cellStyle name="60 % - Accent1 3 3" xfId="410"/>
    <cellStyle name="60 % - Accent1 4 2" xfId="411"/>
    <cellStyle name="60 % - Accent1 4 3" xfId="412"/>
    <cellStyle name="60 % - Accent1 5 2" xfId="413"/>
    <cellStyle name="60 % - Accent1 5 3" xfId="414"/>
    <cellStyle name="60 % - Accent1 6 2" xfId="415"/>
    <cellStyle name="60 % - Accent1 6 3" xfId="416"/>
    <cellStyle name="60 % - Accent1 7 2" xfId="417"/>
    <cellStyle name="60 % - Accent1 7 3" xfId="418"/>
    <cellStyle name="60 % - Accent1 8 2" xfId="419"/>
    <cellStyle name="60 % - Accent1 8 3" xfId="420"/>
    <cellStyle name="60 % - Accent1 9 2" xfId="421"/>
    <cellStyle name="60 % - Accent1 9 3" xfId="422"/>
    <cellStyle name="60 % - Accent2 10 2" xfId="423"/>
    <cellStyle name="60 % - Accent2 10 3" xfId="424"/>
    <cellStyle name="60 % - Accent2 11 2" xfId="425"/>
    <cellStyle name="60 % - Accent2 11 3" xfId="426"/>
    <cellStyle name="60 % - Accent2 12 2" xfId="427"/>
    <cellStyle name="60 % - Accent2 12 3" xfId="428"/>
    <cellStyle name="60 % - Accent2 13 2" xfId="429"/>
    <cellStyle name="60 % - Accent2 13 3" xfId="430"/>
    <cellStyle name="60 % - Accent2 14 2" xfId="431"/>
    <cellStyle name="60 % - Accent2 14 3" xfId="432"/>
    <cellStyle name="60 % - Accent2 15 2" xfId="433"/>
    <cellStyle name="60 % - Accent2 15 3" xfId="434"/>
    <cellStyle name="60 % - Accent2 16 2" xfId="435"/>
    <cellStyle name="60 % - Accent2 16 3" xfId="436"/>
    <cellStyle name="60 % - Accent2 17 2" xfId="437"/>
    <cellStyle name="60 % - Accent2 17 3" xfId="438"/>
    <cellStyle name="60 % - Accent2 2 2" xfId="439"/>
    <cellStyle name="60 % - Accent2 2 3" xfId="440"/>
    <cellStyle name="60 % - Accent2 3 2" xfId="441"/>
    <cellStyle name="60 % - Accent2 3 3" xfId="442"/>
    <cellStyle name="60 % - Accent2 4 2" xfId="443"/>
    <cellStyle name="60 % - Accent2 4 3" xfId="444"/>
    <cellStyle name="60 % - Accent2 5 2" xfId="445"/>
    <cellStyle name="60 % - Accent2 5 3" xfId="446"/>
    <cellStyle name="60 % - Accent2 6 2" xfId="447"/>
    <cellStyle name="60 % - Accent2 6 3" xfId="448"/>
    <cellStyle name="60 % - Accent2 7 2" xfId="449"/>
    <cellStyle name="60 % - Accent2 7 3" xfId="450"/>
    <cellStyle name="60 % - Accent2 8 2" xfId="451"/>
    <cellStyle name="60 % - Accent2 8 3" xfId="452"/>
    <cellStyle name="60 % - Accent2 9 2" xfId="453"/>
    <cellStyle name="60 % - Accent2 9 3" xfId="454"/>
    <cellStyle name="60 % - Accent3 10 2" xfId="455"/>
    <cellStyle name="60 % - Accent3 10 3" xfId="456"/>
    <cellStyle name="60 % - Accent3 11 2" xfId="457"/>
    <cellStyle name="60 % - Accent3 11 3" xfId="458"/>
    <cellStyle name="60 % - Accent3 12 2" xfId="459"/>
    <cellStyle name="60 % - Accent3 12 3" xfId="460"/>
    <cellStyle name="60 % - Accent3 13 2" xfId="461"/>
    <cellStyle name="60 % - Accent3 13 3" xfId="462"/>
    <cellStyle name="60 % - Accent3 14 2" xfId="463"/>
    <cellStyle name="60 % - Accent3 14 3" xfId="464"/>
    <cellStyle name="60 % - Accent3 15 2" xfId="465"/>
    <cellStyle name="60 % - Accent3 15 3" xfId="466"/>
    <cellStyle name="60 % - Accent3 16 2" xfId="467"/>
    <cellStyle name="60 % - Accent3 16 3" xfId="468"/>
    <cellStyle name="60 % - Accent3 17 2" xfId="469"/>
    <cellStyle name="60 % - Accent3 17 3" xfId="470"/>
    <cellStyle name="60 % - Accent3 2 2" xfId="471"/>
    <cellStyle name="60 % - Accent3 2 3" xfId="472"/>
    <cellStyle name="60 % - Accent3 3 2" xfId="473"/>
    <cellStyle name="60 % - Accent3 3 3" xfId="474"/>
    <cellStyle name="60 % - Accent3 4 2" xfId="475"/>
    <cellStyle name="60 % - Accent3 4 3" xfId="476"/>
    <cellStyle name="60 % - Accent3 5 2" xfId="477"/>
    <cellStyle name="60 % - Accent3 5 3" xfId="478"/>
    <cellStyle name="60 % - Accent3 6 2" xfId="479"/>
    <cellStyle name="60 % - Accent3 6 3" xfId="480"/>
    <cellStyle name="60 % - Accent3 7 2" xfId="481"/>
    <cellStyle name="60 % - Accent3 7 3" xfId="482"/>
    <cellStyle name="60 % - Accent3 8 2" xfId="483"/>
    <cellStyle name="60 % - Accent3 8 3" xfId="484"/>
    <cellStyle name="60 % - Accent3 9 2" xfId="485"/>
    <cellStyle name="60 % - Accent3 9 3" xfId="486"/>
    <cellStyle name="60 % - Accent4 10 2" xfId="487"/>
    <cellStyle name="60 % - Accent4 10 3" xfId="488"/>
    <cellStyle name="60 % - Accent4 11 2" xfId="489"/>
    <cellStyle name="60 % - Accent4 11 3" xfId="490"/>
    <cellStyle name="60 % - Accent4 12 2" xfId="491"/>
    <cellStyle name="60 % - Accent4 12 3" xfId="492"/>
    <cellStyle name="60 % - Accent4 13 2" xfId="493"/>
    <cellStyle name="60 % - Accent4 13 3" xfId="494"/>
    <cellStyle name="60 % - Accent4 14 2" xfId="495"/>
    <cellStyle name="60 % - Accent4 14 3" xfId="496"/>
    <cellStyle name="60 % - Accent4 15 2" xfId="497"/>
    <cellStyle name="60 % - Accent4 15 3" xfId="498"/>
    <cellStyle name="60 % - Accent4 16 2" xfId="499"/>
    <cellStyle name="60 % - Accent4 16 3" xfId="500"/>
    <cellStyle name="60 % - Accent4 17 2" xfId="501"/>
    <cellStyle name="60 % - Accent4 17 3" xfId="502"/>
    <cellStyle name="60 % - Accent4 2 2" xfId="503"/>
    <cellStyle name="60 % - Accent4 2 3" xfId="504"/>
    <cellStyle name="60 % - Accent4 3 2" xfId="505"/>
    <cellStyle name="60 % - Accent4 3 3" xfId="506"/>
    <cellStyle name="60 % - Accent4 4 2" xfId="507"/>
    <cellStyle name="60 % - Accent4 4 3" xfId="508"/>
    <cellStyle name="60 % - Accent4 5 2" xfId="509"/>
    <cellStyle name="60 % - Accent4 5 3" xfId="510"/>
    <cellStyle name="60 % - Accent4 6 2" xfId="511"/>
    <cellStyle name="60 % - Accent4 6 3" xfId="512"/>
    <cellStyle name="60 % - Accent4 7 2" xfId="513"/>
    <cellStyle name="60 % - Accent4 7 3" xfId="514"/>
    <cellStyle name="60 % - Accent4 8 2" xfId="515"/>
    <cellStyle name="60 % - Accent4 8 3" xfId="516"/>
    <cellStyle name="60 % - Accent4 9 2" xfId="517"/>
    <cellStyle name="60 % - Accent4 9 3" xfId="518"/>
    <cellStyle name="60 % - Accent5 10 2" xfId="519"/>
    <cellStyle name="60 % - Accent5 10 3" xfId="520"/>
    <cellStyle name="60 % - Accent5 11 2" xfId="521"/>
    <cellStyle name="60 % - Accent5 11 3" xfId="522"/>
    <cellStyle name="60 % - Accent5 12 2" xfId="523"/>
    <cellStyle name="60 % - Accent5 12 3" xfId="524"/>
    <cellStyle name="60 % - Accent5 13 2" xfId="525"/>
    <cellStyle name="60 % - Accent5 13 3" xfId="526"/>
    <cellStyle name="60 % - Accent5 14 2" xfId="527"/>
    <cellStyle name="60 % - Accent5 14 3" xfId="528"/>
    <cellStyle name="60 % - Accent5 15 2" xfId="529"/>
    <cellStyle name="60 % - Accent5 15 3" xfId="530"/>
    <cellStyle name="60 % - Accent5 16 2" xfId="531"/>
    <cellStyle name="60 % - Accent5 16 3" xfId="532"/>
    <cellStyle name="60 % - Accent5 17 2" xfId="533"/>
    <cellStyle name="60 % - Accent5 17 3" xfId="534"/>
    <cellStyle name="60 % - Accent5 2 2" xfId="535"/>
    <cellStyle name="60 % - Accent5 2 3" xfId="536"/>
    <cellStyle name="60 % - Accent5 3 2" xfId="537"/>
    <cellStyle name="60 % - Accent5 3 3" xfId="538"/>
    <cellStyle name="60 % - Accent5 4 2" xfId="539"/>
    <cellStyle name="60 % - Accent5 4 3" xfId="540"/>
    <cellStyle name="60 % - Accent5 5 2" xfId="541"/>
    <cellStyle name="60 % - Accent5 5 3" xfId="542"/>
    <cellStyle name="60 % - Accent5 6 2" xfId="543"/>
    <cellStyle name="60 % - Accent5 6 3" xfId="544"/>
    <cellStyle name="60 % - Accent5 7 2" xfId="545"/>
    <cellStyle name="60 % - Accent5 7 3" xfId="546"/>
    <cellStyle name="60 % - Accent5 8 2" xfId="547"/>
    <cellStyle name="60 % - Accent5 8 3" xfId="548"/>
    <cellStyle name="60 % - Accent5 9 2" xfId="549"/>
    <cellStyle name="60 % - Accent5 9 3" xfId="550"/>
    <cellStyle name="60 % - Accent6 10 2" xfId="551"/>
    <cellStyle name="60 % - Accent6 10 3" xfId="552"/>
    <cellStyle name="60 % - Accent6 11 2" xfId="553"/>
    <cellStyle name="60 % - Accent6 11 3" xfId="554"/>
    <cellStyle name="60 % - Accent6 12 2" xfId="555"/>
    <cellStyle name="60 % - Accent6 12 3" xfId="556"/>
    <cellStyle name="60 % - Accent6 13 2" xfId="557"/>
    <cellStyle name="60 % - Accent6 13 3" xfId="558"/>
    <cellStyle name="60 % - Accent6 14 2" xfId="559"/>
    <cellStyle name="60 % - Accent6 14 3" xfId="560"/>
    <cellStyle name="60 % - Accent6 15 2" xfId="561"/>
    <cellStyle name="60 % - Accent6 15 3" xfId="562"/>
    <cellStyle name="60 % - Accent6 16 2" xfId="563"/>
    <cellStyle name="60 % - Accent6 16 3" xfId="564"/>
    <cellStyle name="60 % - Accent6 17 2" xfId="565"/>
    <cellStyle name="60 % - Accent6 17 3" xfId="566"/>
    <cellStyle name="60 % - Accent6 2 2" xfId="567"/>
    <cellStyle name="60 % - Accent6 2 3" xfId="568"/>
    <cellStyle name="60 % - Accent6 3 2" xfId="569"/>
    <cellStyle name="60 % - Accent6 3 3" xfId="570"/>
    <cellStyle name="60 % - Accent6 4 2" xfId="571"/>
    <cellStyle name="60 % - Accent6 4 3" xfId="572"/>
    <cellStyle name="60 % - Accent6 5 2" xfId="573"/>
    <cellStyle name="60 % - Accent6 5 3" xfId="574"/>
    <cellStyle name="60 % - Accent6 6 2" xfId="575"/>
    <cellStyle name="60 % - Accent6 6 3" xfId="576"/>
    <cellStyle name="60 % - Accent6 7 2" xfId="577"/>
    <cellStyle name="60 % - Accent6 7 3" xfId="578"/>
    <cellStyle name="60 % - Accent6 8 2" xfId="579"/>
    <cellStyle name="60 % - Accent6 8 3" xfId="580"/>
    <cellStyle name="60 % - Accent6 9 2" xfId="581"/>
    <cellStyle name="60 % - Accent6 9 3" xfId="582"/>
    <cellStyle name="60% - Accent1" xfId="1460" builtinId="32" customBuiltin="1"/>
    <cellStyle name="60% - Accent2" xfId="1464" builtinId="36" customBuiltin="1"/>
    <cellStyle name="60% - Accent3" xfId="1468" builtinId="40" customBuiltin="1"/>
    <cellStyle name="60% - Accent4" xfId="1472" builtinId="44" customBuiltin="1"/>
    <cellStyle name="60% - Accent5" xfId="1476" builtinId="48" customBuiltin="1"/>
    <cellStyle name="60% - Accent6" xfId="1480" builtinId="52" customBuiltin="1"/>
    <cellStyle name="60% - 强调文字颜色 1" xfId="1376"/>
    <cellStyle name="60% - 强调文字颜色 2" xfId="1377"/>
    <cellStyle name="60% - 强调文字颜色 3" xfId="1378"/>
    <cellStyle name="60% - 强调文字颜色 4" xfId="1379"/>
    <cellStyle name="60% - 强调文字颜色 5" xfId="1380"/>
    <cellStyle name="60% - 强调文字颜色 6" xfId="1381"/>
    <cellStyle name="Accent1" xfId="1457" builtinId="29" customBuiltin="1"/>
    <cellStyle name="Accent1 10 2" xfId="583"/>
    <cellStyle name="Accent1 10 3" xfId="584"/>
    <cellStyle name="Accent1 11 2" xfId="585"/>
    <cellStyle name="Accent1 11 3" xfId="586"/>
    <cellStyle name="Accent1 12 2" xfId="587"/>
    <cellStyle name="Accent1 12 3" xfId="588"/>
    <cellStyle name="Accent1 13 2" xfId="589"/>
    <cellStyle name="Accent1 13 3" xfId="590"/>
    <cellStyle name="Accent1 14 2" xfId="591"/>
    <cellStyle name="Accent1 14 3" xfId="592"/>
    <cellStyle name="Accent1 15 2" xfId="593"/>
    <cellStyle name="Accent1 15 3" xfId="594"/>
    <cellStyle name="Accent1 16 2" xfId="595"/>
    <cellStyle name="Accent1 16 3" xfId="596"/>
    <cellStyle name="Accent1 17 2" xfId="597"/>
    <cellStyle name="Accent1 17 3" xfId="598"/>
    <cellStyle name="Accent1 2" xfId="1483"/>
    <cellStyle name="Accent1 2 2" xfId="599"/>
    <cellStyle name="Accent1 2 3" xfId="600"/>
    <cellStyle name="Accent1 3 2" xfId="601"/>
    <cellStyle name="Accent1 3 3" xfId="602"/>
    <cellStyle name="Accent1 4 2" xfId="603"/>
    <cellStyle name="Accent1 4 3" xfId="604"/>
    <cellStyle name="Accent1 5 2" xfId="605"/>
    <cellStyle name="Accent1 5 3" xfId="606"/>
    <cellStyle name="Accent1 6 2" xfId="607"/>
    <cellStyle name="Accent1 6 3" xfId="608"/>
    <cellStyle name="Accent1 7 2" xfId="609"/>
    <cellStyle name="Accent1 7 3" xfId="610"/>
    <cellStyle name="Accent1 8 2" xfId="611"/>
    <cellStyle name="Accent1 8 3" xfId="612"/>
    <cellStyle name="Accent1 9 2" xfId="613"/>
    <cellStyle name="Accent1 9 3" xfId="614"/>
    <cellStyle name="Accent2" xfId="1461" builtinId="33" customBuiltin="1"/>
    <cellStyle name="Accent2 10 2" xfId="615"/>
    <cellStyle name="Accent2 10 3" xfId="616"/>
    <cellStyle name="Accent2 11 2" xfId="617"/>
    <cellStyle name="Accent2 11 3" xfId="618"/>
    <cellStyle name="Accent2 12 2" xfId="619"/>
    <cellStyle name="Accent2 12 3" xfId="620"/>
    <cellStyle name="Accent2 13 2" xfId="621"/>
    <cellStyle name="Accent2 13 3" xfId="622"/>
    <cellStyle name="Accent2 14 2" xfId="623"/>
    <cellStyle name="Accent2 14 3" xfId="624"/>
    <cellStyle name="Accent2 15 2" xfId="625"/>
    <cellStyle name="Accent2 15 3" xfId="626"/>
    <cellStyle name="Accent2 16 2" xfId="627"/>
    <cellStyle name="Accent2 16 3" xfId="628"/>
    <cellStyle name="Accent2 17 2" xfId="629"/>
    <cellStyle name="Accent2 17 3" xfId="630"/>
    <cellStyle name="Accent2 2" xfId="1484"/>
    <cellStyle name="Accent2 2 2" xfId="631"/>
    <cellStyle name="Accent2 2 3" xfId="632"/>
    <cellStyle name="Accent2 3 2" xfId="633"/>
    <cellStyle name="Accent2 3 3" xfId="634"/>
    <cellStyle name="Accent2 4 2" xfId="635"/>
    <cellStyle name="Accent2 4 3" xfId="636"/>
    <cellStyle name="Accent2 5 2" xfId="637"/>
    <cellStyle name="Accent2 5 3" xfId="638"/>
    <cellStyle name="Accent2 6 2" xfId="639"/>
    <cellStyle name="Accent2 6 3" xfId="640"/>
    <cellStyle name="Accent2 7 2" xfId="641"/>
    <cellStyle name="Accent2 7 3" xfId="642"/>
    <cellStyle name="Accent2 8 2" xfId="643"/>
    <cellStyle name="Accent2 8 3" xfId="644"/>
    <cellStyle name="Accent2 9 2" xfId="645"/>
    <cellStyle name="Accent2 9 3" xfId="646"/>
    <cellStyle name="Accent3" xfId="1465" builtinId="37" customBuiltin="1"/>
    <cellStyle name="Accent3 10 2" xfId="647"/>
    <cellStyle name="Accent3 10 3" xfId="648"/>
    <cellStyle name="Accent3 11 2" xfId="649"/>
    <cellStyle name="Accent3 11 3" xfId="650"/>
    <cellStyle name="Accent3 12 2" xfId="651"/>
    <cellStyle name="Accent3 12 3" xfId="652"/>
    <cellStyle name="Accent3 13 2" xfId="653"/>
    <cellStyle name="Accent3 13 3" xfId="654"/>
    <cellStyle name="Accent3 14 2" xfId="655"/>
    <cellStyle name="Accent3 14 3" xfId="656"/>
    <cellStyle name="Accent3 15 2" xfId="657"/>
    <cellStyle name="Accent3 15 3" xfId="658"/>
    <cellStyle name="Accent3 16 2" xfId="659"/>
    <cellStyle name="Accent3 16 3" xfId="660"/>
    <cellStyle name="Accent3 17 2" xfId="661"/>
    <cellStyle name="Accent3 17 3" xfId="662"/>
    <cellStyle name="Accent3 2" xfId="1485"/>
    <cellStyle name="Accent3 2 2" xfId="663"/>
    <cellStyle name="Accent3 2 3" xfId="664"/>
    <cellStyle name="Accent3 3 2" xfId="665"/>
    <cellStyle name="Accent3 3 3" xfId="666"/>
    <cellStyle name="Accent3 4 2" xfId="667"/>
    <cellStyle name="Accent3 4 3" xfId="668"/>
    <cellStyle name="Accent3 5 2" xfId="669"/>
    <cellStyle name="Accent3 5 3" xfId="670"/>
    <cellStyle name="Accent3 6 2" xfId="671"/>
    <cellStyle name="Accent3 6 3" xfId="672"/>
    <cellStyle name="Accent3 7 2" xfId="673"/>
    <cellStyle name="Accent3 7 3" xfId="674"/>
    <cellStyle name="Accent3 8 2" xfId="675"/>
    <cellStyle name="Accent3 8 3" xfId="676"/>
    <cellStyle name="Accent3 9 2" xfId="677"/>
    <cellStyle name="Accent3 9 3" xfId="678"/>
    <cellStyle name="Accent4" xfId="1469" builtinId="41" customBuiltin="1"/>
    <cellStyle name="Accent4 10 2" xfId="679"/>
    <cellStyle name="Accent4 10 3" xfId="680"/>
    <cellStyle name="Accent4 11 2" xfId="681"/>
    <cellStyle name="Accent4 11 3" xfId="682"/>
    <cellStyle name="Accent4 12 2" xfId="683"/>
    <cellStyle name="Accent4 12 3" xfId="684"/>
    <cellStyle name="Accent4 13 2" xfId="685"/>
    <cellStyle name="Accent4 13 3" xfId="686"/>
    <cellStyle name="Accent4 14 2" xfId="687"/>
    <cellStyle name="Accent4 14 3" xfId="688"/>
    <cellStyle name="Accent4 15 2" xfId="689"/>
    <cellStyle name="Accent4 15 3" xfId="690"/>
    <cellStyle name="Accent4 16 2" xfId="691"/>
    <cellStyle name="Accent4 16 3" xfId="692"/>
    <cellStyle name="Accent4 17 2" xfId="693"/>
    <cellStyle name="Accent4 17 3" xfId="694"/>
    <cellStyle name="Accent4 2" xfId="1486"/>
    <cellStyle name="Accent4 2 2" xfId="695"/>
    <cellStyle name="Accent4 2 3" xfId="696"/>
    <cellStyle name="Accent4 3 2" xfId="697"/>
    <cellStyle name="Accent4 3 3" xfId="698"/>
    <cellStyle name="Accent4 4 2" xfId="699"/>
    <cellStyle name="Accent4 4 3" xfId="700"/>
    <cellStyle name="Accent4 5 2" xfId="701"/>
    <cellStyle name="Accent4 5 3" xfId="702"/>
    <cellStyle name="Accent4 6 2" xfId="703"/>
    <cellStyle name="Accent4 6 3" xfId="704"/>
    <cellStyle name="Accent4 7 2" xfId="705"/>
    <cellStyle name="Accent4 7 3" xfId="706"/>
    <cellStyle name="Accent4 8 2" xfId="707"/>
    <cellStyle name="Accent4 8 3" xfId="708"/>
    <cellStyle name="Accent4 9 2" xfId="709"/>
    <cellStyle name="Accent4 9 3" xfId="710"/>
    <cellStyle name="Accent5" xfId="1473" builtinId="45" customBuiltin="1"/>
    <cellStyle name="Accent5 10 2" xfId="711"/>
    <cellStyle name="Accent5 10 3" xfId="712"/>
    <cellStyle name="Accent5 11 2" xfId="713"/>
    <cellStyle name="Accent5 11 3" xfId="714"/>
    <cellStyle name="Accent5 12 2" xfId="715"/>
    <cellStyle name="Accent5 12 3" xfId="716"/>
    <cellStyle name="Accent5 13 2" xfId="717"/>
    <cellStyle name="Accent5 13 3" xfId="718"/>
    <cellStyle name="Accent5 14 2" xfId="719"/>
    <cellStyle name="Accent5 14 3" xfId="720"/>
    <cellStyle name="Accent5 15 2" xfId="721"/>
    <cellStyle name="Accent5 15 3" xfId="722"/>
    <cellStyle name="Accent5 16 2" xfId="723"/>
    <cellStyle name="Accent5 16 3" xfId="724"/>
    <cellStyle name="Accent5 17 2" xfId="725"/>
    <cellStyle name="Accent5 17 3" xfId="726"/>
    <cellStyle name="Accent5 2" xfId="1487"/>
    <cellStyle name="Accent5 2 2" xfId="727"/>
    <cellStyle name="Accent5 2 3" xfId="728"/>
    <cellStyle name="Accent5 3 2" xfId="729"/>
    <cellStyle name="Accent5 3 3" xfId="730"/>
    <cellStyle name="Accent5 4 2" xfId="731"/>
    <cellStyle name="Accent5 4 3" xfId="732"/>
    <cellStyle name="Accent5 5 2" xfId="733"/>
    <cellStyle name="Accent5 5 3" xfId="734"/>
    <cellStyle name="Accent5 6 2" xfId="735"/>
    <cellStyle name="Accent5 6 3" xfId="736"/>
    <cellStyle name="Accent5 7 2" xfId="737"/>
    <cellStyle name="Accent5 7 3" xfId="738"/>
    <cellStyle name="Accent5 8 2" xfId="739"/>
    <cellStyle name="Accent5 8 3" xfId="740"/>
    <cellStyle name="Accent5 9 2" xfId="741"/>
    <cellStyle name="Accent5 9 3" xfId="742"/>
    <cellStyle name="Accent6" xfId="1477" builtinId="49" customBuiltin="1"/>
    <cellStyle name="Accent6 10 2" xfId="743"/>
    <cellStyle name="Accent6 10 3" xfId="744"/>
    <cellStyle name="Accent6 11 2" xfId="745"/>
    <cellStyle name="Accent6 11 3" xfId="746"/>
    <cellStyle name="Accent6 12 2" xfId="747"/>
    <cellStyle name="Accent6 12 3" xfId="748"/>
    <cellStyle name="Accent6 13 2" xfId="749"/>
    <cellStyle name="Accent6 13 3" xfId="750"/>
    <cellStyle name="Accent6 14 2" xfId="751"/>
    <cellStyle name="Accent6 14 3" xfId="752"/>
    <cellStyle name="Accent6 15 2" xfId="753"/>
    <cellStyle name="Accent6 15 3" xfId="754"/>
    <cellStyle name="Accent6 16 2" xfId="755"/>
    <cellStyle name="Accent6 16 3" xfId="756"/>
    <cellStyle name="Accent6 17 2" xfId="757"/>
    <cellStyle name="Accent6 17 3" xfId="758"/>
    <cellStyle name="Accent6 2" xfId="1488"/>
    <cellStyle name="Accent6 2 2" xfId="759"/>
    <cellStyle name="Accent6 2 3" xfId="760"/>
    <cellStyle name="Accent6 3 2" xfId="761"/>
    <cellStyle name="Accent6 3 3" xfId="762"/>
    <cellStyle name="Accent6 4 2" xfId="763"/>
    <cellStyle name="Accent6 4 3" xfId="764"/>
    <cellStyle name="Accent6 5 2" xfId="765"/>
    <cellStyle name="Accent6 5 3" xfId="766"/>
    <cellStyle name="Accent6 6 2" xfId="767"/>
    <cellStyle name="Accent6 6 3" xfId="768"/>
    <cellStyle name="Accent6 7 2" xfId="769"/>
    <cellStyle name="Accent6 7 3" xfId="770"/>
    <cellStyle name="Accent6 8 2" xfId="771"/>
    <cellStyle name="Accent6 8 3" xfId="772"/>
    <cellStyle name="Accent6 9 2" xfId="773"/>
    <cellStyle name="Accent6 9 3" xfId="774"/>
    <cellStyle name="Avertissement 10 2" xfId="775"/>
    <cellStyle name="Avertissement 10 3" xfId="776"/>
    <cellStyle name="Avertissement 11 2" xfId="777"/>
    <cellStyle name="Avertissement 11 3" xfId="778"/>
    <cellStyle name="Avertissement 12 2" xfId="779"/>
    <cellStyle name="Avertissement 12 3" xfId="780"/>
    <cellStyle name="Avertissement 13 2" xfId="781"/>
    <cellStyle name="Avertissement 13 3" xfId="782"/>
    <cellStyle name="Avertissement 14 2" xfId="783"/>
    <cellStyle name="Avertissement 14 3" xfId="784"/>
    <cellStyle name="Avertissement 15 2" xfId="785"/>
    <cellStyle name="Avertissement 15 3" xfId="786"/>
    <cellStyle name="Avertissement 16 2" xfId="787"/>
    <cellStyle name="Avertissement 16 3" xfId="788"/>
    <cellStyle name="Avertissement 17 2" xfId="789"/>
    <cellStyle name="Avertissement 17 3" xfId="790"/>
    <cellStyle name="Avertissement 2 2" xfId="791"/>
    <cellStyle name="Avertissement 2 3" xfId="792"/>
    <cellStyle name="Avertissement 3 2" xfId="793"/>
    <cellStyle name="Avertissement 3 3" xfId="794"/>
    <cellStyle name="Avertissement 4 2" xfId="795"/>
    <cellStyle name="Avertissement 4 3" xfId="796"/>
    <cellStyle name="Avertissement 5 2" xfId="797"/>
    <cellStyle name="Avertissement 5 3" xfId="798"/>
    <cellStyle name="Avertissement 6 2" xfId="799"/>
    <cellStyle name="Avertissement 6 3" xfId="800"/>
    <cellStyle name="Avertissement 7 2" xfId="801"/>
    <cellStyle name="Avertissement 7 3" xfId="802"/>
    <cellStyle name="Avertissement 8 2" xfId="803"/>
    <cellStyle name="Avertissement 8 3" xfId="804"/>
    <cellStyle name="Avertissement 9 2" xfId="805"/>
    <cellStyle name="Avertissement 9 3" xfId="806"/>
    <cellStyle name="Bad" xfId="1447" builtinId="27" customBuiltin="1"/>
    <cellStyle name="Calcul 10 2" xfId="807"/>
    <cellStyle name="Calcul 10 3" xfId="808"/>
    <cellStyle name="Calcul 11 2" xfId="809"/>
    <cellStyle name="Calcul 11 3" xfId="810"/>
    <cellStyle name="Calcul 12 2" xfId="811"/>
    <cellStyle name="Calcul 12 3" xfId="812"/>
    <cellStyle name="Calcul 13 2" xfId="813"/>
    <cellStyle name="Calcul 13 3" xfId="814"/>
    <cellStyle name="Calcul 14 2" xfId="815"/>
    <cellStyle name="Calcul 14 3" xfId="816"/>
    <cellStyle name="Calcul 15 2" xfId="817"/>
    <cellStyle name="Calcul 15 3" xfId="818"/>
    <cellStyle name="Calcul 16 2" xfId="819"/>
    <cellStyle name="Calcul 16 3" xfId="820"/>
    <cellStyle name="Calcul 17 2" xfId="821"/>
    <cellStyle name="Calcul 17 3" xfId="822"/>
    <cellStyle name="Calcul 2 2" xfId="823"/>
    <cellStyle name="Calcul 2 3" xfId="824"/>
    <cellStyle name="Calcul 3 2" xfId="825"/>
    <cellStyle name="Calcul 3 3" xfId="826"/>
    <cellStyle name="Calcul 4 2" xfId="827"/>
    <cellStyle name="Calcul 4 3" xfId="828"/>
    <cellStyle name="Calcul 5 2" xfId="829"/>
    <cellStyle name="Calcul 5 3" xfId="830"/>
    <cellStyle name="Calcul 6 2" xfId="831"/>
    <cellStyle name="Calcul 6 3" xfId="832"/>
    <cellStyle name="Calcul 7 2" xfId="833"/>
    <cellStyle name="Calcul 7 3" xfId="834"/>
    <cellStyle name="Calcul 8 2" xfId="835"/>
    <cellStyle name="Calcul 8 3" xfId="836"/>
    <cellStyle name="Calcul 9 2" xfId="837"/>
    <cellStyle name="Calcul 9 3" xfId="838"/>
    <cellStyle name="Calculation" xfId="1451" builtinId="22" customBuiltin="1"/>
    <cellStyle name="Cellule liée 10 2" xfId="839"/>
    <cellStyle name="Cellule liée 10 3" xfId="840"/>
    <cellStyle name="Cellule liée 11 2" xfId="841"/>
    <cellStyle name="Cellule liée 11 3" xfId="842"/>
    <cellStyle name="Cellule liée 12 2" xfId="843"/>
    <cellStyle name="Cellule liée 12 3" xfId="844"/>
    <cellStyle name="Cellule liée 13 2" xfId="845"/>
    <cellStyle name="Cellule liée 13 3" xfId="846"/>
    <cellStyle name="Cellule liée 14 2" xfId="847"/>
    <cellStyle name="Cellule liée 14 3" xfId="848"/>
    <cellStyle name="Cellule liée 15 2" xfId="849"/>
    <cellStyle name="Cellule liée 15 3" xfId="850"/>
    <cellStyle name="Cellule liée 16 2" xfId="851"/>
    <cellStyle name="Cellule liée 16 3" xfId="852"/>
    <cellStyle name="Cellule liée 17 2" xfId="853"/>
    <cellStyle name="Cellule liée 17 3" xfId="854"/>
    <cellStyle name="Cellule liée 2 2" xfId="855"/>
    <cellStyle name="Cellule liée 2 3" xfId="856"/>
    <cellStyle name="Cellule liée 3 2" xfId="857"/>
    <cellStyle name="Cellule liée 3 3" xfId="858"/>
    <cellStyle name="Cellule liée 4 2" xfId="859"/>
    <cellStyle name="Cellule liée 4 3" xfId="860"/>
    <cellStyle name="Cellule liée 5 2" xfId="861"/>
    <cellStyle name="Cellule liée 5 3" xfId="862"/>
    <cellStyle name="Cellule liée 6 2" xfId="863"/>
    <cellStyle name="Cellule liée 6 3" xfId="864"/>
    <cellStyle name="Cellule liée 7 2" xfId="865"/>
    <cellStyle name="Cellule liée 7 3" xfId="866"/>
    <cellStyle name="Cellule liée 8 2" xfId="867"/>
    <cellStyle name="Cellule liée 8 3" xfId="868"/>
    <cellStyle name="Cellule liée 9 2" xfId="869"/>
    <cellStyle name="Cellule liée 9 3" xfId="870"/>
    <cellStyle name="Check Cell" xfId="1453" builtinId="23" customBuiltin="1"/>
    <cellStyle name="Comma" xfId="6" builtinId="3"/>
    <cellStyle name="Comma 2" xfId="1411"/>
    <cellStyle name="Comma 2 2" xfId="1537"/>
    <cellStyle name="Comma 2 3" xfId="1502"/>
    <cellStyle name="Comma 3" xfId="1489"/>
    <cellStyle name="Comma 3 2" xfId="1553"/>
    <cellStyle name="Comma 3 3" xfId="1518"/>
    <cellStyle name="Comma 4" xfId="1535"/>
    <cellStyle name="Comma 5" xfId="1520"/>
    <cellStyle name="Comma 6" xfId="1569"/>
    <cellStyle name="Comma 7" xfId="1584"/>
    <cellStyle name="Comma 8" xfId="1599"/>
    <cellStyle name="Comma 9" xfId="1628"/>
    <cellStyle name="Commentaire 10 2" xfId="871"/>
    <cellStyle name="Commentaire 10 3" xfId="872"/>
    <cellStyle name="Commentaire 11 2" xfId="873"/>
    <cellStyle name="Commentaire 11 3" xfId="874"/>
    <cellStyle name="Commentaire 12 2" xfId="875"/>
    <cellStyle name="Commentaire 12 3" xfId="876"/>
    <cellStyle name="Commentaire 13 2" xfId="877"/>
    <cellStyle name="Commentaire 13 3" xfId="878"/>
    <cellStyle name="Commentaire 14 2" xfId="879"/>
    <cellStyle name="Commentaire 14 3" xfId="880"/>
    <cellStyle name="Commentaire 15 2" xfId="881"/>
    <cellStyle name="Commentaire 15 3" xfId="882"/>
    <cellStyle name="Commentaire 16 2" xfId="883"/>
    <cellStyle name="Commentaire 16 3" xfId="884"/>
    <cellStyle name="Commentaire 17 2" xfId="885"/>
    <cellStyle name="Commentaire 17 3" xfId="886"/>
    <cellStyle name="Commentaire 2 2" xfId="887"/>
    <cellStyle name="Commentaire 2 3" xfId="888"/>
    <cellStyle name="Commentaire 3 2" xfId="889"/>
    <cellStyle name="Commentaire 3 3" xfId="890"/>
    <cellStyle name="Commentaire 4 2" xfId="891"/>
    <cellStyle name="Commentaire 4 3" xfId="892"/>
    <cellStyle name="Commentaire 5 2" xfId="893"/>
    <cellStyle name="Commentaire 5 3" xfId="894"/>
    <cellStyle name="Commentaire 6 2" xfId="895"/>
    <cellStyle name="Commentaire 6 3" xfId="896"/>
    <cellStyle name="Commentaire 7 2" xfId="897"/>
    <cellStyle name="Commentaire 7 3" xfId="898"/>
    <cellStyle name="Commentaire 8 2" xfId="899"/>
    <cellStyle name="Commentaire 8 3" xfId="900"/>
    <cellStyle name="Commentaire 9 2" xfId="901"/>
    <cellStyle name="Commentaire 9 3" xfId="902"/>
    <cellStyle name="Entrée 10 2" xfId="903"/>
    <cellStyle name="Entrée 10 3" xfId="904"/>
    <cellStyle name="Entrée 11 2" xfId="905"/>
    <cellStyle name="Entrée 11 3" xfId="906"/>
    <cellStyle name="Entrée 12 2" xfId="907"/>
    <cellStyle name="Entrée 12 3" xfId="908"/>
    <cellStyle name="Entrée 13 2" xfId="909"/>
    <cellStyle name="Entrée 13 3" xfId="910"/>
    <cellStyle name="Entrée 14 2" xfId="911"/>
    <cellStyle name="Entrée 14 3" xfId="912"/>
    <cellStyle name="Entrée 15 2" xfId="913"/>
    <cellStyle name="Entrée 15 3" xfId="914"/>
    <cellStyle name="Entrée 16 2" xfId="915"/>
    <cellStyle name="Entrée 16 3" xfId="916"/>
    <cellStyle name="Entrée 17 2" xfId="917"/>
    <cellStyle name="Entrée 17 3" xfId="918"/>
    <cellStyle name="Entrée 2 2" xfId="919"/>
    <cellStyle name="Entrée 2 3" xfId="920"/>
    <cellStyle name="Entrée 3 2" xfId="921"/>
    <cellStyle name="Entrée 3 3" xfId="922"/>
    <cellStyle name="Entrée 4 2" xfId="923"/>
    <cellStyle name="Entrée 4 3" xfId="924"/>
    <cellStyle name="Entrée 5 2" xfId="925"/>
    <cellStyle name="Entrée 5 3" xfId="926"/>
    <cellStyle name="Entrée 6 2" xfId="927"/>
    <cellStyle name="Entrée 6 3" xfId="928"/>
    <cellStyle name="Entrée 7 2" xfId="929"/>
    <cellStyle name="Entrée 7 3" xfId="930"/>
    <cellStyle name="Entrée 8 2" xfId="931"/>
    <cellStyle name="Entrée 8 3" xfId="932"/>
    <cellStyle name="Entrée 9 2" xfId="933"/>
    <cellStyle name="Entrée 9 3" xfId="934"/>
    <cellStyle name="Euro" xfId="935"/>
    <cellStyle name="Explanatory Text" xfId="1455" builtinId="53" customBuiltin="1"/>
    <cellStyle name="Good" xfId="1446" builtinId="26" customBuiltin="1"/>
    <cellStyle name="Heading 1" xfId="1442" builtinId="16" customBuiltin="1"/>
    <cellStyle name="Heading 2" xfId="1443" builtinId="17" customBuiltin="1"/>
    <cellStyle name="Heading 3" xfId="1444" builtinId="18" customBuiltin="1"/>
    <cellStyle name="Heading 4" xfId="1445" builtinId="19" customBuiltin="1"/>
    <cellStyle name="Hyperlink" xfId="1670" builtinId="8"/>
    <cellStyle name="Input" xfId="1449" builtinId="20" customBuiltin="1"/>
    <cellStyle name="Insatisfaisant 10 2" xfId="936"/>
    <cellStyle name="Insatisfaisant 10 3" xfId="937"/>
    <cellStyle name="Insatisfaisant 11 2" xfId="938"/>
    <cellStyle name="Insatisfaisant 11 3" xfId="939"/>
    <cellStyle name="Insatisfaisant 12 2" xfId="940"/>
    <cellStyle name="Insatisfaisant 12 3" xfId="941"/>
    <cellStyle name="Insatisfaisant 13 2" xfId="942"/>
    <cellStyle name="Insatisfaisant 13 3" xfId="943"/>
    <cellStyle name="Insatisfaisant 14 2" xfId="944"/>
    <cellStyle name="Insatisfaisant 14 3" xfId="945"/>
    <cellStyle name="Insatisfaisant 15 2" xfId="946"/>
    <cellStyle name="Insatisfaisant 15 3" xfId="947"/>
    <cellStyle name="Insatisfaisant 16 2" xfId="948"/>
    <cellStyle name="Insatisfaisant 16 3" xfId="949"/>
    <cellStyle name="Insatisfaisant 17 2" xfId="950"/>
    <cellStyle name="Insatisfaisant 17 3" xfId="951"/>
    <cellStyle name="Insatisfaisant 2 2" xfId="952"/>
    <cellStyle name="Insatisfaisant 2 3" xfId="953"/>
    <cellStyle name="Insatisfaisant 3 2" xfId="954"/>
    <cellStyle name="Insatisfaisant 3 3" xfId="955"/>
    <cellStyle name="Insatisfaisant 4 2" xfId="956"/>
    <cellStyle name="Insatisfaisant 4 3" xfId="957"/>
    <cellStyle name="Insatisfaisant 5 2" xfId="958"/>
    <cellStyle name="Insatisfaisant 5 3" xfId="959"/>
    <cellStyle name="Insatisfaisant 6 2" xfId="960"/>
    <cellStyle name="Insatisfaisant 6 3" xfId="961"/>
    <cellStyle name="Insatisfaisant 7 2" xfId="962"/>
    <cellStyle name="Insatisfaisant 7 3" xfId="963"/>
    <cellStyle name="Insatisfaisant 8 2" xfId="964"/>
    <cellStyle name="Insatisfaisant 8 3" xfId="965"/>
    <cellStyle name="Insatisfaisant 9 2" xfId="966"/>
    <cellStyle name="Insatisfaisant 9 3" xfId="967"/>
    <cellStyle name="Lien hypertexte 2" xfId="1355"/>
    <cellStyle name="Lien hypertexte 2 2" xfId="1664"/>
    <cellStyle name="Lien hypertexte 3" xfId="1647"/>
    <cellStyle name="Lien hypertexte 4" xfId="1658"/>
    <cellStyle name="Lien hypertexte 5" xfId="1672"/>
    <cellStyle name="Linked Cell" xfId="1452" builtinId="24" customBuiltin="1"/>
    <cellStyle name="Milliers [0] 2" xfId="968"/>
    <cellStyle name="Milliers [0] 3" xfId="969"/>
    <cellStyle name="Milliers 10" xfId="1420"/>
    <cellStyle name="Milliers 100" xfId="1651"/>
    <cellStyle name="Milliers 11" xfId="1423"/>
    <cellStyle name="Milliers 12" xfId="1432"/>
    <cellStyle name="Milliers 13" xfId="1433"/>
    <cellStyle name="Milliers 14" xfId="1434"/>
    <cellStyle name="Milliers 15" xfId="1657"/>
    <cellStyle name="Milliers 16" xfId="1673"/>
    <cellStyle name="Milliers 17" xfId="1679"/>
    <cellStyle name="Milliers 18" xfId="1682"/>
    <cellStyle name="Milliers 19" xfId="1678"/>
    <cellStyle name="Milliers 2" xfId="970"/>
    <cellStyle name="Milliers 2 10" xfId="1689"/>
    <cellStyle name="Milliers 2 11" xfId="1695"/>
    <cellStyle name="Milliers 2 12" xfId="1698"/>
    <cellStyle name="Milliers 2 13" xfId="1708"/>
    <cellStyle name="Milliers 2 14" xfId="1709"/>
    <cellStyle name="Milliers 2 2" xfId="1361"/>
    <cellStyle name="Milliers 2 3" xfId="1424"/>
    <cellStyle name="Milliers 2 4" xfId="1497"/>
    <cellStyle name="Milliers 2 5" xfId="1659"/>
    <cellStyle name="Milliers 2 6" xfId="1665"/>
    <cellStyle name="Milliers 2 7" xfId="1674"/>
    <cellStyle name="Milliers 2 8" xfId="1684"/>
    <cellStyle name="Milliers 2 9" xfId="1686"/>
    <cellStyle name="Milliers 20" xfId="1681"/>
    <cellStyle name="Milliers 21" xfId="1677"/>
    <cellStyle name="Milliers 22" xfId="1680"/>
    <cellStyle name="Milliers 23" xfId="1692"/>
    <cellStyle name="Milliers 24" xfId="1694"/>
    <cellStyle name="Milliers 25" xfId="1704"/>
    <cellStyle name="Milliers 26" xfId="1706"/>
    <cellStyle name="Milliers 3" xfId="971"/>
    <cellStyle name="Milliers 3 2" xfId="972"/>
    <cellStyle name="Milliers 3 3" xfId="1496"/>
    <cellStyle name="Milliers 4" xfId="973"/>
    <cellStyle name="Milliers 5" xfId="974"/>
    <cellStyle name="Milliers 6" xfId="975"/>
    <cellStyle name="Milliers 7" xfId="976"/>
    <cellStyle name="Milliers 8" xfId="1354"/>
    <cellStyle name="Milliers 8 2" xfId="1415"/>
    <cellStyle name="Milliers 9" xfId="1413"/>
    <cellStyle name="Monétaire 2" xfId="977"/>
    <cellStyle name="Monétaire 3" xfId="1703"/>
    <cellStyle name="Neutral" xfId="1448" builtinId="28" customBuiltin="1"/>
    <cellStyle name="Neutre 10 2" xfId="978"/>
    <cellStyle name="Neutre 10 3" xfId="979"/>
    <cellStyle name="Neutre 11 2" xfId="980"/>
    <cellStyle name="Neutre 11 3" xfId="981"/>
    <cellStyle name="Neutre 12 2" xfId="982"/>
    <cellStyle name="Neutre 12 3" xfId="983"/>
    <cellStyle name="Neutre 13 2" xfId="984"/>
    <cellStyle name="Neutre 13 3" xfId="985"/>
    <cellStyle name="Neutre 14 2" xfId="986"/>
    <cellStyle name="Neutre 14 3" xfId="987"/>
    <cellStyle name="Neutre 15 2" xfId="988"/>
    <cellStyle name="Neutre 15 3" xfId="989"/>
    <cellStyle name="Neutre 16 2" xfId="990"/>
    <cellStyle name="Neutre 16 3" xfId="991"/>
    <cellStyle name="Neutre 17 2" xfId="992"/>
    <cellStyle name="Neutre 17 3" xfId="993"/>
    <cellStyle name="Neutre 2 2" xfId="994"/>
    <cellStyle name="Neutre 2 3" xfId="995"/>
    <cellStyle name="Neutre 3 2" xfId="996"/>
    <cellStyle name="Neutre 3 3" xfId="997"/>
    <cellStyle name="Neutre 4 2" xfId="998"/>
    <cellStyle name="Neutre 4 3" xfId="999"/>
    <cellStyle name="Neutre 5 2" xfId="1000"/>
    <cellStyle name="Neutre 5 3" xfId="1001"/>
    <cellStyle name="Neutre 6 2" xfId="1002"/>
    <cellStyle name="Neutre 6 3" xfId="1003"/>
    <cellStyle name="Neutre 7 2" xfId="1004"/>
    <cellStyle name="Neutre 7 3" xfId="1005"/>
    <cellStyle name="Neutre 8 2" xfId="1006"/>
    <cellStyle name="Neutre 8 3" xfId="1007"/>
    <cellStyle name="Neutre 9 2" xfId="1008"/>
    <cellStyle name="Neutre 9 3" xfId="1009"/>
    <cellStyle name="Normal" xfId="0" builtinId="0"/>
    <cellStyle name="Normal 10" xfId="1010"/>
    <cellStyle name="Normal 10 2" xfId="1583"/>
    <cellStyle name="Normal 11" xfId="1011"/>
    <cellStyle name="Normal 11 2" xfId="1598"/>
    <cellStyle name="Normal 12" xfId="1012"/>
    <cellStyle name="Normal 12 2" xfId="1613"/>
    <cellStyle name="Normal 12 3" xfId="1"/>
    <cellStyle name="Normal 13" xfId="1013"/>
    <cellStyle name="Normal 13 2" xfId="1627"/>
    <cellStyle name="Normal 14" xfId="1014"/>
    <cellStyle name="Normal 15" xfId="1358"/>
    <cellStyle name="Normal 15 2" xfId="1418"/>
    <cellStyle name="Normal 16" xfId="1015"/>
    <cellStyle name="Normal 17" xfId="1016"/>
    <cellStyle name="Normal 18" xfId="1359"/>
    <cellStyle name="Normal 18 2" xfId="1428"/>
    <cellStyle name="Normal 19" xfId="2"/>
    <cellStyle name="Normal 2" xfId="3"/>
    <cellStyle name="Normal 2 10" xfId="1498"/>
    <cellStyle name="Normal 2 10 2 2" xfId="1712"/>
    <cellStyle name="Normal 2 11" xfId="1644"/>
    <cellStyle name="Normal 2 12" xfId="1652"/>
    <cellStyle name="Normal 2 13" xfId="1654"/>
    <cellStyle name="Normal 2 14" xfId="1660"/>
    <cellStyle name="Normal 2 15" xfId="1666"/>
    <cellStyle name="Normal 2 16" xfId="1675"/>
    <cellStyle name="Normal 2 17" xfId="1683"/>
    <cellStyle name="Normal 2 18" xfId="1687"/>
    <cellStyle name="Normal 2 19" xfId="1690"/>
    <cellStyle name="Normal 2 2" xfId="1017"/>
    <cellStyle name="Normal 2 2 10" xfId="1688"/>
    <cellStyle name="Normal 2 2 11" xfId="1691"/>
    <cellStyle name="Normal 2 2 12" xfId="1697"/>
    <cellStyle name="Normal 2 2 13" xfId="1700"/>
    <cellStyle name="Normal 2 2 14" xfId="1702"/>
    <cellStyle name="Normal 2 2 15" xfId="1707"/>
    <cellStyle name="Normal 2 2 16" xfId="1711"/>
    <cellStyle name="Normal 2 2 2" xfId="1499"/>
    <cellStyle name="Normal 2 2 3" xfId="1534"/>
    <cellStyle name="Normal 2 2 4" xfId="1648"/>
    <cellStyle name="Normal 2 2 5" xfId="1655"/>
    <cellStyle name="Normal 2 2 6" xfId="1661"/>
    <cellStyle name="Normal 2 2 7" xfId="1667"/>
    <cellStyle name="Normal 2 2 8" xfId="1676"/>
    <cellStyle name="Normal 2 2 9" xfId="1685"/>
    <cellStyle name="Normal 2 20" xfId="1696"/>
    <cellStyle name="Normal 2 21" xfId="1699"/>
    <cellStyle name="Normal 2 22" xfId="1701"/>
    <cellStyle name="Normal 2 23" xfId="1705"/>
    <cellStyle name="Normal 2 24" xfId="1710"/>
    <cellStyle name="Normal 2 3" xfId="1018"/>
    <cellStyle name="Normal 2 4" xfId="1019"/>
    <cellStyle name="Normal 2 4 2" xfId="1020"/>
    <cellStyle name="Normal 2 5" xfId="4"/>
    <cellStyle name="Normal 2 6" xfId="1360"/>
    <cellStyle name="Normal 2 6 2" xfId="1429"/>
    <cellStyle name="Normal 2 7" xfId="1382"/>
    <cellStyle name="Normal 2 71" xfId="1642"/>
    <cellStyle name="Normal 2 8" xfId="1422"/>
    <cellStyle name="Normal 2 9" xfId="1436"/>
    <cellStyle name="Normal 2_Reporting Package - ZEITI 2009 - Final" xfId="1362"/>
    <cellStyle name="Normal 20" xfId="1363"/>
    <cellStyle name="Normal 21" xfId="1383"/>
    <cellStyle name="Normal 22" xfId="1410"/>
    <cellStyle name="Normal 23" xfId="1408"/>
    <cellStyle name="Normal 24" xfId="1409"/>
    <cellStyle name="Normal 25" xfId="1412"/>
    <cellStyle name="Normal 26" xfId="1421"/>
    <cellStyle name="Normal 27" xfId="1435"/>
    <cellStyle name="Normal 28" xfId="1437"/>
    <cellStyle name="Normal 29" xfId="1438"/>
    <cellStyle name="Normal 3" xfId="1021"/>
    <cellStyle name="Normal 3 2" xfId="1022"/>
    <cellStyle name="Normal 3 2 2" xfId="1536"/>
    <cellStyle name="Normal 3 3" xfId="1500"/>
    <cellStyle name="Normal 3 4" xfId="1501"/>
    <cellStyle name="Normal 3 5" xfId="1662"/>
    <cellStyle name="Normal 30" xfId="1439"/>
    <cellStyle name="Normal 31" xfId="1440"/>
    <cellStyle name="Normal 32" xfId="1481"/>
    <cellStyle name="Normal 32 2" xfId="1650"/>
    <cellStyle name="Normal 33" xfId="1482"/>
    <cellStyle name="Normal 34" xfId="1492"/>
    <cellStyle name="Normal 35" xfId="1493"/>
    <cellStyle name="Normal 36" xfId="1494"/>
    <cellStyle name="Normal 36 2" xfId="1668"/>
    <cellStyle name="Normal 37" xfId="1643"/>
    <cellStyle name="Normal 38" xfId="1645"/>
    <cellStyle name="Normal 39" xfId="1653"/>
    <cellStyle name="Normal 4" xfId="1023"/>
    <cellStyle name="Normal 4 2" xfId="1356"/>
    <cellStyle name="Normal 4 2 2" xfId="1416"/>
    <cellStyle name="Normal 4 2 2 2" xfId="1431"/>
    <cellStyle name="Normal 4 2 3" xfId="1427"/>
    <cellStyle name="Normal 4 2 4" xfId="1539"/>
    <cellStyle name="Normal 4 3" xfId="1414"/>
    <cellStyle name="Normal 4 3 2" xfId="1430"/>
    <cellStyle name="Normal 4 4" xfId="1425"/>
    <cellStyle name="Normal 4 5" xfId="1490"/>
    <cellStyle name="Normal 4 6" xfId="1504"/>
    <cellStyle name="Normal 4 7" xfId="1649"/>
    <cellStyle name="Normal 4 8" xfId="1656"/>
    <cellStyle name="Normal 40" xfId="1663"/>
    <cellStyle name="Normal 41" xfId="1671"/>
    <cellStyle name="Normal 42" xfId="1693"/>
    <cellStyle name="Normal 5" xfId="5"/>
    <cellStyle name="Normal 5 2" xfId="1024"/>
    <cellStyle name="Normal 6" xfId="1025"/>
    <cellStyle name="Normal 6 2" xfId="1026"/>
    <cellStyle name="Normal 7" xfId="1027"/>
    <cellStyle name="Normal 7 2" xfId="1519"/>
    <cellStyle name="Normal 8" xfId="1028"/>
    <cellStyle name="Normal 8 2" xfId="1554"/>
    <cellStyle name="Normal 9" xfId="1029"/>
    <cellStyle name="Normal 9 2" xfId="1568"/>
    <cellStyle name="Note 10" xfId="1629"/>
    <cellStyle name="Note 2" xfId="1503"/>
    <cellStyle name="Note 2 2" xfId="1538"/>
    <cellStyle name="Note 3" xfId="1505"/>
    <cellStyle name="Note 3 2" xfId="1540"/>
    <cellStyle name="Note 4" xfId="1521"/>
    <cellStyle name="Note 5" xfId="1555"/>
    <cellStyle name="Note 6" xfId="1570"/>
    <cellStyle name="Note 7" xfId="1585"/>
    <cellStyle name="Note 8" xfId="1600"/>
    <cellStyle name="Note 9" xfId="1614"/>
    <cellStyle name="Output" xfId="1450" builtinId="21" customBuiltin="1"/>
    <cellStyle name="Percent" xfId="1353" builtinId="5"/>
    <cellStyle name="Pourcentage 2" xfId="1030"/>
    <cellStyle name="Pourcentage 3" xfId="1031"/>
    <cellStyle name="Pourcentage 4" xfId="1032"/>
    <cellStyle name="Pourcentage 5" xfId="1357"/>
    <cellStyle name="Pourcentage 5 2" xfId="1417"/>
    <cellStyle name="Pourcentage 6" xfId="1419"/>
    <cellStyle name="Pourcentage 7" xfId="1426"/>
    <cellStyle name="Pourcentage 8" xfId="1646"/>
    <cellStyle name="Pourcentage 9" xfId="1669"/>
    <cellStyle name="Satisfaisant 10 2" xfId="1033"/>
    <cellStyle name="Satisfaisant 10 3" xfId="1034"/>
    <cellStyle name="Satisfaisant 11 2" xfId="1035"/>
    <cellStyle name="Satisfaisant 11 3" xfId="1036"/>
    <cellStyle name="Satisfaisant 12 2" xfId="1037"/>
    <cellStyle name="Satisfaisant 12 3" xfId="1038"/>
    <cellStyle name="Satisfaisant 13 2" xfId="1039"/>
    <cellStyle name="Satisfaisant 13 3" xfId="1040"/>
    <cellStyle name="Satisfaisant 14 2" xfId="1041"/>
    <cellStyle name="Satisfaisant 14 3" xfId="1042"/>
    <cellStyle name="Satisfaisant 15 2" xfId="1043"/>
    <cellStyle name="Satisfaisant 15 3" xfId="1044"/>
    <cellStyle name="Satisfaisant 16 2" xfId="1045"/>
    <cellStyle name="Satisfaisant 16 3" xfId="1046"/>
    <cellStyle name="Satisfaisant 17 2" xfId="1047"/>
    <cellStyle name="Satisfaisant 17 3" xfId="1048"/>
    <cellStyle name="Satisfaisant 2 2" xfId="1049"/>
    <cellStyle name="Satisfaisant 2 3" xfId="1050"/>
    <cellStyle name="Satisfaisant 3 2" xfId="1051"/>
    <cellStyle name="Satisfaisant 3 3" xfId="1052"/>
    <cellStyle name="Satisfaisant 4 2" xfId="1053"/>
    <cellStyle name="Satisfaisant 4 3" xfId="1054"/>
    <cellStyle name="Satisfaisant 5 2" xfId="1055"/>
    <cellStyle name="Satisfaisant 5 3" xfId="1056"/>
    <cellStyle name="Satisfaisant 6 2" xfId="1057"/>
    <cellStyle name="Satisfaisant 6 3" xfId="1058"/>
    <cellStyle name="Satisfaisant 7 2" xfId="1059"/>
    <cellStyle name="Satisfaisant 7 3" xfId="1060"/>
    <cellStyle name="Satisfaisant 8 2" xfId="1061"/>
    <cellStyle name="Satisfaisant 8 3" xfId="1062"/>
    <cellStyle name="Satisfaisant 9 2" xfId="1063"/>
    <cellStyle name="Satisfaisant 9 3" xfId="1064"/>
    <cellStyle name="Sortie 10 2" xfId="1065"/>
    <cellStyle name="Sortie 10 3" xfId="1066"/>
    <cellStyle name="Sortie 11 2" xfId="1067"/>
    <cellStyle name="Sortie 11 3" xfId="1068"/>
    <cellStyle name="Sortie 12 2" xfId="1069"/>
    <cellStyle name="Sortie 12 3" xfId="1070"/>
    <cellStyle name="Sortie 13 2" xfId="1071"/>
    <cellStyle name="Sortie 13 3" xfId="1072"/>
    <cellStyle name="Sortie 14 2" xfId="1073"/>
    <cellStyle name="Sortie 14 3" xfId="1074"/>
    <cellStyle name="Sortie 15 2" xfId="1075"/>
    <cellStyle name="Sortie 15 3" xfId="1076"/>
    <cellStyle name="Sortie 16 2" xfId="1077"/>
    <cellStyle name="Sortie 16 3" xfId="1078"/>
    <cellStyle name="Sortie 17 2" xfId="1079"/>
    <cellStyle name="Sortie 17 3" xfId="1080"/>
    <cellStyle name="Sortie 2 2" xfId="1081"/>
    <cellStyle name="Sortie 2 3" xfId="1082"/>
    <cellStyle name="Sortie 3 2" xfId="1083"/>
    <cellStyle name="Sortie 3 3" xfId="1084"/>
    <cellStyle name="Sortie 4 2" xfId="1085"/>
    <cellStyle name="Sortie 4 3" xfId="1086"/>
    <cellStyle name="Sortie 5 2" xfId="1087"/>
    <cellStyle name="Sortie 5 3" xfId="1088"/>
    <cellStyle name="Sortie 6 2" xfId="1089"/>
    <cellStyle name="Sortie 6 3" xfId="1090"/>
    <cellStyle name="Sortie 7 2" xfId="1091"/>
    <cellStyle name="Sortie 7 3" xfId="1092"/>
    <cellStyle name="Sortie 8 2" xfId="1093"/>
    <cellStyle name="Sortie 8 3" xfId="1094"/>
    <cellStyle name="Sortie 9 2" xfId="1095"/>
    <cellStyle name="Sortie 9 3" xfId="1096"/>
    <cellStyle name="Texte explicatif 10 2" xfId="1097"/>
    <cellStyle name="Texte explicatif 10 3" xfId="1098"/>
    <cellStyle name="Texte explicatif 11 2" xfId="1099"/>
    <cellStyle name="Texte explicatif 11 3" xfId="1100"/>
    <cellStyle name="Texte explicatif 12 2" xfId="1101"/>
    <cellStyle name="Texte explicatif 12 3" xfId="1102"/>
    <cellStyle name="Texte explicatif 13 2" xfId="1103"/>
    <cellStyle name="Texte explicatif 13 3" xfId="1104"/>
    <cellStyle name="Texte explicatif 14 2" xfId="1105"/>
    <cellStyle name="Texte explicatif 14 3" xfId="1106"/>
    <cellStyle name="Texte explicatif 15 2" xfId="1107"/>
    <cellStyle name="Texte explicatif 15 3" xfId="1108"/>
    <cellStyle name="Texte explicatif 16 2" xfId="1109"/>
    <cellStyle name="Texte explicatif 16 3" xfId="1110"/>
    <cellStyle name="Texte explicatif 17 2" xfId="1111"/>
    <cellStyle name="Texte explicatif 17 3" xfId="1112"/>
    <cellStyle name="Texte explicatif 2 2" xfId="1113"/>
    <cellStyle name="Texte explicatif 2 3" xfId="1114"/>
    <cellStyle name="Texte explicatif 3 2" xfId="1115"/>
    <cellStyle name="Texte explicatif 3 3" xfId="1116"/>
    <cellStyle name="Texte explicatif 4 2" xfId="1117"/>
    <cellStyle name="Texte explicatif 4 3" xfId="1118"/>
    <cellStyle name="Texte explicatif 5 2" xfId="1119"/>
    <cellStyle name="Texte explicatif 5 3" xfId="1120"/>
    <cellStyle name="Texte explicatif 6 2" xfId="1121"/>
    <cellStyle name="Texte explicatif 6 3" xfId="1122"/>
    <cellStyle name="Texte explicatif 7 2" xfId="1123"/>
    <cellStyle name="Texte explicatif 7 3" xfId="1124"/>
    <cellStyle name="Texte explicatif 8 2" xfId="1125"/>
    <cellStyle name="Texte explicatif 8 3" xfId="1126"/>
    <cellStyle name="Texte explicatif 9 2" xfId="1127"/>
    <cellStyle name="Texte explicatif 9 3" xfId="1128"/>
    <cellStyle name="Title" xfId="1441" builtinId="15" customBuiltin="1"/>
    <cellStyle name="Titre 10 2" xfId="1129"/>
    <cellStyle name="Titre 10 3" xfId="1130"/>
    <cellStyle name="Titre 11 2" xfId="1131"/>
    <cellStyle name="Titre 11 3" xfId="1132"/>
    <cellStyle name="Titre 12 2" xfId="1133"/>
    <cellStyle name="Titre 12 3" xfId="1134"/>
    <cellStyle name="Titre 13 2" xfId="1135"/>
    <cellStyle name="Titre 13 3" xfId="1136"/>
    <cellStyle name="Titre 14 2" xfId="1137"/>
    <cellStyle name="Titre 14 3" xfId="1138"/>
    <cellStyle name="Titre 15 2" xfId="1139"/>
    <cellStyle name="Titre 15 3" xfId="1140"/>
    <cellStyle name="Titre 16 2" xfId="1141"/>
    <cellStyle name="Titre 16 3" xfId="1142"/>
    <cellStyle name="Titre 17 2" xfId="1143"/>
    <cellStyle name="Titre 17 3" xfId="1144"/>
    <cellStyle name="Titre 2 2" xfId="1145"/>
    <cellStyle name="Titre 2 3" xfId="1146"/>
    <cellStyle name="Titre 3 2" xfId="1147"/>
    <cellStyle name="Titre 3 3" xfId="1148"/>
    <cellStyle name="Titre 4 2" xfId="1149"/>
    <cellStyle name="Titre 4 3" xfId="1150"/>
    <cellStyle name="Titre 5 2" xfId="1151"/>
    <cellStyle name="Titre 5 3" xfId="1152"/>
    <cellStyle name="Titre 6 2" xfId="1153"/>
    <cellStyle name="Titre 6 3" xfId="1154"/>
    <cellStyle name="Titre 7 2" xfId="1155"/>
    <cellStyle name="Titre 7 3" xfId="1156"/>
    <cellStyle name="Titre 8 2" xfId="1157"/>
    <cellStyle name="Titre 8 3" xfId="1158"/>
    <cellStyle name="Titre 9 2" xfId="1159"/>
    <cellStyle name="Titre 9 3" xfId="1160"/>
    <cellStyle name="Titre 1 10 2" xfId="1161"/>
    <cellStyle name="Titre 1 10 3" xfId="1162"/>
    <cellStyle name="Titre 1 11 2" xfId="1163"/>
    <cellStyle name="Titre 1 11 3" xfId="1164"/>
    <cellStyle name="Titre 1 12 2" xfId="1165"/>
    <cellStyle name="Titre 1 12 3" xfId="1166"/>
    <cellStyle name="Titre 1 13 2" xfId="1167"/>
    <cellStyle name="Titre 1 13 3" xfId="1168"/>
    <cellStyle name="Titre 1 14 2" xfId="1169"/>
    <cellStyle name="Titre 1 14 3" xfId="1170"/>
    <cellStyle name="Titre 1 15 2" xfId="1171"/>
    <cellStyle name="Titre 1 15 3" xfId="1172"/>
    <cellStyle name="Titre 1 16 2" xfId="1173"/>
    <cellStyle name="Titre 1 16 3" xfId="1174"/>
    <cellStyle name="Titre 1 17 2" xfId="1175"/>
    <cellStyle name="Titre 1 17 3" xfId="1176"/>
    <cellStyle name="Titre 1 2 2" xfId="1177"/>
    <cellStyle name="Titre 1 2 3" xfId="1178"/>
    <cellStyle name="Titre 1 3 2" xfId="1179"/>
    <cellStyle name="Titre 1 3 3" xfId="1180"/>
    <cellStyle name="Titre 1 4 2" xfId="1181"/>
    <cellStyle name="Titre 1 4 3" xfId="1182"/>
    <cellStyle name="Titre 1 5 2" xfId="1183"/>
    <cellStyle name="Titre 1 5 3" xfId="1184"/>
    <cellStyle name="Titre 1 6 2" xfId="1185"/>
    <cellStyle name="Titre 1 6 3" xfId="1186"/>
    <cellStyle name="Titre 1 7 2" xfId="1187"/>
    <cellStyle name="Titre 1 7 3" xfId="1188"/>
    <cellStyle name="Titre 1 8 2" xfId="1189"/>
    <cellStyle name="Titre 1 8 3" xfId="1190"/>
    <cellStyle name="Titre 1 9 2" xfId="1191"/>
    <cellStyle name="Titre 1 9 3" xfId="1192"/>
    <cellStyle name="Titre 2 10 2" xfId="1193"/>
    <cellStyle name="Titre 2 10 3" xfId="1194"/>
    <cellStyle name="Titre 2 11 2" xfId="1195"/>
    <cellStyle name="Titre 2 11 3" xfId="1196"/>
    <cellStyle name="Titre 2 12 2" xfId="1197"/>
    <cellStyle name="Titre 2 12 3" xfId="1198"/>
    <cellStyle name="Titre 2 13 2" xfId="1199"/>
    <cellStyle name="Titre 2 13 3" xfId="1200"/>
    <cellStyle name="Titre 2 14 2" xfId="1201"/>
    <cellStyle name="Titre 2 14 3" xfId="1202"/>
    <cellStyle name="Titre 2 15 2" xfId="1203"/>
    <cellStyle name="Titre 2 15 3" xfId="1204"/>
    <cellStyle name="Titre 2 16 2" xfId="1205"/>
    <cellStyle name="Titre 2 16 3" xfId="1206"/>
    <cellStyle name="Titre 2 17 2" xfId="1207"/>
    <cellStyle name="Titre 2 17 3" xfId="1208"/>
    <cellStyle name="Titre 2 2 2" xfId="1209"/>
    <cellStyle name="Titre 2 2 3" xfId="1210"/>
    <cellStyle name="Titre 2 3 2" xfId="1211"/>
    <cellStyle name="Titre 2 3 3" xfId="1212"/>
    <cellStyle name="Titre 2 4 2" xfId="1213"/>
    <cellStyle name="Titre 2 4 3" xfId="1214"/>
    <cellStyle name="Titre 2 5 2" xfId="1215"/>
    <cellStyle name="Titre 2 5 3" xfId="1216"/>
    <cellStyle name="Titre 2 6 2" xfId="1217"/>
    <cellStyle name="Titre 2 6 3" xfId="1218"/>
    <cellStyle name="Titre 2 7 2" xfId="1219"/>
    <cellStyle name="Titre 2 7 3" xfId="1220"/>
    <cellStyle name="Titre 2 8 2" xfId="1221"/>
    <cellStyle name="Titre 2 8 3" xfId="1222"/>
    <cellStyle name="Titre 2 9 2" xfId="1223"/>
    <cellStyle name="Titre 2 9 3" xfId="1224"/>
    <cellStyle name="Titre 3 10 2" xfId="1225"/>
    <cellStyle name="Titre 3 10 3" xfId="1226"/>
    <cellStyle name="Titre 3 11 2" xfId="1227"/>
    <cellStyle name="Titre 3 11 3" xfId="1228"/>
    <cellStyle name="Titre 3 12 2" xfId="1229"/>
    <cellStyle name="Titre 3 12 3" xfId="1230"/>
    <cellStyle name="Titre 3 13 2" xfId="1231"/>
    <cellStyle name="Titre 3 13 3" xfId="1232"/>
    <cellStyle name="Titre 3 14 2" xfId="1233"/>
    <cellStyle name="Titre 3 14 3" xfId="1234"/>
    <cellStyle name="Titre 3 15 2" xfId="1235"/>
    <cellStyle name="Titre 3 15 3" xfId="1236"/>
    <cellStyle name="Titre 3 16 2" xfId="1237"/>
    <cellStyle name="Titre 3 16 3" xfId="1238"/>
    <cellStyle name="Titre 3 17 2" xfId="1239"/>
    <cellStyle name="Titre 3 17 3" xfId="1240"/>
    <cellStyle name="Titre 3 2 2" xfId="1241"/>
    <cellStyle name="Titre 3 2 3" xfId="1242"/>
    <cellStyle name="Titre 3 3 2" xfId="1243"/>
    <cellStyle name="Titre 3 3 3" xfId="1244"/>
    <cellStyle name="Titre 3 4 2" xfId="1245"/>
    <cellStyle name="Titre 3 4 3" xfId="1246"/>
    <cellStyle name="Titre 3 5 2" xfId="1247"/>
    <cellStyle name="Titre 3 5 3" xfId="1248"/>
    <cellStyle name="Titre 3 6 2" xfId="1249"/>
    <cellStyle name="Titre 3 6 3" xfId="1250"/>
    <cellStyle name="Titre 3 7 2" xfId="1251"/>
    <cellStyle name="Titre 3 7 3" xfId="1252"/>
    <cellStyle name="Titre 3 8 2" xfId="1253"/>
    <cellStyle name="Titre 3 8 3" xfId="1254"/>
    <cellStyle name="Titre 3 9 2" xfId="1255"/>
    <cellStyle name="Titre 3 9 3" xfId="1256"/>
    <cellStyle name="Titre 4 10 2" xfId="1257"/>
    <cellStyle name="Titre 4 10 3" xfId="1258"/>
    <cellStyle name="Titre 4 11 2" xfId="1259"/>
    <cellStyle name="Titre 4 11 3" xfId="1260"/>
    <cellStyle name="Titre 4 12 2" xfId="1261"/>
    <cellStyle name="Titre 4 12 3" xfId="1262"/>
    <cellStyle name="Titre 4 13 2" xfId="1263"/>
    <cellStyle name="Titre 4 13 3" xfId="1264"/>
    <cellStyle name="Titre 4 14 2" xfId="1265"/>
    <cellStyle name="Titre 4 14 3" xfId="1266"/>
    <cellStyle name="Titre 4 15 2" xfId="1267"/>
    <cellStyle name="Titre 4 15 3" xfId="1268"/>
    <cellStyle name="Titre 4 16 2" xfId="1269"/>
    <cellStyle name="Titre 4 16 3" xfId="1270"/>
    <cellStyle name="Titre 4 17 2" xfId="1271"/>
    <cellStyle name="Titre 4 17 3" xfId="1272"/>
    <cellStyle name="Titre 4 2 2" xfId="1273"/>
    <cellStyle name="Titre 4 2 3" xfId="1274"/>
    <cellStyle name="Titre 4 3 2" xfId="1275"/>
    <cellStyle name="Titre 4 3 3" xfId="1276"/>
    <cellStyle name="Titre 4 4 2" xfId="1277"/>
    <cellStyle name="Titre 4 4 3" xfId="1278"/>
    <cellStyle name="Titre 4 5 2" xfId="1279"/>
    <cellStyle name="Titre 4 5 3" xfId="1280"/>
    <cellStyle name="Titre 4 6 2" xfId="1281"/>
    <cellStyle name="Titre 4 6 3" xfId="1282"/>
    <cellStyle name="Titre 4 7 2" xfId="1283"/>
    <cellStyle name="Titre 4 7 3" xfId="1284"/>
    <cellStyle name="Titre 4 8 2" xfId="1285"/>
    <cellStyle name="Titre 4 8 3" xfId="1286"/>
    <cellStyle name="Titre 4 9 2" xfId="1287"/>
    <cellStyle name="Titre 4 9 3" xfId="1288"/>
    <cellStyle name="Total" xfId="1456" builtinId="25" customBuiltin="1"/>
    <cellStyle name="Total 10 2" xfId="1289"/>
    <cellStyle name="Total 10 3" xfId="1290"/>
    <cellStyle name="Total 11 2" xfId="1291"/>
    <cellStyle name="Total 11 3" xfId="1292"/>
    <cellStyle name="Total 12 2" xfId="1293"/>
    <cellStyle name="Total 12 3" xfId="1294"/>
    <cellStyle name="Total 13 2" xfId="1295"/>
    <cellStyle name="Total 13 3" xfId="1296"/>
    <cellStyle name="Total 14 2" xfId="1297"/>
    <cellStyle name="Total 14 3" xfId="1298"/>
    <cellStyle name="Total 15 2" xfId="1299"/>
    <cellStyle name="Total 15 3" xfId="1300"/>
    <cellStyle name="Total 16 2" xfId="1301"/>
    <cellStyle name="Total 16 3" xfId="1302"/>
    <cellStyle name="Total 17 2" xfId="1303"/>
    <cellStyle name="Total 17 3" xfId="1304"/>
    <cellStyle name="Total 2" xfId="1491"/>
    <cellStyle name="Total 2 2" xfId="1305"/>
    <cellStyle name="Total 2 3" xfId="1306"/>
    <cellStyle name="Total 3 2" xfId="1307"/>
    <cellStyle name="Total 3 3" xfId="1308"/>
    <cellStyle name="Total 4 2" xfId="1309"/>
    <cellStyle name="Total 4 3" xfId="1310"/>
    <cellStyle name="Total 5 2" xfId="1311"/>
    <cellStyle name="Total 5 3" xfId="1312"/>
    <cellStyle name="Total 6 2" xfId="1313"/>
    <cellStyle name="Total 6 3" xfId="1314"/>
    <cellStyle name="Total 7 2" xfId="1315"/>
    <cellStyle name="Total 7 3" xfId="1316"/>
    <cellStyle name="Total 8 2" xfId="1317"/>
    <cellStyle name="Total 8 3" xfId="1318"/>
    <cellStyle name="Total 9 2" xfId="1319"/>
    <cellStyle name="Total 9 3" xfId="1320"/>
    <cellStyle name="Vérification 10 2" xfId="1321"/>
    <cellStyle name="Vérification 10 3" xfId="1322"/>
    <cellStyle name="Vérification 11 2" xfId="1323"/>
    <cellStyle name="Vérification 11 3" xfId="1324"/>
    <cellStyle name="Vérification 12 2" xfId="1325"/>
    <cellStyle name="Vérification 12 3" xfId="1326"/>
    <cellStyle name="Vérification 13 2" xfId="1327"/>
    <cellStyle name="Vérification 13 3" xfId="1328"/>
    <cellStyle name="Vérification 14 2" xfId="1329"/>
    <cellStyle name="Vérification 14 3" xfId="1330"/>
    <cellStyle name="Vérification 15 2" xfId="1331"/>
    <cellStyle name="Vérification 15 3" xfId="1332"/>
    <cellStyle name="Vérification 16 2" xfId="1333"/>
    <cellStyle name="Vérification 16 3" xfId="1334"/>
    <cellStyle name="Vérification 17 2" xfId="1335"/>
    <cellStyle name="Vérification 17 3" xfId="1336"/>
    <cellStyle name="Vérification 2 2" xfId="1337"/>
    <cellStyle name="Vérification 2 3" xfId="1338"/>
    <cellStyle name="Vérification 3 2" xfId="1339"/>
    <cellStyle name="Vérification 3 3" xfId="1340"/>
    <cellStyle name="Vérification 4 2" xfId="1341"/>
    <cellStyle name="Vérification 4 3" xfId="1342"/>
    <cellStyle name="Vérification 5 2" xfId="1343"/>
    <cellStyle name="Vérification 5 3" xfId="1344"/>
    <cellStyle name="Vérification 6 2" xfId="1345"/>
    <cellStyle name="Vérification 6 3" xfId="1346"/>
    <cellStyle name="Vérification 7 2" xfId="1347"/>
    <cellStyle name="Vérification 7 3" xfId="1348"/>
    <cellStyle name="Vérification 8 2" xfId="1349"/>
    <cellStyle name="Vérification 8 3" xfId="1350"/>
    <cellStyle name="Vérification 9 2" xfId="1351"/>
    <cellStyle name="Vérification 9 3" xfId="1352"/>
    <cellStyle name="Warning Text" xfId="1454" builtinId="11" customBuiltin="1"/>
    <cellStyle name="好" xfId="1391"/>
    <cellStyle name="差" xfId="1389"/>
    <cellStyle name="常规_Copy of Reporting Package - ZEITI 2009 - Final" xfId="1390"/>
    <cellStyle name="强调文字颜色 1" xfId="1398"/>
    <cellStyle name="强调文字颜色 2" xfId="1399"/>
    <cellStyle name="强调文字颜色 3" xfId="1400"/>
    <cellStyle name="强调文字颜色 4" xfId="1401"/>
    <cellStyle name="强调文字颜色 5" xfId="1402"/>
    <cellStyle name="强调文字颜色 6" xfId="1403"/>
    <cellStyle name="标题" xfId="1384"/>
    <cellStyle name="标题 1" xfId="1385"/>
    <cellStyle name="标题 2" xfId="1386"/>
    <cellStyle name="标题 3" xfId="1387"/>
    <cellStyle name="标题 4" xfId="1388"/>
    <cellStyle name="检查单元格" xfId="1394"/>
    <cellStyle name="汇总" xfId="1392"/>
    <cellStyle name="注释" xfId="1407"/>
    <cellStyle name="解释性文本" xfId="1395"/>
    <cellStyle name="警告文本" xfId="1396"/>
    <cellStyle name="计算" xfId="1393"/>
    <cellStyle name="输入" xfId="1406"/>
    <cellStyle name="输出" xfId="1405"/>
    <cellStyle name="适中" xfId="1404"/>
    <cellStyle name="链接单元格" xfId="1397"/>
  </cellStyles>
  <dxfs count="18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Karim%20Ghezaiel/Documents/04-%20Missions/2015/09-%20ITIE%20Myanmar/02-%20Reconciliation/03-%20Final%20worksheet/01-%20Reconciliation%20database%20MEITI%2013-14%20(Oil%20&amp;%20Ga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v follow-up"/>
      <sheetName val="Companies List"/>
      <sheetName val="Comp Infos"/>
      <sheetName val="License"/>
      <sheetName val="Employment"/>
      <sheetName val="Ownership"/>
      <sheetName val="RT (1)"/>
      <sheetName val="RT (2)"/>
      <sheetName val="RT (3)"/>
      <sheetName val="RT (4)"/>
      <sheetName val="RT (5)"/>
      <sheetName val="RT (6)"/>
      <sheetName val="RT (7)"/>
      <sheetName val="RT (8)"/>
      <sheetName val="RT (9)"/>
      <sheetName val="RT (10)"/>
      <sheetName val="RT (11)"/>
      <sheetName val="RT (12)"/>
      <sheetName val="RT (13)"/>
      <sheetName val="Reporting by tax"/>
      <sheetName val="Reporting by Comp"/>
      <sheetName val="Reporting database"/>
      <sheetName val="Unrec diff by tax "/>
      <sheetName val="Unrec diff by Comp"/>
      <sheetName val="Result"/>
      <sheetName val="Transport"/>
      <sheetName val="Other"/>
      <sheetName val="Prod-Exp"/>
      <sheetName val="Social responsablity"/>
      <sheetName val="Adjust database"/>
      <sheetName val="Total Adj"/>
      <sheetName val="Adj per Comp (C)"/>
      <sheetName val="Adj per tax (C)"/>
      <sheetName val="Adj per tax (Gov)"/>
      <sheetName val="Adj per Comp (Gov)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13">
          <cell r="E13">
            <v>-643396750</v>
          </cell>
        </row>
        <row r="43">
          <cell r="D43">
            <v>1219255.435875</v>
          </cell>
        </row>
        <row r="50">
          <cell r="D50">
            <v>758523</v>
          </cell>
        </row>
      </sheetData>
      <sheetData sheetId="25">
        <row r="4">
          <cell r="E4">
            <v>115912499800.32001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51436929@qq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0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rgb="FF92D050"/>
  </sheetPr>
  <dimension ref="A1:W32"/>
  <sheetViews>
    <sheetView zoomScale="106" zoomScaleNormal="106" workbookViewId="0">
      <pane xSplit="5" ySplit="1" topLeftCell="F2" activePane="bottomRight" state="frozen"/>
      <selection activeCell="C7" sqref="C7"/>
      <selection pane="topRight" activeCell="C7" sqref="C7"/>
      <selection pane="bottomLeft" activeCell="C7" sqref="C7"/>
      <selection pane="bottomRight" activeCell="G23" sqref="G23"/>
    </sheetView>
  </sheetViews>
  <sheetFormatPr defaultColWidth="11.453125" defaultRowHeight="10"/>
  <cols>
    <col min="1" max="1" width="8" style="14" customWidth="1"/>
    <col min="2" max="2" width="45" style="14" customWidth="1"/>
    <col min="3" max="3" width="13.26953125" style="14" customWidth="1"/>
    <col min="4" max="4" width="28.81640625" style="14" customWidth="1"/>
    <col min="5" max="5" width="14" style="14" customWidth="1"/>
    <col min="6" max="8" width="16.54296875" style="14" customWidth="1"/>
    <col min="9" max="9" width="21" style="14" customWidth="1"/>
    <col min="10" max="18" width="11.453125" style="14"/>
    <col min="19" max="19" width="45.1796875" style="14" customWidth="1"/>
    <col min="20" max="16384" width="11.453125" style="14"/>
  </cols>
  <sheetData>
    <row r="1" spans="1:23" ht="32" thickBot="1">
      <c r="A1" s="58" t="s">
        <v>6</v>
      </c>
      <c r="B1" s="18" t="s">
        <v>7</v>
      </c>
      <c r="C1" s="18" t="s">
        <v>409</v>
      </c>
      <c r="D1" s="18" t="s">
        <v>100</v>
      </c>
      <c r="E1" s="18" t="s">
        <v>27</v>
      </c>
      <c r="F1" s="23" t="s">
        <v>35</v>
      </c>
      <c r="G1" s="23" t="s">
        <v>36</v>
      </c>
      <c r="H1" s="23" t="s">
        <v>37</v>
      </c>
      <c r="I1" s="23" t="s">
        <v>38</v>
      </c>
      <c r="J1" s="59" t="s">
        <v>39</v>
      </c>
      <c r="K1" s="59" t="s">
        <v>42</v>
      </c>
      <c r="L1" s="59" t="s">
        <v>40</v>
      </c>
      <c r="M1" s="59" t="s">
        <v>41</v>
      </c>
      <c r="N1" s="59" t="s">
        <v>28</v>
      </c>
      <c r="O1" s="59" t="s">
        <v>29</v>
      </c>
      <c r="P1" s="59" t="s">
        <v>30</v>
      </c>
      <c r="Q1" s="59" t="s">
        <v>31</v>
      </c>
      <c r="R1" s="59" t="s">
        <v>32</v>
      </c>
      <c r="S1" s="59" t="s">
        <v>9</v>
      </c>
    </row>
    <row r="2" spans="1:23" ht="40.5" thickTop="1">
      <c r="A2" s="24">
        <v>1</v>
      </c>
      <c r="B2" s="284" t="s">
        <v>380</v>
      </c>
      <c r="C2" s="284" t="s">
        <v>410</v>
      </c>
      <c r="D2" s="27"/>
      <c r="E2" s="27" t="s">
        <v>422</v>
      </c>
      <c r="F2" s="27" t="s">
        <v>423</v>
      </c>
      <c r="G2" s="27" t="s">
        <v>424</v>
      </c>
      <c r="H2" s="27">
        <v>9786689766</v>
      </c>
      <c r="I2" s="287" t="s">
        <v>425</v>
      </c>
      <c r="J2" s="22" t="s">
        <v>33</v>
      </c>
      <c r="K2" s="22" t="s">
        <v>33</v>
      </c>
      <c r="L2" s="22"/>
      <c r="M2" s="22"/>
      <c r="N2" s="22" t="s">
        <v>33</v>
      </c>
      <c r="O2" s="22" t="s">
        <v>33</v>
      </c>
      <c r="P2" s="22" t="s">
        <v>33</v>
      </c>
      <c r="Q2" s="22" t="s">
        <v>34</v>
      </c>
      <c r="R2" s="22" t="s">
        <v>34</v>
      </c>
      <c r="S2" s="22"/>
      <c r="W2" s="74" t="s">
        <v>33</v>
      </c>
    </row>
    <row r="3" spans="1:23" ht="12.5">
      <c r="A3" s="28">
        <f>+A2+1</f>
        <v>2</v>
      </c>
      <c r="B3" s="285" t="s">
        <v>381</v>
      </c>
      <c r="C3" s="285" t="s">
        <v>260</v>
      </c>
      <c r="D3" s="29"/>
      <c r="E3" s="29"/>
      <c r="F3" s="29"/>
      <c r="G3" s="29"/>
      <c r="H3" s="29"/>
      <c r="I3" s="288"/>
      <c r="J3" s="20"/>
      <c r="K3" s="20"/>
      <c r="L3" s="20"/>
      <c r="M3" s="20"/>
      <c r="N3" s="20"/>
      <c r="O3" s="20"/>
      <c r="P3" s="20"/>
      <c r="Q3" s="20"/>
      <c r="R3" s="20"/>
      <c r="S3" s="20"/>
      <c r="W3" s="74" t="s">
        <v>34</v>
      </c>
    </row>
    <row r="4" spans="1:23">
      <c r="A4" s="281">
        <f>+A3+1</f>
        <v>3</v>
      </c>
      <c r="B4" s="284" t="s">
        <v>382</v>
      </c>
      <c r="C4" s="284" t="s">
        <v>260</v>
      </c>
      <c r="D4" s="280"/>
      <c r="E4" s="280"/>
      <c r="F4" s="280"/>
      <c r="G4" s="280"/>
      <c r="H4" s="280"/>
      <c r="I4" s="280"/>
      <c r="J4" s="22"/>
      <c r="K4" s="22"/>
      <c r="L4" s="22"/>
      <c r="M4" s="22"/>
      <c r="N4" s="22"/>
      <c r="O4" s="22"/>
      <c r="P4" s="22"/>
      <c r="Q4" s="22"/>
      <c r="R4" s="22"/>
      <c r="S4" s="22"/>
      <c r="W4" s="74" t="s">
        <v>24</v>
      </c>
    </row>
    <row r="5" spans="1:23" ht="20">
      <c r="A5" s="283">
        <f t="shared" ref="A5:A30" si="0">+A4+1</f>
        <v>4</v>
      </c>
      <c r="B5" s="285" t="s">
        <v>383</v>
      </c>
      <c r="C5" s="285" t="s">
        <v>411</v>
      </c>
      <c r="D5" s="282" t="s">
        <v>426</v>
      </c>
      <c r="E5" s="282" t="s">
        <v>427</v>
      </c>
      <c r="F5" s="282" t="s">
        <v>428</v>
      </c>
      <c r="G5" s="282" t="s">
        <v>105</v>
      </c>
      <c r="H5" s="282" t="s">
        <v>429</v>
      </c>
      <c r="I5" s="282" t="s">
        <v>430</v>
      </c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3">
      <c r="A6" s="281">
        <f t="shared" si="0"/>
        <v>5</v>
      </c>
      <c r="B6" s="284" t="s">
        <v>384</v>
      </c>
      <c r="C6" s="284" t="s">
        <v>412</v>
      </c>
      <c r="D6" s="280" t="s">
        <v>201</v>
      </c>
      <c r="E6" s="280" t="s">
        <v>202</v>
      </c>
      <c r="F6" s="280"/>
      <c r="G6" s="280"/>
      <c r="H6" s="280" t="s">
        <v>432</v>
      </c>
      <c r="I6" s="280" t="s">
        <v>431</v>
      </c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23">
      <c r="A7" s="283">
        <f t="shared" si="0"/>
        <v>6</v>
      </c>
      <c r="B7" s="285" t="s">
        <v>385</v>
      </c>
      <c r="C7" s="285" t="s">
        <v>413</v>
      </c>
      <c r="D7" s="282"/>
      <c r="E7" s="282"/>
      <c r="F7" s="282"/>
      <c r="G7" s="282"/>
      <c r="H7" s="282"/>
      <c r="I7" s="282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1:23" ht="12.75" customHeight="1">
      <c r="A8" s="281">
        <f t="shared" si="0"/>
        <v>7</v>
      </c>
      <c r="B8" s="284" t="s">
        <v>386</v>
      </c>
      <c r="C8" s="284" t="s">
        <v>200</v>
      </c>
      <c r="D8" s="280"/>
      <c r="E8" s="280"/>
      <c r="F8" s="280"/>
      <c r="G8" s="280"/>
      <c r="H8" s="280"/>
      <c r="I8" s="280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23" ht="12.75" customHeight="1">
      <c r="A9" s="283">
        <f t="shared" si="0"/>
        <v>8</v>
      </c>
      <c r="B9" s="285" t="s">
        <v>387</v>
      </c>
      <c r="C9" s="285" t="s">
        <v>308</v>
      </c>
      <c r="D9" s="282"/>
      <c r="E9" s="282"/>
      <c r="F9" s="282"/>
      <c r="G9" s="282"/>
      <c r="H9" s="282"/>
      <c r="I9" s="282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1:23" ht="12.75" customHeight="1">
      <c r="A10" s="281">
        <f t="shared" si="0"/>
        <v>9</v>
      </c>
      <c r="B10" s="284" t="s">
        <v>388</v>
      </c>
      <c r="C10" s="284" t="s">
        <v>309</v>
      </c>
      <c r="D10" s="280"/>
      <c r="E10" s="280"/>
      <c r="F10" s="280"/>
      <c r="G10" s="280"/>
      <c r="H10" s="280"/>
      <c r="I10" s="280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23" ht="12.75" customHeight="1">
      <c r="A11" s="283">
        <f t="shared" si="0"/>
        <v>10</v>
      </c>
      <c r="B11" s="285" t="s">
        <v>389</v>
      </c>
      <c r="C11" s="285" t="s">
        <v>263</v>
      </c>
      <c r="D11" s="282"/>
      <c r="E11" s="282"/>
      <c r="F11" s="282"/>
      <c r="G11" s="282"/>
      <c r="H11" s="282"/>
      <c r="I11" s="282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23" ht="12.75" customHeight="1">
      <c r="A12" s="281">
        <f t="shared" si="0"/>
        <v>11</v>
      </c>
      <c r="B12" s="284" t="s">
        <v>390</v>
      </c>
      <c r="C12" s="284" t="s">
        <v>414</v>
      </c>
      <c r="D12" s="280"/>
      <c r="E12" s="280"/>
      <c r="F12" s="280"/>
      <c r="G12" s="280"/>
      <c r="H12" s="280"/>
      <c r="I12" s="280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23" ht="12.75" customHeight="1">
      <c r="A13" s="283">
        <f t="shared" si="0"/>
        <v>12</v>
      </c>
      <c r="B13" s="285" t="s">
        <v>391</v>
      </c>
      <c r="C13" s="285" t="s">
        <v>121</v>
      </c>
      <c r="D13" s="282"/>
      <c r="E13" s="282"/>
      <c r="F13" s="282"/>
      <c r="G13" s="282"/>
      <c r="H13" s="282"/>
      <c r="I13" s="282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1:23" ht="12.75" customHeight="1">
      <c r="A14" s="281">
        <f t="shared" si="0"/>
        <v>13</v>
      </c>
      <c r="B14" s="284" t="s">
        <v>392</v>
      </c>
      <c r="C14" s="284" t="s">
        <v>415</v>
      </c>
      <c r="D14" s="280"/>
      <c r="E14" s="280"/>
      <c r="F14" s="280"/>
      <c r="G14" s="280"/>
      <c r="H14" s="280"/>
      <c r="I14" s="280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3" ht="12.75" customHeight="1">
      <c r="A15" s="283">
        <f t="shared" si="0"/>
        <v>14</v>
      </c>
      <c r="B15" s="285" t="s">
        <v>393</v>
      </c>
      <c r="C15" s="285" t="s">
        <v>107</v>
      </c>
      <c r="D15" s="282"/>
      <c r="E15" s="282"/>
      <c r="F15" s="282"/>
      <c r="G15" s="282"/>
      <c r="H15" s="282"/>
      <c r="I15" s="282"/>
      <c r="J15" s="20"/>
      <c r="K15" s="22"/>
      <c r="L15" s="22"/>
      <c r="M15" s="22"/>
      <c r="N15" s="22"/>
      <c r="O15" s="22"/>
      <c r="P15" s="22"/>
      <c r="Q15" s="22"/>
      <c r="R15" s="22"/>
      <c r="S15" s="22"/>
    </row>
    <row r="16" spans="1:23" ht="12.75" customHeight="1">
      <c r="A16" s="281">
        <f t="shared" si="0"/>
        <v>15</v>
      </c>
      <c r="B16" s="284" t="s">
        <v>394</v>
      </c>
      <c r="C16" s="284" t="s">
        <v>198</v>
      </c>
      <c r="D16" s="280"/>
      <c r="E16" s="280"/>
      <c r="F16" s="280"/>
      <c r="G16" s="280"/>
      <c r="H16" s="280"/>
      <c r="I16" s="280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ht="12.75" customHeight="1">
      <c r="A17" s="283">
        <f t="shared" si="0"/>
        <v>16</v>
      </c>
      <c r="B17" s="285" t="s">
        <v>395</v>
      </c>
      <c r="C17" s="285" t="s">
        <v>244</v>
      </c>
      <c r="D17" s="282"/>
      <c r="E17" s="282"/>
      <c r="F17" s="282"/>
      <c r="G17" s="282"/>
      <c r="H17" s="282"/>
      <c r="I17" s="282"/>
      <c r="J17" s="20"/>
      <c r="K17" s="22"/>
      <c r="L17" s="22"/>
      <c r="M17" s="22"/>
      <c r="N17" s="22"/>
      <c r="O17" s="22"/>
      <c r="P17" s="22"/>
      <c r="Q17" s="22"/>
      <c r="R17" s="22"/>
      <c r="S17" s="22"/>
    </row>
    <row r="18" spans="1:19" ht="12.75" customHeight="1">
      <c r="A18" s="281">
        <f t="shared" si="0"/>
        <v>17</v>
      </c>
      <c r="B18" s="284" t="s">
        <v>396</v>
      </c>
      <c r="C18" s="284" t="s">
        <v>198</v>
      </c>
      <c r="D18" s="280"/>
      <c r="E18" s="280"/>
      <c r="F18" s="280"/>
      <c r="G18" s="280"/>
      <c r="H18" s="280"/>
      <c r="I18" s="280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ht="12.75" customHeight="1">
      <c r="A19" s="283">
        <f t="shared" si="0"/>
        <v>18</v>
      </c>
      <c r="B19" s="285" t="s">
        <v>397</v>
      </c>
      <c r="C19" s="285" t="s">
        <v>198</v>
      </c>
      <c r="D19" s="282"/>
      <c r="E19" s="282"/>
      <c r="F19" s="282"/>
      <c r="G19" s="282"/>
      <c r="H19" s="282"/>
      <c r="I19" s="282"/>
      <c r="J19" s="20"/>
      <c r="K19" s="22"/>
      <c r="L19" s="22"/>
      <c r="M19" s="22"/>
      <c r="N19" s="22"/>
      <c r="O19" s="22"/>
      <c r="P19" s="22"/>
      <c r="Q19" s="22"/>
      <c r="R19" s="22"/>
      <c r="S19" s="22"/>
    </row>
    <row r="20" spans="1:19" ht="12.75" customHeight="1">
      <c r="A20" s="281">
        <f t="shared" si="0"/>
        <v>19</v>
      </c>
      <c r="B20" s="284" t="s">
        <v>398</v>
      </c>
      <c r="C20" s="284" t="s">
        <v>244</v>
      </c>
      <c r="D20" s="280"/>
      <c r="E20" s="280"/>
      <c r="F20" s="280"/>
      <c r="G20" s="280"/>
      <c r="H20" s="280"/>
      <c r="I20" s="280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ht="12.75" customHeight="1">
      <c r="A21" s="283">
        <f t="shared" si="0"/>
        <v>20</v>
      </c>
      <c r="B21" s="285" t="s">
        <v>399</v>
      </c>
      <c r="C21" s="285" t="s">
        <v>198</v>
      </c>
      <c r="D21" s="282"/>
      <c r="E21" s="282"/>
      <c r="F21" s="282"/>
      <c r="G21" s="282"/>
      <c r="H21" s="282"/>
      <c r="I21" s="282"/>
      <c r="J21" s="20"/>
      <c r="K21" s="22"/>
      <c r="L21" s="22"/>
      <c r="M21" s="22"/>
      <c r="N21" s="22"/>
      <c r="O21" s="22"/>
      <c r="P21" s="22"/>
      <c r="Q21" s="22"/>
      <c r="R21" s="22"/>
      <c r="S21" s="22"/>
    </row>
    <row r="22" spans="1:19" ht="12.75" customHeight="1">
      <c r="A22" s="281">
        <f t="shared" si="0"/>
        <v>21</v>
      </c>
      <c r="B22" s="284" t="s">
        <v>400</v>
      </c>
      <c r="C22" s="284" t="s">
        <v>198</v>
      </c>
      <c r="D22" s="280"/>
      <c r="E22" s="280"/>
      <c r="F22" s="280"/>
      <c r="G22" s="280"/>
      <c r="H22" s="280"/>
      <c r="I22" s="280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ht="12.75" customHeight="1">
      <c r="A23" s="283">
        <f t="shared" si="0"/>
        <v>22</v>
      </c>
      <c r="B23" s="285" t="s">
        <v>401</v>
      </c>
      <c r="C23" s="285" t="s">
        <v>198</v>
      </c>
      <c r="D23" s="282"/>
      <c r="E23" s="282"/>
      <c r="F23" s="282"/>
      <c r="G23" s="282"/>
      <c r="H23" s="282"/>
      <c r="I23" s="282"/>
      <c r="J23" s="20"/>
      <c r="K23" s="22"/>
      <c r="L23" s="22"/>
      <c r="M23" s="22"/>
      <c r="N23" s="22"/>
      <c r="O23" s="22"/>
      <c r="P23" s="22"/>
      <c r="Q23" s="22"/>
      <c r="R23" s="22"/>
      <c r="S23" s="22"/>
    </row>
    <row r="24" spans="1:19" ht="12.75" customHeight="1">
      <c r="A24" s="281">
        <f t="shared" si="0"/>
        <v>23</v>
      </c>
      <c r="B24" s="284" t="s">
        <v>402</v>
      </c>
      <c r="C24" s="284" t="s">
        <v>198</v>
      </c>
      <c r="D24" s="280"/>
      <c r="E24" s="280"/>
      <c r="F24" s="280"/>
      <c r="G24" s="280"/>
      <c r="H24" s="280"/>
      <c r="I24" s="280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ht="12.75" customHeight="1">
      <c r="A25" s="283">
        <f t="shared" si="0"/>
        <v>24</v>
      </c>
      <c r="B25" s="285" t="s">
        <v>403</v>
      </c>
      <c r="C25" s="285" t="s">
        <v>416</v>
      </c>
      <c r="D25" s="282"/>
      <c r="E25" s="282"/>
      <c r="F25" s="282"/>
      <c r="G25" s="282"/>
      <c r="H25" s="282"/>
      <c r="I25" s="282"/>
      <c r="J25" s="20"/>
      <c r="K25" s="22"/>
      <c r="L25" s="22"/>
      <c r="M25" s="22"/>
      <c r="N25" s="22"/>
      <c r="O25" s="22"/>
      <c r="P25" s="22"/>
      <c r="Q25" s="22"/>
      <c r="R25" s="22"/>
      <c r="S25" s="22"/>
    </row>
    <row r="26" spans="1:19" ht="12.75" customHeight="1">
      <c r="A26" s="281">
        <f t="shared" si="0"/>
        <v>25</v>
      </c>
      <c r="B26" s="284" t="s">
        <v>404</v>
      </c>
      <c r="C26" s="284" t="s">
        <v>417</v>
      </c>
      <c r="D26" s="280"/>
      <c r="E26" s="280"/>
      <c r="F26" s="280"/>
      <c r="G26" s="280"/>
      <c r="H26" s="280"/>
      <c r="I26" s="280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ht="12.75" customHeight="1">
      <c r="A27" s="283">
        <f t="shared" si="0"/>
        <v>26</v>
      </c>
      <c r="B27" s="285" t="s">
        <v>405</v>
      </c>
      <c r="C27" s="285" t="s">
        <v>418</v>
      </c>
      <c r="D27" s="282"/>
      <c r="E27" s="282"/>
      <c r="F27" s="282"/>
      <c r="G27" s="282"/>
      <c r="H27" s="282"/>
      <c r="I27" s="282"/>
      <c r="J27" s="20"/>
      <c r="K27" s="22"/>
      <c r="L27" s="22"/>
      <c r="M27" s="22"/>
      <c r="N27" s="22"/>
      <c r="O27" s="22"/>
      <c r="P27" s="22"/>
      <c r="Q27" s="22"/>
      <c r="R27" s="22"/>
      <c r="S27" s="22"/>
    </row>
    <row r="28" spans="1:19" ht="12.75" customHeight="1">
      <c r="A28" s="281">
        <f t="shared" si="0"/>
        <v>27</v>
      </c>
      <c r="B28" s="284" t="s">
        <v>406</v>
      </c>
      <c r="C28" s="284" t="s">
        <v>418</v>
      </c>
      <c r="D28" s="280"/>
      <c r="E28" s="280"/>
      <c r="F28" s="280"/>
      <c r="G28" s="280"/>
      <c r="H28" s="280"/>
      <c r="I28" s="280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ht="12.75" customHeight="1">
      <c r="A29" s="283">
        <f t="shared" si="0"/>
        <v>28</v>
      </c>
      <c r="B29" s="285" t="s">
        <v>407</v>
      </c>
      <c r="C29" s="285" t="s">
        <v>419</v>
      </c>
      <c r="D29" s="282"/>
      <c r="E29" s="282"/>
      <c r="F29" s="282"/>
      <c r="G29" s="282"/>
      <c r="H29" s="282"/>
      <c r="I29" s="282"/>
      <c r="J29" s="20"/>
      <c r="K29" s="22"/>
      <c r="L29" s="22"/>
      <c r="M29" s="22"/>
      <c r="N29" s="22"/>
      <c r="O29" s="22"/>
      <c r="P29" s="22"/>
      <c r="Q29" s="22"/>
      <c r="R29" s="22"/>
      <c r="S29" s="22"/>
    </row>
    <row r="30" spans="1:19" ht="12.75" customHeight="1" thickBot="1">
      <c r="A30" s="281">
        <f t="shared" si="0"/>
        <v>29</v>
      </c>
      <c r="B30" s="284" t="s">
        <v>408</v>
      </c>
      <c r="C30" s="284" t="s">
        <v>420</v>
      </c>
      <c r="D30" s="280"/>
      <c r="E30" s="280"/>
      <c r="F30" s="280"/>
      <c r="G30" s="280"/>
      <c r="H30" s="280"/>
      <c r="I30" s="280"/>
      <c r="J30" s="22"/>
      <c r="K30" s="20"/>
      <c r="L30" s="20"/>
      <c r="M30" s="20"/>
      <c r="N30" s="20"/>
      <c r="O30" s="20"/>
      <c r="P30" s="20"/>
      <c r="Q30" s="20"/>
      <c r="R30" s="20"/>
      <c r="S30" s="20"/>
    </row>
    <row r="31" spans="1:19" ht="13.5" customHeight="1" thickTop="1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</row>
    <row r="32" spans="1:19" ht="12.75" customHeight="1"/>
  </sheetData>
  <autoFilter ref="A1:I31"/>
  <dataValidations count="1">
    <dataValidation type="list" allowBlank="1" showInputMessage="1" showErrorMessage="1" sqref="J2:R30">
      <formula1>$W$2:$W$4</formula1>
    </dataValidation>
  </dataValidations>
  <hyperlinks>
    <hyperlink ref="I2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6">
    <tabColor rgb="FF92D050"/>
  </sheetPr>
  <dimension ref="A1:O43"/>
  <sheetViews>
    <sheetView showGridLines="0" zoomScale="80" zoomScaleNormal="80" workbookViewId="0">
      <selection activeCell="A76" sqref="A76"/>
    </sheetView>
  </sheetViews>
  <sheetFormatPr defaultColWidth="11.453125" defaultRowHeight="10"/>
  <cols>
    <col min="1" max="1" width="3.81640625" style="14" customWidth="1"/>
    <col min="2" max="2" width="34.453125" style="14" customWidth="1"/>
    <col min="3" max="3" width="1.7265625" style="14" customWidth="1"/>
    <col min="4" max="5" width="16.453125" style="14" customWidth="1"/>
    <col min="6" max="6" width="14.72656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32.81640625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73" t="s">
        <v>385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95</v>
      </c>
      <c r="C10" s="26"/>
      <c r="D10" s="38">
        <v>0</v>
      </c>
      <c r="E10" s="38">
        <v>0</v>
      </c>
      <c r="F10" s="38">
        <v>0</v>
      </c>
      <c r="G10" s="26"/>
      <c r="H10" s="38">
        <v>0</v>
      </c>
      <c r="I10" s="38">
        <v>0</v>
      </c>
      <c r="J10" s="38">
        <v>0</v>
      </c>
      <c r="K10" s="26"/>
      <c r="L10" s="38">
        <v>0</v>
      </c>
      <c r="M10" s="39"/>
    </row>
    <row r="11" spans="1:14" ht="10.5">
      <c r="A11" s="25">
        <v>1</v>
      </c>
      <c r="B11" s="42" t="s">
        <v>70</v>
      </c>
      <c r="D11" s="22"/>
      <c r="E11" s="22"/>
      <c r="F11" s="22">
        <v>0</v>
      </c>
      <c r="G11" s="26"/>
      <c r="H11" s="22"/>
      <c r="I11" s="22"/>
      <c r="J11" s="22">
        <v>0</v>
      </c>
      <c r="K11" s="26"/>
      <c r="L11" s="22">
        <v>0</v>
      </c>
      <c r="M11" s="22"/>
      <c r="N11" s="84" t="s">
        <v>450</v>
      </c>
    </row>
    <row r="12" spans="1:14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/>
      <c r="J12" s="20">
        <v>0</v>
      </c>
      <c r="K12" s="26"/>
      <c r="L12" s="20">
        <v>0</v>
      </c>
      <c r="M12" s="20"/>
      <c r="N12" s="84" t="s">
        <v>450</v>
      </c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62019460</v>
      </c>
      <c r="E14" s="38">
        <v>0</v>
      </c>
      <c r="F14" s="38">
        <v>62019460</v>
      </c>
      <c r="G14" s="26"/>
      <c r="H14" s="38">
        <v>821120</v>
      </c>
      <c r="I14" s="38">
        <v>0</v>
      </c>
      <c r="J14" s="38">
        <v>821120</v>
      </c>
      <c r="K14" s="26"/>
      <c r="L14" s="38">
        <v>61198340</v>
      </c>
      <c r="M14" s="38"/>
    </row>
    <row r="15" spans="1:14" ht="10.5">
      <c r="A15" s="25">
        <v>1</v>
      </c>
      <c r="B15" s="42" t="s">
        <v>59</v>
      </c>
      <c r="C15" s="26"/>
      <c r="D15" s="22">
        <v>62019460</v>
      </c>
      <c r="E15" s="22"/>
      <c r="F15" s="22">
        <v>62019460</v>
      </c>
      <c r="G15" s="26"/>
      <c r="H15" s="22"/>
      <c r="I15" s="22"/>
      <c r="J15" s="22">
        <v>0</v>
      </c>
      <c r="K15" s="26"/>
      <c r="L15" s="22">
        <v>62019460</v>
      </c>
      <c r="M15" s="22" t="s">
        <v>46</v>
      </c>
      <c r="N15" s="84" t="s">
        <v>450</v>
      </c>
    </row>
    <row r="16" spans="1:14" ht="10.5">
      <c r="A16" s="129">
        <v>2</v>
      </c>
      <c r="B16" s="43" t="s">
        <v>60</v>
      </c>
      <c r="C16" s="26"/>
      <c r="D16" s="20"/>
      <c r="E16" s="20"/>
      <c r="F16" s="20">
        <v>0</v>
      </c>
      <c r="G16" s="26"/>
      <c r="H16" s="20"/>
      <c r="I16" s="20"/>
      <c r="J16" s="20">
        <v>0</v>
      </c>
      <c r="K16" s="26"/>
      <c r="L16" s="20">
        <v>0</v>
      </c>
      <c r="M16" s="20"/>
      <c r="N16" s="84" t="s">
        <v>450</v>
      </c>
    </row>
    <row r="17" spans="1:15" ht="10.5">
      <c r="A17" s="25">
        <v>3</v>
      </c>
      <c r="B17" s="42" t="s">
        <v>421</v>
      </c>
      <c r="C17" s="26"/>
      <c r="D17" s="22"/>
      <c r="E17" s="22"/>
      <c r="F17" s="22">
        <v>0</v>
      </c>
      <c r="G17" s="26"/>
      <c r="H17" s="22"/>
      <c r="I17" s="22"/>
      <c r="J17" s="22">
        <v>0</v>
      </c>
      <c r="K17" s="26"/>
      <c r="L17" s="22"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/>
      <c r="E18" s="20"/>
      <c r="F18" s="20">
        <v>0</v>
      </c>
      <c r="G18" s="26"/>
      <c r="H18" s="20">
        <v>821120</v>
      </c>
      <c r="I18" s="20"/>
      <c r="J18" s="20">
        <v>821120</v>
      </c>
      <c r="K18" s="26"/>
      <c r="L18" s="20">
        <v>-821120</v>
      </c>
      <c r="M18" s="20" t="s">
        <v>49</v>
      </c>
      <c r="N18" s="84" t="s">
        <v>450</v>
      </c>
    </row>
    <row r="19" spans="1:15" ht="10.5">
      <c r="A19" s="25">
        <v>5</v>
      </c>
      <c r="B19" s="42" t="s">
        <v>12</v>
      </c>
      <c r="C19" s="26"/>
      <c r="D19" s="22"/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/>
      <c r="E21" s="22"/>
      <c r="F21" s="22">
        <v>0</v>
      </c>
      <c r="G21" s="26"/>
      <c r="H21" s="22"/>
      <c r="I21" s="22"/>
      <c r="J21" s="22">
        <v>0</v>
      </c>
      <c r="K21" s="26"/>
      <c r="L21" s="22">
        <v>0</v>
      </c>
      <c r="M21" s="22"/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1612584205.4200001</v>
      </c>
      <c r="E23" s="38">
        <v>0</v>
      </c>
      <c r="F23" s="38">
        <v>1612584205.4200001</v>
      </c>
      <c r="G23" s="26"/>
      <c r="H23" s="38">
        <v>2131634949.6050408</v>
      </c>
      <c r="I23" s="38">
        <v>0</v>
      </c>
      <c r="J23" s="38">
        <v>2131634949.6050408</v>
      </c>
      <c r="K23" s="26"/>
      <c r="L23" s="38">
        <v>-519050744.18504083</v>
      </c>
      <c r="M23" s="38"/>
    </row>
    <row r="24" spans="1:15" ht="10.5">
      <c r="A24" s="129">
        <v>9</v>
      </c>
      <c r="B24" s="43" t="s">
        <v>11</v>
      </c>
      <c r="D24" s="20">
        <v>47830827.210000001</v>
      </c>
      <c r="E24" s="20"/>
      <c r="F24" s="20">
        <v>47830827.210000001</v>
      </c>
      <c r="G24" s="26"/>
      <c r="H24" s="20">
        <v>84412758.969999999</v>
      </c>
      <c r="I24" s="20"/>
      <c r="J24" s="20">
        <v>84412758.969999999</v>
      </c>
      <c r="K24" s="26"/>
      <c r="L24" s="20">
        <v>-36581931.759999998</v>
      </c>
      <c r="M24" s="20" t="s">
        <v>45</v>
      </c>
      <c r="N24" s="84" t="s">
        <v>450</v>
      </c>
    </row>
    <row r="25" spans="1:15" ht="10.5">
      <c r="A25" s="25">
        <v>10</v>
      </c>
      <c r="B25" s="42" t="s">
        <v>67</v>
      </c>
      <c r="D25" s="22"/>
      <c r="E25" s="22"/>
      <c r="F25" s="22">
        <v>0</v>
      </c>
      <c r="G25" s="26"/>
      <c r="H25" s="22">
        <v>10000000</v>
      </c>
      <c r="I25" s="22"/>
      <c r="J25" s="22">
        <v>10000000</v>
      </c>
      <c r="K25" s="26"/>
      <c r="L25" s="22">
        <v>-10000000</v>
      </c>
      <c r="M25" s="22" t="s">
        <v>45</v>
      </c>
      <c r="N25" s="84" t="s">
        <v>450</v>
      </c>
    </row>
    <row r="26" spans="1:15" ht="10.5">
      <c r="A26" s="129">
        <v>11</v>
      </c>
      <c r="B26" s="43" t="s">
        <v>77</v>
      </c>
      <c r="D26" s="20">
        <v>567903495.15999997</v>
      </c>
      <c r="E26" s="20"/>
      <c r="F26" s="20">
        <v>567903495.15999997</v>
      </c>
      <c r="G26" s="26"/>
      <c r="H26" s="20">
        <v>1046232242.6350408</v>
      </c>
      <c r="I26" s="20"/>
      <c r="J26" s="20">
        <v>1046232242.6350408</v>
      </c>
      <c r="K26" s="26"/>
      <c r="L26" s="20">
        <v>-478328747.47504079</v>
      </c>
      <c r="M26" s="20" t="s">
        <v>45</v>
      </c>
      <c r="N26" s="84" t="s">
        <v>450</v>
      </c>
    </row>
    <row r="27" spans="1:15" ht="10.5">
      <c r="A27" s="25">
        <v>12</v>
      </c>
      <c r="B27" s="42" t="s">
        <v>74</v>
      </c>
      <c r="D27" s="22">
        <v>374885948</v>
      </c>
      <c r="E27" s="22"/>
      <c r="F27" s="22">
        <v>374885948</v>
      </c>
      <c r="G27" s="26"/>
      <c r="H27" s="22">
        <v>374885948</v>
      </c>
      <c r="I27" s="22"/>
      <c r="J27" s="22">
        <v>374885948</v>
      </c>
      <c r="K27" s="26"/>
      <c r="L27" s="22">
        <v>0</v>
      </c>
      <c r="M27" s="22"/>
      <c r="N27" s="84" t="s">
        <v>450</v>
      </c>
    </row>
    <row r="28" spans="1:15" ht="10.5">
      <c r="A28" s="129">
        <v>13</v>
      </c>
      <c r="B28" s="43" t="s">
        <v>75</v>
      </c>
      <c r="D28" s="20"/>
      <c r="E28" s="20"/>
      <c r="F28" s="20">
        <v>0</v>
      </c>
      <c r="G28" s="26"/>
      <c r="H28" s="20"/>
      <c r="I28" s="20"/>
      <c r="J28" s="20">
        <v>0</v>
      </c>
      <c r="K28" s="26"/>
      <c r="L28" s="20">
        <v>0</v>
      </c>
      <c r="M28" s="20"/>
      <c r="N28" s="84" t="s">
        <v>450</v>
      </c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E30" s="20"/>
      <c r="F30" s="20">
        <v>0</v>
      </c>
      <c r="G30" s="20"/>
      <c r="H30" s="20"/>
      <c r="I30" s="20"/>
      <c r="J30" s="20">
        <v>0</v>
      </c>
      <c r="K30" s="20"/>
      <c r="L30" s="20">
        <v>0</v>
      </c>
      <c r="M30" s="20"/>
      <c r="N30" s="84"/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>
        <v>621963935.04999995</v>
      </c>
      <c r="E32" s="20">
        <v>0</v>
      </c>
      <c r="F32" s="20">
        <v>621963935.04999995</v>
      </c>
      <c r="G32" s="26"/>
      <c r="H32" s="20">
        <v>616104000</v>
      </c>
      <c r="I32" s="20">
        <v>0</v>
      </c>
      <c r="J32" s="20">
        <v>616104000</v>
      </c>
      <c r="K32" s="26"/>
      <c r="L32" s="20">
        <v>5859935.0499999523</v>
      </c>
      <c r="M32" s="20" t="s">
        <v>46</v>
      </c>
      <c r="N32" s="84" t="s">
        <v>450</v>
      </c>
      <c r="O32" s="345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20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21288839.739999998</v>
      </c>
      <c r="E38" s="38">
        <v>0</v>
      </c>
      <c r="F38" s="38">
        <v>21288839.739999998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>
        <v>21288839.739999998</v>
      </c>
      <c r="E40" s="22"/>
      <c r="F40" s="22">
        <v>21288839.739999998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1674603665.4200001</v>
      </c>
      <c r="E41" s="32">
        <v>0</v>
      </c>
      <c r="F41" s="32">
        <v>1674603665.4200001</v>
      </c>
      <c r="G41" s="26"/>
      <c r="H41" s="32">
        <v>2132456069.6050408</v>
      </c>
      <c r="I41" s="32">
        <v>0</v>
      </c>
      <c r="J41" s="32">
        <v>2132456069.6050408</v>
      </c>
      <c r="K41" s="26"/>
      <c r="L41" s="32">
        <v>-457852404.18504083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144" priority="6" operator="containsText" text="ERROR">
      <formula>NOT(ISERROR(SEARCH("ERROR",N37)))</formula>
    </cfRule>
  </conditionalFormatting>
  <conditionalFormatting sqref="N34:N35">
    <cfRule type="containsText" dxfId="143" priority="5" operator="containsText" text="ERROR">
      <formula>NOT(ISERROR(SEARCH("ERROR",N34)))</formula>
    </cfRule>
  </conditionalFormatting>
  <conditionalFormatting sqref="N24:N32">
    <cfRule type="containsText" dxfId="142" priority="4" operator="containsText" text="ERROR">
      <formula>NOT(ISERROR(SEARCH("ERROR",N24)))</formula>
    </cfRule>
  </conditionalFormatting>
  <conditionalFormatting sqref="N15:N22">
    <cfRule type="containsText" dxfId="141" priority="3" operator="containsText" text="ERROR">
      <formula>NOT(ISERROR(SEARCH("ERROR",N15)))</formula>
    </cfRule>
  </conditionalFormatting>
  <conditionalFormatting sqref="N11">
    <cfRule type="containsText" dxfId="140" priority="2" operator="containsText" text="ERROR">
      <formula>NOT(ISERROR(SEARCH("ERROR",N11)))</formula>
    </cfRule>
  </conditionalFormatting>
  <conditionalFormatting sqref="N12">
    <cfRule type="containsText" dxfId="139" priority="1" operator="containsText" text="ERROR">
      <formula>NOT(ISERROR(SEARCH("ERROR",N12)))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7">
    <tabColor rgb="FF92D050"/>
  </sheetPr>
  <dimension ref="A1:O43"/>
  <sheetViews>
    <sheetView showGridLines="0" zoomScale="80" zoomScaleNormal="80" workbookViewId="0">
      <selection activeCell="B76" sqref="B76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.7265625" style="14" customWidth="1"/>
    <col min="4" max="4" width="17.54296875" style="14" customWidth="1"/>
    <col min="5" max="6" width="14.72656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24.26953125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73" t="s">
        <v>386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199</v>
      </c>
      <c r="C10" s="26"/>
      <c r="D10" s="38">
        <v>0</v>
      </c>
      <c r="E10" s="38">
        <v>0</v>
      </c>
      <c r="F10" s="38">
        <v>0</v>
      </c>
      <c r="G10" s="26"/>
      <c r="H10" s="38">
        <v>0</v>
      </c>
      <c r="I10" s="38">
        <v>0</v>
      </c>
      <c r="J10" s="38">
        <v>0</v>
      </c>
      <c r="K10" s="26"/>
      <c r="L10" s="38">
        <v>0</v>
      </c>
      <c r="M10" s="39"/>
    </row>
    <row r="11" spans="1:14" ht="10.5">
      <c r="A11" s="25">
        <v>1</v>
      </c>
      <c r="B11" s="42" t="s">
        <v>70</v>
      </c>
      <c r="D11" s="22"/>
      <c r="E11" s="22"/>
      <c r="F11" s="22">
        <v>0</v>
      </c>
      <c r="G11" s="26"/>
      <c r="H11" s="22"/>
      <c r="I11" s="22">
        <v>0</v>
      </c>
      <c r="J11" s="22">
        <v>0</v>
      </c>
      <c r="K11" s="26"/>
      <c r="L11" s="22">
        <v>0</v>
      </c>
      <c r="M11" s="22"/>
      <c r="N11" s="84" t="s">
        <v>450</v>
      </c>
    </row>
    <row r="12" spans="1:14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>
        <v>0</v>
      </c>
      <c r="J12" s="20">
        <v>0</v>
      </c>
      <c r="K12" s="26"/>
      <c r="L12" s="20">
        <v>0</v>
      </c>
      <c r="M12" s="20"/>
      <c r="N12" s="84" t="s">
        <v>450</v>
      </c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26534534</v>
      </c>
      <c r="E14" s="38">
        <v>0</v>
      </c>
      <c r="F14" s="38">
        <v>26534534</v>
      </c>
      <c r="G14" s="26"/>
      <c r="H14" s="38">
        <v>26534534</v>
      </c>
      <c r="I14" s="38">
        <v>0</v>
      </c>
      <c r="J14" s="38">
        <v>26534534</v>
      </c>
      <c r="K14" s="26"/>
      <c r="L14" s="38">
        <v>0</v>
      </c>
      <c r="M14" s="38"/>
    </row>
    <row r="15" spans="1:14" ht="10.5">
      <c r="A15" s="25">
        <v>1</v>
      </c>
      <c r="B15" s="42" t="s">
        <v>59</v>
      </c>
      <c r="C15" s="26"/>
      <c r="D15" s="22">
        <v>6016694</v>
      </c>
      <c r="E15" s="22">
        <v>20517840</v>
      </c>
      <c r="F15" s="22">
        <v>26534534</v>
      </c>
      <c r="G15" s="26"/>
      <c r="H15" s="22">
        <v>26534534</v>
      </c>
      <c r="I15" s="22">
        <v>0</v>
      </c>
      <c r="J15" s="22">
        <v>26534534</v>
      </c>
      <c r="K15" s="26"/>
      <c r="L15" s="22">
        <v>0</v>
      </c>
      <c r="M15" s="22"/>
      <c r="N15" s="84" t="s">
        <v>450</v>
      </c>
    </row>
    <row r="16" spans="1:14" ht="10.5">
      <c r="A16" s="129">
        <v>2</v>
      </c>
      <c r="B16" s="43" t="s">
        <v>60</v>
      </c>
      <c r="C16" s="26"/>
      <c r="D16" s="20"/>
      <c r="E16" s="20"/>
      <c r="F16" s="20">
        <v>0</v>
      </c>
      <c r="G16" s="26"/>
      <c r="H16" s="20"/>
      <c r="I16" s="20"/>
      <c r="J16" s="20">
        <v>0</v>
      </c>
      <c r="K16" s="26"/>
      <c r="L16" s="20">
        <v>0</v>
      </c>
      <c r="M16" s="20"/>
      <c r="N16" s="84" t="s">
        <v>450</v>
      </c>
    </row>
    <row r="17" spans="1:15" ht="10.5">
      <c r="A17" s="25">
        <v>3</v>
      </c>
      <c r="B17" s="42" t="s">
        <v>421</v>
      </c>
      <c r="C17" s="26"/>
      <c r="D17" s="22"/>
      <c r="E17" s="22"/>
      <c r="F17" s="22">
        <v>0</v>
      </c>
      <c r="G17" s="26"/>
      <c r="H17" s="22"/>
      <c r="I17" s="22"/>
      <c r="J17" s="22">
        <v>0</v>
      </c>
      <c r="K17" s="26"/>
      <c r="L17" s="22"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/>
      <c r="E18" s="20"/>
      <c r="F18" s="20">
        <v>0</v>
      </c>
      <c r="G18" s="26"/>
      <c r="H18" s="20"/>
      <c r="I18" s="20"/>
      <c r="J18" s="20">
        <v>0</v>
      </c>
      <c r="K18" s="26"/>
      <c r="L18" s="20">
        <v>0</v>
      </c>
      <c r="M18" s="20"/>
      <c r="N18" s="84" t="s">
        <v>450</v>
      </c>
    </row>
    <row r="19" spans="1:15" ht="10.5">
      <c r="A19" s="25">
        <v>5</v>
      </c>
      <c r="B19" s="42" t="s">
        <v>12</v>
      </c>
      <c r="C19" s="26"/>
      <c r="D19" s="22"/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>
        <v>20517840</v>
      </c>
      <c r="E21" s="22">
        <v>-20517840</v>
      </c>
      <c r="F21" s="22">
        <v>0</v>
      </c>
      <c r="G21" s="26"/>
      <c r="H21" s="22"/>
      <c r="I21" s="22">
        <v>0</v>
      </c>
      <c r="J21" s="22">
        <v>0</v>
      </c>
      <c r="K21" s="26"/>
      <c r="L21" s="22">
        <v>0</v>
      </c>
      <c r="M21" s="22"/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380086077</v>
      </c>
      <c r="E23" s="38">
        <v>-48077700</v>
      </c>
      <c r="F23" s="38">
        <v>332008377</v>
      </c>
      <c r="G23" s="26"/>
      <c r="H23" s="38">
        <v>336640032.95999998</v>
      </c>
      <c r="I23" s="38">
        <v>0</v>
      </c>
      <c r="J23" s="38">
        <v>336640032.95999998</v>
      </c>
      <c r="K23" s="26"/>
      <c r="L23" s="38">
        <v>-4631655.9599999785</v>
      </c>
      <c r="M23" s="38"/>
    </row>
    <row r="24" spans="1:15" ht="10.5">
      <c r="A24" s="129">
        <v>9</v>
      </c>
      <c r="B24" s="43" t="s">
        <v>11</v>
      </c>
      <c r="D24" s="20">
        <v>40488826</v>
      </c>
      <c r="E24" s="20"/>
      <c r="F24" s="20">
        <v>40488826</v>
      </c>
      <c r="G24" s="26"/>
      <c r="H24" s="20">
        <v>40488826.560000002</v>
      </c>
      <c r="I24" s="20"/>
      <c r="J24" s="20">
        <v>40488826.560000002</v>
      </c>
      <c r="K24" s="26"/>
      <c r="L24" s="20">
        <v>-0.56000000238418579</v>
      </c>
      <c r="M24" s="20" t="s">
        <v>49</v>
      </c>
      <c r="N24" s="84" t="s">
        <v>450</v>
      </c>
    </row>
    <row r="25" spans="1:15" ht="10.5">
      <c r="A25" s="25">
        <v>10</v>
      </c>
      <c r="B25" s="42" t="s">
        <v>67</v>
      </c>
      <c r="D25" s="22"/>
      <c r="E25" s="22"/>
      <c r="F25" s="22">
        <v>0</v>
      </c>
      <c r="G25" s="26"/>
      <c r="H25" s="22"/>
      <c r="I25" s="22"/>
      <c r="J25" s="22">
        <v>0</v>
      </c>
      <c r="K25" s="26"/>
      <c r="L25" s="22">
        <v>0</v>
      </c>
      <c r="M25" s="22"/>
      <c r="N25" s="84" t="s">
        <v>450</v>
      </c>
    </row>
    <row r="26" spans="1:15" ht="10.5">
      <c r="A26" s="129">
        <v>11</v>
      </c>
      <c r="B26" s="43" t="s">
        <v>77</v>
      </c>
      <c r="D26" s="20">
        <v>291519551</v>
      </c>
      <c r="E26" s="20"/>
      <c r="F26" s="20">
        <v>291519551</v>
      </c>
      <c r="G26" s="26"/>
      <c r="H26" s="20">
        <v>296151206.39999998</v>
      </c>
      <c r="I26" s="20"/>
      <c r="J26" s="20">
        <v>296151206.39999998</v>
      </c>
      <c r="K26" s="26"/>
      <c r="L26" s="20">
        <v>-4631655.3999999762</v>
      </c>
      <c r="M26" s="20" t="s">
        <v>49</v>
      </c>
      <c r="N26" s="84" t="s">
        <v>450</v>
      </c>
    </row>
    <row r="27" spans="1:15" ht="10.5">
      <c r="A27" s="25">
        <v>12</v>
      </c>
      <c r="B27" s="42" t="s">
        <v>74</v>
      </c>
      <c r="D27" s="22">
        <v>48077700</v>
      </c>
      <c r="E27" s="22">
        <v>-48077700</v>
      </c>
      <c r="F27" s="22">
        <v>0</v>
      </c>
      <c r="G27" s="26"/>
      <c r="H27" s="22"/>
      <c r="I27" s="22"/>
      <c r="J27" s="22">
        <v>0</v>
      </c>
      <c r="K27" s="26"/>
      <c r="L27" s="22">
        <v>0</v>
      </c>
      <c r="M27" s="22"/>
      <c r="N27" s="84" t="s">
        <v>450</v>
      </c>
    </row>
    <row r="28" spans="1:15" ht="10.5">
      <c r="A28" s="129">
        <v>13</v>
      </c>
      <c r="B28" s="43" t="s">
        <v>75</v>
      </c>
      <c r="D28" s="20"/>
      <c r="E28" s="20"/>
      <c r="F28" s="20">
        <v>0</v>
      </c>
      <c r="G28" s="26"/>
      <c r="H28" s="20"/>
      <c r="I28" s="20"/>
      <c r="J28" s="20">
        <v>0</v>
      </c>
      <c r="K28" s="26"/>
      <c r="L28" s="20">
        <v>0</v>
      </c>
      <c r="M28" s="20"/>
      <c r="N28" s="84" t="s">
        <v>450</v>
      </c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E30" s="20"/>
      <c r="F30" s="20">
        <v>0</v>
      </c>
      <c r="G30" s="20"/>
      <c r="H30" s="20"/>
      <c r="I30" s="20"/>
      <c r="J30" s="20">
        <v>0</v>
      </c>
      <c r="K30" s="20"/>
      <c r="L30" s="20">
        <v>0</v>
      </c>
      <c r="M30" s="20"/>
      <c r="N30" s="84"/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/>
      <c r="E32" s="20"/>
      <c r="F32" s="20">
        <v>0</v>
      </c>
      <c r="G32" s="26"/>
      <c r="H32" s="20"/>
      <c r="I32" s="20"/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0</v>
      </c>
      <c r="E38" s="38">
        <v>0</v>
      </c>
      <c r="F38" s="38">
        <v>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/>
      <c r="E40" s="22"/>
      <c r="F40" s="22">
        <v>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406620611</v>
      </c>
      <c r="E41" s="32">
        <v>-48077700</v>
      </c>
      <c r="F41" s="32">
        <v>358542911</v>
      </c>
      <c r="G41" s="26"/>
      <c r="H41" s="32">
        <v>363174566.95999998</v>
      </c>
      <c r="I41" s="32">
        <v>0</v>
      </c>
      <c r="J41" s="32">
        <v>363174566.95999998</v>
      </c>
      <c r="K41" s="26"/>
      <c r="L41" s="32">
        <v>-4631655.9599999785</v>
      </c>
      <c r="M41" s="32"/>
    </row>
    <row r="42" spans="1:14">
      <c r="A42" s="4"/>
      <c r="B42" s="5"/>
      <c r="E42" s="3">
        <v>0</v>
      </c>
      <c r="I42" s="3">
        <v>0</v>
      </c>
    </row>
    <row r="43" spans="1:14">
      <c r="A43" s="4"/>
      <c r="B43" s="5"/>
      <c r="E43" s="3"/>
      <c r="I43" s="16"/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138" priority="6" operator="containsText" text="ERROR">
      <formula>NOT(ISERROR(SEARCH("ERROR",N37)))</formula>
    </cfRule>
  </conditionalFormatting>
  <conditionalFormatting sqref="N34:N35">
    <cfRule type="containsText" dxfId="137" priority="5" operator="containsText" text="ERROR">
      <formula>NOT(ISERROR(SEARCH("ERROR",N34)))</formula>
    </cfRule>
  </conditionalFormatting>
  <conditionalFormatting sqref="N24:N32">
    <cfRule type="containsText" dxfId="136" priority="4" operator="containsText" text="ERROR">
      <formula>NOT(ISERROR(SEARCH("ERROR",N24)))</formula>
    </cfRule>
  </conditionalFormatting>
  <conditionalFormatting sqref="N15:N22">
    <cfRule type="containsText" dxfId="135" priority="3" operator="containsText" text="ERROR">
      <formula>NOT(ISERROR(SEARCH("ERROR",N15)))</formula>
    </cfRule>
  </conditionalFormatting>
  <conditionalFormatting sqref="N11">
    <cfRule type="containsText" dxfId="134" priority="2" operator="containsText" text="ERROR">
      <formula>NOT(ISERROR(SEARCH("ERROR",N11)))</formula>
    </cfRule>
  </conditionalFormatting>
  <conditionalFormatting sqref="N12">
    <cfRule type="containsText" dxfId="133" priority="1" operator="containsText" text="ERROR">
      <formula>NOT(ISERROR(SEARCH("ERROR",N12)))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8">
    <tabColor rgb="FF92D050"/>
  </sheetPr>
  <dimension ref="A1:O43"/>
  <sheetViews>
    <sheetView showGridLines="0" zoomScale="80" zoomScaleNormal="80" workbookViewId="0">
      <selection activeCell="A76" sqref="A76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.7265625" style="14" customWidth="1"/>
    <col min="4" max="6" width="14.72656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19.81640625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73" t="s">
        <v>387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71</v>
      </c>
      <c r="C10" s="26"/>
      <c r="D10" s="38">
        <v>0</v>
      </c>
      <c r="E10" s="38">
        <v>0</v>
      </c>
      <c r="F10" s="38">
        <v>0</v>
      </c>
      <c r="G10" s="26"/>
      <c r="H10" s="38">
        <v>0</v>
      </c>
      <c r="I10" s="38">
        <v>0</v>
      </c>
      <c r="J10" s="38">
        <v>0</v>
      </c>
      <c r="K10" s="26"/>
      <c r="L10" s="38">
        <v>0</v>
      </c>
      <c r="M10" s="39"/>
    </row>
    <row r="11" spans="1:14" ht="10.5">
      <c r="A11" s="25">
        <v>1</v>
      </c>
      <c r="B11" s="42" t="s">
        <v>70</v>
      </c>
      <c r="D11" s="22"/>
      <c r="E11" s="22"/>
      <c r="F11" s="22">
        <v>0</v>
      </c>
      <c r="G11" s="26"/>
      <c r="H11" s="22"/>
      <c r="I11" s="22"/>
      <c r="J11" s="22">
        <v>0</v>
      </c>
      <c r="K11" s="26"/>
      <c r="L11" s="22">
        <v>0</v>
      </c>
      <c r="M11" s="22"/>
      <c r="N11" s="84" t="s">
        <v>450</v>
      </c>
    </row>
    <row r="12" spans="1:14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/>
      <c r="J12" s="20">
        <v>0</v>
      </c>
      <c r="K12" s="26"/>
      <c r="L12" s="20">
        <v>0</v>
      </c>
      <c r="M12" s="20"/>
      <c r="N12" s="84" t="s">
        <v>450</v>
      </c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0</v>
      </c>
      <c r="E14" s="38">
        <v>0</v>
      </c>
      <c r="F14" s="38">
        <v>0</v>
      </c>
      <c r="G14" s="26"/>
      <c r="H14" s="38">
        <v>0</v>
      </c>
      <c r="I14" s="38">
        <v>0</v>
      </c>
      <c r="J14" s="38">
        <v>0</v>
      </c>
      <c r="K14" s="26"/>
      <c r="L14" s="38">
        <v>0</v>
      </c>
      <c r="M14" s="38"/>
    </row>
    <row r="15" spans="1:14" ht="10.5">
      <c r="A15" s="25">
        <v>1</v>
      </c>
      <c r="B15" s="42" t="s">
        <v>59</v>
      </c>
      <c r="C15" s="26"/>
      <c r="D15" s="22"/>
      <c r="E15" s="22"/>
      <c r="F15" s="22">
        <v>0</v>
      </c>
      <c r="G15" s="26"/>
      <c r="H15" s="22"/>
      <c r="I15" s="22"/>
      <c r="J15" s="22">
        <v>0</v>
      </c>
      <c r="K15" s="26"/>
      <c r="L15" s="22">
        <v>0</v>
      </c>
      <c r="M15" s="22"/>
      <c r="N15" s="84" t="s">
        <v>450</v>
      </c>
    </row>
    <row r="16" spans="1:14" ht="10.5">
      <c r="A16" s="129">
        <v>2</v>
      </c>
      <c r="B16" s="43" t="s">
        <v>60</v>
      </c>
      <c r="C16" s="26"/>
      <c r="D16" s="20"/>
      <c r="E16" s="20"/>
      <c r="F16" s="20">
        <v>0</v>
      </c>
      <c r="G16" s="26"/>
      <c r="H16" s="20"/>
      <c r="I16" s="20"/>
      <c r="J16" s="20">
        <v>0</v>
      </c>
      <c r="K16" s="26"/>
      <c r="L16" s="20">
        <v>0</v>
      </c>
      <c r="M16" s="20"/>
      <c r="N16" s="84" t="s">
        <v>450</v>
      </c>
    </row>
    <row r="17" spans="1:15" ht="10.5">
      <c r="A17" s="25">
        <v>3</v>
      </c>
      <c r="B17" s="42" t="s">
        <v>421</v>
      </c>
      <c r="C17" s="26"/>
      <c r="D17" s="22"/>
      <c r="E17" s="22"/>
      <c r="F17" s="22">
        <v>0</v>
      </c>
      <c r="G17" s="26"/>
      <c r="H17" s="22"/>
      <c r="I17" s="22"/>
      <c r="J17" s="22">
        <v>0</v>
      </c>
      <c r="K17" s="26"/>
      <c r="L17" s="22">
        <v>0</v>
      </c>
      <c r="M17" s="22"/>
      <c r="N17" s="84" t="s">
        <v>450</v>
      </c>
    </row>
    <row r="18" spans="1:15" ht="10.5">
      <c r="A18" s="129">
        <v>4</v>
      </c>
      <c r="B18" s="43" t="s">
        <v>61</v>
      </c>
      <c r="C18" s="26"/>
      <c r="D18" s="20"/>
      <c r="E18" s="20"/>
      <c r="F18" s="20">
        <v>0</v>
      </c>
      <c r="G18" s="26"/>
      <c r="H18" s="20"/>
      <c r="I18" s="20"/>
      <c r="J18" s="20">
        <v>0</v>
      </c>
      <c r="K18" s="26"/>
      <c r="L18" s="20">
        <v>0</v>
      </c>
      <c r="M18" s="20"/>
      <c r="N18" s="84" t="s">
        <v>450</v>
      </c>
    </row>
    <row r="19" spans="1:15" ht="10.5">
      <c r="A19" s="25">
        <v>5</v>
      </c>
      <c r="B19" s="42" t="s">
        <v>12</v>
      </c>
      <c r="C19" s="26"/>
      <c r="D19" s="22"/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>
        <v>0</v>
      </c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/>
      <c r="E21" s="22"/>
      <c r="F21" s="22">
        <v>0</v>
      </c>
      <c r="G21" s="26"/>
      <c r="H21" s="22"/>
      <c r="I21" s="22"/>
      <c r="J21" s="22">
        <v>0</v>
      </c>
      <c r="K21" s="26"/>
      <c r="L21" s="22">
        <v>0</v>
      </c>
      <c r="M21" s="22"/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438140594.65365851</v>
      </c>
      <c r="E23" s="38">
        <v>0</v>
      </c>
      <c r="F23" s="38">
        <v>438140594.65365851</v>
      </c>
      <c r="G23" s="26"/>
      <c r="H23" s="38">
        <v>438140594.65365851</v>
      </c>
      <c r="I23" s="38">
        <v>0</v>
      </c>
      <c r="J23" s="38">
        <v>438140594.65365851</v>
      </c>
      <c r="K23" s="26"/>
      <c r="L23" s="38">
        <v>0</v>
      </c>
      <c r="M23" s="38"/>
    </row>
    <row r="24" spans="1:15" ht="10.5">
      <c r="A24" s="129">
        <v>9</v>
      </c>
      <c r="B24" s="43" t="s">
        <v>11</v>
      </c>
      <c r="D24" s="20">
        <v>103335075.95447154</v>
      </c>
      <c r="E24" s="20"/>
      <c r="F24" s="20">
        <v>103335075.95447154</v>
      </c>
      <c r="G24" s="26"/>
      <c r="H24" s="20">
        <v>103335075.95447154</v>
      </c>
      <c r="I24" s="20"/>
      <c r="J24" s="20">
        <v>103335075.95447154</v>
      </c>
      <c r="K24" s="26"/>
      <c r="L24" s="20">
        <v>0</v>
      </c>
      <c r="M24" s="20"/>
      <c r="N24" s="84" t="s">
        <v>450</v>
      </c>
    </row>
    <row r="25" spans="1:15" ht="10.5">
      <c r="A25" s="25">
        <v>10</v>
      </c>
      <c r="B25" s="42" t="s">
        <v>67</v>
      </c>
      <c r="D25" s="22"/>
      <c r="E25" s="22"/>
      <c r="F25" s="22">
        <v>0</v>
      </c>
      <c r="G25" s="26"/>
      <c r="H25" s="22"/>
      <c r="I25" s="22"/>
      <c r="J25" s="22">
        <v>0</v>
      </c>
      <c r="K25" s="26"/>
      <c r="L25" s="22">
        <v>0</v>
      </c>
      <c r="M25" s="22"/>
      <c r="N25" s="84" t="s">
        <v>450</v>
      </c>
    </row>
    <row r="26" spans="1:15" ht="10.5">
      <c r="A26" s="129">
        <v>11</v>
      </c>
      <c r="B26" s="43" t="s">
        <v>77</v>
      </c>
      <c r="D26" s="20">
        <v>334805518.69918698</v>
      </c>
      <c r="E26" s="20"/>
      <c r="F26" s="20">
        <v>334805518.69918698</v>
      </c>
      <c r="G26" s="26"/>
      <c r="H26" s="20">
        <v>334805518.69918698</v>
      </c>
      <c r="I26" s="20"/>
      <c r="J26" s="20">
        <v>334805518.69918698</v>
      </c>
      <c r="K26" s="26"/>
      <c r="L26" s="20">
        <v>0</v>
      </c>
      <c r="M26" s="20"/>
      <c r="N26" s="84" t="s">
        <v>450</v>
      </c>
    </row>
    <row r="27" spans="1:15" ht="10.5">
      <c r="A27" s="25">
        <v>12</v>
      </c>
      <c r="B27" s="42" t="s">
        <v>74</v>
      </c>
      <c r="D27" s="22"/>
      <c r="E27" s="22"/>
      <c r="F27" s="22">
        <v>0</v>
      </c>
      <c r="G27" s="26"/>
      <c r="H27" s="22"/>
      <c r="I27" s="22"/>
      <c r="J27" s="22">
        <v>0</v>
      </c>
      <c r="K27" s="26"/>
      <c r="L27" s="22">
        <v>0</v>
      </c>
      <c r="M27" s="22"/>
      <c r="N27" s="84" t="s">
        <v>450</v>
      </c>
    </row>
    <row r="28" spans="1:15" ht="10.5">
      <c r="A28" s="129">
        <v>13</v>
      </c>
      <c r="B28" s="43" t="s">
        <v>75</v>
      </c>
      <c r="D28" s="20"/>
      <c r="E28" s="20"/>
      <c r="F28" s="20">
        <v>0</v>
      </c>
      <c r="G28" s="26"/>
      <c r="H28" s="20"/>
      <c r="I28" s="20"/>
      <c r="J28" s="20">
        <v>0</v>
      </c>
      <c r="K28" s="26"/>
      <c r="L28" s="20">
        <v>0</v>
      </c>
      <c r="M28" s="20"/>
      <c r="N28" s="84" t="s">
        <v>450</v>
      </c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E30" s="20"/>
      <c r="F30" s="20">
        <v>0</v>
      </c>
      <c r="G30" s="20"/>
      <c r="H30" s="20"/>
      <c r="I30" s="20"/>
      <c r="J30" s="20">
        <v>0</v>
      </c>
      <c r="K30" s="20"/>
      <c r="L30" s="20">
        <v>0</v>
      </c>
      <c r="M30" s="20"/>
      <c r="N30" s="84"/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/>
      <c r="E32" s="20"/>
      <c r="F32" s="20">
        <v>0</v>
      </c>
      <c r="G32" s="26"/>
      <c r="H32" s="20"/>
      <c r="I32" s="20"/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0</v>
      </c>
      <c r="E38" s="38">
        <v>0</v>
      </c>
      <c r="F38" s="38">
        <v>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/>
      <c r="E40" s="22"/>
      <c r="F40" s="22">
        <v>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438140594.65365851</v>
      </c>
      <c r="E41" s="32">
        <v>0</v>
      </c>
      <c r="F41" s="32">
        <v>438140594.65365851</v>
      </c>
      <c r="G41" s="26"/>
      <c r="H41" s="32">
        <v>438140594.65365851</v>
      </c>
      <c r="I41" s="32">
        <v>0</v>
      </c>
      <c r="J41" s="32">
        <v>438140594.65365851</v>
      </c>
      <c r="K41" s="26"/>
      <c r="L41" s="32">
        <v>0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132" priority="6" operator="containsText" text="ERROR">
      <formula>NOT(ISERROR(SEARCH("ERROR",N37)))</formula>
    </cfRule>
  </conditionalFormatting>
  <conditionalFormatting sqref="N34:N35">
    <cfRule type="containsText" dxfId="131" priority="5" operator="containsText" text="ERROR">
      <formula>NOT(ISERROR(SEARCH("ERROR",N34)))</formula>
    </cfRule>
  </conditionalFormatting>
  <conditionalFormatting sqref="N24:N32">
    <cfRule type="containsText" dxfId="130" priority="4" operator="containsText" text="ERROR">
      <formula>NOT(ISERROR(SEARCH("ERROR",N24)))</formula>
    </cfRule>
  </conditionalFormatting>
  <conditionalFormatting sqref="N15:N22">
    <cfRule type="containsText" dxfId="129" priority="3" operator="containsText" text="ERROR">
      <formula>NOT(ISERROR(SEARCH("ERROR",N15)))</formula>
    </cfRule>
  </conditionalFormatting>
  <conditionalFormatting sqref="N11">
    <cfRule type="containsText" dxfId="128" priority="2" operator="containsText" text="ERROR">
      <formula>NOT(ISERROR(SEARCH("ERROR",N11)))</formula>
    </cfRule>
  </conditionalFormatting>
  <conditionalFormatting sqref="N12">
    <cfRule type="containsText" dxfId="127" priority="1" operator="containsText" text="ERROR">
      <formula>NOT(ISERROR(SEARCH("ERROR",N12)))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9">
    <tabColor rgb="FF92D050"/>
  </sheetPr>
  <dimension ref="A1:O43"/>
  <sheetViews>
    <sheetView showGridLines="0" zoomScale="80" zoomScaleNormal="80" workbookViewId="0">
      <selection activeCell="A76" sqref="A76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.7265625" style="14" customWidth="1"/>
    <col min="4" max="6" width="14.72656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22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73" t="s">
        <v>388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71</v>
      </c>
      <c r="C10" s="26"/>
      <c r="D10" s="38">
        <v>0</v>
      </c>
      <c r="E10" s="38">
        <v>0</v>
      </c>
      <c r="F10" s="38">
        <v>0</v>
      </c>
      <c r="G10" s="26"/>
      <c r="H10" s="38">
        <v>0</v>
      </c>
      <c r="I10" s="38">
        <v>0</v>
      </c>
      <c r="J10" s="38">
        <v>0</v>
      </c>
      <c r="K10" s="26"/>
      <c r="L10" s="38">
        <v>0</v>
      </c>
      <c r="M10" s="39"/>
    </row>
    <row r="11" spans="1:14" ht="10.5">
      <c r="A11" s="25">
        <v>1</v>
      </c>
      <c r="B11" s="42" t="s">
        <v>70</v>
      </c>
      <c r="D11" s="22"/>
      <c r="E11" s="22"/>
      <c r="F11" s="22">
        <v>0</v>
      </c>
      <c r="G11" s="26"/>
      <c r="H11" s="22"/>
      <c r="I11" s="22"/>
      <c r="J11" s="22">
        <v>0</v>
      </c>
      <c r="K11" s="26"/>
      <c r="L11" s="22">
        <v>0</v>
      </c>
      <c r="M11" s="22"/>
      <c r="N11" s="84" t="s">
        <v>450</v>
      </c>
    </row>
    <row r="12" spans="1:14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/>
      <c r="J12" s="20">
        <v>0</v>
      </c>
      <c r="K12" s="26"/>
      <c r="L12" s="20">
        <v>0</v>
      </c>
      <c r="M12" s="20"/>
      <c r="N12" s="84" t="s">
        <v>450</v>
      </c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0</v>
      </c>
      <c r="E14" s="38">
        <v>0</v>
      </c>
      <c r="F14" s="38">
        <v>0</v>
      </c>
      <c r="G14" s="26"/>
      <c r="H14" s="38">
        <v>0</v>
      </c>
      <c r="I14" s="38">
        <v>0</v>
      </c>
      <c r="J14" s="38">
        <v>0</v>
      </c>
      <c r="K14" s="26"/>
      <c r="L14" s="38">
        <v>0</v>
      </c>
      <c r="M14" s="38"/>
    </row>
    <row r="15" spans="1:14" ht="10.5">
      <c r="A15" s="25">
        <v>1</v>
      </c>
      <c r="B15" s="42" t="s">
        <v>59</v>
      </c>
      <c r="C15" s="26"/>
      <c r="D15" s="22"/>
      <c r="E15" s="22">
        <v>0</v>
      </c>
      <c r="F15" s="22">
        <v>0</v>
      </c>
      <c r="G15" s="26"/>
      <c r="H15" s="22"/>
      <c r="I15" s="22"/>
      <c r="J15" s="22">
        <v>0</v>
      </c>
      <c r="K15" s="26"/>
      <c r="L15" s="22">
        <v>0</v>
      </c>
      <c r="M15" s="22"/>
      <c r="N15" s="84" t="s">
        <v>450</v>
      </c>
    </row>
    <row r="16" spans="1:14" ht="10.5">
      <c r="A16" s="129">
        <v>2</v>
      </c>
      <c r="B16" s="43" t="s">
        <v>60</v>
      </c>
      <c r="C16" s="26"/>
      <c r="D16" s="20"/>
      <c r="E16" s="20">
        <v>0</v>
      </c>
      <c r="F16" s="20">
        <v>0</v>
      </c>
      <c r="G16" s="26"/>
      <c r="H16" s="20"/>
      <c r="I16" s="20"/>
      <c r="J16" s="20">
        <v>0</v>
      </c>
      <c r="K16" s="26"/>
      <c r="L16" s="20">
        <v>0</v>
      </c>
      <c r="M16" s="20"/>
      <c r="N16" s="84" t="s">
        <v>450</v>
      </c>
    </row>
    <row r="17" spans="1:15" ht="10.5">
      <c r="A17" s="25">
        <v>3</v>
      </c>
      <c r="B17" s="42" t="s">
        <v>421</v>
      </c>
      <c r="C17" s="26"/>
      <c r="D17" s="22"/>
      <c r="E17" s="22"/>
      <c r="F17" s="22">
        <v>0</v>
      </c>
      <c r="G17" s="26"/>
      <c r="H17" s="22"/>
      <c r="I17" s="22"/>
      <c r="J17" s="22">
        <v>0</v>
      </c>
      <c r="K17" s="26"/>
      <c r="L17" s="22"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/>
      <c r="E18" s="20"/>
      <c r="F18" s="20">
        <v>0</v>
      </c>
      <c r="G18" s="26"/>
      <c r="H18" s="20"/>
      <c r="I18" s="20"/>
      <c r="J18" s="20">
        <v>0</v>
      </c>
      <c r="K18" s="26"/>
      <c r="L18" s="20">
        <v>0</v>
      </c>
      <c r="M18" s="20"/>
      <c r="N18" s="84" t="s">
        <v>450</v>
      </c>
    </row>
    <row r="19" spans="1:15" ht="10.5">
      <c r="A19" s="25">
        <v>5</v>
      </c>
      <c r="B19" s="42" t="s">
        <v>12</v>
      </c>
      <c r="C19" s="26"/>
      <c r="D19" s="22"/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>
        <v>0</v>
      </c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/>
      <c r="E21" s="22"/>
      <c r="F21" s="22">
        <v>0</v>
      </c>
      <c r="G21" s="26"/>
      <c r="H21" s="22"/>
      <c r="I21" s="22"/>
      <c r="J21" s="22">
        <v>0</v>
      </c>
      <c r="K21" s="26"/>
      <c r="L21" s="22">
        <v>0</v>
      </c>
      <c r="M21" s="22"/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116220000</v>
      </c>
      <c r="E23" s="38">
        <v>0</v>
      </c>
      <c r="F23" s="38">
        <v>116220000</v>
      </c>
      <c r="G23" s="26"/>
      <c r="H23" s="38">
        <v>257492893</v>
      </c>
      <c r="I23" s="38">
        <v>0</v>
      </c>
      <c r="J23" s="38">
        <v>257492893</v>
      </c>
      <c r="K23" s="26"/>
      <c r="L23" s="38">
        <v>-141272893</v>
      </c>
      <c r="M23" s="38"/>
    </row>
    <row r="24" spans="1:15" ht="10.5">
      <c r="A24" s="129">
        <v>9</v>
      </c>
      <c r="B24" s="43" t="s">
        <v>11</v>
      </c>
      <c r="D24" s="20"/>
      <c r="E24" s="20"/>
      <c r="F24" s="20">
        <v>0</v>
      </c>
      <c r="G24" s="26"/>
      <c r="H24" s="20"/>
      <c r="I24" s="20"/>
      <c r="J24" s="20">
        <v>0</v>
      </c>
      <c r="K24" s="26"/>
      <c r="L24" s="20">
        <v>0</v>
      </c>
      <c r="M24" s="20"/>
      <c r="N24" s="84" t="s">
        <v>450</v>
      </c>
    </row>
    <row r="25" spans="1:15" ht="10.5">
      <c r="A25" s="25">
        <v>10</v>
      </c>
      <c r="B25" s="42" t="s">
        <v>67</v>
      </c>
      <c r="D25" s="22"/>
      <c r="E25" s="22"/>
      <c r="F25" s="22">
        <v>0</v>
      </c>
      <c r="G25" s="26"/>
      <c r="H25" s="22"/>
      <c r="I25" s="22"/>
      <c r="J25" s="22">
        <v>0</v>
      </c>
      <c r="K25" s="26"/>
      <c r="L25" s="22">
        <v>0</v>
      </c>
      <c r="M25" s="22"/>
      <c r="N25" s="84" t="s">
        <v>450</v>
      </c>
    </row>
    <row r="26" spans="1:15" ht="10.5">
      <c r="A26" s="129">
        <v>11</v>
      </c>
      <c r="B26" s="43" t="s">
        <v>77</v>
      </c>
      <c r="D26" s="20"/>
      <c r="E26" s="20"/>
      <c r="F26" s="20">
        <v>0</v>
      </c>
      <c r="G26" s="26"/>
      <c r="H26" s="20"/>
      <c r="I26" s="20"/>
      <c r="J26" s="20">
        <v>0</v>
      </c>
      <c r="K26" s="26"/>
      <c r="L26" s="20">
        <v>0</v>
      </c>
      <c r="M26" s="20"/>
      <c r="N26" s="84" t="s">
        <v>450</v>
      </c>
    </row>
    <row r="27" spans="1:15" ht="10.5">
      <c r="A27" s="25">
        <v>12</v>
      </c>
      <c r="B27" s="42" t="s">
        <v>74</v>
      </c>
      <c r="D27" s="22"/>
      <c r="E27" s="22">
        <v>0</v>
      </c>
      <c r="F27" s="22">
        <v>0</v>
      </c>
      <c r="G27" s="26"/>
      <c r="H27" s="22">
        <v>257492893</v>
      </c>
      <c r="I27" s="22"/>
      <c r="J27" s="22">
        <v>257492893</v>
      </c>
      <c r="K27" s="26"/>
      <c r="L27" s="22">
        <v>-257492893</v>
      </c>
      <c r="M27" s="22" t="s">
        <v>45</v>
      </c>
      <c r="N27" s="84" t="s">
        <v>450</v>
      </c>
    </row>
    <row r="28" spans="1:15" ht="10.5">
      <c r="A28" s="129">
        <v>13</v>
      </c>
      <c r="B28" s="43" t="s">
        <v>75</v>
      </c>
      <c r="D28" s="20"/>
      <c r="E28" s="20"/>
      <c r="F28" s="20">
        <v>0</v>
      </c>
      <c r="G28" s="26"/>
      <c r="H28" s="20"/>
      <c r="I28" s="20"/>
      <c r="J28" s="20">
        <v>0</v>
      </c>
      <c r="K28" s="26"/>
      <c r="L28" s="20">
        <v>0</v>
      </c>
      <c r="M28" s="20"/>
      <c r="N28" s="84" t="s">
        <v>450</v>
      </c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E30" s="20"/>
      <c r="F30" s="20">
        <v>0</v>
      </c>
      <c r="G30" s="20"/>
      <c r="H30" s="20"/>
      <c r="I30" s="20"/>
      <c r="J30" s="20">
        <v>0</v>
      </c>
      <c r="K30" s="20"/>
      <c r="L30" s="20">
        <v>0</v>
      </c>
      <c r="M30" s="20"/>
      <c r="N30" s="84"/>
    </row>
    <row r="31" spans="1:15" ht="10.5">
      <c r="A31" s="25">
        <v>16</v>
      </c>
      <c r="B31" s="42" t="s">
        <v>79</v>
      </c>
      <c r="C31" s="42"/>
      <c r="D31" s="22">
        <v>116220000</v>
      </c>
      <c r="E31" s="22"/>
      <c r="F31" s="22">
        <v>116220000</v>
      </c>
      <c r="G31" s="22"/>
      <c r="H31" s="22"/>
      <c r="I31" s="22"/>
      <c r="J31" s="22">
        <v>0</v>
      </c>
      <c r="K31" s="22"/>
      <c r="L31" s="22">
        <v>116220000</v>
      </c>
      <c r="M31" s="22" t="s">
        <v>46</v>
      </c>
      <c r="N31" s="84"/>
    </row>
    <row r="32" spans="1:15" ht="10.5">
      <c r="A32" s="129">
        <v>17</v>
      </c>
      <c r="B32" s="43" t="s">
        <v>63</v>
      </c>
      <c r="D32" s="20"/>
      <c r="E32" s="20"/>
      <c r="F32" s="20">
        <v>0</v>
      </c>
      <c r="G32" s="26"/>
      <c r="H32" s="20"/>
      <c r="I32" s="20"/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0</v>
      </c>
      <c r="E38" s="38">
        <v>0</v>
      </c>
      <c r="F38" s="38">
        <v>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/>
      <c r="E40" s="22"/>
      <c r="F40" s="22">
        <v>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116220000</v>
      </c>
      <c r="E41" s="32">
        <v>0</v>
      </c>
      <c r="F41" s="32">
        <v>116220000</v>
      </c>
      <c r="G41" s="26"/>
      <c r="H41" s="32">
        <v>257492893</v>
      </c>
      <c r="I41" s="32">
        <v>0</v>
      </c>
      <c r="J41" s="32">
        <v>257492893</v>
      </c>
      <c r="K41" s="26"/>
      <c r="L41" s="32">
        <v>-141272893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126" priority="6" operator="containsText" text="ERROR">
      <formula>NOT(ISERROR(SEARCH("ERROR",N37)))</formula>
    </cfRule>
  </conditionalFormatting>
  <conditionalFormatting sqref="N34:N35">
    <cfRule type="containsText" dxfId="125" priority="5" operator="containsText" text="ERROR">
      <formula>NOT(ISERROR(SEARCH("ERROR",N34)))</formula>
    </cfRule>
  </conditionalFormatting>
  <conditionalFormatting sqref="N24:N32">
    <cfRule type="containsText" dxfId="124" priority="4" operator="containsText" text="ERROR">
      <formula>NOT(ISERROR(SEARCH("ERROR",N24)))</formula>
    </cfRule>
  </conditionalFormatting>
  <conditionalFormatting sqref="N15:N22">
    <cfRule type="containsText" dxfId="123" priority="3" operator="containsText" text="ERROR">
      <formula>NOT(ISERROR(SEARCH("ERROR",N15)))</formula>
    </cfRule>
  </conditionalFormatting>
  <conditionalFormatting sqref="N11">
    <cfRule type="containsText" dxfId="122" priority="2" operator="containsText" text="ERROR">
      <formula>NOT(ISERROR(SEARCH("ERROR",N11)))</formula>
    </cfRule>
  </conditionalFormatting>
  <conditionalFormatting sqref="N12">
    <cfRule type="containsText" dxfId="121" priority="1" operator="containsText" text="ERROR">
      <formula>NOT(ISERROR(SEARCH("ERROR",N12)))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0">
    <tabColor rgb="FF92D050"/>
  </sheetPr>
  <dimension ref="A1:O43"/>
  <sheetViews>
    <sheetView showGridLines="0" zoomScale="80" zoomScaleNormal="80" workbookViewId="0">
      <selection activeCell="A76" sqref="A76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.7265625" style="14" customWidth="1"/>
    <col min="4" max="6" width="14.72656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26.1796875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73" t="s">
        <v>389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71</v>
      </c>
      <c r="C10" s="26"/>
      <c r="D10" s="38">
        <v>0</v>
      </c>
      <c r="E10" s="38">
        <v>0</v>
      </c>
      <c r="F10" s="38">
        <v>0</v>
      </c>
      <c r="G10" s="26"/>
      <c r="H10" s="38">
        <v>0</v>
      </c>
      <c r="I10" s="38">
        <v>0</v>
      </c>
      <c r="J10" s="38">
        <v>0</v>
      </c>
      <c r="K10" s="26"/>
      <c r="L10" s="38">
        <v>0</v>
      </c>
      <c r="M10" s="39"/>
    </row>
    <row r="11" spans="1:14" ht="10.5">
      <c r="A11" s="25">
        <v>1</v>
      </c>
      <c r="B11" s="42" t="s">
        <v>70</v>
      </c>
      <c r="D11" s="22"/>
      <c r="E11" s="22"/>
      <c r="F11" s="22">
        <v>0</v>
      </c>
      <c r="G11" s="26"/>
      <c r="H11" s="22"/>
      <c r="I11" s="22"/>
      <c r="J11" s="22">
        <v>0</v>
      </c>
      <c r="K11" s="26"/>
      <c r="L11" s="22">
        <v>0</v>
      </c>
      <c r="M11" s="22"/>
      <c r="N11" s="84" t="s">
        <v>450</v>
      </c>
    </row>
    <row r="12" spans="1:14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/>
      <c r="J12" s="20">
        <v>0</v>
      </c>
      <c r="K12" s="26"/>
      <c r="L12" s="20">
        <v>0</v>
      </c>
      <c r="M12" s="20"/>
      <c r="N12" s="84" t="s">
        <v>450</v>
      </c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425446911</v>
      </c>
      <c r="E14" s="38">
        <v>0</v>
      </c>
      <c r="F14" s="38">
        <v>425446911</v>
      </c>
      <c r="G14" s="26"/>
      <c r="H14" s="38">
        <v>0</v>
      </c>
      <c r="I14" s="38">
        <v>0</v>
      </c>
      <c r="J14" s="38">
        <v>0</v>
      </c>
      <c r="K14" s="26"/>
      <c r="L14" s="38">
        <v>425446911</v>
      </c>
      <c r="M14" s="38"/>
    </row>
    <row r="15" spans="1:14" ht="10.5">
      <c r="A15" s="25">
        <v>1</v>
      </c>
      <c r="B15" s="42" t="s">
        <v>59</v>
      </c>
      <c r="C15" s="26"/>
      <c r="D15" s="22"/>
      <c r="E15" s="22"/>
      <c r="F15" s="22">
        <v>0</v>
      </c>
      <c r="G15" s="26"/>
      <c r="H15" s="22"/>
      <c r="I15" s="22">
        <v>0</v>
      </c>
      <c r="J15" s="22">
        <v>0</v>
      </c>
      <c r="K15" s="26"/>
      <c r="L15" s="22">
        <v>0</v>
      </c>
      <c r="M15" s="22"/>
      <c r="N15" s="84" t="s">
        <v>450</v>
      </c>
    </row>
    <row r="16" spans="1:14" ht="10.5">
      <c r="A16" s="129">
        <v>2</v>
      </c>
      <c r="B16" s="43" t="s">
        <v>60</v>
      </c>
      <c r="C16" s="26"/>
      <c r="D16" s="20">
        <v>425446911</v>
      </c>
      <c r="E16" s="20"/>
      <c r="F16" s="20">
        <v>425446911</v>
      </c>
      <c r="G16" s="26"/>
      <c r="H16" s="20"/>
      <c r="I16" s="20"/>
      <c r="J16" s="20">
        <v>0</v>
      </c>
      <c r="K16" s="26"/>
      <c r="L16" s="20">
        <v>425446911</v>
      </c>
      <c r="M16" s="20" t="s">
        <v>46</v>
      </c>
      <c r="N16" s="84" t="s">
        <v>450</v>
      </c>
    </row>
    <row r="17" spans="1:15" ht="10.5">
      <c r="A17" s="25">
        <v>3</v>
      </c>
      <c r="B17" s="42" t="s">
        <v>421</v>
      </c>
      <c r="C17" s="26"/>
      <c r="D17" s="22"/>
      <c r="E17" s="22"/>
      <c r="F17" s="22">
        <v>0</v>
      </c>
      <c r="G17" s="26"/>
      <c r="H17" s="22"/>
      <c r="I17" s="22"/>
      <c r="J17" s="22">
        <v>0</v>
      </c>
      <c r="K17" s="26"/>
      <c r="L17" s="22"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/>
      <c r="E18" s="20"/>
      <c r="F18" s="20">
        <v>0</v>
      </c>
      <c r="G18" s="26"/>
      <c r="H18" s="20"/>
      <c r="I18" s="20"/>
      <c r="J18" s="20">
        <v>0</v>
      </c>
      <c r="K18" s="26"/>
      <c r="L18" s="20">
        <v>0</v>
      </c>
      <c r="M18" s="20"/>
      <c r="N18" s="84" t="s">
        <v>450</v>
      </c>
    </row>
    <row r="19" spans="1:15" ht="10.5">
      <c r="A19" s="25">
        <v>5</v>
      </c>
      <c r="B19" s="42" t="s">
        <v>12</v>
      </c>
      <c r="C19" s="26"/>
      <c r="D19" s="22"/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/>
      <c r="E21" s="22"/>
      <c r="F21" s="22">
        <v>0</v>
      </c>
      <c r="G21" s="26"/>
      <c r="H21" s="22"/>
      <c r="I21" s="22"/>
      <c r="J21" s="22">
        <v>0</v>
      </c>
      <c r="K21" s="26"/>
      <c r="L21" s="22">
        <v>0</v>
      </c>
      <c r="M21" s="22"/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363659812</v>
      </c>
      <c r="E23" s="38">
        <v>0</v>
      </c>
      <c r="F23" s="38">
        <v>363659812</v>
      </c>
      <c r="G23" s="26"/>
      <c r="H23" s="38">
        <v>336205612</v>
      </c>
      <c r="I23" s="38">
        <v>0</v>
      </c>
      <c r="J23" s="38">
        <v>336205612</v>
      </c>
      <c r="K23" s="26"/>
      <c r="L23" s="38">
        <v>27454200</v>
      </c>
      <c r="M23" s="38"/>
    </row>
    <row r="24" spans="1:15" ht="10.5">
      <c r="A24" s="129">
        <v>9</v>
      </c>
      <c r="B24" s="43" t="s">
        <v>11</v>
      </c>
      <c r="D24" s="20">
        <v>6429564</v>
      </c>
      <c r="E24" s="20"/>
      <c r="F24" s="20">
        <v>6429564</v>
      </c>
      <c r="G24" s="26"/>
      <c r="H24" s="20">
        <v>197964</v>
      </c>
      <c r="I24" s="20"/>
      <c r="J24" s="20">
        <v>197964</v>
      </c>
      <c r="K24" s="26"/>
      <c r="L24" s="20">
        <v>6231600</v>
      </c>
      <c r="M24" s="20" t="s">
        <v>46</v>
      </c>
      <c r="N24" s="84" t="s">
        <v>450</v>
      </c>
    </row>
    <row r="25" spans="1:15" ht="10.5">
      <c r="A25" s="25">
        <v>10</v>
      </c>
      <c r="B25" s="42" t="s">
        <v>67</v>
      </c>
      <c r="D25" s="22"/>
      <c r="E25" s="22">
        <v>0</v>
      </c>
      <c r="F25" s="22">
        <v>0</v>
      </c>
      <c r="G25" s="26"/>
      <c r="H25" s="22">
        <v>2000000</v>
      </c>
      <c r="I25" s="22"/>
      <c r="J25" s="22">
        <v>2000000</v>
      </c>
      <c r="K25" s="26"/>
      <c r="L25" s="22">
        <v>-2000000</v>
      </c>
      <c r="M25" s="22" t="s">
        <v>49</v>
      </c>
      <c r="N25" s="84" t="s">
        <v>450</v>
      </c>
    </row>
    <row r="26" spans="1:15" ht="10.5">
      <c r="A26" s="129">
        <v>11</v>
      </c>
      <c r="B26" s="43" t="s">
        <v>77</v>
      </c>
      <c r="D26" s="20">
        <v>307268748</v>
      </c>
      <c r="E26" s="20"/>
      <c r="F26" s="20">
        <v>307268748</v>
      </c>
      <c r="G26" s="26"/>
      <c r="H26" s="20">
        <v>307268748</v>
      </c>
      <c r="I26" s="20"/>
      <c r="J26" s="20">
        <v>307268748</v>
      </c>
      <c r="K26" s="26"/>
      <c r="L26" s="20">
        <v>0</v>
      </c>
      <c r="M26" s="20"/>
      <c r="N26" s="84" t="s">
        <v>450</v>
      </c>
    </row>
    <row r="27" spans="1:15" ht="10.5">
      <c r="A27" s="25">
        <v>12</v>
      </c>
      <c r="B27" s="42" t="s">
        <v>74</v>
      </c>
      <c r="D27" s="22">
        <v>42474000</v>
      </c>
      <c r="E27" s="22"/>
      <c r="F27" s="22">
        <v>42474000</v>
      </c>
      <c r="G27" s="26"/>
      <c r="H27" s="22">
        <v>9379900</v>
      </c>
      <c r="I27" s="22"/>
      <c r="J27" s="22">
        <v>9379900</v>
      </c>
      <c r="K27" s="26"/>
      <c r="L27" s="22">
        <v>33094100</v>
      </c>
      <c r="M27" s="22" t="s">
        <v>46</v>
      </c>
      <c r="N27" s="84" t="s">
        <v>450</v>
      </c>
    </row>
    <row r="28" spans="1:15" ht="10.5">
      <c r="A28" s="129">
        <v>13</v>
      </c>
      <c r="B28" s="43" t="s">
        <v>75</v>
      </c>
      <c r="D28" s="20"/>
      <c r="E28" s="20"/>
      <c r="F28" s="20">
        <v>0</v>
      </c>
      <c r="G28" s="26"/>
      <c r="H28" s="20">
        <v>4000</v>
      </c>
      <c r="I28" s="20"/>
      <c r="J28" s="20">
        <v>4000</v>
      </c>
      <c r="K28" s="26"/>
      <c r="L28" s="20">
        <v>-4000</v>
      </c>
      <c r="M28" s="20" t="s">
        <v>49</v>
      </c>
      <c r="N28" s="84" t="s">
        <v>450</v>
      </c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D30" s="20">
        <v>7487500</v>
      </c>
      <c r="E30" s="20"/>
      <c r="F30" s="20">
        <v>7487500</v>
      </c>
      <c r="G30" s="20"/>
      <c r="H30" s="20">
        <v>17355000</v>
      </c>
      <c r="I30" s="20"/>
      <c r="J30" s="20">
        <v>17355000</v>
      </c>
      <c r="K30" s="20"/>
      <c r="L30" s="20">
        <v>-9867500</v>
      </c>
      <c r="M30" s="20" t="s">
        <v>45</v>
      </c>
      <c r="N30" s="84"/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/>
      <c r="E32" s="20"/>
      <c r="F32" s="20">
        <v>0</v>
      </c>
      <c r="G32" s="26"/>
      <c r="H32" s="20"/>
      <c r="I32" s="20"/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0</v>
      </c>
      <c r="E38" s="38">
        <v>0</v>
      </c>
      <c r="F38" s="38">
        <v>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/>
      <c r="E40" s="22"/>
      <c r="F40" s="22">
        <v>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789106723</v>
      </c>
      <c r="E41" s="32">
        <v>0</v>
      </c>
      <c r="F41" s="32">
        <v>789106723</v>
      </c>
      <c r="G41" s="26"/>
      <c r="H41" s="32">
        <v>336205612</v>
      </c>
      <c r="I41" s="32">
        <v>0</v>
      </c>
      <c r="J41" s="32">
        <v>336205612</v>
      </c>
      <c r="K41" s="26"/>
      <c r="L41" s="32">
        <v>452901111</v>
      </c>
      <c r="M41" s="32"/>
    </row>
    <row r="42" spans="1:14">
      <c r="A42" s="4"/>
      <c r="B42" s="5"/>
      <c r="E42" s="3">
        <v>0</v>
      </c>
      <c r="I42" s="3">
        <v>0</v>
      </c>
    </row>
    <row r="43" spans="1:14">
      <c r="A43" s="4"/>
      <c r="B43" s="5"/>
      <c r="E43" s="3"/>
      <c r="I43" s="16"/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120" priority="6" operator="containsText" text="ERROR">
      <formula>NOT(ISERROR(SEARCH("ERROR",N37)))</formula>
    </cfRule>
  </conditionalFormatting>
  <conditionalFormatting sqref="N34:N35">
    <cfRule type="containsText" dxfId="119" priority="5" operator="containsText" text="ERROR">
      <formula>NOT(ISERROR(SEARCH("ERROR",N34)))</formula>
    </cfRule>
  </conditionalFormatting>
  <conditionalFormatting sqref="N24:N32">
    <cfRule type="containsText" dxfId="118" priority="4" operator="containsText" text="ERROR">
      <formula>NOT(ISERROR(SEARCH("ERROR",N24)))</formula>
    </cfRule>
  </conditionalFormatting>
  <conditionalFormatting sqref="N15:N22">
    <cfRule type="containsText" dxfId="117" priority="3" operator="containsText" text="ERROR">
      <formula>NOT(ISERROR(SEARCH("ERROR",N15)))</formula>
    </cfRule>
  </conditionalFormatting>
  <conditionalFormatting sqref="N11">
    <cfRule type="containsText" dxfId="116" priority="2" operator="containsText" text="ERROR">
      <formula>NOT(ISERROR(SEARCH("ERROR",N11)))</formula>
    </cfRule>
  </conditionalFormatting>
  <conditionalFormatting sqref="N12">
    <cfRule type="containsText" dxfId="115" priority="1" operator="containsText" text="ERROR">
      <formula>NOT(ISERROR(SEARCH("ERROR",N12)))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1">
    <tabColor rgb="FF92D050"/>
  </sheetPr>
  <dimension ref="A1:O43"/>
  <sheetViews>
    <sheetView showGridLines="0" zoomScale="80" zoomScaleNormal="80" workbookViewId="0">
      <selection activeCell="A76" sqref="A76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.7265625" style="14" customWidth="1"/>
    <col min="4" max="6" width="14.72656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16.26953125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73" t="s">
        <v>390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71</v>
      </c>
      <c r="C10" s="26"/>
      <c r="D10" s="38">
        <v>0</v>
      </c>
      <c r="E10" s="38">
        <v>0</v>
      </c>
      <c r="F10" s="38">
        <v>0</v>
      </c>
      <c r="G10" s="26"/>
      <c r="H10" s="38">
        <v>0</v>
      </c>
      <c r="I10" s="38">
        <v>0</v>
      </c>
      <c r="J10" s="38">
        <v>0</v>
      </c>
      <c r="K10" s="26"/>
      <c r="L10" s="38">
        <v>0</v>
      </c>
      <c r="M10" s="39"/>
    </row>
    <row r="11" spans="1:14" ht="10.5">
      <c r="A11" s="25">
        <v>1</v>
      </c>
      <c r="B11" s="42" t="s">
        <v>70</v>
      </c>
      <c r="D11" s="22"/>
      <c r="E11" s="22"/>
      <c r="F11" s="22">
        <v>0</v>
      </c>
      <c r="G11" s="26"/>
      <c r="H11" s="22"/>
      <c r="I11" s="22"/>
      <c r="J11" s="22">
        <v>0</v>
      </c>
      <c r="K11" s="26"/>
      <c r="L11" s="22">
        <v>0</v>
      </c>
      <c r="M11" s="22"/>
      <c r="N11" s="84" t="s">
        <v>450</v>
      </c>
    </row>
    <row r="12" spans="1:14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/>
      <c r="J12" s="20">
        <v>0</v>
      </c>
      <c r="K12" s="26"/>
      <c r="L12" s="20">
        <v>0</v>
      </c>
      <c r="M12" s="20"/>
      <c r="N12" s="84" t="s">
        <v>450</v>
      </c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0</v>
      </c>
      <c r="E14" s="38">
        <v>0</v>
      </c>
      <c r="F14" s="38">
        <v>0</v>
      </c>
      <c r="G14" s="26"/>
      <c r="H14" s="38">
        <v>0</v>
      </c>
      <c r="I14" s="38">
        <v>0</v>
      </c>
      <c r="J14" s="38">
        <v>0</v>
      </c>
      <c r="K14" s="26"/>
      <c r="L14" s="38">
        <v>0</v>
      </c>
      <c r="M14" s="38"/>
    </row>
    <row r="15" spans="1:14" ht="10.5">
      <c r="A15" s="25">
        <v>1</v>
      </c>
      <c r="B15" s="42" t="s">
        <v>59</v>
      </c>
      <c r="C15" s="26"/>
      <c r="D15" s="22"/>
      <c r="E15" s="22">
        <v>0</v>
      </c>
      <c r="F15" s="22">
        <v>0</v>
      </c>
      <c r="G15" s="26"/>
      <c r="H15" s="22"/>
      <c r="I15" s="22">
        <v>0</v>
      </c>
      <c r="J15" s="22">
        <v>0</v>
      </c>
      <c r="K15" s="26"/>
      <c r="L15" s="22">
        <v>0</v>
      </c>
      <c r="M15" s="22"/>
      <c r="N15" s="84" t="s">
        <v>450</v>
      </c>
    </row>
    <row r="16" spans="1:14" ht="10.5">
      <c r="A16" s="129">
        <v>2</v>
      </c>
      <c r="B16" s="43" t="s">
        <v>60</v>
      </c>
      <c r="C16" s="26"/>
      <c r="D16" s="20"/>
      <c r="E16" s="20"/>
      <c r="F16" s="20">
        <v>0</v>
      </c>
      <c r="G16" s="26"/>
      <c r="H16" s="20"/>
      <c r="I16" s="20"/>
      <c r="J16" s="20">
        <v>0</v>
      </c>
      <c r="K16" s="26"/>
      <c r="L16" s="20">
        <v>0</v>
      </c>
      <c r="M16" s="20"/>
      <c r="N16" s="84" t="s">
        <v>450</v>
      </c>
    </row>
    <row r="17" spans="1:15" ht="10.5">
      <c r="A17" s="25">
        <v>3</v>
      </c>
      <c r="B17" s="42" t="s">
        <v>421</v>
      </c>
      <c r="C17" s="26"/>
      <c r="D17" s="22"/>
      <c r="E17" s="22"/>
      <c r="F17" s="22">
        <v>0</v>
      </c>
      <c r="G17" s="26"/>
      <c r="H17" s="22"/>
      <c r="I17" s="22"/>
      <c r="J17" s="22">
        <v>0</v>
      </c>
      <c r="K17" s="26"/>
      <c r="L17" s="22"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/>
      <c r="E18" s="20"/>
      <c r="F18" s="20">
        <v>0</v>
      </c>
      <c r="G18" s="26"/>
      <c r="H18" s="20"/>
      <c r="I18" s="20"/>
      <c r="J18" s="20">
        <v>0</v>
      </c>
      <c r="K18" s="26"/>
      <c r="L18" s="20">
        <v>0</v>
      </c>
      <c r="M18" s="20"/>
      <c r="N18" s="84" t="s">
        <v>450</v>
      </c>
    </row>
    <row r="19" spans="1:15" ht="10.5">
      <c r="A19" s="25">
        <v>5</v>
      </c>
      <c r="B19" s="42" t="s">
        <v>12</v>
      </c>
      <c r="C19" s="26"/>
      <c r="D19" s="22"/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/>
      <c r="E21" s="22">
        <v>0</v>
      </c>
      <c r="F21" s="22">
        <v>0</v>
      </c>
      <c r="G21" s="26"/>
      <c r="H21" s="22"/>
      <c r="I21" s="22">
        <v>0</v>
      </c>
      <c r="J21" s="22">
        <v>0</v>
      </c>
      <c r="K21" s="26"/>
      <c r="L21" s="22">
        <v>0</v>
      </c>
      <c r="M21" s="22"/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53000000</v>
      </c>
      <c r="E23" s="38">
        <v>0</v>
      </c>
      <c r="F23" s="38">
        <v>53000000</v>
      </c>
      <c r="G23" s="26"/>
      <c r="H23" s="38">
        <v>108310700</v>
      </c>
      <c r="I23" s="38">
        <v>0</v>
      </c>
      <c r="J23" s="38">
        <v>108310700</v>
      </c>
      <c r="K23" s="26"/>
      <c r="L23" s="38">
        <v>-55310700</v>
      </c>
      <c r="M23" s="38"/>
    </row>
    <row r="24" spans="1:15" ht="10.5">
      <c r="A24" s="129">
        <v>9</v>
      </c>
      <c r="B24" s="43" t="s">
        <v>11</v>
      </c>
      <c r="D24" s="20">
        <v>1060000</v>
      </c>
      <c r="E24" s="20"/>
      <c r="F24" s="20">
        <v>1060000</v>
      </c>
      <c r="G24" s="26"/>
      <c r="H24" s="20">
        <v>2209000</v>
      </c>
      <c r="I24" s="20"/>
      <c r="J24" s="20">
        <v>2209000</v>
      </c>
      <c r="K24" s="26"/>
      <c r="L24" s="20">
        <v>-1149000</v>
      </c>
      <c r="M24" s="20" t="s">
        <v>49</v>
      </c>
      <c r="N24" s="84" t="s">
        <v>450</v>
      </c>
    </row>
    <row r="25" spans="1:15" ht="10.5">
      <c r="A25" s="25">
        <v>10</v>
      </c>
      <c r="B25" s="42" t="s">
        <v>67</v>
      </c>
      <c r="D25" s="22"/>
      <c r="E25" s="22">
        <v>0</v>
      </c>
      <c r="F25" s="22">
        <v>0</v>
      </c>
      <c r="G25" s="26"/>
      <c r="H25" s="22"/>
      <c r="I25" s="22"/>
      <c r="J25" s="22">
        <v>0</v>
      </c>
      <c r="K25" s="26"/>
      <c r="L25" s="22">
        <v>0</v>
      </c>
      <c r="M25" s="22"/>
      <c r="N25" s="84" t="s">
        <v>450</v>
      </c>
    </row>
    <row r="26" spans="1:15" ht="10.5">
      <c r="A26" s="129">
        <v>11</v>
      </c>
      <c r="B26" s="43" t="s">
        <v>77</v>
      </c>
      <c r="D26" s="20">
        <v>51940000</v>
      </c>
      <c r="E26" s="20"/>
      <c r="F26" s="20">
        <v>51940000</v>
      </c>
      <c r="G26" s="26"/>
      <c r="H26" s="20">
        <v>63085300</v>
      </c>
      <c r="I26" s="20"/>
      <c r="J26" s="20">
        <v>63085300</v>
      </c>
      <c r="K26" s="26"/>
      <c r="L26" s="20">
        <v>-11145300</v>
      </c>
      <c r="M26" s="20" t="s">
        <v>45</v>
      </c>
      <c r="N26" s="84" t="s">
        <v>450</v>
      </c>
    </row>
    <row r="27" spans="1:15" ht="10.5">
      <c r="A27" s="25">
        <v>12</v>
      </c>
      <c r="B27" s="42" t="s">
        <v>74</v>
      </c>
      <c r="D27" s="22"/>
      <c r="E27" s="22">
        <v>0</v>
      </c>
      <c r="F27" s="22">
        <v>0</v>
      </c>
      <c r="G27" s="26"/>
      <c r="H27" s="22">
        <v>31991400</v>
      </c>
      <c r="I27" s="22">
        <v>0</v>
      </c>
      <c r="J27" s="22">
        <v>31991400</v>
      </c>
      <c r="K27" s="26"/>
      <c r="L27" s="22">
        <v>-31991400</v>
      </c>
      <c r="M27" s="22" t="s">
        <v>45</v>
      </c>
      <c r="N27" s="84" t="s">
        <v>450</v>
      </c>
    </row>
    <row r="28" spans="1:15" ht="10.5">
      <c r="A28" s="129">
        <v>13</v>
      </c>
      <c r="B28" s="43" t="s">
        <v>75</v>
      </c>
      <c r="D28" s="20"/>
      <c r="E28" s="20">
        <v>0</v>
      </c>
      <c r="F28" s="20">
        <v>0</v>
      </c>
      <c r="G28" s="26"/>
      <c r="H28" s="20"/>
      <c r="I28" s="20"/>
      <c r="J28" s="20">
        <v>0</v>
      </c>
      <c r="K28" s="26"/>
      <c r="L28" s="20">
        <v>0</v>
      </c>
      <c r="M28" s="20"/>
      <c r="N28" s="84" t="s">
        <v>450</v>
      </c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E30" s="20"/>
      <c r="F30" s="20">
        <v>0</v>
      </c>
      <c r="G30" s="20"/>
      <c r="H30" s="20">
        <v>11025000</v>
      </c>
      <c r="I30" s="20"/>
      <c r="J30" s="20">
        <v>11025000</v>
      </c>
      <c r="K30" s="20"/>
      <c r="L30" s="20">
        <v>-11025000</v>
      </c>
      <c r="M30" s="20" t="s">
        <v>45</v>
      </c>
      <c r="N30" s="84" t="s">
        <v>450</v>
      </c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/>
      <c r="E32" s="20"/>
      <c r="F32" s="20">
        <v>0</v>
      </c>
      <c r="G32" s="26"/>
      <c r="H32" s="20"/>
      <c r="I32" s="20"/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>
        <v>0</v>
      </c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0</v>
      </c>
      <c r="E38" s="38">
        <v>0</v>
      </c>
      <c r="F38" s="38">
        <v>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/>
      <c r="E40" s="22"/>
      <c r="F40" s="22">
        <v>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53000000</v>
      </c>
      <c r="E41" s="32">
        <v>0</v>
      </c>
      <c r="F41" s="32">
        <v>53000000</v>
      </c>
      <c r="G41" s="26"/>
      <c r="H41" s="32">
        <v>108310700</v>
      </c>
      <c r="I41" s="32">
        <v>0</v>
      </c>
      <c r="J41" s="32">
        <v>108310700</v>
      </c>
      <c r="K41" s="26"/>
      <c r="L41" s="32">
        <v>-55310700</v>
      </c>
      <c r="M41" s="32"/>
    </row>
    <row r="42" spans="1:14">
      <c r="A42" s="4"/>
      <c r="B42" s="5"/>
      <c r="E42" s="3">
        <v>0</v>
      </c>
      <c r="H42" s="3"/>
      <c r="I42" s="3">
        <v>0</v>
      </c>
    </row>
    <row r="43" spans="1:14">
      <c r="A43" s="4"/>
      <c r="B43" s="5"/>
      <c r="E43" s="3"/>
      <c r="I43" s="16"/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114" priority="6" operator="containsText" text="ERROR">
      <formula>NOT(ISERROR(SEARCH("ERROR",N37)))</formula>
    </cfRule>
  </conditionalFormatting>
  <conditionalFormatting sqref="N34:N35">
    <cfRule type="containsText" dxfId="113" priority="5" operator="containsText" text="ERROR">
      <formula>NOT(ISERROR(SEARCH("ERROR",N34)))</formula>
    </cfRule>
  </conditionalFormatting>
  <conditionalFormatting sqref="N24:N32">
    <cfRule type="containsText" dxfId="112" priority="4" operator="containsText" text="ERROR">
      <formula>NOT(ISERROR(SEARCH("ERROR",N24)))</formula>
    </cfRule>
  </conditionalFormatting>
  <conditionalFormatting sqref="N15:N22">
    <cfRule type="containsText" dxfId="111" priority="3" operator="containsText" text="ERROR">
      <formula>NOT(ISERROR(SEARCH("ERROR",N15)))</formula>
    </cfRule>
  </conditionalFormatting>
  <conditionalFormatting sqref="N11">
    <cfRule type="containsText" dxfId="110" priority="2" operator="containsText" text="ERROR">
      <formula>NOT(ISERROR(SEARCH("ERROR",N11)))</formula>
    </cfRule>
  </conditionalFormatting>
  <conditionalFormatting sqref="N12">
    <cfRule type="containsText" dxfId="109" priority="1" operator="containsText" text="ERROR">
      <formula>NOT(ISERROR(SEARCH("ERROR",N12)))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2">
    <tabColor rgb="FF92D050"/>
  </sheetPr>
  <dimension ref="A1:O43"/>
  <sheetViews>
    <sheetView showGridLines="0" zoomScale="80" zoomScaleNormal="80" workbookViewId="0">
      <selection activeCell="A76" sqref="A76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.7265625" style="14" customWidth="1"/>
    <col min="4" max="4" width="15.26953125" style="14" customWidth="1"/>
    <col min="5" max="6" width="14.72656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20.26953125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73" t="s">
        <v>391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107</v>
      </c>
      <c r="C10" s="26"/>
      <c r="D10" s="38">
        <v>0</v>
      </c>
      <c r="E10" s="38">
        <v>0</v>
      </c>
      <c r="F10" s="38">
        <v>0</v>
      </c>
      <c r="G10" s="26"/>
      <c r="H10" s="38">
        <v>0</v>
      </c>
      <c r="I10" s="38">
        <v>0</v>
      </c>
      <c r="J10" s="38">
        <v>0</v>
      </c>
      <c r="K10" s="26"/>
      <c r="L10" s="38">
        <v>0</v>
      </c>
      <c r="M10" s="39"/>
    </row>
    <row r="11" spans="1:14" ht="10.5">
      <c r="A11" s="25">
        <v>1</v>
      </c>
      <c r="B11" s="42" t="s">
        <v>70</v>
      </c>
      <c r="D11" s="22"/>
      <c r="E11" s="22"/>
      <c r="F11" s="22">
        <v>0</v>
      </c>
      <c r="G11" s="26"/>
      <c r="H11" s="22"/>
      <c r="I11" s="22"/>
      <c r="J11" s="22">
        <v>0</v>
      </c>
      <c r="K11" s="26"/>
      <c r="L11" s="22">
        <v>0</v>
      </c>
      <c r="M11" s="22"/>
      <c r="N11" s="84" t="s">
        <v>450</v>
      </c>
    </row>
    <row r="12" spans="1:14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/>
      <c r="J12" s="20">
        <v>0</v>
      </c>
      <c r="K12" s="26"/>
      <c r="L12" s="20">
        <v>0</v>
      </c>
      <c r="M12" s="20"/>
      <c r="N12" s="84" t="s">
        <v>450</v>
      </c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10000000</v>
      </c>
      <c r="E14" s="38">
        <v>0</v>
      </c>
      <c r="F14" s="38">
        <v>10000000</v>
      </c>
      <c r="G14" s="26"/>
      <c r="H14" s="38">
        <v>0</v>
      </c>
      <c r="I14" s="38">
        <v>0</v>
      </c>
      <c r="J14" s="38">
        <v>0</v>
      </c>
      <c r="K14" s="26"/>
      <c r="L14" s="38">
        <v>10000000</v>
      </c>
      <c r="M14" s="38"/>
    </row>
    <row r="15" spans="1:14" ht="10.5">
      <c r="A15" s="25">
        <v>1</v>
      </c>
      <c r="B15" s="42" t="s">
        <v>59</v>
      </c>
      <c r="C15" s="26"/>
      <c r="D15" s="22">
        <v>1000000</v>
      </c>
      <c r="E15" s="22"/>
      <c r="F15" s="22">
        <v>1000000</v>
      </c>
      <c r="G15" s="26"/>
      <c r="H15" s="22"/>
      <c r="I15" s="22"/>
      <c r="J15" s="22">
        <v>0</v>
      </c>
      <c r="K15" s="26"/>
      <c r="L15" s="22">
        <v>1000000</v>
      </c>
      <c r="M15" s="22" t="s">
        <v>49</v>
      </c>
      <c r="N15" s="84" t="s">
        <v>450</v>
      </c>
    </row>
    <row r="16" spans="1:14" ht="10.5">
      <c r="A16" s="129">
        <v>2</v>
      </c>
      <c r="B16" s="43" t="s">
        <v>60</v>
      </c>
      <c r="C16" s="26"/>
      <c r="D16" s="20">
        <v>9000000</v>
      </c>
      <c r="E16" s="20"/>
      <c r="F16" s="20">
        <v>9000000</v>
      </c>
      <c r="G16" s="26"/>
      <c r="H16" s="20"/>
      <c r="I16" s="20"/>
      <c r="J16" s="20">
        <v>0</v>
      </c>
      <c r="K16" s="26"/>
      <c r="L16" s="20">
        <v>9000000</v>
      </c>
      <c r="M16" s="20" t="s">
        <v>46</v>
      </c>
      <c r="N16" s="84" t="s">
        <v>450</v>
      </c>
    </row>
    <row r="17" spans="1:15" ht="10.5">
      <c r="A17" s="25">
        <v>3</v>
      </c>
      <c r="B17" s="42" t="s">
        <v>421</v>
      </c>
      <c r="C17" s="26"/>
      <c r="D17" s="22"/>
      <c r="E17" s="22"/>
      <c r="F17" s="22">
        <v>0</v>
      </c>
      <c r="G17" s="26"/>
      <c r="H17" s="22"/>
      <c r="I17" s="22"/>
      <c r="J17" s="22">
        <v>0</v>
      </c>
      <c r="K17" s="26"/>
      <c r="L17" s="22"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/>
      <c r="E18" s="20"/>
      <c r="F18" s="20">
        <v>0</v>
      </c>
      <c r="G18" s="26"/>
      <c r="H18" s="20"/>
      <c r="I18" s="20"/>
      <c r="J18" s="20">
        <v>0</v>
      </c>
      <c r="K18" s="26"/>
      <c r="L18" s="20">
        <v>0</v>
      </c>
      <c r="M18" s="20"/>
      <c r="N18" s="84" t="s">
        <v>450</v>
      </c>
    </row>
    <row r="19" spans="1:15" ht="10.5">
      <c r="A19" s="25">
        <v>5</v>
      </c>
      <c r="B19" s="42" t="s">
        <v>12</v>
      </c>
      <c r="C19" s="26"/>
      <c r="D19" s="22"/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>
        <v>0</v>
      </c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/>
      <c r="E21" s="22">
        <v>0</v>
      </c>
      <c r="F21" s="22">
        <v>0</v>
      </c>
      <c r="G21" s="26"/>
      <c r="H21" s="22"/>
      <c r="I21" s="22"/>
      <c r="J21" s="22">
        <v>0</v>
      </c>
      <c r="K21" s="26"/>
      <c r="L21" s="22">
        <v>0</v>
      </c>
      <c r="M21" s="22"/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263505200</v>
      </c>
      <c r="E23" s="38">
        <v>0</v>
      </c>
      <c r="F23" s="38">
        <v>263505200</v>
      </c>
      <c r="G23" s="26"/>
      <c r="H23" s="38">
        <v>258683700</v>
      </c>
      <c r="I23" s="38">
        <v>0</v>
      </c>
      <c r="J23" s="38">
        <v>258683700</v>
      </c>
      <c r="K23" s="26"/>
      <c r="L23" s="38">
        <v>4821500</v>
      </c>
      <c r="M23" s="38"/>
    </row>
    <row r="24" spans="1:15" ht="10.5">
      <c r="A24" s="129">
        <v>9</v>
      </c>
      <c r="B24" s="43" t="s">
        <v>11</v>
      </c>
      <c r="D24" s="20">
        <v>5524800</v>
      </c>
      <c r="E24" s="20"/>
      <c r="F24" s="20">
        <v>5524800</v>
      </c>
      <c r="G24" s="26"/>
      <c r="H24" s="20">
        <v>5524800</v>
      </c>
      <c r="I24" s="20"/>
      <c r="J24" s="20">
        <v>5524800</v>
      </c>
      <c r="K24" s="26"/>
      <c r="L24" s="20">
        <v>0</v>
      </c>
      <c r="M24" s="20"/>
      <c r="N24" s="84" t="s">
        <v>450</v>
      </c>
    </row>
    <row r="25" spans="1:15" ht="10.5">
      <c r="A25" s="25">
        <v>10</v>
      </c>
      <c r="B25" s="42" t="s">
        <v>67</v>
      </c>
      <c r="D25" s="22">
        <v>6500000</v>
      </c>
      <c r="E25" s="22"/>
      <c r="F25" s="22">
        <v>6500000</v>
      </c>
      <c r="G25" s="26"/>
      <c r="H25" s="22">
        <v>1500000</v>
      </c>
      <c r="I25" s="22"/>
      <c r="J25" s="22">
        <v>1500000</v>
      </c>
      <c r="K25" s="26"/>
      <c r="L25" s="22">
        <v>5000000</v>
      </c>
      <c r="M25" s="22" t="s">
        <v>49</v>
      </c>
      <c r="N25" s="84" t="s">
        <v>450</v>
      </c>
    </row>
    <row r="26" spans="1:15" ht="10.5">
      <c r="A26" s="129">
        <v>11</v>
      </c>
      <c r="B26" s="43" t="s">
        <v>77</v>
      </c>
      <c r="D26" s="20">
        <v>178635200</v>
      </c>
      <c r="E26" s="20"/>
      <c r="F26" s="20">
        <v>178635200</v>
      </c>
      <c r="G26" s="26"/>
      <c r="H26" s="20">
        <v>178635200</v>
      </c>
      <c r="I26" s="20"/>
      <c r="J26" s="20">
        <v>178635200</v>
      </c>
      <c r="K26" s="26"/>
      <c r="L26" s="20">
        <v>0</v>
      </c>
      <c r="M26" s="20"/>
      <c r="N26" s="84" t="s">
        <v>450</v>
      </c>
    </row>
    <row r="27" spans="1:15" ht="10.5">
      <c r="A27" s="25">
        <v>12</v>
      </c>
      <c r="B27" s="42" t="s">
        <v>74</v>
      </c>
      <c r="D27" s="22">
        <v>72845200</v>
      </c>
      <c r="E27" s="22"/>
      <c r="F27" s="22">
        <v>72845200</v>
      </c>
      <c r="G27" s="26"/>
      <c r="H27" s="22">
        <v>72845200</v>
      </c>
      <c r="I27" s="22"/>
      <c r="J27" s="22">
        <v>72845200</v>
      </c>
      <c r="K27" s="26"/>
      <c r="L27" s="22">
        <v>0</v>
      </c>
      <c r="M27" s="22"/>
      <c r="N27" s="84" t="s">
        <v>450</v>
      </c>
    </row>
    <row r="28" spans="1:15" ht="10.5">
      <c r="A28" s="129">
        <v>13</v>
      </c>
      <c r="B28" s="43" t="s">
        <v>75</v>
      </c>
      <c r="D28" s="20"/>
      <c r="E28" s="20"/>
      <c r="F28" s="20">
        <v>0</v>
      </c>
      <c r="G28" s="26"/>
      <c r="H28" s="20"/>
      <c r="I28" s="20"/>
      <c r="J28" s="20">
        <v>0</v>
      </c>
      <c r="K28" s="26"/>
      <c r="L28" s="20">
        <v>0</v>
      </c>
      <c r="M28" s="20"/>
      <c r="N28" s="84" t="s">
        <v>450</v>
      </c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E30" s="20"/>
      <c r="F30" s="20">
        <v>0</v>
      </c>
      <c r="G30" s="20"/>
      <c r="H30" s="20">
        <v>178500</v>
      </c>
      <c r="I30" s="20"/>
      <c r="J30" s="20">
        <v>178500</v>
      </c>
      <c r="K30" s="20"/>
      <c r="L30" s="20">
        <v>-178500</v>
      </c>
      <c r="M30" s="20" t="s">
        <v>49</v>
      </c>
      <c r="N30" s="84"/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/>
      <c r="E32" s="20"/>
      <c r="F32" s="20">
        <v>0</v>
      </c>
      <c r="G32" s="26"/>
      <c r="H32" s="20"/>
      <c r="I32" s="20"/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29491850</v>
      </c>
      <c r="E38" s="38">
        <v>0</v>
      </c>
      <c r="F38" s="38">
        <v>29491850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>
        <v>29491850</v>
      </c>
      <c r="E40" s="22"/>
      <c r="F40" s="22">
        <v>29491850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273505200</v>
      </c>
      <c r="E41" s="32">
        <v>0</v>
      </c>
      <c r="F41" s="32">
        <v>273505200</v>
      </c>
      <c r="G41" s="26"/>
      <c r="H41" s="32">
        <v>258683700</v>
      </c>
      <c r="I41" s="32">
        <v>0</v>
      </c>
      <c r="J41" s="32">
        <v>258683700</v>
      </c>
      <c r="K41" s="26"/>
      <c r="L41" s="32">
        <v>14821500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108" priority="6" operator="containsText" text="ERROR">
      <formula>NOT(ISERROR(SEARCH("ERROR",N37)))</formula>
    </cfRule>
  </conditionalFormatting>
  <conditionalFormatting sqref="N34:N35">
    <cfRule type="containsText" dxfId="107" priority="5" operator="containsText" text="ERROR">
      <formula>NOT(ISERROR(SEARCH("ERROR",N34)))</formula>
    </cfRule>
  </conditionalFormatting>
  <conditionalFormatting sqref="N24:N32">
    <cfRule type="containsText" dxfId="106" priority="4" operator="containsText" text="ERROR">
      <formula>NOT(ISERROR(SEARCH("ERROR",N24)))</formula>
    </cfRule>
  </conditionalFormatting>
  <conditionalFormatting sqref="N15:N22">
    <cfRule type="containsText" dxfId="105" priority="3" operator="containsText" text="ERROR">
      <formula>NOT(ISERROR(SEARCH("ERROR",N15)))</formula>
    </cfRule>
  </conditionalFormatting>
  <conditionalFormatting sqref="N11">
    <cfRule type="containsText" dxfId="104" priority="2" operator="containsText" text="ERROR">
      <formula>NOT(ISERROR(SEARCH("ERROR",N11)))</formula>
    </cfRule>
  </conditionalFormatting>
  <conditionalFormatting sqref="N12">
    <cfRule type="containsText" dxfId="103" priority="1" operator="containsText" text="ERROR">
      <formula>NOT(ISERROR(SEARCH("ERROR",N12)))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3">
    <tabColor rgb="FF92D050"/>
  </sheetPr>
  <dimension ref="A1:O43"/>
  <sheetViews>
    <sheetView showGridLines="0" zoomScale="85" zoomScaleNormal="85" workbookViewId="0">
      <selection activeCell="A76" sqref="A76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.7265625" style="14" customWidth="1"/>
    <col min="4" max="4" width="17.54296875" style="14" customWidth="1"/>
    <col min="5" max="6" width="14.72656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18.54296875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73" t="s">
        <v>392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106</v>
      </c>
      <c r="C10" s="26"/>
      <c r="D10" s="38">
        <v>851.31999999999994</v>
      </c>
      <c r="E10" s="38">
        <v>0</v>
      </c>
      <c r="F10" s="38">
        <v>851.31999999999994</v>
      </c>
      <c r="G10" s="26"/>
      <c r="H10" s="38">
        <v>851.31999999999994</v>
      </c>
      <c r="I10" s="38">
        <v>0</v>
      </c>
      <c r="J10" s="38">
        <v>851.31999999999994</v>
      </c>
      <c r="K10" s="26"/>
      <c r="L10" s="38">
        <v>0</v>
      </c>
      <c r="M10" s="39"/>
    </row>
    <row r="11" spans="1:14" ht="10.5">
      <c r="A11" s="25">
        <v>1</v>
      </c>
      <c r="B11" s="42" t="s">
        <v>70</v>
      </c>
      <c r="D11" s="22">
        <v>851.31999999999994</v>
      </c>
      <c r="E11" s="22"/>
      <c r="F11" s="22">
        <v>851.31999999999994</v>
      </c>
      <c r="G11" s="26"/>
      <c r="H11" s="22">
        <v>851.31999999999994</v>
      </c>
      <c r="I11" s="22"/>
      <c r="J11" s="22">
        <v>851.31999999999994</v>
      </c>
      <c r="K11" s="26"/>
      <c r="L11" s="22">
        <v>0</v>
      </c>
      <c r="M11" s="22"/>
      <c r="N11" s="84" t="s">
        <v>450</v>
      </c>
    </row>
    <row r="12" spans="1:14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/>
      <c r="J12" s="20">
        <v>0</v>
      </c>
      <c r="K12" s="26"/>
      <c r="L12" s="20">
        <v>0</v>
      </c>
      <c r="M12" s="20"/>
      <c r="N12" s="84" t="s">
        <v>450</v>
      </c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4447157</v>
      </c>
      <c r="E14" s="38">
        <v>0</v>
      </c>
      <c r="F14" s="38">
        <v>4447157</v>
      </c>
      <c r="G14" s="26"/>
      <c r="H14" s="38">
        <v>6704907.7999999998</v>
      </c>
      <c r="I14" s="38">
        <v>0</v>
      </c>
      <c r="J14" s="38">
        <v>6704907.7999999998</v>
      </c>
      <c r="K14" s="26"/>
      <c r="L14" s="38">
        <v>-2257750.7999999998</v>
      </c>
      <c r="M14" s="38"/>
    </row>
    <row r="15" spans="1:14" ht="10.5">
      <c r="A15" s="25">
        <v>1</v>
      </c>
      <c r="B15" s="42" t="s">
        <v>59</v>
      </c>
      <c r="C15" s="26"/>
      <c r="D15" s="22">
        <v>0</v>
      </c>
      <c r="E15" s="22"/>
      <c r="F15" s="22">
        <v>0</v>
      </c>
      <c r="G15" s="26"/>
      <c r="H15" s="22">
        <v>1104884</v>
      </c>
      <c r="I15" s="22"/>
      <c r="J15" s="22">
        <v>1104884</v>
      </c>
      <c r="K15" s="26"/>
      <c r="L15" s="22">
        <v>-1104884</v>
      </c>
      <c r="M15" s="22" t="s">
        <v>49</v>
      </c>
      <c r="N15" s="84" t="s">
        <v>450</v>
      </c>
    </row>
    <row r="16" spans="1:14" ht="10.5">
      <c r="A16" s="129">
        <v>2</v>
      </c>
      <c r="B16" s="43" t="s">
        <v>60</v>
      </c>
      <c r="C16" s="26"/>
      <c r="D16" s="20">
        <v>1104884</v>
      </c>
      <c r="E16" s="20"/>
      <c r="F16" s="20">
        <v>1104884</v>
      </c>
      <c r="G16" s="26"/>
      <c r="H16" s="20"/>
      <c r="I16" s="20"/>
      <c r="J16" s="20">
        <v>0</v>
      </c>
      <c r="K16" s="26"/>
      <c r="L16" s="20">
        <v>1104884</v>
      </c>
      <c r="M16" s="20" t="s">
        <v>49</v>
      </c>
      <c r="N16" s="84" t="s">
        <v>450</v>
      </c>
    </row>
    <row r="17" spans="1:15" ht="10.5">
      <c r="A17" s="25">
        <v>3</v>
      </c>
      <c r="B17" s="42" t="s">
        <v>421</v>
      </c>
      <c r="C17" s="26"/>
      <c r="D17" s="22">
        <v>2789831</v>
      </c>
      <c r="E17" s="22"/>
      <c r="F17" s="22">
        <v>2789831</v>
      </c>
      <c r="G17" s="26"/>
      <c r="H17" s="22">
        <v>2789831</v>
      </c>
      <c r="I17" s="22"/>
      <c r="J17" s="22">
        <v>2789831</v>
      </c>
      <c r="K17" s="26"/>
      <c r="L17" s="22"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>
        <v>552442</v>
      </c>
      <c r="E18" s="20"/>
      <c r="F18" s="20">
        <v>552442</v>
      </c>
      <c r="G18" s="26"/>
      <c r="H18" s="20">
        <v>2810192.8</v>
      </c>
      <c r="I18" s="20"/>
      <c r="J18" s="20">
        <v>2810192.8</v>
      </c>
      <c r="K18" s="26"/>
      <c r="L18" s="20">
        <v>-2257750.7999999998</v>
      </c>
      <c r="M18" s="20" t="s">
        <v>49</v>
      </c>
      <c r="N18" s="84" t="s">
        <v>450</v>
      </c>
    </row>
    <row r="19" spans="1:15" ht="10.5">
      <c r="A19" s="25">
        <v>5</v>
      </c>
      <c r="B19" s="42" t="s">
        <v>12</v>
      </c>
      <c r="C19" s="26"/>
      <c r="D19" s="22">
        <v>0</v>
      </c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>
        <v>0</v>
      </c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>
        <v>0</v>
      </c>
      <c r="E21" s="22">
        <v>0</v>
      </c>
      <c r="F21" s="22">
        <v>0</v>
      </c>
      <c r="G21" s="26"/>
      <c r="H21" s="22"/>
      <c r="I21" s="22"/>
      <c r="J21" s="22">
        <v>0</v>
      </c>
      <c r="K21" s="26"/>
      <c r="L21" s="22">
        <v>0</v>
      </c>
      <c r="M21" s="22"/>
      <c r="N21" s="84" t="s">
        <v>450</v>
      </c>
    </row>
    <row r="22" spans="1:15" ht="10.5">
      <c r="A22" s="129">
        <v>8</v>
      </c>
      <c r="B22" s="43" t="s">
        <v>63</v>
      </c>
      <c r="C22" s="26"/>
      <c r="D22" s="20">
        <v>0</v>
      </c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1156000000</v>
      </c>
      <c r="E23" s="38">
        <v>0</v>
      </c>
      <c r="F23" s="38">
        <v>1156000000</v>
      </c>
      <c r="G23" s="26"/>
      <c r="H23" s="38">
        <v>0</v>
      </c>
      <c r="I23" s="38">
        <v>0</v>
      </c>
      <c r="J23" s="38">
        <v>0</v>
      </c>
      <c r="K23" s="26"/>
      <c r="L23" s="38">
        <v>1156000000</v>
      </c>
      <c r="M23" s="38"/>
    </row>
    <row r="24" spans="1:15" ht="10.5">
      <c r="A24" s="129">
        <v>9</v>
      </c>
      <c r="B24" s="43" t="s">
        <v>11</v>
      </c>
      <c r="D24" s="20">
        <v>0</v>
      </c>
      <c r="E24" s="20"/>
      <c r="F24" s="20">
        <v>0</v>
      </c>
      <c r="G24" s="26"/>
      <c r="H24" s="20">
        <v>0</v>
      </c>
      <c r="I24" s="20"/>
      <c r="J24" s="20">
        <v>0</v>
      </c>
      <c r="K24" s="26"/>
      <c r="L24" s="20">
        <v>0</v>
      </c>
      <c r="M24" s="20"/>
      <c r="N24" s="84" t="s">
        <v>450</v>
      </c>
    </row>
    <row r="25" spans="1:15" ht="10.5">
      <c r="A25" s="25">
        <v>10</v>
      </c>
      <c r="B25" s="42" t="s">
        <v>67</v>
      </c>
      <c r="D25" s="22">
        <v>150000000</v>
      </c>
      <c r="E25" s="22"/>
      <c r="F25" s="22">
        <v>150000000</v>
      </c>
      <c r="G25" s="26"/>
      <c r="H25" s="22">
        <v>0</v>
      </c>
      <c r="I25" s="22"/>
      <c r="J25" s="22">
        <v>0</v>
      </c>
      <c r="K25" s="26"/>
      <c r="L25" s="22">
        <v>150000000</v>
      </c>
      <c r="M25" s="22" t="s">
        <v>46</v>
      </c>
      <c r="N25" s="84" t="s">
        <v>450</v>
      </c>
    </row>
    <row r="26" spans="1:15" ht="10.5">
      <c r="A26" s="129">
        <v>11</v>
      </c>
      <c r="B26" s="43" t="s">
        <v>77</v>
      </c>
      <c r="D26" s="20"/>
      <c r="E26" s="20"/>
      <c r="F26" s="20">
        <v>0</v>
      </c>
      <c r="G26" s="26"/>
      <c r="H26" s="20">
        <v>0</v>
      </c>
      <c r="I26" s="20"/>
      <c r="J26" s="20">
        <v>0</v>
      </c>
      <c r="K26" s="26"/>
      <c r="L26" s="20">
        <v>0</v>
      </c>
      <c r="M26" s="20"/>
      <c r="N26" s="84" t="s">
        <v>450</v>
      </c>
    </row>
    <row r="27" spans="1:15" ht="10.5">
      <c r="A27" s="25">
        <v>12</v>
      </c>
      <c r="B27" s="42" t="s">
        <v>74</v>
      </c>
      <c r="D27" s="22">
        <v>6000000</v>
      </c>
      <c r="E27" s="22">
        <v>0</v>
      </c>
      <c r="F27" s="22">
        <v>6000000</v>
      </c>
      <c r="G27" s="26"/>
      <c r="H27" s="22">
        <v>0</v>
      </c>
      <c r="I27" s="22"/>
      <c r="J27" s="22">
        <v>0</v>
      </c>
      <c r="K27" s="26"/>
      <c r="L27" s="22">
        <v>6000000</v>
      </c>
      <c r="M27" s="22" t="s">
        <v>46</v>
      </c>
      <c r="N27" s="84" t="s">
        <v>450</v>
      </c>
    </row>
    <row r="28" spans="1:15" ht="10.5">
      <c r="A28" s="129">
        <v>13</v>
      </c>
      <c r="B28" s="43" t="s">
        <v>75</v>
      </c>
      <c r="D28" s="20">
        <v>1000000000</v>
      </c>
      <c r="E28" s="20"/>
      <c r="F28" s="20">
        <v>1000000000</v>
      </c>
      <c r="G28" s="26"/>
      <c r="H28" s="20">
        <v>0</v>
      </c>
      <c r="I28" s="20"/>
      <c r="J28" s="20">
        <v>0</v>
      </c>
      <c r="K28" s="26"/>
      <c r="L28" s="20">
        <v>1000000000</v>
      </c>
      <c r="M28" s="20" t="s">
        <v>46</v>
      </c>
      <c r="N28" s="84" t="s">
        <v>450</v>
      </c>
    </row>
    <row r="29" spans="1:15" ht="10.5">
      <c r="A29" s="25">
        <v>14</v>
      </c>
      <c r="B29" s="42" t="s">
        <v>76</v>
      </c>
      <c r="D29" s="22">
        <v>0</v>
      </c>
      <c r="E29" s="22"/>
      <c r="F29" s="22">
        <v>0</v>
      </c>
      <c r="G29" s="26"/>
      <c r="H29" s="22">
        <v>0</v>
      </c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D30" s="20">
        <v>0</v>
      </c>
      <c r="E30" s="20"/>
      <c r="F30" s="20">
        <v>0</v>
      </c>
      <c r="G30" s="20"/>
      <c r="H30" s="20">
        <v>0</v>
      </c>
      <c r="I30" s="20"/>
      <c r="J30" s="20">
        <v>0</v>
      </c>
      <c r="K30" s="20"/>
      <c r="L30" s="20">
        <v>0</v>
      </c>
      <c r="M30" s="20"/>
      <c r="N30" s="84"/>
    </row>
    <row r="31" spans="1:15" ht="10.5">
      <c r="A31" s="25">
        <v>16</v>
      </c>
      <c r="B31" s="42" t="s">
        <v>79</v>
      </c>
      <c r="C31" s="42"/>
      <c r="D31" s="22">
        <v>0</v>
      </c>
      <c r="E31" s="22"/>
      <c r="F31" s="22">
        <v>0</v>
      </c>
      <c r="G31" s="22"/>
      <c r="H31" s="22">
        <v>0</v>
      </c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>
        <v>0</v>
      </c>
      <c r="E32" s="20"/>
      <c r="F32" s="20">
        <v>0</v>
      </c>
      <c r="G32" s="26"/>
      <c r="H32" s="20">
        <v>0</v>
      </c>
      <c r="I32" s="20"/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261955000</v>
      </c>
      <c r="E38" s="38">
        <v>0</v>
      </c>
      <c r="F38" s="38">
        <v>261955000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>
        <v>261955000</v>
      </c>
      <c r="E39" s="20"/>
      <c r="F39" s="20">
        <v>261955000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/>
      <c r="E40" s="22"/>
      <c r="F40" s="22">
        <v>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1160447157</v>
      </c>
      <c r="E41" s="32">
        <v>0</v>
      </c>
      <c r="F41" s="32">
        <v>1160447157</v>
      </c>
      <c r="G41" s="26"/>
      <c r="H41" s="32">
        <v>6704907.7999999998</v>
      </c>
      <c r="I41" s="32">
        <v>0</v>
      </c>
      <c r="J41" s="32">
        <v>6704907.7999999998</v>
      </c>
      <c r="K41" s="26"/>
      <c r="L41" s="32">
        <v>1153742249.2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102" priority="6" operator="containsText" text="ERROR">
      <formula>NOT(ISERROR(SEARCH("ERROR",N37)))</formula>
    </cfRule>
  </conditionalFormatting>
  <conditionalFormatting sqref="N34:N35">
    <cfRule type="containsText" dxfId="101" priority="5" operator="containsText" text="ERROR">
      <formula>NOT(ISERROR(SEARCH("ERROR",N34)))</formula>
    </cfRule>
  </conditionalFormatting>
  <conditionalFormatting sqref="N24:N32">
    <cfRule type="containsText" dxfId="100" priority="4" operator="containsText" text="ERROR">
      <formula>NOT(ISERROR(SEARCH("ERROR",N24)))</formula>
    </cfRule>
  </conditionalFormatting>
  <conditionalFormatting sqref="N15:N22">
    <cfRule type="containsText" dxfId="99" priority="3" operator="containsText" text="ERROR">
      <formula>NOT(ISERROR(SEARCH("ERROR",N15)))</formula>
    </cfRule>
  </conditionalFormatting>
  <conditionalFormatting sqref="N11">
    <cfRule type="containsText" dxfId="98" priority="2" operator="containsText" text="ERROR">
      <formula>NOT(ISERROR(SEARCH("ERROR",N11)))</formula>
    </cfRule>
  </conditionalFormatting>
  <conditionalFormatting sqref="N12">
    <cfRule type="containsText" dxfId="97" priority="1" operator="containsText" text="ERROR">
      <formula>NOT(ISERROR(SEARCH("ERROR",N12)))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4">
    <tabColor rgb="FF92D050"/>
  </sheetPr>
  <dimension ref="A1:O43"/>
  <sheetViews>
    <sheetView showGridLines="0" zoomScale="80" zoomScaleNormal="80" workbookViewId="0">
      <selection activeCell="N12" sqref="N12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.7265625" style="14" customWidth="1"/>
    <col min="4" max="4" width="28.453125" style="14" customWidth="1"/>
    <col min="5" max="5" width="14.7265625" style="14" customWidth="1"/>
    <col min="6" max="6" width="19.4531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6.26953125" style="14" customWidth="1"/>
    <col min="13" max="13" width="24.7265625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51" t="s">
        <v>393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98</v>
      </c>
      <c r="C10" s="26"/>
      <c r="D10" s="38">
        <v>1443.749</v>
      </c>
      <c r="E10" s="38">
        <v>0</v>
      </c>
      <c r="F10" s="38">
        <v>1443.749</v>
      </c>
      <c r="G10" s="26"/>
      <c r="H10" s="38">
        <v>0</v>
      </c>
      <c r="I10" s="38">
        <v>0</v>
      </c>
      <c r="J10" s="38">
        <v>0</v>
      </c>
      <c r="K10" s="26"/>
      <c r="L10" s="38">
        <v>1443.749</v>
      </c>
      <c r="M10" s="39"/>
    </row>
    <row r="11" spans="1:14" ht="10.5">
      <c r="A11" s="25">
        <v>1</v>
      </c>
      <c r="B11" s="42" t="s">
        <v>70</v>
      </c>
      <c r="D11" s="22"/>
      <c r="E11" s="22"/>
      <c r="F11" s="22">
        <v>0</v>
      </c>
      <c r="G11" s="26"/>
      <c r="H11" s="22"/>
      <c r="I11" s="22"/>
      <c r="J11" s="22">
        <v>0</v>
      </c>
      <c r="K11" s="26"/>
      <c r="L11" s="22">
        <v>0</v>
      </c>
      <c r="M11" s="22"/>
      <c r="N11" s="84" t="s">
        <v>450</v>
      </c>
    </row>
    <row r="12" spans="1:14">
      <c r="A12" s="129">
        <v>2</v>
      </c>
      <c r="B12" s="43" t="s">
        <v>11</v>
      </c>
      <c r="D12" s="20">
        <v>1443.749</v>
      </c>
      <c r="E12" s="20"/>
      <c r="F12" s="20">
        <v>1443.749</v>
      </c>
      <c r="G12" s="26"/>
      <c r="H12" s="20"/>
      <c r="I12" s="20"/>
      <c r="J12" s="20">
        <v>0</v>
      </c>
      <c r="K12" s="26"/>
      <c r="L12" s="20">
        <v>1443.749</v>
      </c>
      <c r="M12" s="20"/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2579466656.5299997</v>
      </c>
      <c r="E14" s="38">
        <v>0</v>
      </c>
      <c r="F14" s="38">
        <v>2579466656.5299997</v>
      </c>
      <c r="G14" s="26"/>
      <c r="H14" s="38">
        <v>1869892466.1600001</v>
      </c>
      <c r="I14" s="38">
        <v>0</v>
      </c>
      <c r="J14" s="38">
        <v>1869892466.1600001</v>
      </c>
      <c r="K14" s="26"/>
      <c r="L14" s="38">
        <v>709574190.36999989</v>
      </c>
      <c r="M14" s="38"/>
    </row>
    <row r="15" spans="1:14" ht="10.5">
      <c r="A15" s="25">
        <v>1</v>
      </c>
      <c r="B15" s="42" t="s">
        <v>59</v>
      </c>
      <c r="C15" s="26"/>
      <c r="D15" s="22">
        <v>1777951484</v>
      </c>
      <c r="E15" s="22"/>
      <c r="F15" s="22">
        <v>1777951484</v>
      </c>
      <c r="G15" s="26"/>
      <c r="H15" s="22">
        <v>1777951484.4000001</v>
      </c>
      <c r="I15" s="22"/>
      <c r="J15" s="22">
        <v>1777951484.4000001</v>
      </c>
      <c r="K15" s="26"/>
      <c r="L15" s="22">
        <v>-0.40000009536743164</v>
      </c>
      <c r="M15" s="22" t="s">
        <v>49</v>
      </c>
      <c r="N15" s="84" t="s">
        <v>450</v>
      </c>
    </row>
    <row r="16" spans="1:14" ht="10.5">
      <c r="A16" s="129">
        <v>2</v>
      </c>
      <c r="B16" s="43" t="s">
        <v>60</v>
      </c>
      <c r="C16" s="26"/>
      <c r="D16" s="20">
        <v>20310174</v>
      </c>
      <c r="E16" s="20"/>
      <c r="F16" s="20">
        <v>20310174</v>
      </c>
      <c r="G16" s="26"/>
      <c r="H16" s="20">
        <v>20310174</v>
      </c>
      <c r="I16" s="20"/>
      <c r="J16" s="20">
        <v>20310174</v>
      </c>
      <c r="K16" s="26"/>
      <c r="L16" s="20">
        <v>0</v>
      </c>
      <c r="M16" s="20"/>
      <c r="N16" s="84" t="s">
        <v>450</v>
      </c>
    </row>
    <row r="17" spans="1:15" ht="10.5">
      <c r="A17" s="25">
        <v>3</v>
      </c>
      <c r="B17" s="42" t="s">
        <v>421</v>
      </c>
      <c r="C17" s="26"/>
      <c r="D17" s="22">
        <v>484876714.5</v>
      </c>
      <c r="E17" s="22"/>
      <c r="F17" s="22">
        <v>484876714.5</v>
      </c>
      <c r="G17" s="26"/>
      <c r="H17" s="22"/>
      <c r="I17" s="22"/>
      <c r="J17" s="22">
        <v>0</v>
      </c>
      <c r="K17" s="26"/>
      <c r="L17" s="22">
        <v>484876714.5</v>
      </c>
      <c r="M17" s="22" t="s">
        <v>46</v>
      </c>
      <c r="N17" s="84" t="s">
        <v>450</v>
      </c>
      <c r="O17" s="292"/>
    </row>
    <row r="18" spans="1:15" ht="10.5">
      <c r="A18" s="129">
        <v>4</v>
      </c>
      <c r="B18" s="43" t="s">
        <v>61</v>
      </c>
      <c r="C18" s="26"/>
      <c r="D18" s="20">
        <v>296328284.02999997</v>
      </c>
      <c r="E18" s="20"/>
      <c r="F18" s="20">
        <v>296328284.02999997</v>
      </c>
      <c r="G18" s="26"/>
      <c r="H18" s="20">
        <v>71630807.760000005</v>
      </c>
      <c r="I18" s="20"/>
      <c r="J18" s="20">
        <v>71630807.760000005</v>
      </c>
      <c r="K18" s="26"/>
      <c r="L18" s="20">
        <v>224697476.26999998</v>
      </c>
      <c r="M18" s="20" t="s">
        <v>46</v>
      </c>
      <c r="N18" s="84" t="s">
        <v>450</v>
      </c>
      <c r="O18" s="292"/>
    </row>
    <row r="19" spans="1:15" ht="10.5">
      <c r="A19" s="25">
        <v>5</v>
      </c>
      <c r="B19" s="42" t="s">
        <v>12</v>
      </c>
      <c r="C19" s="26"/>
      <c r="D19" s="22">
        <v>0</v>
      </c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>
        <v>0</v>
      </c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>
        <v>0</v>
      </c>
      <c r="E21" s="22">
        <v>0</v>
      </c>
      <c r="F21" s="22">
        <v>0</v>
      </c>
      <c r="G21" s="26"/>
      <c r="H21" s="22"/>
      <c r="I21" s="22"/>
      <c r="J21" s="22">
        <v>0</v>
      </c>
      <c r="K21" s="26"/>
      <c r="L21" s="22">
        <v>0</v>
      </c>
      <c r="M21" s="22"/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139200000</v>
      </c>
      <c r="E23" s="38">
        <v>0</v>
      </c>
      <c r="F23" s="38">
        <v>139200000</v>
      </c>
      <c r="G23" s="26"/>
      <c r="H23" s="38">
        <v>6772134016.1700001</v>
      </c>
      <c r="I23" s="38">
        <v>0</v>
      </c>
      <c r="J23" s="38">
        <v>6772134016.1700001</v>
      </c>
      <c r="K23" s="26"/>
      <c r="L23" s="38">
        <v>-6632934016.1700001</v>
      </c>
      <c r="M23" s="38"/>
    </row>
    <row r="24" spans="1:15" ht="10.5">
      <c r="A24" s="129">
        <v>9</v>
      </c>
      <c r="B24" s="43" t="s">
        <v>11</v>
      </c>
      <c r="D24" s="20"/>
      <c r="E24" s="20"/>
      <c r="F24" s="20">
        <v>0</v>
      </c>
      <c r="G24" s="26"/>
      <c r="H24" s="20">
        <v>6632934016.1700001</v>
      </c>
      <c r="I24" s="20"/>
      <c r="J24" s="20">
        <v>6632934016.1700001</v>
      </c>
      <c r="K24" s="26"/>
      <c r="L24" s="20">
        <v>-6632934016.1700001</v>
      </c>
      <c r="M24" s="20" t="s">
        <v>45</v>
      </c>
      <c r="N24" s="84" t="s">
        <v>450</v>
      </c>
      <c r="O24" s="292"/>
    </row>
    <row r="25" spans="1:15" ht="10.5">
      <c r="A25" s="25">
        <v>10</v>
      </c>
      <c r="B25" s="42" t="s">
        <v>67</v>
      </c>
      <c r="D25" s="22"/>
      <c r="E25" s="22"/>
      <c r="F25" s="22">
        <v>0</v>
      </c>
      <c r="G25" s="26"/>
      <c r="H25" s="22"/>
      <c r="I25" s="22"/>
      <c r="J25" s="22">
        <v>0</v>
      </c>
      <c r="K25" s="26"/>
      <c r="L25" s="22">
        <v>0</v>
      </c>
      <c r="M25" s="22"/>
      <c r="N25" s="84" t="s">
        <v>450</v>
      </c>
    </row>
    <row r="26" spans="1:15" ht="10.5">
      <c r="A26" s="129">
        <v>11</v>
      </c>
      <c r="B26" s="43" t="s">
        <v>77</v>
      </c>
      <c r="D26" s="20"/>
      <c r="E26" s="20"/>
      <c r="F26" s="20">
        <v>0</v>
      </c>
      <c r="G26" s="26"/>
      <c r="H26" s="20"/>
      <c r="I26" s="20"/>
      <c r="J26" s="20">
        <v>0</v>
      </c>
      <c r="K26" s="26"/>
      <c r="L26" s="20">
        <v>0</v>
      </c>
      <c r="M26" s="20"/>
      <c r="N26" s="84" t="s">
        <v>450</v>
      </c>
    </row>
    <row r="27" spans="1:15" ht="10.5">
      <c r="A27" s="25">
        <v>12</v>
      </c>
      <c r="B27" s="42" t="s">
        <v>74</v>
      </c>
      <c r="D27" s="22">
        <v>139200000</v>
      </c>
      <c r="E27" s="22"/>
      <c r="F27" s="22">
        <v>139200000</v>
      </c>
      <c r="G27" s="26"/>
      <c r="H27" s="22">
        <v>139200000</v>
      </c>
      <c r="I27" s="22"/>
      <c r="J27" s="22">
        <v>139200000</v>
      </c>
      <c r="K27" s="26"/>
      <c r="L27" s="22">
        <v>0</v>
      </c>
      <c r="M27" s="22"/>
      <c r="N27" s="84" t="s">
        <v>450</v>
      </c>
    </row>
    <row r="28" spans="1:15" ht="10.5">
      <c r="A28" s="129">
        <v>13</v>
      </c>
      <c r="B28" s="43" t="s">
        <v>75</v>
      </c>
      <c r="D28" s="20"/>
      <c r="E28" s="20"/>
      <c r="F28" s="20">
        <v>0</v>
      </c>
      <c r="G28" s="26"/>
      <c r="H28" s="20"/>
      <c r="I28" s="20"/>
      <c r="J28" s="20">
        <v>0</v>
      </c>
      <c r="K28" s="26"/>
      <c r="L28" s="20">
        <v>0</v>
      </c>
      <c r="M28" s="20"/>
      <c r="N28" s="84" t="s">
        <v>450</v>
      </c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E30" s="20"/>
      <c r="F30" s="20">
        <v>0</v>
      </c>
      <c r="G30" s="20"/>
      <c r="H30" s="20"/>
      <c r="I30" s="20"/>
      <c r="J30" s="20">
        <v>0</v>
      </c>
      <c r="K30" s="20"/>
      <c r="L30" s="20">
        <v>0</v>
      </c>
      <c r="M30" s="20"/>
      <c r="N30" s="84"/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/>
      <c r="E32" s="20"/>
      <c r="F32" s="20">
        <v>0</v>
      </c>
      <c r="G32" s="26"/>
      <c r="H32" s="20"/>
      <c r="I32" s="20"/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0</v>
      </c>
      <c r="E38" s="38">
        <v>0</v>
      </c>
      <c r="F38" s="38">
        <v>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/>
      <c r="E40" s="22"/>
      <c r="F40" s="22">
        <v>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2718666656.5299997</v>
      </c>
      <c r="E41" s="32">
        <v>0</v>
      </c>
      <c r="F41" s="32">
        <v>2718666656.5299997</v>
      </c>
      <c r="G41" s="26"/>
      <c r="H41" s="32">
        <v>8642026482.3299999</v>
      </c>
      <c r="I41" s="32">
        <v>0</v>
      </c>
      <c r="J41" s="32">
        <v>8642026482.3299999</v>
      </c>
      <c r="K41" s="26"/>
      <c r="L41" s="32">
        <v>-5923359825.8000002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96" priority="6" operator="containsText" text="ERROR">
      <formula>NOT(ISERROR(SEARCH("ERROR",N37)))</formula>
    </cfRule>
  </conditionalFormatting>
  <conditionalFormatting sqref="N34:N35">
    <cfRule type="containsText" dxfId="95" priority="5" operator="containsText" text="ERROR">
      <formula>NOT(ISERROR(SEARCH("ERROR",N34)))</formula>
    </cfRule>
  </conditionalFormatting>
  <conditionalFormatting sqref="N24:N32">
    <cfRule type="containsText" dxfId="94" priority="4" operator="containsText" text="ERROR">
      <formula>NOT(ISERROR(SEARCH("ERROR",N24)))</formula>
    </cfRule>
  </conditionalFormatting>
  <conditionalFormatting sqref="N15:N22">
    <cfRule type="containsText" dxfId="93" priority="3" operator="containsText" text="ERROR">
      <formula>NOT(ISERROR(SEARCH("ERROR",N15)))</formula>
    </cfRule>
  </conditionalFormatting>
  <conditionalFormatting sqref="N11">
    <cfRule type="containsText" dxfId="92" priority="2" operator="containsText" text="ERROR">
      <formula>NOT(ISERROR(SEARCH("ERROR",N11)))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43"/>
  <sheetViews>
    <sheetView showGridLines="0" zoomScale="80" zoomScaleNormal="80" workbookViewId="0">
      <selection activeCell="A76" sqref="A76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2.1796875" style="14" customWidth="1"/>
    <col min="4" max="4" width="20.26953125" style="14" customWidth="1"/>
    <col min="5" max="5" width="14.7265625" style="14" customWidth="1"/>
    <col min="6" max="6" width="19.4531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26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32" thickTop="1">
      <c r="B2" s="49" t="s">
        <v>55</v>
      </c>
      <c r="C2" s="50"/>
      <c r="D2" s="302" t="s">
        <v>394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98</v>
      </c>
      <c r="C10" s="26"/>
      <c r="D10" s="38">
        <v>0</v>
      </c>
      <c r="E10" s="38">
        <v>0</v>
      </c>
      <c r="F10" s="38">
        <v>0</v>
      </c>
      <c r="G10" s="26"/>
      <c r="H10" s="38">
        <v>113.4</v>
      </c>
      <c r="I10" s="38">
        <v>0</v>
      </c>
      <c r="J10" s="38">
        <v>113.4</v>
      </c>
      <c r="K10" s="26"/>
      <c r="L10" s="38">
        <v>-113.4</v>
      </c>
      <c r="M10" s="39"/>
    </row>
    <row r="11" spans="1:14" ht="10.5">
      <c r="A11" s="25">
        <v>1</v>
      </c>
      <c r="B11" s="42" t="s">
        <v>70</v>
      </c>
      <c r="D11" s="22"/>
      <c r="E11" s="22"/>
      <c r="F11" s="22">
        <v>0</v>
      </c>
      <c r="G11" s="26"/>
      <c r="H11" s="22">
        <v>113.4</v>
      </c>
      <c r="I11" s="22"/>
      <c r="J11" s="22">
        <v>113.4</v>
      </c>
      <c r="K11" s="26"/>
      <c r="L11" s="22">
        <v>-113.4</v>
      </c>
      <c r="M11" s="22" t="s">
        <v>45</v>
      </c>
      <c r="N11" s="84" t="s">
        <v>450</v>
      </c>
    </row>
    <row r="12" spans="1:14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/>
      <c r="J12" s="20">
        <v>0</v>
      </c>
      <c r="K12" s="26"/>
      <c r="L12" s="20">
        <v>0</v>
      </c>
      <c r="M12" s="20"/>
      <c r="N12" s="84" t="s">
        <v>450</v>
      </c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90194560</v>
      </c>
      <c r="E14" s="38">
        <v>0</v>
      </c>
      <c r="F14" s="38">
        <v>90194560</v>
      </c>
      <c r="G14" s="26"/>
      <c r="H14" s="38">
        <v>2843616</v>
      </c>
      <c r="I14" s="38">
        <v>0</v>
      </c>
      <c r="J14" s="38">
        <v>2843616</v>
      </c>
      <c r="K14" s="26"/>
      <c r="L14" s="38">
        <v>87350944</v>
      </c>
      <c r="M14" s="38"/>
    </row>
    <row r="15" spans="1:14" ht="10.5">
      <c r="A15" s="25">
        <v>1</v>
      </c>
      <c r="B15" s="42" t="s">
        <v>59</v>
      </c>
      <c r="C15" s="26"/>
      <c r="D15" s="22">
        <v>500000</v>
      </c>
      <c r="E15" s="22"/>
      <c r="F15" s="22">
        <v>500000</v>
      </c>
      <c r="G15" s="26"/>
      <c r="H15" s="22">
        <v>2543616</v>
      </c>
      <c r="I15" s="22"/>
      <c r="J15" s="22">
        <v>2543616</v>
      </c>
      <c r="K15" s="26"/>
      <c r="L15" s="22">
        <v>-2043616</v>
      </c>
      <c r="M15" s="22" t="s">
        <v>49</v>
      </c>
      <c r="N15" s="84" t="s">
        <v>450</v>
      </c>
    </row>
    <row r="16" spans="1:14" ht="10.5">
      <c r="A16" s="129">
        <v>2</v>
      </c>
      <c r="B16" s="43" t="s">
        <v>60</v>
      </c>
      <c r="C16" s="26"/>
      <c r="D16" s="20">
        <v>7378560</v>
      </c>
      <c r="E16" s="20"/>
      <c r="F16" s="20">
        <v>7378560</v>
      </c>
      <c r="G16" s="26"/>
      <c r="H16" s="20">
        <v>300000</v>
      </c>
      <c r="I16" s="20"/>
      <c r="J16" s="20">
        <v>300000</v>
      </c>
      <c r="K16" s="26"/>
      <c r="L16" s="20">
        <v>7078560</v>
      </c>
      <c r="M16" s="20" t="s">
        <v>46</v>
      </c>
      <c r="N16" s="84" t="s">
        <v>450</v>
      </c>
    </row>
    <row r="17" spans="1:15" ht="10.5">
      <c r="A17" s="25">
        <v>3</v>
      </c>
      <c r="B17" s="42" t="s">
        <v>421</v>
      </c>
      <c r="C17" s="26"/>
      <c r="D17" s="22"/>
      <c r="E17" s="22"/>
      <c r="F17" s="22">
        <v>0</v>
      </c>
      <c r="G17" s="26"/>
      <c r="H17" s="22"/>
      <c r="I17" s="22"/>
      <c r="J17" s="22">
        <v>0</v>
      </c>
      <c r="K17" s="26"/>
      <c r="L17" s="22"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>
        <v>500000</v>
      </c>
      <c r="E18" s="20"/>
      <c r="F18" s="20">
        <v>500000</v>
      </c>
      <c r="G18" s="26"/>
      <c r="H18" s="20"/>
      <c r="I18" s="20"/>
      <c r="J18" s="20">
        <v>0</v>
      </c>
      <c r="K18" s="26"/>
      <c r="L18" s="20">
        <v>500000</v>
      </c>
      <c r="M18" s="20" t="s">
        <v>49</v>
      </c>
      <c r="N18" s="84" t="s">
        <v>450</v>
      </c>
    </row>
    <row r="19" spans="1:15" ht="10.5">
      <c r="A19" s="25">
        <v>5</v>
      </c>
      <c r="B19" s="42" t="s">
        <v>12</v>
      </c>
      <c r="C19" s="26"/>
      <c r="D19" s="22"/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>
        <v>81816000</v>
      </c>
      <c r="E21" s="22">
        <v>0</v>
      </c>
      <c r="F21" s="22">
        <v>81816000</v>
      </c>
      <c r="G21" s="26"/>
      <c r="H21" s="22"/>
      <c r="I21" s="22"/>
      <c r="J21" s="22">
        <v>0</v>
      </c>
      <c r="K21" s="26"/>
      <c r="L21" s="22">
        <v>81816000</v>
      </c>
      <c r="M21" s="22" t="s">
        <v>46</v>
      </c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192999170</v>
      </c>
      <c r="E23" s="38">
        <v>0</v>
      </c>
      <c r="F23" s="38">
        <v>192999170</v>
      </c>
      <c r="G23" s="26"/>
      <c r="H23" s="38">
        <v>32729706</v>
      </c>
      <c r="I23" s="38">
        <v>0</v>
      </c>
      <c r="J23" s="38">
        <v>32729706</v>
      </c>
      <c r="K23" s="26"/>
      <c r="L23" s="38">
        <v>160269464</v>
      </c>
      <c r="M23" s="38"/>
    </row>
    <row r="24" spans="1:15" ht="10.5">
      <c r="A24" s="129">
        <v>9</v>
      </c>
      <c r="B24" s="43" t="s">
        <v>11</v>
      </c>
      <c r="D24" s="20"/>
      <c r="E24" s="20"/>
      <c r="F24" s="20">
        <v>0</v>
      </c>
      <c r="G24" s="26"/>
      <c r="H24" s="20"/>
      <c r="I24" s="20"/>
      <c r="J24" s="20">
        <v>0</v>
      </c>
      <c r="K24" s="26"/>
      <c r="L24" s="20">
        <v>0</v>
      </c>
      <c r="M24" s="20"/>
      <c r="N24" s="84" t="s">
        <v>450</v>
      </c>
    </row>
    <row r="25" spans="1:15" ht="10.5">
      <c r="A25" s="25">
        <v>10</v>
      </c>
      <c r="B25" s="42" t="s">
        <v>67</v>
      </c>
      <c r="D25" s="22">
        <v>50000000</v>
      </c>
      <c r="E25" s="22"/>
      <c r="F25" s="22">
        <v>50000000</v>
      </c>
      <c r="G25" s="26"/>
      <c r="H25" s="22">
        <v>13500000</v>
      </c>
      <c r="I25" s="22"/>
      <c r="J25" s="22">
        <v>13500000</v>
      </c>
      <c r="K25" s="26"/>
      <c r="L25" s="22">
        <v>36500000</v>
      </c>
      <c r="M25" s="22" t="s">
        <v>46</v>
      </c>
      <c r="N25" s="84" t="s">
        <v>450</v>
      </c>
    </row>
    <row r="26" spans="1:15" ht="10.5">
      <c r="A26" s="129">
        <v>11</v>
      </c>
      <c r="B26" s="43" t="s">
        <v>77</v>
      </c>
      <c r="D26" s="20">
        <v>81816000</v>
      </c>
      <c r="E26" s="20"/>
      <c r="F26" s="20">
        <v>81816000</v>
      </c>
      <c r="G26" s="26"/>
      <c r="H26" s="20"/>
      <c r="I26" s="20"/>
      <c r="J26" s="20">
        <v>0</v>
      </c>
      <c r="K26" s="26"/>
      <c r="L26" s="20">
        <v>81816000</v>
      </c>
      <c r="M26" s="20" t="s">
        <v>46</v>
      </c>
      <c r="N26" s="84" t="s">
        <v>450</v>
      </c>
    </row>
    <row r="27" spans="1:15" ht="10.5">
      <c r="A27" s="25">
        <v>12</v>
      </c>
      <c r="B27" s="42" t="s">
        <v>74</v>
      </c>
      <c r="D27" s="22">
        <v>2433170</v>
      </c>
      <c r="E27" s="22"/>
      <c r="F27" s="22">
        <v>2433170</v>
      </c>
      <c r="G27" s="26"/>
      <c r="H27" s="22">
        <v>4370706</v>
      </c>
      <c r="I27" s="22"/>
      <c r="J27" s="22">
        <v>4370706</v>
      </c>
      <c r="K27" s="26"/>
      <c r="L27" s="22">
        <v>-1937536</v>
      </c>
      <c r="M27" s="22" t="s">
        <v>49</v>
      </c>
      <c r="N27" s="84" t="s">
        <v>450</v>
      </c>
    </row>
    <row r="28" spans="1:15" ht="10.5">
      <c r="A28" s="129">
        <v>13</v>
      </c>
      <c r="B28" s="43" t="s">
        <v>75</v>
      </c>
      <c r="D28" s="20">
        <v>250000</v>
      </c>
      <c r="E28" s="20"/>
      <c r="F28" s="20">
        <v>250000</v>
      </c>
      <c r="G28" s="26"/>
      <c r="H28" s="20">
        <v>9000</v>
      </c>
      <c r="I28" s="20"/>
      <c r="J28" s="20">
        <v>9000</v>
      </c>
      <c r="K28" s="26"/>
      <c r="L28" s="20">
        <v>241000</v>
      </c>
      <c r="M28" s="20" t="s">
        <v>49</v>
      </c>
      <c r="N28" s="84" t="s">
        <v>450</v>
      </c>
    </row>
    <row r="29" spans="1:15" ht="10.5">
      <c r="A29" s="25">
        <v>14</v>
      </c>
      <c r="B29" s="42" t="s">
        <v>76</v>
      </c>
      <c r="D29" s="22">
        <v>51000000</v>
      </c>
      <c r="E29" s="22"/>
      <c r="F29" s="22">
        <v>51000000</v>
      </c>
      <c r="G29" s="26"/>
      <c r="H29" s="22"/>
      <c r="I29" s="22"/>
      <c r="J29" s="22">
        <v>0</v>
      </c>
      <c r="K29" s="26"/>
      <c r="L29" s="22">
        <v>51000000</v>
      </c>
      <c r="M29" s="22" t="s">
        <v>46</v>
      </c>
      <c r="N29" s="84" t="s">
        <v>450</v>
      </c>
    </row>
    <row r="30" spans="1:15" ht="10.5">
      <c r="A30" s="129">
        <v>15</v>
      </c>
      <c r="B30" s="43" t="s">
        <v>78</v>
      </c>
      <c r="C30" s="43"/>
      <c r="D30" s="14">
        <v>7500000</v>
      </c>
      <c r="E30" s="20"/>
      <c r="F30" s="20">
        <v>7500000</v>
      </c>
      <c r="G30" s="20"/>
      <c r="H30" s="20">
        <v>14850000</v>
      </c>
      <c r="I30" s="20"/>
      <c r="J30" s="20">
        <v>14850000</v>
      </c>
      <c r="K30" s="20"/>
      <c r="L30" s="20">
        <v>-7350000</v>
      </c>
      <c r="M30" s="20" t="s">
        <v>45</v>
      </c>
      <c r="N30" s="84" t="s">
        <v>450</v>
      </c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/>
      <c r="E32" s="20"/>
      <c r="F32" s="20">
        <v>0</v>
      </c>
      <c r="G32" s="26"/>
      <c r="H32" s="20"/>
      <c r="I32" s="20"/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70000000</v>
      </c>
      <c r="E36" s="38">
        <v>0</v>
      </c>
      <c r="F36" s="38">
        <v>70000000</v>
      </c>
      <c r="G36" s="26"/>
      <c r="H36" s="38">
        <v>0</v>
      </c>
      <c r="I36" s="38">
        <v>0</v>
      </c>
      <c r="J36" s="38">
        <v>0</v>
      </c>
      <c r="K36" s="26"/>
      <c r="L36" s="38">
        <v>70000000</v>
      </c>
      <c r="M36" s="38"/>
    </row>
    <row r="37" spans="1:14" ht="10.5">
      <c r="A37" s="25">
        <v>18</v>
      </c>
      <c r="B37" s="35" t="s">
        <v>68</v>
      </c>
      <c r="D37" s="22">
        <v>70000000</v>
      </c>
      <c r="E37" s="22"/>
      <c r="F37" s="22">
        <v>70000000</v>
      </c>
      <c r="G37" s="26"/>
      <c r="H37" s="22"/>
      <c r="I37" s="22"/>
      <c r="J37" s="22">
        <v>0</v>
      </c>
      <c r="K37" s="26"/>
      <c r="L37" s="22">
        <v>70000000</v>
      </c>
      <c r="M37" s="22" t="s">
        <v>46</v>
      </c>
      <c r="N37" s="84" t="s">
        <v>450</v>
      </c>
    </row>
    <row r="38" spans="1:14" ht="10.5">
      <c r="A38" s="34"/>
      <c r="B38" s="41" t="s">
        <v>65</v>
      </c>
      <c r="C38" s="26"/>
      <c r="D38" s="38">
        <v>70000000</v>
      </c>
      <c r="E38" s="38">
        <v>0</v>
      </c>
      <c r="F38" s="38">
        <v>70000000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>
        <v>70000000</v>
      </c>
      <c r="E40" s="22"/>
      <c r="F40" s="22">
        <v>70000000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353193730</v>
      </c>
      <c r="E41" s="32">
        <v>0</v>
      </c>
      <c r="F41" s="32">
        <v>353193730</v>
      </c>
      <c r="G41" s="26"/>
      <c r="H41" s="32">
        <v>35573322</v>
      </c>
      <c r="I41" s="32">
        <v>0</v>
      </c>
      <c r="J41" s="32">
        <v>35573322</v>
      </c>
      <c r="K41" s="26"/>
      <c r="L41" s="32">
        <v>317620408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90" priority="6" operator="containsText" text="ERROR">
      <formula>NOT(ISERROR(SEARCH("ERROR",N37)))</formula>
    </cfRule>
  </conditionalFormatting>
  <conditionalFormatting sqref="N34:N35">
    <cfRule type="containsText" dxfId="89" priority="5" operator="containsText" text="ERROR">
      <formula>NOT(ISERROR(SEARCH("ERROR",N34)))</formula>
    </cfRule>
  </conditionalFormatting>
  <conditionalFormatting sqref="N24:N32">
    <cfRule type="containsText" dxfId="88" priority="4" operator="containsText" text="ERROR">
      <formula>NOT(ISERROR(SEARCH("ERROR",N24)))</formula>
    </cfRule>
  </conditionalFormatting>
  <conditionalFormatting sqref="N15:N22">
    <cfRule type="containsText" dxfId="87" priority="3" operator="containsText" text="ERROR">
      <formula>NOT(ISERROR(SEARCH("ERROR",N15)))</formula>
    </cfRule>
  </conditionalFormatting>
  <conditionalFormatting sqref="N11">
    <cfRule type="containsText" dxfId="86" priority="2" operator="containsText" text="ERROR">
      <formula>NOT(ISERROR(SEARCH("ERROR",N11)))</formula>
    </cfRule>
  </conditionalFormatting>
  <conditionalFormatting sqref="N12">
    <cfRule type="containsText" dxfId="85" priority="1" operator="containsText" text="ERROR">
      <formula>NOT(ISERROR(SEARCH("ERROR",N12)))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6"/>
  <sheetViews>
    <sheetView workbookViewId="0">
      <selection activeCell="G3" sqref="G3:G35"/>
    </sheetView>
  </sheetViews>
  <sheetFormatPr defaultColWidth="10.90625" defaultRowHeight="12.5"/>
  <cols>
    <col min="2" max="2" width="37" bestFit="1" customWidth="1"/>
    <col min="3" max="3" width="21.26953125" bestFit="1" customWidth="1"/>
    <col min="4" max="4" width="14.81640625" customWidth="1"/>
  </cols>
  <sheetData>
    <row r="1" spans="1:7" ht="23.25" customHeight="1" thickBot="1">
      <c r="A1" s="58" t="s">
        <v>6</v>
      </c>
      <c r="B1" s="18" t="s">
        <v>7</v>
      </c>
      <c r="C1" s="18" t="s">
        <v>409</v>
      </c>
      <c r="D1" s="306" t="s">
        <v>436</v>
      </c>
      <c r="E1" s="306"/>
      <c r="F1" s="306" t="s">
        <v>439</v>
      </c>
      <c r="G1" s="306"/>
    </row>
    <row r="2" spans="1:7" s="274" customFormat="1" ht="23.25" customHeight="1" thickTop="1">
      <c r="A2" s="296"/>
      <c r="B2" s="293"/>
      <c r="C2" s="293"/>
      <c r="D2" s="297" t="s">
        <v>437</v>
      </c>
      <c r="E2" s="293" t="s">
        <v>438</v>
      </c>
      <c r="F2" s="297" t="s">
        <v>437</v>
      </c>
      <c r="G2" s="293" t="s">
        <v>438</v>
      </c>
    </row>
    <row r="3" spans="1:7">
      <c r="A3" s="294">
        <v>1</v>
      </c>
      <c r="B3" s="284" t="s">
        <v>380</v>
      </c>
      <c r="C3" s="284" t="s">
        <v>410</v>
      </c>
      <c r="D3" s="284" t="s">
        <v>434</v>
      </c>
      <c r="E3" s="284" t="s">
        <v>434</v>
      </c>
      <c r="F3" s="284" t="s">
        <v>440</v>
      </c>
      <c r="G3" s="284" t="s">
        <v>440</v>
      </c>
    </row>
    <row r="4" spans="1:7">
      <c r="A4" s="295">
        <f t="shared" ref="A4:A31" si="0">+A3+1</f>
        <v>2</v>
      </c>
      <c r="B4" s="285" t="s">
        <v>381</v>
      </c>
      <c r="C4" s="285" t="s">
        <v>260</v>
      </c>
      <c r="D4" s="285" t="s">
        <v>434</v>
      </c>
      <c r="E4" s="285" t="s">
        <v>434</v>
      </c>
      <c r="F4" s="285" t="s">
        <v>440</v>
      </c>
      <c r="G4" s="285" t="s">
        <v>440</v>
      </c>
    </row>
    <row r="5" spans="1:7" hidden="1">
      <c r="A5" s="294">
        <f t="shared" si="0"/>
        <v>3</v>
      </c>
      <c r="B5" s="284" t="s">
        <v>382</v>
      </c>
      <c r="C5" s="284" t="s">
        <v>260</v>
      </c>
      <c r="D5" s="284" t="s">
        <v>434</v>
      </c>
      <c r="E5" s="284" t="s">
        <v>434</v>
      </c>
      <c r="F5" s="284" t="s">
        <v>434</v>
      </c>
      <c r="G5" s="284" t="s">
        <v>434</v>
      </c>
    </row>
    <row r="6" spans="1:7" hidden="1">
      <c r="A6" s="295">
        <f t="shared" si="0"/>
        <v>4</v>
      </c>
      <c r="B6" s="285" t="s">
        <v>383</v>
      </c>
      <c r="C6" s="285" t="s">
        <v>411</v>
      </c>
      <c r="D6" s="285" t="s">
        <v>434</v>
      </c>
      <c r="E6" s="285" t="s">
        <v>434</v>
      </c>
      <c r="F6" s="285" t="s">
        <v>434</v>
      </c>
      <c r="G6" s="285" t="s">
        <v>434</v>
      </c>
    </row>
    <row r="7" spans="1:7">
      <c r="A7" s="294">
        <f t="shared" si="0"/>
        <v>5</v>
      </c>
      <c r="B7" s="284" t="s">
        <v>384</v>
      </c>
      <c r="C7" s="284" t="s">
        <v>412</v>
      </c>
      <c r="D7" s="284" t="s">
        <v>434</v>
      </c>
      <c r="E7" s="284" t="s">
        <v>440</v>
      </c>
      <c r="F7" s="284" t="s">
        <v>434</v>
      </c>
      <c r="G7" s="284" t="s">
        <v>440</v>
      </c>
    </row>
    <row r="8" spans="1:7">
      <c r="A8" s="295">
        <f t="shared" si="0"/>
        <v>6</v>
      </c>
      <c r="B8" s="285" t="s">
        <v>385</v>
      </c>
      <c r="C8" s="285" t="s">
        <v>413</v>
      </c>
      <c r="D8" s="285" t="s">
        <v>434</v>
      </c>
      <c r="E8" s="285" t="s">
        <v>434</v>
      </c>
      <c r="F8" s="285" t="s">
        <v>440</v>
      </c>
      <c r="G8" s="285" t="s">
        <v>440</v>
      </c>
    </row>
    <row r="9" spans="1:7" hidden="1">
      <c r="A9" s="294">
        <f t="shared" si="0"/>
        <v>7</v>
      </c>
      <c r="B9" s="284" t="s">
        <v>386</v>
      </c>
      <c r="C9" s="284" t="s">
        <v>200</v>
      </c>
      <c r="D9" s="284" t="s">
        <v>434</v>
      </c>
      <c r="E9" s="284" t="s">
        <v>434</v>
      </c>
      <c r="F9" s="284" t="s">
        <v>434</v>
      </c>
      <c r="G9" s="284" t="s">
        <v>434</v>
      </c>
    </row>
    <row r="10" spans="1:7" hidden="1">
      <c r="A10" s="295">
        <f t="shared" si="0"/>
        <v>8</v>
      </c>
      <c r="B10" s="285" t="s">
        <v>387</v>
      </c>
      <c r="C10" s="285" t="s">
        <v>308</v>
      </c>
      <c r="D10" s="285" t="s">
        <v>434</v>
      </c>
      <c r="E10" s="285" t="s">
        <v>442</v>
      </c>
      <c r="F10" s="285" t="s">
        <v>440</v>
      </c>
      <c r="G10" s="285" t="s">
        <v>442</v>
      </c>
    </row>
    <row r="11" spans="1:7" hidden="1">
      <c r="A11" s="294">
        <f t="shared" si="0"/>
        <v>9</v>
      </c>
      <c r="B11" s="284" t="s">
        <v>388</v>
      </c>
      <c r="C11" s="284" t="s">
        <v>309</v>
      </c>
      <c r="D11" s="284" t="s">
        <v>440</v>
      </c>
      <c r="E11" s="284" t="s">
        <v>442</v>
      </c>
      <c r="F11" s="284" t="s">
        <v>440</v>
      </c>
      <c r="G11" s="284" t="s">
        <v>442</v>
      </c>
    </row>
    <row r="12" spans="1:7" hidden="1">
      <c r="A12" s="295">
        <f t="shared" si="0"/>
        <v>10</v>
      </c>
      <c r="B12" s="285" t="s">
        <v>389</v>
      </c>
      <c r="C12" s="285" t="s">
        <v>263</v>
      </c>
      <c r="D12" s="285" t="s">
        <v>434</v>
      </c>
      <c r="E12" s="285" t="s">
        <v>434</v>
      </c>
      <c r="F12" s="285" t="s">
        <v>434</v>
      </c>
      <c r="G12" s="285" t="s">
        <v>434</v>
      </c>
    </row>
    <row r="13" spans="1:7" hidden="1">
      <c r="A13" s="294">
        <f t="shared" si="0"/>
        <v>11</v>
      </c>
      <c r="B13" s="284" t="s">
        <v>390</v>
      </c>
      <c r="C13" s="284" t="s">
        <v>414</v>
      </c>
      <c r="D13" s="284" t="s">
        <v>434</v>
      </c>
      <c r="E13" s="284" t="s">
        <v>443</v>
      </c>
      <c r="F13" s="284" t="s">
        <v>440</v>
      </c>
      <c r="G13" s="284" t="s">
        <v>442</v>
      </c>
    </row>
    <row r="14" spans="1:7" hidden="1">
      <c r="A14" s="295">
        <f t="shared" si="0"/>
        <v>12</v>
      </c>
      <c r="B14" s="285" t="s">
        <v>391</v>
      </c>
      <c r="C14" s="285" t="s">
        <v>121</v>
      </c>
      <c r="D14" s="285" t="s">
        <v>434</v>
      </c>
      <c r="E14" s="285" t="s">
        <v>443</v>
      </c>
      <c r="F14" s="285" t="s">
        <v>440</v>
      </c>
      <c r="G14" s="285" t="s">
        <v>443</v>
      </c>
    </row>
    <row r="15" spans="1:7" hidden="1">
      <c r="A15" s="294">
        <f t="shared" si="0"/>
        <v>13</v>
      </c>
      <c r="B15" s="284" t="s">
        <v>392</v>
      </c>
      <c r="C15" s="284" t="s">
        <v>415</v>
      </c>
      <c r="D15" s="284" t="s">
        <v>434</v>
      </c>
      <c r="E15" s="284" t="s">
        <v>434</v>
      </c>
      <c r="F15" s="284" t="s">
        <v>434</v>
      </c>
      <c r="G15" s="284" t="s">
        <v>434</v>
      </c>
    </row>
    <row r="16" spans="1:7">
      <c r="A16" s="295">
        <f t="shared" si="0"/>
        <v>14</v>
      </c>
      <c r="B16" s="285" t="s">
        <v>393</v>
      </c>
      <c r="C16" s="285" t="s">
        <v>107</v>
      </c>
      <c r="D16" s="285" t="s">
        <v>434</v>
      </c>
      <c r="E16" s="285" t="s">
        <v>434</v>
      </c>
      <c r="F16" s="285" t="s">
        <v>440</v>
      </c>
      <c r="G16" s="285" t="s">
        <v>440</v>
      </c>
    </row>
    <row r="17" spans="1:7">
      <c r="A17" s="294">
        <f t="shared" si="0"/>
        <v>15</v>
      </c>
      <c r="B17" s="284" t="s">
        <v>394</v>
      </c>
      <c r="C17" s="284" t="s">
        <v>198</v>
      </c>
      <c r="D17" s="284" t="s">
        <v>440</v>
      </c>
      <c r="E17" s="284" t="s">
        <v>440</v>
      </c>
      <c r="F17" s="284" t="s">
        <v>440</v>
      </c>
      <c r="G17" s="284" t="s">
        <v>440</v>
      </c>
    </row>
    <row r="18" spans="1:7" hidden="1">
      <c r="A18" s="295">
        <f t="shared" si="0"/>
        <v>16</v>
      </c>
      <c r="B18" s="285" t="s">
        <v>395</v>
      </c>
      <c r="C18" s="285" t="s">
        <v>244</v>
      </c>
      <c r="D18" s="285" t="s">
        <v>434</v>
      </c>
      <c r="E18" s="285" t="s">
        <v>434</v>
      </c>
      <c r="F18" s="285" t="s">
        <v>434</v>
      </c>
      <c r="G18" s="285" t="s">
        <v>434</v>
      </c>
    </row>
    <row r="19" spans="1:7">
      <c r="A19" s="294">
        <f t="shared" si="0"/>
        <v>17</v>
      </c>
      <c r="B19" s="284" t="s">
        <v>396</v>
      </c>
      <c r="C19" s="284" t="s">
        <v>198</v>
      </c>
      <c r="D19" s="284" t="s">
        <v>434</v>
      </c>
      <c r="E19" s="284" t="s">
        <v>434</v>
      </c>
      <c r="F19" s="284" t="s">
        <v>434</v>
      </c>
      <c r="G19" s="284" t="s">
        <v>440</v>
      </c>
    </row>
    <row r="20" spans="1:7" hidden="1">
      <c r="A20" s="295">
        <f t="shared" si="0"/>
        <v>18</v>
      </c>
      <c r="B20" s="285" t="s">
        <v>397</v>
      </c>
      <c r="C20" s="285" t="s">
        <v>198</v>
      </c>
      <c r="D20" s="285" t="s">
        <v>434</v>
      </c>
      <c r="E20" s="285" t="s">
        <v>434</v>
      </c>
      <c r="F20" s="285" t="s">
        <v>434</v>
      </c>
      <c r="G20" s="285" t="s">
        <v>434</v>
      </c>
    </row>
    <row r="21" spans="1:7" hidden="1">
      <c r="A21" s="294">
        <f t="shared" si="0"/>
        <v>19</v>
      </c>
      <c r="B21" s="284" t="s">
        <v>398</v>
      </c>
      <c r="C21" s="284" t="s">
        <v>244</v>
      </c>
      <c r="D21" s="284" t="s">
        <v>434</v>
      </c>
      <c r="E21" s="284" t="s">
        <v>443</v>
      </c>
      <c r="F21" s="284" t="s">
        <v>434</v>
      </c>
      <c r="G21" s="284" t="s">
        <v>443</v>
      </c>
    </row>
    <row r="22" spans="1:7" hidden="1">
      <c r="A22" s="295">
        <f t="shared" si="0"/>
        <v>20</v>
      </c>
      <c r="B22" s="285" t="s">
        <v>399</v>
      </c>
      <c r="C22" s="285" t="s">
        <v>198</v>
      </c>
      <c r="D22" s="285" t="s">
        <v>434</v>
      </c>
      <c r="E22" s="285" t="s">
        <v>434</v>
      </c>
      <c r="F22" s="285" t="s">
        <v>434</v>
      </c>
      <c r="G22" s="285" t="s">
        <v>434</v>
      </c>
    </row>
    <row r="23" spans="1:7" hidden="1">
      <c r="A23" s="294">
        <f t="shared" si="0"/>
        <v>21</v>
      </c>
      <c r="B23" s="284" t="s">
        <v>400</v>
      </c>
      <c r="C23" s="284" t="s">
        <v>198</v>
      </c>
      <c r="D23" s="284" t="s">
        <v>434</v>
      </c>
      <c r="E23" s="284" t="s">
        <v>434</v>
      </c>
      <c r="F23" s="284" t="s">
        <v>434</v>
      </c>
      <c r="G23" s="284" t="s">
        <v>434</v>
      </c>
    </row>
    <row r="24" spans="1:7" hidden="1">
      <c r="A24" s="295">
        <f t="shared" si="0"/>
        <v>22</v>
      </c>
      <c r="B24" s="285" t="s">
        <v>401</v>
      </c>
      <c r="C24" s="285" t="s">
        <v>198</v>
      </c>
      <c r="D24" s="285" t="s">
        <v>434</v>
      </c>
      <c r="E24" s="285" t="s">
        <v>434</v>
      </c>
      <c r="F24" s="285" t="s">
        <v>434</v>
      </c>
      <c r="G24" s="285" t="s">
        <v>434</v>
      </c>
    </row>
    <row r="25" spans="1:7" hidden="1">
      <c r="A25" s="294">
        <f t="shared" si="0"/>
        <v>23</v>
      </c>
      <c r="B25" s="284" t="s">
        <v>402</v>
      </c>
      <c r="C25" s="284" t="s">
        <v>198</v>
      </c>
      <c r="D25" s="284" t="s">
        <v>434</v>
      </c>
      <c r="E25" s="284" t="s">
        <v>434</v>
      </c>
      <c r="F25" s="284" t="s">
        <v>434</v>
      </c>
      <c r="G25" s="284" t="s">
        <v>434</v>
      </c>
    </row>
    <row r="26" spans="1:7" hidden="1">
      <c r="A26" s="295">
        <f t="shared" si="0"/>
        <v>24</v>
      </c>
      <c r="B26" s="285" t="s">
        <v>403</v>
      </c>
      <c r="C26" s="285" t="s">
        <v>416</v>
      </c>
      <c r="D26" s="285" t="s">
        <v>434</v>
      </c>
      <c r="E26" s="285" t="s">
        <v>434</v>
      </c>
      <c r="F26" s="285" t="s">
        <v>434</v>
      </c>
      <c r="G26" s="285" t="s">
        <v>434</v>
      </c>
    </row>
    <row r="27" spans="1:7" hidden="1">
      <c r="A27" s="294">
        <f t="shared" si="0"/>
        <v>25</v>
      </c>
      <c r="B27" s="284" t="s">
        <v>404</v>
      </c>
      <c r="C27" s="284" t="s">
        <v>417</v>
      </c>
      <c r="D27" s="284" t="s">
        <v>440</v>
      </c>
      <c r="E27" s="284" t="s">
        <v>442</v>
      </c>
      <c r="F27" s="284" t="s">
        <v>440</v>
      </c>
      <c r="G27" s="284" t="s">
        <v>442</v>
      </c>
    </row>
    <row r="28" spans="1:7" hidden="1">
      <c r="A28" s="295">
        <f t="shared" si="0"/>
        <v>26</v>
      </c>
      <c r="B28" s="285" t="s">
        <v>405</v>
      </c>
      <c r="C28" s="285" t="s">
        <v>418</v>
      </c>
      <c r="D28" s="285" t="s">
        <v>434</v>
      </c>
      <c r="E28" s="285" t="s">
        <v>434</v>
      </c>
      <c r="F28" s="285" t="s">
        <v>434</v>
      </c>
      <c r="G28" s="285" t="s">
        <v>434</v>
      </c>
    </row>
    <row r="29" spans="1:7">
      <c r="A29" s="294">
        <f t="shared" si="0"/>
        <v>27</v>
      </c>
      <c r="B29" s="284" t="s">
        <v>406</v>
      </c>
      <c r="C29" s="284" t="s">
        <v>418</v>
      </c>
      <c r="D29" s="284" t="s">
        <v>434</v>
      </c>
      <c r="E29" s="284" t="s">
        <v>434</v>
      </c>
      <c r="F29" s="284" t="s">
        <v>440</v>
      </c>
      <c r="G29" s="284" t="s">
        <v>440</v>
      </c>
    </row>
    <row r="30" spans="1:7" hidden="1">
      <c r="A30" s="295">
        <f t="shared" si="0"/>
        <v>28</v>
      </c>
      <c r="B30" s="285" t="s">
        <v>407</v>
      </c>
      <c r="C30" s="285" t="s">
        <v>419</v>
      </c>
      <c r="D30" s="285" t="s">
        <v>434</v>
      </c>
      <c r="E30" s="285" t="s">
        <v>434</v>
      </c>
      <c r="F30" s="285" t="s">
        <v>434</v>
      </c>
      <c r="G30" s="285" t="s">
        <v>434</v>
      </c>
    </row>
    <row r="31" spans="1:7">
      <c r="A31" s="294">
        <f t="shared" si="0"/>
        <v>29</v>
      </c>
      <c r="B31" s="284" t="s">
        <v>408</v>
      </c>
      <c r="C31" s="284" t="s">
        <v>420</v>
      </c>
      <c r="D31" s="284" t="s">
        <v>434</v>
      </c>
      <c r="E31" s="284" t="s">
        <v>440</v>
      </c>
      <c r="F31" s="284" t="s">
        <v>434</v>
      </c>
      <c r="G31" s="284" t="s">
        <v>440</v>
      </c>
    </row>
    <row r="32" spans="1:7">
      <c r="A32" s="295">
        <v>30</v>
      </c>
      <c r="B32" s="285" t="s">
        <v>441</v>
      </c>
      <c r="C32" s="285"/>
      <c r="D32" s="285" t="s">
        <v>442</v>
      </c>
      <c r="E32" s="285" t="s">
        <v>434</v>
      </c>
      <c r="F32" s="285" t="s">
        <v>443</v>
      </c>
      <c r="G32" s="285" t="s">
        <v>440</v>
      </c>
    </row>
    <row r="33" spans="1:7">
      <c r="A33" s="294">
        <v>31</v>
      </c>
      <c r="B33" s="284" t="s">
        <v>444</v>
      </c>
      <c r="C33" s="284"/>
      <c r="D33" s="284" t="s">
        <v>442</v>
      </c>
      <c r="E33" s="284" t="s">
        <v>440</v>
      </c>
      <c r="F33" s="284" t="s">
        <v>443</v>
      </c>
      <c r="G33" s="284" t="s">
        <v>440</v>
      </c>
    </row>
    <row r="34" spans="1:7" hidden="1">
      <c r="A34" s="295">
        <v>32</v>
      </c>
      <c r="B34" s="285" t="s">
        <v>445</v>
      </c>
      <c r="C34" s="285"/>
      <c r="D34" s="285" t="s">
        <v>443</v>
      </c>
      <c r="E34" s="285" t="s">
        <v>434</v>
      </c>
      <c r="F34" s="285" t="s">
        <v>443</v>
      </c>
      <c r="G34" s="285" t="s">
        <v>434</v>
      </c>
    </row>
    <row r="35" spans="1:7">
      <c r="A35" s="294">
        <v>33</v>
      </c>
      <c r="B35" s="284" t="s">
        <v>446</v>
      </c>
      <c r="C35" s="284"/>
      <c r="D35" s="284" t="s">
        <v>443</v>
      </c>
      <c r="E35" s="284" t="s">
        <v>434</v>
      </c>
      <c r="F35" s="284" t="s">
        <v>443</v>
      </c>
      <c r="G35" s="284" t="s">
        <v>440</v>
      </c>
    </row>
    <row r="36" spans="1:7" hidden="1">
      <c r="A36" s="295">
        <v>34</v>
      </c>
      <c r="B36" s="285" t="s">
        <v>447</v>
      </c>
      <c r="C36" s="285"/>
      <c r="D36" s="285" t="s">
        <v>443</v>
      </c>
      <c r="E36" s="285" t="s">
        <v>434</v>
      </c>
      <c r="F36" s="285" t="s">
        <v>443</v>
      </c>
      <c r="G36" s="285" t="s">
        <v>434</v>
      </c>
    </row>
  </sheetData>
  <autoFilter ref="A2:G36">
    <filterColumn colId="6">
      <filters>
        <filter val="no"/>
      </filters>
    </filterColumn>
  </autoFilter>
  <mergeCells count="2"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43"/>
  <sheetViews>
    <sheetView showGridLines="0" zoomScale="80" zoomScaleNormal="80" workbookViewId="0">
      <selection activeCell="N9" sqref="N9:N13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.7265625" style="14" customWidth="1"/>
    <col min="4" max="4" width="26" style="14" customWidth="1"/>
    <col min="5" max="5" width="14.7265625" style="14" customWidth="1"/>
    <col min="6" max="6" width="19.4531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16.26953125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51" t="s">
        <v>395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98</v>
      </c>
      <c r="C10" s="26"/>
      <c r="D10" s="38">
        <v>14.596699999999998</v>
      </c>
      <c r="E10" s="38">
        <v>0</v>
      </c>
      <c r="F10" s="38">
        <v>14.596699999999998</v>
      </c>
      <c r="G10" s="26"/>
      <c r="H10" s="38">
        <v>14.596499999999999</v>
      </c>
      <c r="I10" s="38">
        <v>0</v>
      </c>
      <c r="J10" s="38">
        <v>14.596499999999999</v>
      </c>
      <c r="K10" s="26"/>
      <c r="L10" s="38">
        <v>2.0000000000020002E-4</v>
      </c>
      <c r="M10" s="39"/>
    </row>
    <row r="11" spans="1:14">
      <c r="A11" s="25">
        <v>1</v>
      </c>
      <c r="B11" s="42" t="s">
        <v>70</v>
      </c>
      <c r="D11" s="22">
        <v>12.816599999999999</v>
      </c>
      <c r="E11" s="22"/>
      <c r="F11" s="22">
        <v>12.816599999999999</v>
      </c>
      <c r="G11" s="26"/>
      <c r="H11" s="22">
        <v>14.596499999999999</v>
      </c>
      <c r="I11" s="22"/>
      <c r="J11" s="22">
        <v>14.596499999999999</v>
      </c>
      <c r="K11" s="26"/>
      <c r="L11" s="22">
        <v>-1.7798999999999996</v>
      </c>
      <c r="M11" s="22"/>
    </row>
    <row r="12" spans="1:14">
      <c r="A12" s="129">
        <v>2</v>
      </c>
      <c r="B12" s="43" t="s">
        <v>11</v>
      </c>
      <c r="D12" s="20">
        <v>1.7800999999999998</v>
      </c>
      <c r="E12" s="20"/>
      <c r="F12" s="20">
        <v>1.7800999999999998</v>
      </c>
      <c r="G12" s="26"/>
      <c r="H12" s="20"/>
      <c r="I12" s="20"/>
      <c r="J12" s="20">
        <v>0</v>
      </c>
      <c r="K12" s="26"/>
      <c r="L12" s="20">
        <v>1.7800999999999998</v>
      </c>
      <c r="M12" s="20"/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4415253.46</v>
      </c>
      <c r="E14" s="38">
        <v>0</v>
      </c>
      <c r="F14" s="38">
        <v>4415253.46</v>
      </c>
      <c r="G14" s="26"/>
      <c r="H14" s="38">
        <v>13312245</v>
      </c>
      <c r="I14" s="38">
        <v>0</v>
      </c>
      <c r="J14" s="38">
        <v>13312245</v>
      </c>
      <c r="K14" s="26"/>
      <c r="L14" s="38">
        <v>-8896991.5399999991</v>
      </c>
      <c r="M14" s="38"/>
    </row>
    <row r="15" spans="1:14" ht="10.5">
      <c r="A15" s="25">
        <v>1</v>
      </c>
      <c r="B15" s="42" t="s">
        <v>59</v>
      </c>
      <c r="C15" s="26"/>
      <c r="D15" s="22">
        <v>1085987</v>
      </c>
      <c r="E15" s="22"/>
      <c r="F15" s="22">
        <v>1085987</v>
      </c>
      <c r="G15" s="26"/>
      <c r="H15" s="22">
        <v>4220423</v>
      </c>
      <c r="I15" s="22"/>
      <c r="J15" s="22">
        <v>4220423</v>
      </c>
      <c r="K15" s="26"/>
      <c r="L15" s="22">
        <v>-3134436</v>
      </c>
      <c r="M15" s="22" t="s">
        <v>49</v>
      </c>
      <c r="N15" s="84" t="s">
        <v>450</v>
      </c>
    </row>
    <row r="16" spans="1:14" ht="10.5">
      <c r="A16" s="129">
        <v>2</v>
      </c>
      <c r="B16" s="43" t="s">
        <v>60</v>
      </c>
      <c r="C16" s="26"/>
      <c r="D16" s="20">
        <v>2748982</v>
      </c>
      <c r="E16" s="20"/>
      <c r="F16" s="20">
        <v>2748982</v>
      </c>
      <c r="G16" s="26"/>
      <c r="H16" s="20">
        <v>9091822</v>
      </c>
      <c r="I16" s="20"/>
      <c r="J16" s="20">
        <v>9091822</v>
      </c>
      <c r="K16" s="26"/>
      <c r="L16" s="20">
        <v>-6342840</v>
      </c>
      <c r="M16" s="20" t="s">
        <v>45</v>
      </c>
      <c r="N16" s="84" t="s">
        <v>450</v>
      </c>
    </row>
    <row r="17" spans="1:15" ht="10.5">
      <c r="A17" s="25">
        <v>3</v>
      </c>
      <c r="B17" s="42" t="s">
        <v>421</v>
      </c>
      <c r="C17" s="26"/>
      <c r="D17" s="22">
        <v>0</v>
      </c>
      <c r="E17" s="22"/>
      <c r="F17" s="22">
        <v>0</v>
      </c>
      <c r="G17" s="26"/>
      <c r="H17" s="22">
        <v>0</v>
      </c>
      <c r="I17" s="22"/>
      <c r="J17" s="22">
        <v>0</v>
      </c>
      <c r="K17" s="26"/>
      <c r="L17" s="22"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>
        <v>580284.46</v>
      </c>
      <c r="E18" s="20"/>
      <c r="F18" s="20">
        <v>580284.46</v>
      </c>
      <c r="G18" s="26"/>
      <c r="H18" s="20">
        <v>0</v>
      </c>
      <c r="I18" s="20"/>
      <c r="J18" s="20">
        <v>0</v>
      </c>
      <c r="K18" s="26"/>
      <c r="L18" s="20">
        <v>580284.46</v>
      </c>
      <c r="M18" s="20" t="s">
        <v>49</v>
      </c>
      <c r="N18" s="84" t="s">
        <v>450</v>
      </c>
    </row>
    <row r="19" spans="1:15" ht="10.5">
      <c r="A19" s="25">
        <v>5</v>
      </c>
      <c r="B19" s="42" t="s">
        <v>12</v>
      </c>
      <c r="C19" s="26"/>
      <c r="D19" s="22">
        <v>0</v>
      </c>
      <c r="E19" s="22"/>
      <c r="F19" s="22">
        <v>0</v>
      </c>
      <c r="G19" s="26"/>
      <c r="H19" s="22">
        <v>0</v>
      </c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>
        <v>0</v>
      </c>
      <c r="E20" s="20"/>
      <c r="F20" s="20">
        <v>0</v>
      </c>
      <c r="G20" s="26"/>
      <c r="H20" s="20">
        <v>0</v>
      </c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>
        <v>0</v>
      </c>
      <c r="E21" s="22">
        <v>0</v>
      </c>
      <c r="F21" s="22">
        <v>0</v>
      </c>
      <c r="G21" s="26"/>
      <c r="H21" s="22">
        <v>0</v>
      </c>
      <c r="I21" s="22"/>
      <c r="J21" s="22">
        <v>0</v>
      </c>
      <c r="K21" s="26"/>
      <c r="L21" s="22">
        <v>0</v>
      </c>
      <c r="M21" s="22"/>
      <c r="N21" s="84" t="s">
        <v>450</v>
      </c>
    </row>
    <row r="22" spans="1:15" ht="10.5">
      <c r="A22" s="129">
        <v>8</v>
      </c>
      <c r="B22" s="43" t="s">
        <v>63</v>
      </c>
      <c r="C22" s="26"/>
      <c r="D22" s="20">
        <v>0</v>
      </c>
      <c r="E22" s="20"/>
      <c r="F22" s="20">
        <v>0</v>
      </c>
      <c r="G22" s="26"/>
      <c r="H22" s="20">
        <v>0</v>
      </c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0</v>
      </c>
      <c r="E23" s="38">
        <v>0</v>
      </c>
      <c r="F23" s="38">
        <v>0</v>
      </c>
      <c r="G23" s="26"/>
      <c r="H23" s="38">
        <v>11150897.41</v>
      </c>
      <c r="I23" s="38">
        <v>0</v>
      </c>
      <c r="J23" s="38">
        <v>11150897.41</v>
      </c>
      <c r="K23" s="26"/>
      <c r="L23" s="38">
        <v>-11150897.41</v>
      </c>
      <c r="M23" s="38"/>
    </row>
    <row r="24" spans="1:15" ht="10.5">
      <c r="A24" s="129">
        <v>9</v>
      </c>
      <c r="B24" s="43" t="s">
        <v>11</v>
      </c>
      <c r="D24" s="290">
        <v>0</v>
      </c>
      <c r="E24" s="20"/>
      <c r="F24" s="20">
        <v>0</v>
      </c>
      <c r="G24" s="26"/>
      <c r="H24" s="20"/>
      <c r="I24" s="20"/>
      <c r="J24" s="20">
        <v>0</v>
      </c>
      <c r="K24" s="26"/>
      <c r="L24" s="20">
        <v>0</v>
      </c>
      <c r="M24" s="20"/>
      <c r="N24" s="84" t="s">
        <v>450</v>
      </c>
    </row>
    <row r="25" spans="1:15" ht="10.5">
      <c r="A25" s="25">
        <v>10</v>
      </c>
      <c r="B25" s="42" t="s">
        <v>67</v>
      </c>
      <c r="D25" s="289">
        <v>0</v>
      </c>
      <c r="E25" s="22"/>
      <c r="F25" s="22">
        <v>0</v>
      </c>
      <c r="G25" s="26"/>
      <c r="H25" s="22">
        <v>6000000</v>
      </c>
      <c r="I25" s="22"/>
      <c r="J25" s="22">
        <v>6000000</v>
      </c>
      <c r="K25" s="26"/>
      <c r="L25" s="22">
        <v>-6000000</v>
      </c>
      <c r="M25" s="22" t="s">
        <v>45</v>
      </c>
      <c r="N25" s="84" t="s">
        <v>450</v>
      </c>
    </row>
    <row r="26" spans="1:15" ht="10.5">
      <c r="A26" s="129">
        <v>11</v>
      </c>
      <c r="B26" s="43" t="s">
        <v>77</v>
      </c>
      <c r="D26" s="290">
        <v>0</v>
      </c>
      <c r="E26" s="20"/>
      <c r="F26" s="20">
        <v>0</v>
      </c>
      <c r="G26" s="26"/>
      <c r="H26" s="20"/>
      <c r="I26" s="20"/>
      <c r="J26" s="20">
        <v>0</v>
      </c>
      <c r="K26" s="26"/>
      <c r="L26" s="20">
        <v>0</v>
      </c>
      <c r="M26" s="20"/>
      <c r="N26" s="84" t="s">
        <v>450</v>
      </c>
    </row>
    <row r="27" spans="1:15" ht="10.5">
      <c r="A27" s="25">
        <v>12</v>
      </c>
      <c r="B27" s="42" t="s">
        <v>74</v>
      </c>
      <c r="D27" s="289">
        <v>0</v>
      </c>
      <c r="E27" s="22"/>
      <c r="F27" s="22">
        <v>0</v>
      </c>
      <c r="G27" s="26"/>
      <c r="H27" s="22">
        <v>3581400</v>
      </c>
      <c r="I27" s="22"/>
      <c r="J27" s="22">
        <v>3581400</v>
      </c>
      <c r="K27" s="26"/>
      <c r="L27" s="22">
        <v>-3581400</v>
      </c>
      <c r="M27" s="22" t="s">
        <v>49</v>
      </c>
      <c r="N27" s="84" t="s">
        <v>450</v>
      </c>
    </row>
    <row r="28" spans="1:15" ht="10.5">
      <c r="A28" s="129">
        <v>13</v>
      </c>
      <c r="B28" s="43" t="s">
        <v>75</v>
      </c>
      <c r="D28" s="20">
        <v>0</v>
      </c>
      <c r="E28" s="20"/>
      <c r="F28" s="20">
        <v>0</v>
      </c>
      <c r="G28" s="26"/>
      <c r="H28" s="20">
        <v>6000</v>
      </c>
      <c r="I28" s="20"/>
      <c r="J28" s="20">
        <v>6000</v>
      </c>
      <c r="K28" s="26"/>
      <c r="L28" s="20">
        <v>-6000</v>
      </c>
      <c r="M28" s="20" t="s">
        <v>49</v>
      </c>
      <c r="N28" s="84" t="s">
        <v>450</v>
      </c>
    </row>
    <row r="29" spans="1:15" ht="10.5">
      <c r="A29" s="25">
        <v>14</v>
      </c>
      <c r="B29" s="42" t="s">
        <v>76</v>
      </c>
      <c r="D29" s="22">
        <v>0</v>
      </c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D30" s="20">
        <v>0</v>
      </c>
      <c r="E30" s="20"/>
      <c r="F30" s="20">
        <v>0</v>
      </c>
      <c r="G30" s="20"/>
      <c r="H30" s="20"/>
      <c r="I30" s="20"/>
      <c r="J30" s="20">
        <v>0</v>
      </c>
      <c r="K30" s="20"/>
      <c r="L30" s="20">
        <v>0</v>
      </c>
      <c r="M30" s="20"/>
      <c r="N30" s="84"/>
    </row>
    <row r="31" spans="1:15" ht="10.5">
      <c r="A31" s="25">
        <v>16</v>
      </c>
      <c r="B31" s="42" t="s">
        <v>79</v>
      </c>
      <c r="C31" s="42"/>
      <c r="D31" s="22">
        <v>0</v>
      </c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>
        <v>0</v>
      </c>
      <c r="E32" s="20"/>
      <c r="F32" s="20">
        <v>0</v>
      </c>
      <c r="G32" s="26"/>
      <c r="H32" s="20">
        <v>1563497.41</v>
      </c>
      <c r="I32" s="20"/>
      <c r="J32" s="20">
        <v>1563497.41</v>
      </c>
      <c r="K32" s="26"/>
      <c r="L32" s="20">
        <v>-1563497.41</v>
      </c>
      <c r="M32" s="20" t="s">
        <v>49</v>
      </c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2040000</v>
      </c>
      <c r="E38" s="38">
        <v>0</v>
      </c>
      <c r="F38" s="38">
        <v>2040000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>
        <v>2040000</v>
      </c>
      <c r="E40" s="22"/>
      <c r="F40" s="22">
        <v>2040000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4415253.46</v>
      </c>
      <c r="E41" s="32">
        <v>0</v>
      </c>
      <c r="F41" s="32">
        <v>4415253.46</v>
      </c>
      <c r="G41" s="26"/>
      <c r="H41" s="32">
        <v>24463142.41</v>
      </c>
      <c r="I41" s="32">
        <v>0</v>
      </c>
      <c r="J41" s="32">
        <v>24463142.41</v>
      </c>
      <c r="K41" s="26"/>
      <c r="L41" s="32">
        <v>-20047888.949999999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84" priority="6" operator="containsText" text="ERROR">
      <formula>NOT(ISERROR(SEARCH("ERROR",N37)))</formula>
    </cfRule>
  </conditionalFormatting>
  <conditionalFormatting sqref="N34:N35">
    <cfRule type="containsText" dxfId="83" priority="5" operator="containsText" text="ERROR">
      <formula>NOT(ISERROR(SEARCH("ERROR",N34)))</formula>
    </cfRule>
  </conditionalFormatting>
  <conditionalFormatting sqref="N24:N32">
    <cfRule type="containsText" dxfId="82" priority="4" operator="containsText" text="ERROR">
      <formula>NOT(ISERROR(SEARCH("ERROR",N24)))</formula>
    </cfRule>
  </conditionalFormatting>
  <conditionalFormatting sqref="N15:N22">
    <cfRule type="containsText" dxfId="81" priority="3" operator="containsText" text="ERROR">
      <formula>NOT(ISERROR(SEARCH("ERROR",N15)))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43"/>
  <sheetViews>
    <sheetView showGridLines="0" zoomScale="80" zoomScaleNormal="80" workbookViewId="0">
      <selection activeCell="A76" sqref="A76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.7265625" style="14" customWidth="1"/>
    <col min="4" max="4" width="25.81640625" style="14" customWidth="1"/>
    <col min="5" max="5" width="14.7265625" style="14" customWidth="1"/>
    <col min="6" max="6" width="19.4531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25.26953125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51" t="s">
        <v>396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98</v>
      </c>
      <c r="C10" s="26"/>
      <c r="D10" s="38">
        <v>63</v>
      </c>
      <c r="E10" s="38">
        <v>0</v>
      </c>
      <c r="F10" s="38">
        <v>63</v>
      </c>
      <c r="G10" s="26"/>
      <c r="H10" s="38">
        <v>63</v>
      </c>
      <c r="I10" s="38">
        <v>0</v>
      </c>
      <c r="J10" s="38">
        <v>63</v>
      </c>
      <c r="K10" s="26"/>
      <c r="L10" s="38">
        <v>0</v>
      </c>
      <c r="M10" s="39"/>
    </row>
    <row r="11" spans="1:14" ht="10.5">
      <c r="A11" s="25">
        <v>1</v>
      </c>
      <c r="B11" s="42" t="s">
        <v>70</v>
      </c>
      <c r="D11" s="22">
        <v>63</v>
      </c>
      <c r="E11" s="22"/>
      <c r="F11" s="22">
        <v>63</v>
      </c>
      <c r="G11" s="26"/>
      <c r="H11" s="22">
        <v>63</v>
      </c>
      <c r="I11" s="22"/>
      <c r="J11" s="22">
        <v>63</v>
      </c>
      <c r="K11" s="26"/>
      <c r="L11" s="22">
        <v>0</v>
      </c>
      <c r="M11" s="22"/>
      <c r="N11" s="84" t="s">
        <v>450</v>
      </c>
    </row>
    <row r="12" spans="1:14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/>
      <c r="J12" s="20">
        <v>0</v>
      </c>
      <c r="K12" s="26"/>
      <c r="L12" s="20">
        <v>0</v>
      </c>
      <c r="M12" s="20"/>
      <c r="N12" s="84" t="s">
        <v>450</v>
      </c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0</v>
      </c>
      <c r="E14" s="38">
        <v>0</v>
      </c>
      <c r="F14" s="38">
        <v>0</v>
      </c>
      <c r="G14" s="26"/>
      <c r="H14" s="38">
        <v>9012214</v>
      </c>
      <c r="I14" s="38">
        <v>0</v>
      </c>
      <c r="J14" s="38">
        <v>9012214</v>
      </c>
      <c r="K14" s="26"/>
      <c r="L14" s="38">
        <v>-9012214</v>
      </c>
      <c r="M14" s="38"/>
    </row>
    <row r="15" spans="1:14" ht="10.5">
      <c r="A15" s="25">
        <v>1</v>
      </c>
      <c r="B15" s="42" t="s">
        <v>59</v>
      </c>
      <c r="C15" s="26"/>
      <c r="D15" s="22"/>
      <c r="E15" s="22"/>
      <c r="F15" s="22">
        <v>0</v>
      </c>
      <c r="G15" s="26"/>
      <c r="H15" s="22">
        <v>3905071</v>
      </c>
      <c r="I15" s="22"/>
      <c r="J15" s="22">
        <v>3905071</v>
      </c>
      <c r="K15" s="26"/>
      <c r="L15" s="22">
        <v>-3905071</v>
      </c>
      <c r="M15" s="22" t="s">
        <v>49</v>
      </c>
      <c r="N15" s="84" t="s">
        <v>450</v>
      </c>
    </row>
    <row r="16" spans="1:14" ht="10.5">
      <c r="A16" s="129">
        <v>2</v>
      </c>
      <c r="B16" s="43" t="s">
        <v>60</v>
      </c>
      <c r="C16" s="26"/>
      <c r="D16" s="20"/>
      <c r="E16" s="20"/>
      <c r="F16" s="20">
        <v>0</v>
      </c>
      <c r="G16" s="26"/>
      <c r="H16" s="20">
        <v>5107143</v>
      </c>
      <c r="I16" s="20"/>
      <c r="J16" s="20">
        <v>5107143</v>
      </c>
      <c r="K16" s="26"/>
      <c r="L16" s="20">
        <v>-5107143</v>
      </c>
      <c r="M16" s="20" t="s">
        <v>49</v>
      </c>
      <c r="N16" s="84" t="s">
        <v>450</v>
      </c>
    </row>
    <row r="17" spans="1:15" ht="10.5">
      <c r="A17" s="25">
        <v>3</v>
      </c>
      <c r="B17" s="42" t="s">
        <v>421</v>
      </c>
      <c r="C17" s="26"/>
      <c r="D17" s="22"/>
      <c r="E17" s="22"/>
      <c r="F17" s="22">
        <v>0</v>
      </c>
      <c r="G17" s="26"/>
      <c r="H17" s="22"/>
      <c r="I17" s="22"/>
      <c r="J17" s="22">
        <v>0</v>
      </c>
      <c r="K17" s="26"/>
      <c r="L17" s="22"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/>
      <c r="E18" s="20"/>
      <c r="F18" s="20">
        <v>0</v>
      </c>
      <c r="G18" s="26"/>
      <c r="H18" s="20"/>
      <c r="I18" s="20"/>
      <c r="J18" s="20">
        <v>0</v>
      </c>
      <c r="K18" s="26"/>
      <c r="L18" s="20">
        <v>0</v>
      </c>
      <c r="M18" s="20"/>
      <c r="N18" s="84" t="s">
        <v>450</v>
      </c>
    </row>
    <row r="19" spans="1:15" ht="10.5">
      <c r="A19" s="25">
        <v>5</v>
      </c>
      <c r="B19" s="42" t="s">
        <v>12</v>
      </c>
      <c r="C19" s="26"/>
      <c r="D19" s="22"/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/>
      <c r="E21" s="22">
        <v>0</v>
      </c>
      <c r="F21" s="22">
        <v>0</v>
      </c>
      <c r="G21" s="26"/>
      <c r="H21" s="22"/>
      <c r="I21" s="22"/>
      <c r="J21" s="22">
        <v>0</v>
      </c>
      <c r="K21" s="26"/>
      <c r="L21" s="22">
        <v>0</v>
      </c>
      <c r="M21" s="22"/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7500000</v>
      </c>
      <c r="E23" s="38">
        <v>0</v>
      </c>
      <c r="F23" s="38">
        <v>7500000</v>
      </c>
      <c r="G23" s="26"/>
      <c r="H23" s="38">
        <v>9933170</v>
      </c>
      <c r="I23" s="38">
        <v>0</v>
      </c>
      <c r="J23" s="38">
        <v>9933170</v>
      </c>
      <c r="K23" s="26"/>
      <c r="L23" s="38">
        <v>-2433170</v>
      </c>
      <c r="M23" s="38"/>
    </row>
    <row r="24" spans="1:15" ht="10.5">
      <c r="A24" s="129">
        <v>9</v>
      </c>
      <c r="B24" s="43" t="s">
        <v>11</v>
      </c>
      <c r="D24" s="20"/>
      <c r="E24" s="20"/>
      <c r="F24" s="20">
        <v>0</v>
      </c>
      <c r="G24" s="26"/>
      <c r="H24" s="20"/>
      <c r="I24" s="20"/>
      <c r="J24" s="20">
        <v>0</v>
      </c>
      <c r="K24" s="26"/>
      <c r="L24" s="20">
        <v>0</v>
      </c>
      <c r="M24" s="20"/>
      <c r="N24" s="84" t="s">
        <v>450</v>
      </c>
    </row>
    <row r="25" spans="1:15" ht="10.5">
      <c r="A25" s="25">
        <v>10</v>
      </c>
      <c r="B25" s="42" t="s">
        <v>67</v>
      </c>
      <c r="D25" s="22">
        <v>7500000</v>
      </c>
      <c r="E25" s="22"/>
      <c r="F25" s="22">
        <v>7500000</v>
      </c>
      <c r="G25" s="26"/>
      <c r="H25" s="22">
        <v>7500000</v>
      </c>
      <c r="I25" s="22"/>
      <c r="J25" s="22">
        <v>7500000</v>
      </c>
      <c r="K25" s="26"/>
      <c r="L25" s="22">
        <v>0</v>
      </c>
      <c r="M25" s="22"/>
      <c r="N25" s="84" t="s">
        <v>450</v>
      </c>
    </row>
    <row r="26" spans="1:15" ht="10.5">
      <c r="A26" s="129">
        <v>11</v>
      </c>
      <c r="B26" s="43" t="s">
        <v>77</v>
      </c>
      <c r="D26" s="20"/>
      <c r="E26" s="20"/>
      <c r="F26" s="20">
        <v>0</v>
      </c>
      <c r="G26" s="26"/>
      <c r="H26" s="20"/>
      <c r="I26" s="20"/>
      <c r="J26" s="20">
        <v>0</v>
      </c>
      <c r="K26" s="26"/>
      <c r="L26" s="20">
        <v>0</v>
      </c>
      <c r="M26" s="20"/>
      <c r="N26" s="84" t="s">
        <v>450</v>
      </c>
    </row>
    <row r="27" spans="1:15" ht="10.5">
      <c r="A27" s="25">
        <v>12</v>
      </c>
      <c r="B27" s="42" t="s">
        <v>74</v>
      </c>
      <c r="D27" s="22"/>
      <c r="E27" s="22"/>
      <c r="F27" s="22">
        <v>0</v>
      </c>
      <c r="G27" s="26"/>
      <c r="H27" s="22">
        <v>2428170</v>
      </c>
      <c r="I27" s="22"/>
      <c r="J27" s="22">
        <v>2428170</v>
      </c>
      <c r="K27" s="26"/>
      <c r="L27" s="22">
        <v>-2428170</v>
      </c>
      <c r="M27" s="22" t="s">
        <v>49</v>
      </c>
      <c r="N27" s="84" t="s">
        <v>450</v>
      </c>
    </row>
    <row r="28" spans="1:15" ht="10.5">
      <c r="A28" s="129">
        <v>13</v>
      </c>
      <c r="B28" s="43" t="s">
        <v>75</v>
      </c>
      <c r="D28" s="20"/>
      <c r="E28" s="20"/>
      <c r="F28" s="20">
        <v>0</v>
      </c>
      <c r="G28" s="26"/>
      <c r="H28" s="20">
        <v>5000</v>
      </c>
      <c r="I28" s="20"/>
      <c r="J28" s="20">
        <v>5000</v>
      </c>
      <c r="K28" s="26"/>
      <c r="L28" s="20">
        <v>-5000</v>
      </c>
      <c r="M28" s="20" t="s">
        <v>49</v>
      </c>
      <c r="N28" s="84" t="s">
        <v>450</v>
      </c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E30" s="20"/>
      <c r="F30" s="20">
        <v>0</v>
      </c>
      <c r="G30" s="20"/>
      <c r="H30" s="20"/>
      <c r="I30" s="20"/>
      <c r="J30" s="20">
        <v>0</v>
      </c>
      <c r="K30" s="20"/>
      <c r="L30" s="20">
        <v>0</v>
      </c>
      <c r="M30" s="20"/>
      <c r="N30" s="84"/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/>
      <c r="E32" s="20"/>
      <c r="F32" s="20">
        <v>0</v>
      </c>
      <c r="G32" s="26"/>
      <c r="H32" s="20"/>
      <c r="I32" s="20"/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0</v>
      </c>
      <c r="E38" s="38">
        <v>0</v>
      </c>
      <c r="F38" s="38">
        <v>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/>
      <c r="E40" s="22"/>
      <c r="F40" s="22">
        <v>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7500000</v>
      </c>
      <c r="E41" s="32">
        <v>0</v>
      </c>
      <c r="F41" s="32">
        <v>7500000</v>
      </c>
      <c r="G41" s="26"/>
      <c r="H41" s="32">
        <v>18945384</v>
      </c>
      <c r="I41" s="32">
        <v>0</v>
      </c>
      <c r="J41" s="32">
        <v>18945384</v>
      </c>
      <c r="K41" s="26"/>
      <c r="L41" s="32">
        <v>-11445384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78" priority="6" operator="containsText" text="ERROR">
      <formula>NOT(ISERROR(SEARCH("ERROR",N37)))</formula>
    </cfRule>
  </conditionalFormatting>
  <conditionalFormatting sqref="N34:N35">
    <cfRule type="containsText" dxfId="77" priority="5" operator="containsText" text="ERROR">
      <formula>NOT(ISERROR(SEARCH("ERROR",N34)))</formula>
    </cfRule>
  </conditionalFormatting>
  <conditionalFormatting sqref="N24:N32">
    <cfRule type="containsText" dxfId="76" priority="4" operator="containsText" text="ERROR">
      <formula>NOT(ISERROR(SEARCH("ERROR",N24)))</formula>
    </cfRule>
  </conditionalFormatting>
  <conditionalFormatting sqref="N15:N22">
    <cfRule type="containsText" dxfId="75" priority="3" operator="containsText" text="ERROR">
      <formula>NOT(ISERROR(SEARCH("ERROR",N15)))</formula>
    </cfRule>
  </conditionalFormatting>
  <conditionalFormatting sqref="N11">
    <cfRule type="containsText" dxfId="74" priority="2" operator="containsText" text="ERROR">
      <formula>NOT(ISERROR(SEARCH("ERROR",N11)))</formula>
    </cfRule>
  </conditionalFormatting>
  <conditionalFormatting sqref="N12">
    <cfRule type="containsText" dxfId="73" priority="1" operator="containsText" text="ERROR">
      <formula>NOT(ISERROR(SEARCH("ERROR",N12)))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43"/>
  <sheetViews>
    <sheetView showGridLines="0" zoomScale="80" zoomScaleNormal="80" workbookViewId="0">
      <selection activeCell="A76" sqref="A76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.7265625" style="14" customWidth="1"/>
    <col min="4" max="4" width="33" style="14" customWidth="1"/>
    <col min="5" max="5" width="14.7265625" style="14" customWidth="1"/>
    <col min="6" max="6" width="19.4531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16.26953125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51" t="s">
        <v>397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98</v>
      </c>
      <c r="C10" s="26"/>
      <c r="D10" s="38">
        <v>63</v>
      </c>
      <c r="E10" s="38">
        <v>0</v>
      </c>
      <c r="F10" s="38">
        <v>63</v>
      </c>
      <c r="G10" s="26"/>
      <c r="H10" s="38">
        <v>63</v>
      </c>
      <c r="I10" s="38">
        <v>0</v>
      </c>
      <c r="J10" s="38">
        <v>63</v>
      </c>
      <c r="K10" s="26"/>
      <c r="L10" s="38">
        <v>0</v>
      </c>
      <c r="M10" s="39"/>
    </row>
    <row r="11" spans="1:14" ht="10.5">
      <c r="A11" s="25">
        <v>1</v>
      </c>
      <c r="B11" s="42" t="s">
        <v>70</v>
      </c>
      <c r="D11" s="22">
        <v>63</v>
      </c>
      <c r="E11" s="22"/>
      <c r="F11" s="22">
        <v>63</v>
      </c>
      <c r="G11" s="26"/>
      <c r="H11" s="22">
        <v>63</v>
      </c>
      <c r="I11" s="22"/>
      <c r="J11" s="22">
        <v>63</v>
      </c>
      <c r="K11" s="26"/>
      <c r="L11" s="22">
        <v>0</v>
      </c>
      <c r="M11" s="22"/>
      <c r="N11" s="84" t="s">
        <v>450</v>
      </c>
    </row>
    <row r="12" spans="1:14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/>
      <c r="J12" s="20">
        <v>0</v>
      </c>
      <c r="K12" s="26"/>
      <c r="L12" s="20">
        <v>0</v>
      </c>
      <c r="M12" s="20"/>
      <c r="N12" s="84" t="s">
        <v>450</v>
      </c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0</v>
      </c>
      <c r="E14" s="38">
        <v>0</v>
      </c>
      <c r="F14" s="38">
        <v>0</v>
      </c>
      <c r="G14" s="26"/>
      <c r="H14" s="38">
        <v>9405106</v>
      </c>
      <c r="I14" s="38">
        <v>0</v>
      </c>
      <c r="J14" s="38">
        <v>9405106</v>
      </c>
      <c r="K14" s="26"/>
      <c r="L14" s="38">
        <v>-9405106</v>
      </c>
      <c r="M14" s="38"/>
    </row>
    <row r="15" spans="1:14" ht="10.5">
      <c r="A15" s="25">
        <v>1</v>
      </c>
      <c r="B15" s="42" t="s">
        <v>59</v>
      </c>
      <c r="C15" s="26"/>
      <c r="D15" s="22"/>
      <c r="E15" s="22"/>
      <c r="F15" s="22">
        <v>0</v>
      </c>
      <c r="G15" s="26"/>
      <c r="H15" s="22">
        <v>4297963</v>
      </c>
      <c r="I15" s="22"/>
      <c r="J15" s="22">
        <v>4297963</v>
      </c>
      <c r="K15" s="26"/>
      <c r="L15" s="22">
        <v>-4297963</v>
      </c>
      <c r="M15" s="22" t="s">
        <v>49</v>
      </c>
      <c r="N15" s="84" t="s">
        <v>450</v>
      </c>
    </row>
    <row r="16" spans="1:14" ht="10.5">
      <c r="A16" s="129">
        <v>2</v>
      </c>
      <c r="B16" s="43" t="s">
        <v>60</v>
      </c>
      <c r="C16" s="26"/>
      <c r="D16" s="20"/>
      <c r="E16" s="20"/>
      <c r="F16" s="20">
        <v>0</v>
      </c>
      <c r="G16" s="26"/>
      <c r="H16" s="20">
        <v>5107143</v>
      </c>
      <c r="I16" s="20"/>
      <c r="J16" s="20">
        <v>5107143</v>
      </c>
      <c r="K16" s="26"/>
      <c r="L16" s="20">
        <v>-5107143</v>
      </c>
      <c r="M16" s="20" t="s">
        <v>45</v>
      </c>
      <c r="N16" s="84" t="s">
        <v>450</v>
      </c>
    </row>
    <row r="17" spans="1:15" ht="10.5">
      <c r="A17" s="25">
        <v>3</v>
      </c>
      <c r="B17" s="42" t="s">
        <v>421</v>
      </c>
      <c r="C17" s="26"/>
      <c r="D17" s="22"/>
      <c r="E17" s="22"/>
      <c r="F17" s="22">
        <v>0</v>
      </c>
      <c r="G17" s="26"/>
      <c r="H17" s="22"/>
      <c r="I17" s="22"/>
      <c r="J17" s="22">
        <v>0</v>
      </c>
      <c r="K17" s="26"/>
      <c r="L17" s="22"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/>
      <c r="E18" s="20"/>
      <c r="F18" s="20">
        <v>0</v>
      </c>
      <c r="G18" s="26"/>
      <c r="H18" s="20"/>
      <c r="I18" s="20"/>
      <c r="J18" s="20">
        <v>0</v>
      </c>
      <c r="K18" s="26"/>
      <c r="L18" s="20">
        <v>0</v>
      </c>
      <c r="M18" s="20"/>
      <c r="N18" s="84" t="s">
        <v>450</v>
      </c>
    </row>
    <row r="19" spans="1:15" ht="10.5">
      <c r="A19" s="25">
        <v>5</v>
      </c>
      <c r="B19" s="42" t="s">
        <v>12</v>
      </c>
      <c r="C19" s="26"/>
      <c r="D19" s="22"/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/>
      <c r="E21" s="22">
        <v>0</v>
      </c>
      <c r="F21" s="22">
        <v>0</v>
      </c>
      <c r="G21" s="26"/>
      <c r="H21" s="22"/>
      <c r="I21" s="22"/>
      <c r="J21" s="22">
        <v>0</v>
      </c>
      <c r="K21" s="26"/>
      <c r="L21" s="22">
        <v>0</v>
      </c>
      <c r="M21" s="22"/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7500000</v>
      </c>
      <c r="E23" s="38">
        <v>0</v>
      </c>
      <c r="F23" s="38">
        <v>7500000</v>
      </c>
      <c r="G23" s="26"/>
      <c r="H23" s="38">
        <v>9933170</v>
      </c>
      <c r="I23" s="38">
        <v>0</v>
      </c>
      <c r="J23" s="38">
        <v>9933170</v>
      </c>
      <c r="K23" s="26"/>
      <c r="L23" s="38">
        <v>-2433170</v>
      </c>
      <c r="M23" s="38"/>
    </row>
    <row r="24" spans="1:15" ht="10.5">
      <c r="A24" s="129">
        <v>9</v>
      </c>
      <c r="B24" s="43" t="s">
        <v>11</v>
      </c>
      <c r="D24" s="20"/>
      <c r="E24" s="20"/>
      <c r="F24" s="20">
        <v>0</v>
      </c>
      <c r="G24" s="26"/>
      <c r="H24" s="20"/>
      <c r="I24" s="20"/>
      <c r="J24" s="20">
        <v>0</v>
      </c>
      <c r="K24" s="26"/>
      <c r="L24" s="20">
        <v>0</v>
      </c>
      <c r="M24" s="20"/>
      <c r="N24" s="84" t="s">
        <v>450</v>
      </c>
    </row>
    <row r="25" spans="1:15" ht="10.5">
      <c r="A25" s="25">
        <v>10</v>
      </c>
      <c r="B25" s="42" t="s">
        <v>67</v>
      </c>
      <c r="D25" s="22">
        <v>7500000</v>
      </c>
      <c r="E25" s="22"/>
      <c r="F25" s="22">
        <v>7500000</v>
      </c>
      <c r="G25" s="26"/>
      <c r="H25" s="22">
        <v>7500000</v>
      </c>
      <c r="I25" s="22"/>
      <c r="J25" s="22">
        <v>7500000</v>
      </c>
      <c r="K25" s="26"/>
      <c r="L25" s="22">
        <v>0</v>
      </c>
      <c r="M25" s="22"/>
      <c r="N25" s="84" t="s">
        <v>450</v>
      </c>
    </row>
    <row r="26" spans="1:15" ht="10.5">
      <c r="A26" s="129">
        <v>11</v>
      </c>
      <c r="B26" s="43" t="s">
        <v>77</v>
      </c>
      <c r="D26" s="20"/>
      <c r="E26" s="20"/>
      <c r="F26" s="20">
        <v>0</v>
      </c>
      <c r="G26" s="26"/>
      <c r="H26" s="20"/>
      <c r="I26" s="20"/>
      <c r="J26" s="20">
        <v>0</v>
      </c>
      <c r="K26" s="26"/>
      <c r="L26" s="20">
        <v>0</v>
      </c>
      <c r="M26" s="20"/>
      <c r="N26" s="84" t="s">
        <v>450</v>
      </c>
    </row>
    <row r="27" spans="1:15" ht="10.5">
      <c r="A27" s="25">
        <v>12</v>
      </c>
      <c r="B27" s="42" t="s">
        <v>74</v>
      </c>
      <c r="D27" s="22"/>
      <c r="E27" s="22"/>
      <c r="F27" s="22">
        <v>0</v>
      </c>
      <c r="G27" s="26"/>
      <c r="H27" s="22">
        <v>2428170</v>
      </c>
      <c r="I27" s="22"/>
      <c r="J27" s="22">
        <v>2428170</v>
      </c>
      <c r="K27" s="26"/>
      <c r="L27" s="22">
        <v>-2428170</v>
      </c>
      <c r="M27" s="22" t="s">
        <v>49</v>
      </c>
      <c r="N27" s="84" t="s">
        <v>450</v>
      </c>
    </row>
    <row r="28" spans="1:15" ht="10.5">
      <c r="A28" s="129">
        <v>13</v>
      </c>
      <c r="B28" s="43" t="s">
        <v>75</v>
      </c>
      <c r="D28" s="20"/>
      <c r="E28" s="20"/>
      <c r="F28" s="20">
        <v>0</v>
      </c>
      <c r="G28" s="26"/>
      <c r="H28" s="20">
        <v>5000</v>
      </c>
      <c r="I28" s="20"/>
      <c r="J28" s="20">
        <v>5000</v>
      </c>
      <c r="K28" s="26"/>
      <c r="L28" s="20">
        <v>-5000</v>
      </c>
      <c r="M28" s="20" t="s">
        <v>49</v>
      </c>
      <c r="N28" s="84" t="s">
        <v>450</v>
      </c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E30" s="20"/>
      <c r="F30" s="20">
        <v>0</v>
      </c>
      <c r="G30" s="20"/>
      <c r="H30" s="20"/>
      <c r="I30" s="20"/>
      <c r="J30" s="20">
        <v>0</v>
      </c>
      <c r="K30" s="20"/>
      <c r="L30" s="20">
        <v>0</v>
      </c>
      <c r="M30" s="20"/>
      <c r="N30" s="84"/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/>
      <c r="E32" s="20"/>
      <c r="F32" s="20">
        <v>0</v>
      </c>
      <c r="G32" s="26"/>
      <c r="H32" s="20"/>
      <c r="I32" s="20"/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0</v>
      </c>
      <c r="E38" s="38">
        <v>0</v>
      </c>
      <c r="F38" s="38">
        <v>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/>
      <c r="E40" s="22"/>
      <c r="F40" s="22">
        <v>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7500000</v>
      </c>
      <c r="E41" s="32">
        <v>0</v>
      </c>
      <c r="F41" s="32">
        <v>7500000</v>
      </c>
      <c r="G41" s="26"/>
      <c r="H41" s="32">
        <v>19338276</v>
      </c>
      <c r="I41" s="32">
        <v>0</v>
      </c>
      <c r="J41" s="32">
        <v>19338276</v>
      </c>
      <c r="K41" s="26"/>
      <c r="L41" s="32">
        <v>-11838276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72" priority="6" operator="containsText" text="ERROR">
      <formula>NOT(ISERROR(SEARCH("ERROR",N37)))</formula>
    </cfRule>
  </conditionalFormatting>
  <conditionalFormatting sqref="N34:N35">
    <cfRule type="containsText" dxfId="71" priority="5" operator="containsText" text="ERROR">
      <formula>NOT(ISERROR(SEARCH("ERROR",N34)))</formula>
    </cfRule>
  </conditionalFormatting>
  <conditionalFormatting sqref="N24:N32">
    <cfRule type="containsText" dxfId="70" priority="4" operator="containsText" text="ERROR">
      <formula>NOT(ISERROR(SEARCH("ERROR",N24)))</formula>
    </cfRule>
  </conditionalFormatting>
  <conditionalFormatting sqref="N15:N22">
    <cfRule type="containsText" dxfId="69" priority="3" operator="containsText" text="ERROR">
      <formula>NOT(ISERROR(SEARCH("ERROR",N15)))</formula>
    </cfRule>
  </conditionalFormatting>
  <conditionalFormatting sqref="N11">
    <cfRule type="containsText" dxfId="68" priority="2" operator="containsText" text="ERROR">
      <formula>NOT(ISERROR(SEARCH("ERROR",N11)))</formula>
    </cfRule>
  </conditionalFormatting>
  <conditionalFormatting sqref="N12">
    <cfRule type="containsText" dxfId="67" priority="1" operator="containsText" text="ERROR">
      <formula>NOT(ISERROR(SEARCH("ERROR",N12)))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43"/>
  <sheetViews>
    <sheetView showGridLines="0" zoomScale="80" zoomScaleNormal="80" workbookViewId="0">
      <selection activeCell="M43" sqref="M43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.7265625" style="14" customWidth="1"/>
    <col min="4" max="4" width="34.453125" style="14" customWidth="1"/>
    <col min="5" max="5" width="14.7265625" style="14" customWidth="1"/>
    <col min="6" max="6" width="19.4531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21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51" t="s">
        <v>398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98</v>
      </c>
      <c r="C10" s="26"/>
      <c r="D10" s="38">
        <v>0</v>
      </c>
      <c r="E10" s="38">
        <v>0</v>
      </c>
      <c r="F10" s="38">
        <v>0</v>
      </c>
      <c r="G10" s="26"/>
      <c r="H10" s="38">
        <v>0</v>
      </c>
      <c r="I10" s="38">
        <v>0</v>
      </c>
      <c r="J10" s="38">
        <v>0</v>
      </c>
      <c r="K10" s="26"/>
      <c r="L10" s="38">
        <v>0</v>
      </c>
      <c r="M10" s="39"/>
    </row>
    <row r="11" spans="1:14" ht="10.5">
      <c r="A11" s="25">
        <v>1</v>
      </c>
      <c r="B11" s="42" t="s">
        <v>70</v>
      </c>
      <c r="D11" s="22"/>
      <c r="E11" s="22"/>
      <c r="F11" s="22">
        <v>0</v>
      </c>
      <c r="G11" s="26"/>
      <c r="H11" s="22"/>
      <c r="I11" s="22"/>
      <c r="J11" s="22">
        <v>0</v>
      </c>
      <c r="K11" s="26"/>
      <c r="L11" s="22">
        <v>0</v>
      </c>
      <c r="M11" s="22"/>
      <c r="N11" s="84" t="s">
        <v>450</v>
      </c>
    </row>
    <row r="12" spans="1:14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/>
      <c r="J12" s="20">
        <v>0</v>
      </c>
      <c r="K12" s="26"/>
      <c r="L12" s="20">
        <v>0</v>
      </c>
      <c r="M12" s="20"/>
      <c r="N12" s="84" t="s">
        <v>450</v>
      </c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1307624</v>
      </c>
      <c r="E14" s="38">
        <v>0</v>
      </c>
      <c r="F14" s="38">
        <v>1307624</v>
      </c>
      <c r="G14" s="26"/>
      <c r="H14" s="38">
        <v>43297856.539999999</v>
      </c>
      <c r="I14" s="38">
        <v>0</v>
      </c>
      <c r="J14" s="38">
        <v>43297856.539999999</v>
      </c>
      <c r="K14" s="26"/>
      <c r="L14" s="38">
        <v>-41990232.539999999</v>
      </c>
      <c r="M14" s="38"/>
    </row>
    <row r="15" spans="1:14" ht="10.5">
      <c r="A15" s="25">
        <v>1</v>
      </c>
      <c r="B15" s="42" t="s">
        <v>59</v>
      </c>
      <c r="C15" s="26"/>
      <c r="D15" s="22"/>
      <c r="E15" s="22"/>
      <c r="F15" s="22">
        <v>0</v>
      </c>
      <c r="G15" s="26"/>
      <c r="H15" s="22">
        <v>4617585</v>
      </c>
      <c r="I15" s="22"/>
      <c r="J15" s="22">
        <v>4617585</v>
      </c>
      <c r="K15" s="26"/>
      <c r="L15" s="22">
        <v>-4617585</v>
      </c>
      <c r="M15" s="22" t="s">
        <v>49</v>
      </c>
      <c r="N15" s="84" t="s">
        <v>450</v>
      </c>
    </row>
    <row r="16" spans="1:14" ht="10.5">
      <c r="A16" s="129">
        <v>2</v>
      </c>
      <c r="B16" s="43" t="s">
        <v>60</v>
      </c>
      <c r="C16" s="26"/>
      <c r="D16" s="20"/>
      <c r="E16" s="20"/>
      <c r="F16" s="20">
        <v>0</v>
      </c>
      <c r="G16" s="26"/>
      <c r="H16" s="20"/>
      <c r="I16" s="20"/>
      <c r="J16" s="20">
        <v>0</v>
      </c>
      <c r="K16" s="26"/>
      <c r="L16" s="20">
        <v>0</v>
      </c>
      <c r="M16" s="20"/>
      <c r="N16" s="84" t="s">
        <v>450</v>
      </c>
    </row>
    <row r="17" spans="1:15" ht="10.5">
      <c r="A17" s="25">
        <v>3</v>
      </c>
      <c r="B17" s="42" t="s">
        <v>421</v>
      </c>
      <c r="C17" s="26"/>
      <c r="D17" s="22"/>
      <c r="E17" s="22"/>
      <c r="F17" s="22">
        <v>0</v>
      </c>
      <c r="G17" s="26"/>
      <c r="H17" s="22"/>
      <c r="I17" s="22"/>
      <c r="J17" s="22">
        <v>0</v>
      </c>
      <c r="K17" s="26"/>
      <c r="L17" s="22"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/>
      <c r="E18" s="20"/>
      <c r="F18" s="20">
        <v>0</v>
      </c>
      <c r="G18" s="26"/>
      <c r="H18" s="20">
        <v>38680271.539999999</v>
      </c>
      <c r="I18" s="20"/>
      <c r="J18" s="20">
        <v>38680271.539999999</v>
      </c>
      <c r="K18" s="26"/>
      <c r="L18" s="20">
        <v>-38680271.539999999</v>
      </c>
      <c r="M18" s="20" t="s">
        <v>45</v>
      </c>
      <c r="N18" s="84" t="s">
        <v>450</v>
      </c>
    </row>
    <row r="19" spans="1:15" ht="10.5">
      <c r="A19" s="25">
        <v>5</v>
      </c>
      <c r="B19" s="42" t="s">
        <v>12</v>
      </c>
      <c r="C19" s="26"/>
      <c r="D19" s="22"/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>
        <v>1307624</v>
      </c>
      <c r="E21" s="22">
        <v>0</v>
      </c>
      <c r="F21" s="22">
        <v>1307624</v>
      </c>
      <c r="G21" s="26"/>
      <c r="H21" s="22"/>
      <c r="I21" s="22"/>
      <c r="J21" s="22">
        <v>0</v>
      </c>
      <c r="K21" s="26"/>
      <c r="L21" s="22">
        <v>1307624</v>
      </c>
      <c r="M21" s="22" t="s">
        <v>49</v>
      </c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0</v>
      </c>
      <c r="E23" s="38">
        <v>0</v>
      </c>
      <c r="F23" s="38">
        <v>0</v>
      </c>
      <c r="G23" s="26"/>
      <c r="H23" s="38">
        <v>0</v>
      </c>
      <c r="I23" s="38">
        <v>0</v>
      </c>
      <c r="J23" s="38">
        <v>0</v>
      </c>
      <c r="K23" s="26"/>
      <c r="L23" s="38">
        <v>0</v>
      </c>
      <c r="M23" s="38"/>
    </row>
    <row r="24" spans="1:15" ht="10.5">
      <c r="A24" s="129">
        <v>9</v>
      </c>
      <c r="B24" s="43" t="s">
        <v>11</v>
      </c>
      <c r="D24" s="20"/>
      <c r="E24" s="20"/>
      <c r="F24" s="20">
        <v>0</v>
      </c>
      <c r="G24" s="26"/>
      <c r="H24" s="20">
        <v>0</v>
      </c>
      <c r="I24" s="20"/>
      <c r="J24" s="20">
        <v>0</v>
      </c>
      <c r="K24" s="26"/>
      <c r="L24" s="20">
        <v>0</v>
      </c>
      <c r="M24" s="20"/>
      <c r="N24" s="84" t="s">
        <v>450</v>
      </c>
    </row>
    <row r="25" spans="1:15" ht="10.5">
      <c r="A25" s="25">
        <v>10</v>
      </c>
      <c r="B25" s="42" t="s">
        <v>67</v>
      </c>
      <c r="D25" s="22"/>
      <c r="E25" s="22"/>
      <c r="F25" s="22">
        <v>0</v>
      </c>
      <c r="G25" s="26"/>
      <c r="H25" s="22">
        <v>0</v>
      </c>
      <c r="I25" s="22"/>
      <c r="J25" s="22">
        <v>0</v>
      </c>
      <c r="K25" s="26"/>
      <c r="L25" s="22">
        <v>0</v>
      </c>
      <c r="M25" s="22"/>
      <c r="N25" s="84" t="s">
        <v>450</v>
      </c>
    </row>
    <row r="26" spans="1:15" ht="10.5">
      <c r="A26" s="129">
        <v>11</v>
      </c>
      <c r="B26" s="43" t="s">
        <v>77</v>
      </c>
      <c r="D26" s="20"/>
      <c r="E26" s="20"/>
      <c r="F26" s="20">
        <v>0</v>
      </c>
      <c r="G26" s="26"/>
      <c r="H26" s="20"/>
      <c r="I26" s="20"/>
      <c r="J26" s="20">
        <v>0</v>
      </c>
      <c r="K26" s="26"/>
      <c r="L26" s="20">
        <v>0</v>
      </c>
      <c r="M26" s="20"/>
      <c r="N26" s="84" t="s">
        <v>450</v>
      </c>
    </row>
    <row r="27" spans="1:15" ht="10.5">
      <c r="A27" s="25">
        <v>12</v>
      </c>
      <c r="B27" s="42" t="s">
        <v>74</v>
      </c>
      <c r="D27" s="22"/>
      <c r="E27" s="22"/>
      <c r="F27" s="22">
        <v>0</v>
      </c>
      <c r="G27" s="26"/>
      <c r="H27" s="22"/>
      <c r="I27" s="22"/>
      <c r="J27" s="22">
        <v>0</v>
      </c>
      <c r="K27" s="26"/>
      <c r="L27" s="22">
        <v>0</v>
      </c>
      <c r="M27" s="22"/>
      <c r="N27" s="84" t="s">
        <v>450</v>
      </c>
    </row>
    <row r="28" spans="1:15" ht="10.5">
      <c r="A28" s="129">
        <v>13</v>
      </c>
      <c r="B28" s="43" t="s">
        <v>75</v>
      </c>
      <c r="D28" s="20"/>
      <c r="E28" s="20"/>
      <c r="F28" s="20">
        <v>0</v>
      </c>
      <c r="G28" s="26"/>
      <c r="H28" s="20"/>
      <c r="I28" s="20"/>
      <c r="J28" s="20">
        <v>0</v>
      </c>
      <c r="K28" s="26"/>
      <c r="L28" s="20">
        <v>0</v>
      </c>
      <c r="M28" s="20"/>
      <c r="N28" s="84" t="s">
        <v>450</v>
      </c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E30" s="20"/>
      <c r="F30" s="20">
        <v>0</v>
      </c>
      <c r="G30" s="20"/>
      <c r="H30" s="20"/>
      <c r="I30" s="20"/>
      <c r="J30" s="20">
        <v>0</v>
      </c>
      <c r="K30" s="20"/>
      <c r="L30" s="20">
        <v>0</v>
      </c>
      <c r="M30" s="20"/>
      <c r="N30" s="84"/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/>
      <c r="E32" s="20"/>
      <c r="F32" s="20">
        <v>0</v>
      </c>
      <c r="G32" s="26"/>
      <c r="H32" s="20"/>
      <c r="I32" s="20"/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0</v>
      </c>
      <c r="E38" s="38">
        <v>0</v>
      </c>
      <c r="F38" s="38">
        <v>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/>
      <c r="E40" s="22"/>
      <c r="F40" s="22">
        <v>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1307624</v>
      </c>
      <c r="E41" s="32">
        <v>0</v>
      </c>
      <c r="F41" s="32">
        <v>1307624</v>
      </c>
      <c r="G41" s="26"/>
      <c r="H41" s="32">
        <v>43297856.539999999</v>
      </c>
      <c r="I41" s="32">
        <v>0</v>
      </c>
      <c r="J41" s="32">
        <v>43297856.539999999</v>
      </c>
      <c r="K41" s="26"/>
      <c r="L41" s="32">
        <v>-41990232.539999999</v>
      </c>
      <c r="M41" s="32"/>
    </row>
    <row r="42" spans="1:14">
      <c r="A42" s="4"/>
      <c r="B42" s="5"/>
      <c r="E42" s="3">
        <v>0</v>
      </c>
      <c r="I42" s="16"/>
      <c r="M42" s="20"/>
    </row>
    <row r="43" spans="1:14">
      <c r="A43" s="4"/>
      <c r="B43" s="5"/>
      <c r="E43" s="3"/>
      <c r="I43" s="16"/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66" priority="6" operator="containsText" text="ERROR">
      <formula>NOT(ISERROR(SEARCH("ERROR",N37)))</formula>
    </cfRule>
  </conditionalFormatting>
  <conditionalFormatting sqref="N34:N35">
    <cfRule type="containsText" dxfId="65" priority="5" operator="containsText" text="ERROR">
      <formula>NOT(ISERROR(SEARCH("ERROR",N34)))</formula>
    </cfRule>
  </conditionalFormatting>
  <conditionalFormatting sqref="N24:N32">
    <cfRule type="containsText" dxfId="64" priority="4" operator="containsText" text="ERROR">
      <formula>NOT(ISERROR(SEARCH("ERROR",N24)))</formula>
    </cfRule>
  </conditionalFormatting>
  <conditionalFormatting sqref="N15:N22">
    <cfRule type="containsText" dxfId="63" priority="3" operator="containsText" text="ERROR">
      <formula>NOT(ISERROR(SEARCH("ERROR",N15)))</formula>
    </cfRule>
  </conditionalFormatting>
  <conditionalFormatting sqref="N11">
    <cfRule type="containsText" dxfId="62" priority="2" operator="containsText" text="ERROR">
      <formula>NOT(ISERROR(SEARCH("ERROR",N11)))</formula>
    </cfRule>
  </conditionalFormatting>
  <conditionalFormatting sqref="N12">
    <cfRule type="containsText" dxfId="61" priority="1" operator="containsText" text="ERROR">
      <formula>NOT(ISERROR(SEARCH("ERROR",N12)))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M42 M11:M12 M37 M24:M32 M15:M22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43"/>
  <sheetViews>
    <sheetView showGridLines="0" zoomScale="80" zoomScaleNormal="80" workbookViewId="0">
      <selection activeCell="O10" sqref="O10:O13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.7265625" style="14" customWidth="1"/>
    <col min="4" max="4" width="24.453125" style="14" customWidth="1"/>
    <col min="5" max="5" width="14.7265625" style="14" customWidth="1"/>
    <col min="6" max="6" width="19.4531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22.81640625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51" t="s">
        <v>399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98</v>
      </c>
      <c r="C10" s="26"/>
      <c r="D10" s="38">
        <v>6214.515636657613</v>
      </c>
      <c r="E10" s="38">
        <v>0</v>
      </c>
      <c r="F10" s="38">
        <v>6214.515636657613</v>
      </c>
      <c r="G10" s="26"/>
      <c r="H10" s="38">
        <v>5053.5600000000004</v>
      </c>
      <c r="I10" s="38">
        <v>0</v>
      </c>
      <c r="J10" s="38">
        <v>5053.5600000000004</v>
      </c>
      <c r="K10" s="26"/>
      <c r="L10" s="38">
        <v>1160.9556366576126</v>
      </c>
      <c r="M10" s="39"/>
    </row>
    <row r="11" spans="1:14" ht="10.5">
      <c r="A11" s="25">
        <v>1</v>
      </c>
      <c r="B11" s="42" t="s">
        <v>70</v>
      </c>
      <c r="D11" s="22">
        <v>6214.515636657613</v>
      </c>
      <c r="E11" s="22"/>
      <c r="F11" s="22">
        <v>6214.515636657613</v>
      </c>
      <c r="G11" s="26"/>
      <c r="H11" s="22">
        <v>5053.5600000000004</v>
      </c>
      <c r="I11" s="22"/>
      <c r="J11" s="22">
        <v>5053.5600000000004</v>
      </c>
      <c r="K11" s="26"/>
      <c r="L11" s="22">
        <v>1160.9556366576126</v>
      </c>
      <c r="M11" s="22" t="s">
        <v>46</v>
      </c>
      <c r="N11" s="84" t="s">
        <v>450</v>
      </c>
    </row>
    <row r="12" spans="1:14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/>
      <c r="J12" s="20">
        <v>0</v>
      </c>
      <c r="K12" s="26"/>
      <c r="L12" s="20">
        <v>0</v>
      </c>
      <c r="M12" s="20"/>
      <c r="N12" s="84" t="s">
        <v>450</v>
      </c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963213226</v>
      </c>
      <c r="E14" s="38">
        <v>0</v>
      </c>
      <c r="F14" s="38">
        <v>963213226</v>
      </c>
      <c r="G14" s="26"/>
      <c r="H14" s="38">
        <v>1065651180.04</v>
      </c>
      <c r="I14" s="38">
        <v>0</v>
      </c>
      <c r="J14" s="38">
        <v>1065651180.04</v>
      </c>
      <c r="K14" s="26"/>
      <c r="L14" s="38">
        <v>-102437954.03999999</v>
      </c>
      <c r="M14" s="38"/>
    </row>
    <row r="15" spans="1:14" ht="10.5">
      <c r="A15" s="25">
        <v>1</v>
      </c>
      <c r="B15" s="42" t="s">
        <v>59</v>
      </c>
      <c r="C15" s="26"/>
      <c r="D15" s="22">
        <v>238721285</v>
      </c>
      <c r="E15" s="22"/>
      <c r="F15" s="22">
        <v>238721285</v>
      </c>
      <c r="G15" s="26"/>
      <c r="H15" s="22">
        <v>238721285</v>
      </c>
      <c r="I15" s="22"/>
      <c r="J15" s="22">
        <v>238721285</v>
      </c>
      <c r="K15" s="26"/>
      <c r="L15" s="22">
        <v>0</v>
      </c>
      <c r="M15" s="22"/>
      <c r="N15" s="84" t="s">
        <v>450</v>
      </c>
    </row>
    <row r="16" spans="1:14" ht="10.5">
      <c r="A16" s="129">
        <v>2</v>
      </c>
      <c r="B16" s="43" t="s">
        <v>60</v>
      </c>
      <c r="C16" s="26"/>
      <c r="D16" s="20">
        <v>724491941</v>
      </c>
      <c r="E16" s="20"/>
      <c r="F16" s="20">
        <v>724491941</v>
      </c>
      <c r="G16" s="26"/>
      <c r="H16" s="20">
        <v>724491941</v>
      </c>
      <c r="I16" s="20"/>
      <c r="J16" s="20">
        <v>724491941</v>
      </c>
      <c r="K16" s="26"/>
      <c r="L16" s="20">
        <v>0</v>
      </c>
      <c r="M16" s="20"/>
      <c r="N16" s="84" t="s">
        <v>450</v>
      </c>
    </row>
    <row r="17" spans="1:15" ht="10.5">
      <c r="A17" s="25">
        <v>3</v>
      </c>
      <c r="B17" s="42" t="s">
        <v>421</v>
      </c>
      <c r="C17" s="26"/>
      <c r="D17" s="22"/>
      <c r="E17" s="22"/>
      <c r="F17" s="22">
        <v>0</v>
      </c>
      <c r="G17" s="26"/>
      <c r="H17" s="22"/>
      <c r="I17" s="22"/>
      <c r="J17" s="22">
        <v>0</v>
      </c>
      <c r="K17" s="26"/>
      <c r="L17" s="22"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/>
      <c r="E18" s="20"/>
      <c r="F18" s="20">
        <v>0</v>
      </c>
      <c r="G18" s="26"/>
      <c r="H18" s="20">
        <v>102437954.03999999</v>
      </c>
      <c r="I18" s="20"/>
      <c r="J18" s="20">
        <v>102437954.03999999</v>
      </c>
      <c r="K18" s="26"/>
      <c r="L18" s="20">
        <v>-102437954.03999999</v>
      </c>
      <c r="M18" s="20" t="s">
        <v>45</v>
      </c>
      <c r="N18" s="84" t="s">
        <v>450</v>
      </c>
    </row>
    <row r="19" spans="1:15" ht="10.5">
      <c r="A19" s="25">
        <v>5</v>
      </c>
      <c r="B19" s="42" t="s">
        <v>12</v>
      </c>
      <c r="C19" s="26"/>
      <c r="D19" s="22"/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/>
      <c r="E21" s="22">
        <v>0</v>
      </c>
      <c r="F21" s="22">
        <v>0</v>
      </c>
      <c r="G21" s="26"/>
      <c r="H21" s="22"/>
      <c r="I21" s="22"/>
      <c r="J21" s="22">
        <v>0</v>
      </c>
      <c r="K21" s="26"/>
      <c r="L21" s="22">
        <v>0</v>
      </c>
      <c r="M21" s="22"/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163598225</v>
      </c>
      <c r="E23" s="38">
        <v>0</v>
      </c>
      <c r="F23" s="38">
        <v>163598225</v>
      </c>
      <c r="G23" s="26"/>
      <c r="H23" s="38">
        <v>171547321</v>
      </c>
      <c r="I23" s="38">
        <v>0</v>
      </c>
      <c r="J23" s="38">
        <v>171547321</v>
      </c>
      <c r="K23" s="26"/>
      <c r="L23" s="38">
        <v>-7949096</v>
      </c>
      <c r="M23" s="38"/>
    </row>
    <row r="24" spans="1:15" ht="10.5">
      <c r="A24" s="129">
        <v>9</v>
      </c>
      <c r="B24" s="43" t="s">
        <v>11</v>
      </c>
      <c r="D24" s="20">
        <v>0</v>
      </c>
      <c r="E24" s="20"/>
      <c r="F24" s="20">
        <v>0</v>
      </c>
      <c r="G24" s="26"/>
      <c r="H24" s="20"/>
      <c r="I24" s="20"/>
      <c r="J24" s="20">
        <v>0</v>
      </c>
      <c r="K24" s="26"/>
      <c r="L24" s="20">
        <v>0</v>
      </c>
      <c r="M24" s="20"/>
      <c r="N24" s="84" t="s">
        <v>450</v>
      </c>
    </row>
    <row r="25" spans="1:15" ht="10.5">
      <c r="A25" s="25">
        <v>10</v>
      </c>
      <c r="B25" s="42" t="s">
        <v>67</v>
      </c>
      <c r="D25" s="22">
        <v>15000000</v>
      </c>
      <c r="E25" s="22"/>
      <c r="F25" s="22">
        <v>15000000</v>
      </c>
      <c r="G25" s="26"/>
      <c r="H25" s="22">
        <v>15000000</v>
      </c>
      <c r="I25" s="22"/>
      <c r="J25" s="22">
        <v>15000000</v>
      </c>
      <c r="K25" s="26"/>
      <c r="L25" s="22">
        <v>0</v>
      </c>
      <c r="M25" s="22"/>
      <c r="N25" s="84" t="s">
        <v>450</v>
      </c>
    </row>
    <row r="26" spans="1:15" ht="10.5">
      <c r="A26" s="129">
        <v>11</v>
      </c>
      <c r="B26" s="43" t="s">
        <v>77</v>
      </c>
      <c r="D26" s="20">
        <v>0</v>
      </c>
      <c r="E26" s="20"/>
      <c r="F26" s="20">
        <v>0</v>
      </c>
      <c r="G26" s="26"/>
      <c r="H26" s="20"/>
      <c r="I26" s="20"/>
      <c r="J26" s="20">
        <v>0</v>
      </c>
      <c r="K26" s="26"/>
      <c r="L26" s="20">
        <v>0</v>
      </c>
      <c r="M26" s="20"/>
      <c r="N26" s="84" t="s">
        <v>450</v>
      </c>
    </row>
    <row r="27" spans="1:15" ht="10.5">
      <c r="A27" s="25">
        <v>12</v>
      </c>
      <c r="B27" s="42" t="s">
        <v>74</v>
      </c>
      <c r="D27" s="22">
        <v>137811025</v>
      </c>
      <c r="E27" s="22"/>
      <c r="F27" s="22">
        <v>137811025</v>
      </c>
      <c r="G27" s="26"/>
      <c r="H27" s="22">
        <v>139735561</v>
      </c>
      <c r="I27" s="22"/>
      <c r="J27" s="22">
        <v>139735561</v>
      </c>
      <c r="K27" s="26"/>
      <c r="L27" s="22">
        <v>-1924536</v>
      </c>
      <c r="M27" s="22" t="s">
        <v>45</v>
      </c>
      <c r="N27" s="84" t="s">
        <v>450</v>
      </c>
    </row>
    <row r="28" spans="1:15" ht="10.5">
      <c r="A28" s="129">
        <v>13</v>
      </c>
      <c r="B28" s="43" t="s">
        <v>75</v>
      </c>
      <c r="D28" s="20">
        <v>0</v>
      </c>
      <c r="E28" s="20"/>
      <c r="F28" s="20">
        <v>0</v>
      </c>
      <c r="G28" s="26"/>
      <c r="H28" s="20">
        <v>22000</v>
      </c>
      <c r="I28" s="20"/>
      <c r="J28" s="20">
        <v>22000</v>
      </c>
      <c r="K28" s="26"/>
      <c r="L28" s="20">
        <v>-22000</v>
      </c>
      <c r="M28" s="20" t="s">
        <v>45</v>
      </c>
      <c r="N28" s="84" t="s">
        <v>450</v>
      </c>
    </row>
    <row r="29" spans="1:15" ht="10.5">
      <c r="A29" s="25">
        <v>14</v>
      </c>
      <c r="B29" s="42" t="s">
        <v>76</v>
      </c>
      <c r="D29" s="22">
        <v>0</v>
      </c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D30" s="14">
        <v>10787200</v>
      </c>
      <c r="E30" s="20"/>
      <c r="F30" s="20">
        <v>10787200</v>
      </c>
      <c r="G30" s="20"/>
      <c r="H30" s="20">
        <v>16789760</v>
      </c>
      <c r="I30" s="20"/>
      <c r="J30" s="20">
        <v>16789760</v>
      </c>
      <c r="K30" s="20"/>
      <c r="L30" s="20">
        <v>-6002560</v>
      </c>
      <c r="M30" s="20" t="s">
        <v>45</v>
      </c>
      <c r="N30" s="84" t="s">
        <v>450</v>
      </c>
    </row>
    <row r="31" spans="1:15" ht="10.5">
      <c r="A31" s="25">
        <v>16</v>
      </c>
      <c r="B31" s="42" t="s">
        <v>79</v>
      </c>
      <c r="C31" s="42"/>
      <c r="D31" s="22">
        <v>0</v>
      </c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>
        <v>0</v>
      </c>
      <c r="E32" s="20"/>
      <c r="F32" s="20">
        <v>0</v>
      </c>
      <c r="G32" s="26"/>
      <c r="H32" s="20"/>
      <c r="I32" s="20"/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148509000</v>
      </c>
      <c r="E38" s="38">
        <v>0</v>
      </c>
      <c r="F38" s="38">
        <v>148509000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>
        <v>148509000</v>
      </c>
      <c r="E40" s="22"/>
      <c r="F40" s="22">
        <v>148509000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1126811451</v>
      </c>
      <c r="E41" s="32">
        <v>0</v>
      </c>
      <c r="F41" s="32">
        <v>1126811451</v>
      </c>
      <c r="G41" s="26"/>
      <c r="H41" s="32">
        <v>1237198501.04</v>
      </c>
      <c r="I41" s="32">
        <v>0</v>
      </c>
      <c r="J41" s="32">
        <v>1237198501.04</v>
      </c>
      <c r="K41" s="26"/>
      <c r="L41" s="32">
        <v>-110387050.03999999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60" priority="6" operator="containsText" text="ERROR">
      <formula>NOT(ISERROR(SEARCH("ERROR",N37)))</formula>
    </cfRule>
  </conditionalFormatting>
  <conditionalFormatting sqref="N34:N35">
    <cfRule type="containsText" dxfId="59" priority="5" operator="containsText" text="ERROR">
      <formula>NOT(ISERROR(SEARCH("ERROR",N34)))</formula>
    </cfRule>
  </conditionalFormatting>
  <conditionalFormatting sqref="N24:N32">
    <cfRule type="containsText" dxfId="58" priority="4" operator="containsText" text="ERROR">
      <formula>NOT(ISERROR(SEARCH("ERROR",N24)))</formula>
    </cfRule>
  </conditionalFormatting>
  <conditionalFormatting sqref="N15:N22">
    <cfRule type="containsText" dxfId="57" priority="3" operator="containsText" text="ERROR">
      <formula>NOT(ISERROR(SEARCH("ERROR",N15)))</formula>
    </cfRule>
  </conditionalFormatting>
  <conditionalFormatting sqref="N11">
    <cfRule type="containsText" dxfId="56" priority="2" operator="containsText" text="ERROR">
      <formula>NOT(ISERROR(SEARCH("ERROR",N11)))</formula>
    </cfRule>
  </conditionalFormatting>
  <conditionalFormatting sqref="N12">
    <cfRule type="containsText" dxfId="55" priority="1" operator="containsText" text="ERROR">
      <formula>NOT(ISERROR(SEARCH("ERROR",N12)))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43"/>
  <sheetViews>
    <sheetView showGridLines="0" zoomScale="80" zoomScaleNormal="80" workbookViewId="0">
      <selection activeCell="N9" sqref="N9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3" style="14" customWidth="1"/>
    <col min="4" max="4" width="36.453125" style="14" customWidth="1"/>
    <col min="5" max="5" width="14.7265625" style="14" customWidth="1"/>
    <col min="6" max="6" width="19.4531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30.7265625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51" t="s">
        <v>400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98</v>
      </c>
      <c r="C10" s="26"/>
      <c r="D10" s="38">
        <v>4600.33</v>
      </c>
      <c r="E10" s="38">
        <v>0</v>
      </c>
      <c r="F10" s="38">
        <v>4600.33</v>
      </c>
      <c r="G10" s="26"/>
      <c r="H10" s="38">
        <v>4612.93</v>
      </c>
      <c r="I10" s="38">
        <v>0</v>
      </c>
      <c r="J10" s="38">
        <v>4612.93</v>
      </c>
      <c r="K10" s="26"/>
      <c r="L10" s="38">
        <v>-12.600000000000364</v>
      </c>
      <c r="M10" s="39"/>
    </row>
    <row r="11" spans="1:14">
      <c r="A11" s="25">
        <v>1</v>
      </c>
      <c r="B11" s="42" t="s">
        <v>70</v>
      </c>
      <c r="D11" s="22"/>
      <c r="E11" s="22"/>
      <c r="F11" s="22">
        <v>0</v>
      </c>
      <c r="G11" s="26"/>
      <c r="H11" s="22">
        <v>4612.93</v>
      </c>
      <c r="I11" s="22"/>
      <c r="J11" s="22">
        <v>4612.93</v>
      </c>
      <c r="K11" s="26"/>
      <c r="L11" s="22">
        <v>-4612.93</v>
      </c>
      <c r="M11" s="22"/>
    </row>
    <row r="12" spans="1:14">
      <c r="A12" s="129">
        <v>2</v>
      </c>
      <c r="B12" s="43" t="s">
        <v>11</v>
      </c>
      <c r="D12" s="20">
        <v>4600.33</v>
      </c>
      <c r="E12" s="20"/>
      <c r="F12" s="20">
        <v>4600.33</v>
      </c>
      <c r="G12" s="26"/>
      <c r="H12" s="20"/>
      <c r="I12" s="20"/>
      <c r="J12" s="20">
        <v>0</v>
      </c>
      <c r="K12" s="26"/>
      <c r="L12" s="20">
        <v>4600.33</v>
      </c>
      <c r="M12" s="20"/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1625045254</v>
      </c>
      <c r="E14" s="38">
        <v>-1519916100</v>
      </c>
      <c r="F14" s="38">
        <v>105129154</v>
      </c>
      <c r="G14" s="26"/>
      <c r="H14" s="38">
        <v>105296494</v>
      </c>
      <c r="I14" s="38">
        <v>0</v>
      </c>
      <c r="J14" s="38">
        <v>105296494</v>
      </c>
      <c r="K14" s="26"/>
      <c r="L14" s="38">
        <v>-167340</v>
      </c>
      <c r="M14" s="38"/>
    </row>
    <row r="15" spans="1:14">
      <c r="A15" s="25">
        <v>1</v>
      </c>
      <c r="B15" s="42" t="s">
        <v>59</v>
      </c>
      <c r="C15" s="26"/>
      <c r="D15" s="22">
        <v>104979154</v>
      </c>
      <c r="E15" s="22"/>
      <c r="F15" s="22">
        <v>104979154</v>
      </c>
      <c r="G15" s="26"/>
      <c r="H15" s="22">
        <v>104979154</v>
      </c>
      <c r="I15" s="22"/>
      <c r="J15" s="22">
        <v>104979154</v>
      </c>
      <c r="K15" s="26"/>
      <c r="L15" s="22">
        <v>0</v>
      </c>
      <c r="M15" s="22"/>
    </row>
    <row r="16" spans="1:14" ht="10.5">
      <c r="A16" s="129">
        <v>2</v>
      </c>
      <c r="B16" s="43" t="s">
        <v>60</v>
      </c>
      <c r="C16" s="26"/>
      <c r="D16" s="20"/>
      <c r="E16" s="20"/>
      <c r="F16" s="20">
        <v>0</v>
      </c>
      <c r="G16" s="26"/>
      <c r="H16" s="20"/>
      <c r="I16" s="20"/>
      <c r="J16" s="20">
        <v>0</v>
      </c>
      <c r="K16" s="26"/>
      <c r="L16" s="20">
        <v>0</v>
      </c>
      <c r="M16" s="20"/>
      <c r="N16" s="84" t="s">
        <v>450</v>
      </c>
    </row>
    <row r="17" spans="1:15" ht="10.5">
      <c r="A17" s="25">
        <v>3</v>
      </c>
      <c r="B17" s="42" t="s">
        <v>421</v>
      </c>
      <c r="C17" s="26"/>
      <c r="D17" s="22"/>
      <c r="E17" s="22"/>
      <c r="F17" s="22">
        <v>0</v>
      </c>
      <c r="G17" s="26"/>
      <c r="H17" s="22"/>
      <c r="I17" s="22"/>
      <c r="J17" s="22">
        <v>0</v>
      </c>
      <c r="K17" s="26"/>
      <c r="L17" s="22"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/>
      <c r="E18" s="20"/>
      <c r="F18" s="20">
        <v>0</v>
      </c>
      <c r="G18" s="26"/>
      <c r="H18" s="20">
        <v>317340</v>
      </c>
      <c r="I18" s="20"/>
      <c r="J18" s="20">
        <v>317340</v>
      </c>
      <c r="K18" s="26"/>
      <c r="L18" s="20">
        <v>-317340</v>
      </c>
      <c r="M18" s="20" t="s">
        <v>45</v>
      </c>
      <c r="N18" s="84" t="s">
        <v>450</v>
      </c>
    </row>
    <row r="19" spans="1:15" ht="10.5">
      <c r="A19" s="25">
        <v>5</v>
      </c>
      <c r="B19" s="42" t="s">
        <v>12</v>
      </c>
      <c r="C19" s="26"/>
      <c r="D19" s="22">
        <v>150000</v>
      </c>
      <c r="E19" s="22"/>
      <c r="F19" s="22">
        <v>150000</v>
      </c>
      <c r="G19" s="26"/>
      <c r="H19" s="22"/>
      <c r="I19" s="22"/>
      <c r="J19" s="22">
        <v>0</v>
      </c>
      <c r="K19" s="26"/>
      <c r="L19" s="22">
        <v>150000</v>
      </c>
      <c r="M19" s="22" t="s">
        <v>46</v>
      </c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/>
      <c r="E21" s="22"/>
      <c r="F21" s="22">
        <v>0</v>
      </c>
      <c r="G21" s="26"/>
      <c r="H21" s="22"/>
      <c r="I21" s="22"/>
      <c r="J21" s="22">
        <v>0</v>
      </c>
      <c r="K21" s="26"/>
      <c r="L21" s="22">
        <v>0</v>
      </c>
      <c r="M21" s="22"/>
      <c r="N21" s="84" t="s">
        <v>450</v>
      </c>
    </row>
    <row r="22" spans="1:15" ht="10.5">
      <c r="A22" s="129">
        <v>8</v>
      </c>
      <c r="B22" s="43" t="s">
        <v>63</v>
      </c>
      <c r="C22" s="26"/>
      <c r="D22" s="20">
        <v>1519916100</v>
      </c>
      <c r="E22" s="20">
        <v>-1519916100</v>
      </c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0</v>
      </c>
      <c r="E23" s="38">
        <v>0</v>
      </c>
      <c r="F23" s="38">
        <v>0</v>
      </c>
      <c r="G23" s="26"/>
      <c r="H23" s="38">
        <v>1573845</v>
      </c>
      <c r="I23" s="38">
        <v>0</v>
      </c>
      <c r="J23" s="38">
        <v>1573845</v>
      </c>
      <c r="K23" s="26"/>
      <c r="L23" s="38">
        <v>-1573845</v>
      </c>
      <c r="M23" s="38"/>
    </row>
    <row r="24" spans="1:15" ht="10.5">
      <c r="A24" s="129">
        <v>9</v>
      </c>
      <c r="B24" s="43" t="s">
        <v>11</v>
      </c>
      <c r="D24" s="20"/>
      <c r="E24" s="20"/>
      <c r="F24" s="20">
        <v>0</v>
      </c>
      <c r="G24" s="26"/>
      <c r="H24" s="20"/>
      <c r="I24" s="20"/>
      <c r="J24" s="20">
        <v>0</v>
      </c>
      <c r="K24" s="26"/>
      <c r="L24" s="20">
        <v>0</v>
      </c>
      <c r="M24" s="20"/>
      <c r="N24" s="84" t="s">
        <v>450</v>
      </c>
    </row>
    <row r="25" spans="1:15" ht="10.5">
      <c r="A25" s="25">
        <v>10</v>
      </c>
      <c r="B25" s="42" t="s">
        <v>67</v>
      </c>
      <c r="D25" s="22"/>
      <c r="E25" s="22"/>
      <c r="F25" s="22">
        <v>0</v>
      </c>
      <c r="G25" s="26"/>
      <c r="H25" s="22">
        <v>1500000</v>
      </c>
      <c r="I25" s="22"/>
      <c r="J25" s="22">
        <v>1500000</v>
      </c>
      <c r="K25" s="26"/>
      <c r="L25" s="22">
        <v>-1500000</v>
      </c>
      <c r="M25" s="22" t="s">
        <v>45</v>
      </c>
      <c r="N25" s="84" t="s">
        <v>450</v>
      </c>
    </row>
    <row r="26" spans="1:15" ht="10.5">
      <c r="A26" s="129">
        <v>11</v>
      </c>
      <c r="B26" s="43" t="s">
        <v>77</v>
      </c>
      <c r="D26" s="20"/>
      <c r="E26" s="20"/>
      <c r="F26" s="20">
        <v>0</v>
      </c>
      <c r="G26" s="26"/>
      <c r="H26" s="20"/>
      <c r="I26" s="20"/>
      <c r="J26" s="20">
        <v>0</v>
      </c>
      <c r="K26" s="26"/>
      <c r="L26" s="20">
        <v>0</v>
      </c>
      <c r="M26" s="20"/>
      <c r="N26" s="84" t="s">
        <v>450</v>
      </c>
    </row>
    <row r="27" spans="1:15" ht="10.5">
      <c r="A27" s="25">
        <v>12</v>
      </c>
      <c r="B27" s="42" t="s">
        <v>74</v>
      </c>
      <c r="D27" s="22"/>
      <c r="E27" s="22"/>
      <c r="F27" s="22">
        <v>0</v>
      </c>
      <c r="G27" s="26"/>
      <c r="H27" s="22">
        <v>72845</v>
      </c>
      <c r="I27" s="22"/>
      <c r="J27" s="22">
        <v>72845</v>
      </c>
      <c r="K27" s="26"/>
      <c r="L27" s="22">
        <v>-72845</v>
      </c>
      <c r="M27" s="22" t="s">
        <v>49</v>
      </c>
      <c r="N27" s="84" t="s">
        <v>450</v>
      </c>
    </row>
    <row r="28" spans="1:15" ht="10.5">
      <c r="A28" s="129">
        <v>13</v>
      </c>
      <c r="B28" s="43" t="s">
        <v>75</v>
      </c>
      <c r="D28" s="20"/>
      <c r="E28" s="20"/>
      <c r="F28" s="20">
        <v>0</v>
      </c>
      <c r="G28" s="26"/>
      <c r="H28" s="20">
        <v>1000</v>
      </c>
      <c r="I28" s="20"/>
      <c r="J28" s="20">
        <v>1000</v>
      </c>
      <c r="K28" s="26"/>
      <c r="L28" s="20">
        <v>-1000</v>
      </c>
      <c r="M28" s="20" t="s">
        <v>49</v>
      </c>
      <c r="N28" s="84" t="s">
        <v>450</v>
      </c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E30" s="20"/>
      <c r="F30" s="20">
        <v>0</v>
      </c>
      <c r="G30" s="20"/>
      <c r="H30" s="20"/>
      <c r="I30" s="20"/>
      <c r="J30" s="20">
        <v>0</v>
      </c>
      <c r="K30" s="20"/>
      <c r="L30" s="20">
        <v>0</v>
      </c>
      <c r="M30" s="20"/>
      <c r="N30" s="84"/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/>
      <c r="E32" s="20"/>
      <c r="F32" s="20">
        <v>0</v>
      </c>
      <c r="G32" s="26"/>
      <c r="H32" s="20"/>
      <c r="I32" s="20"/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500466069</v>
      </c>
      <c r="E38" s="38">
        <v>0</v>
      </c>
      <c r="F38" s="38">
        <v>500466069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>
        <v>500466069</v>
      </c>
      <c r="E40" s="22"/>
      <c r="F40" s="22">
        <v>500466069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1625045254</v>
      </c>
      <c r="E41" s="32">
        <v>-1519916100</v>
      </c>
      <c r="F41" s="32">
        <v>105129154</v>
      </c>
      <c r="G41" s="26"/>
      <c r="H41" s="32">
        <v>106870339</v>
      </c>
      <c r="I41" s="32">
        <v>0</v>
      </c>
      <c r="J41" s="32">
        <v>106870339</v>
      </c>
      <c r="K41" s="26"/>
      <c r="L41" s="32">
        <v>-1741185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54" priority="6" operator="containsText" text="ERROR">
      <formula>NOT(ISERROR(SEARCH("ERROR",N37)))</formula>
    </cfRule>
  </conditionalFormatting>
  <conditionalFormatting sqref="N34:N35">
    <cfRule type="containsText" dxfId="53" priority="5" operator="containsText" text="ERROR">
      <formula>NOT(ISERROR(SEARCH("ERROR",N34)))</formula>
    </cfRule>
  </conditionalFormatting>
  <conditionalFormatting sqref="N24:N32">
    <cfRule type="containsText" dxfId="52" priority="4" operator="containsText" text="ERROR">
      <formula>NOT(ISERROR(SEARCH("ERROR",N24)))</formula>
    </cfRule>
  </conditionalFormatting>
  <conditionalFormatting sqref="N16:N22">
    <cfRule type="containsText" dxfId="51" priority="3" operator="containsText" text="ERROR">
      <formula>NOT(ISERROR(SEARCH("ERROR",N16)))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43"/>
  <sheetViews>
    <sheetView showGridLines="0" zoomScale="80" zoomScaleNormal="80" workbookViewId="0">
      <selection activeCell="A76" sqref="A76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2.81640625" style="14" customWidth="1"/>
    <col min="4" max="4" width="25.1796875" style="14" customWidth="1"/>
    <col min="5" max="5" width="14.7265625" style="14" customWidth="1"/>
    <col min="6" max="6" width="19.4531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24.26953125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51" t="s">
        <v>401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98</v>
      </c>
      <c r="C10" s="26"/>
      <c r="D10" s="38">
        <v>2146</v>
      </c>
      <c r="E10" s="38">
        <v>0</v>
      </c>
      <c r="F10" s="38">
        <v>2146</v>
      </c>
      <c r="G10" s="26"/>
      <c r="H10" s="38">
        <v>2146</v>
      </c>
      <c r="I10" s="38">
        <v>0</v>
      </c>
      <c r="J10" s="38">
        <v>2146</v>
      </c>
      <c r="K10" s="26"/>
      <c r="L10" s="38">
        <v>0</v>
      </c>
      <c r="M10" s="39"/>
    </row>
    <row r="11" spans="1:14" ht="10.5">
      <c r="A11" s="25">
        <v>1</v>
      </c>
      <c r="B11" s="42" t="s">
        <v>70</v>
      </c>
      <c r="D11" s="22">
        <v>2146</v>
      </c>
      <c r="E11" s="22"/>
      <c r="F11" s="22">
        <v>2146</v>
      </c>
      <c r="G11" s="26"/>
      <c r="H11" s="22">
        <v>2146</v>
      </c>
      <c r="I11" s="22"/>
      <c r="J11" s="22">
        <v>2146</v>
      </c>
      <c r="K11" s="26"/>
      <c r="L11" s="22">
        <v>0</v>
      </c>
      <c r="M11" s="22"/>
      <c r="N11" s="84" t="s">
        <v>450</v>
      </c>
    </row>
    <row r="12" spans="1:14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/>
      <c r="J12" s="20">
        <v>0</v>
      </c>
      <c r="K12" s="26"/>
      <c r="L12" s="20">
        <v>0</v>
      </c>
      <c r="M12" s="20"/>
      <c r="N12" s="84" t="s">
        <v>450</v>
      </c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19820153</v>
      </c>
      <c r="E14" s="38">
        <v>0</v>
      </c>
      <c r="F14" s="38">
        <v>19820153</v>
      </c>
      <c r="G14" s="26"/>
      <c r="H14" s="38">
        <v>6611987.3600000003</v>
      </c>
      <c r="I14" s="38">
        <v>0</v>
      </c>
      <c r="J14" s="38">
        <v>6611987.3600000003</v>
      </c>
      <c r="K14" s="26"/>
      <c r="L14" s="38">
        <v>13208165.640000001</v>
      </c>
      <c r="M14" s="38"/>
    </row>
    <row r="15" spans="1:14" ht="10.5">
      <c r="A15" s="25">
        <v>1</v>
      </c>
      <c r="B15" s="42" t="s">
        <v>59</v>
      </c>
      <c r="C15" s="26"/>
      <c r="D15" s="22">
        <v>2721587</v>
      </c>
      <c r="E15" s="22"/>
      <c r="F15" s="22">
        <v>2721587</v>
      </c>
      <c r="G15" s="26"/>
      <c r="H15" s="22"/>
      <c r="I15" s="22"/>
      <c r="J15" s="22">
        <v>0</v>
      </c>
      <c r="K15" s="26"/>
      <c r="L15" s="22">
        <v>2721587</v>
      </c>
      <c r="M15" s="22" t="s">
        <v>49</v>
      </c>
      <c r="N15" s="84" t="s">
        <v>450</v>
      </c>
    </row>
    <row r="16" spans="1:14" ht="10.5">
      <c r="A16" s="129">
        <v>2</v>
      </c>
      <c r="B16" s="43" t="s">
        <v>60</v>
      </c>
      <c r="C16" s="26"/>
      <c r="D16" s="20"/>
      <c r="E16" s="20"/>
      <c r="F16" s="20">
        <v>0</v>
      </c>
      <c r="G16" s="26"/>
      <c r="H16" s="20"/>
      <c r="I16" s="20"/>
      <c r="J16" s="20">
        <v>0</v>
      </c>
      <c r="K16" s="26"/>
      <c r="L16" s="20">
        <v>0</v>
      </c>
      <c r="M16" s="20"/>
      <c r="N16" s="84" t="s">
        <v>450</v>
      </c>
    </row>
    <row r="17" spans="1:15" ht="10.5">
      <c r="A17" s="25">
        <v>3</v>
      </c>
      <c r="B17" s="42" t="s">
        <v>421</v>
      </c>
      <c r="C17" s="26"/>
      <c r="D17" s="22">
        <v>12258617</v>
      </c>
      <c r="E17" s="22"/>
      <c r="F17" s="22">
        <v>12258617</v>
      </c>
      <c r="G17" s="26"/>
      <c r="H17" s="22"/>
      <c r="I17" s="22"/>
      <c r="J17" s="22">
        <v>0</v>
      </c>
      <c r="K17" s="26"/>
      <c r="L17" s="22">
        <v>12258617</v>
      </c>
      <c r="M17" s="22" t="s">
        <v>46</v>
      </c>
      <c r="N17" s="84"/>
    </row>
    <row r="18" spans="1:15" ht="10.5">
      <c r="A18" s="129">
        <v>4</v>
      </c>
      <c r="B18" s="43" t="s">
        <v>61</v>
      </c>
      <c r="C18" s="26"/>
      <c r="D18" s="20"/>
      <c r="E18" s="20"/>
      <c r="F18" s="20">
        <v>0</v>
      </c>
      <c r="G18" s="26"/>
      <c r="H18" s="20">
        <v>3890402.3600000003</v>
      </c>
      <c r="I18" s="20"/>
      <c r="J18" s="20">
        <v>3890402.3600000003</v>
      </c>
      <c r="K18" s="26"/>
      <c r="L18" s="20">
        <v>-3890402.3600000003</v>
      </c>
      <c r="M18" s="20" t="s">
        <v>49</v>
      </c>
      <c r="N18" s="84" t="s">
        <v>450</v>
      </c>
    </row>
    <row r="19" spans="1:15" ht="10.5">
      <c r="A19" s="25">
        <v>5</v>
      </c>
      <c r="B19" s="42" t="s">
        <v>12</v>
      </c>
      <c r="C19" s="26"/>
      <c r="D19" s="22"/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>
        <v>4839949</v>
      </c>
      <c r="E21" s="22">
        <v>0</v>
      </c>
      <c r="F21" s="22">
        <v>4839949</v>
      </c>
      <c r="G21" s="26"/>
      <c r="H21" s="22">
        <v>2721585</v>
      </c>
      <c r="I21" s="22"/>
      <c r="J21" s="22">
        <v>2721585</v>
      </c>
      <c r="K21" s="26"/>
      <c r="L21" s="22">
        <v>2118364</v>
      </c>
      <c r="M21" s="22" t="s">
        <v>49</v>
      </c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0</v>
      </c>
      <c r="E23" s="38">
        <v>0</v>
      </c>
      <c r="F23" s="38">
        <v>0</v>
      </c>
      <c r="G23" s="26"/>
      <c r="H23" s="38">
        <v>0</v>
      </c>
      <c r="I23" s="38">
        <v>0</v>
      </c>
      <c r="J23" s="38">
        <v>0</v>
      </c>
      <c r="K23" s="26"/>
      <c r="L23" s="38">
        <v>0</v>
      </c>
      <c r="M23" s="38"/>
    </row>
    <row r="24" spans="1:15" ht="10.5">
      <c r="A24" s="129">
        <v>9</v>
      </c>
      <c r="B24" s="43" t="s">
        <v>11</v>
      </c>
      <c r="D24" s="20"/>
      <c r="E24" s="20"/>
      <c r="F24" s="20">
        <v>0</v>
      </c>
      <c r="G24" s="26"/>
      <c r="H24" s="20"/>
      <c r="I24" s="20"/>
      <c r="J24" s="20">
        <v>0</v>
      </c>
      <c r="K24" s="26"/>
      <c r="L24" s="20">
        <v>0</v>
      </c>
      <c r="M24" s="20"/>
      <c r="N24" s="84" t="s">
        <v>450</v>
      </c>
    </row>
    <row r="25" spans="1:15" ht="10.5">
      <c r="A25" s="25">
        <v>10</v>
      </c>
      <c r="B25" s="42" t="s">
        <v>67</v>
      </c>
      <c r="D25" s="22"/>
      <c r="E25" s="22"/>
      <c r="F25" s="22">
        <v>0</v>
      </c>
      <c r="G25" s="26"/>
      <c r="H25" s="22"/>
      <c r="I25" s="22"/>
      <c r="J25" s="22">
        <v>0</v>
      </c>
      <c r="K25" s="26"/>
      <c r="L25" s="22">
        <v>0</v>
      </c>
      <c r="M25" s="22"/>
      <c r="N25" s="84" t="s">
        <v>450</v>
      </c>
    </row>
    <row r="26" spans="1:15" ht="10.5">
      <c r="A26" s="129">
        <v>11</v>
      </c>
      <c r="B26" s="43" t="s">
        <v>77</v>
      </c>
      <c r="D26" s="20"/>
      <c r="E26" s="20"/>
      <c r="F26" s="20">
        <v>0</v>
      </c>
      <c r="G26" s="26"/>
      <c r="H26" s="20"/>
      <c r="I26" s="20"/>
      <c r="J26" s="20">
        <v>0</v>
      </c>
      <c r="K26" s="26"/>
      <c r="L26" s="20">
        <v>0</v>
      </c>
      <c r="M26" s="20"/>
      <c r="N26" s="84" t="s">
        <v>450</v>
      </c>
    </row>
    <row r="27" spans="1:15" ht="10.5">
      <c r="A27" s="25">
        <v>12</v>
      </c>
      <c r="B27" s="42" t="s">
        <v>74</v>
      </c>
      <c r="D27" s="22"/>
      <c r="E27" s="22"/>
      <c r="F27" s="22">
        <v>0</v>
      </c>
      <c r="G27" s="26"/>
      <c r="H27" s="22"/>
      <c r="I27" s="22"/>
      <c r="J27" s="22">
        <v>0</v>
      </c>
      <c r="K27" s="26"/>
      <c r="L27" s="22">
        <v>0</v>
      </c>
      <c r="M27" s="22"/>
      <c r="N27" s="84" t="s">
        <v>450</v>
      </c>
    </row>
    <row r="28" spans="1:15" ht="10.5">
      <c r="A28" s="129">
        <v>13</v>
      </c>
      <c r="B28" s="43" t="s">
        <v>75</v>
      </c>
      <c r="D28" s="20"/>
      <c r="E28" s="20"/>
      <c r="F28" s="20">
        <v>0</v>
      </c>
      <c r="G28" s="26"/>
      <c r="H28" s="20"/>
      <c r="I28" s="20"/>
      <c r="J28" s="20">
        <v>0</v>
      </c>
      <c r="K28" s="26"/>
      <c r="L28" s="20">
        <v>0</v>
      </c>
      <c r="M28" s="20"/>
      <c r="N28" s="84" t="s">
        <v>450</v>
      </c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E30" s="20"/>
      <c r="F30" s="20">
        <v>0</v>
      </c>
      <c r="G30" s="20"/>
      <c r="H30" s="20"/>
      <c r="I30" s="20"/>
      <c r="J30" s="20">
        <v>0</v>
      </c>
      <c r="K30" s="20"/>
      <c r="L30" s="20">
        <v>0</v>
      </c>
      <c r="M30" s="20"/>
      <c r="N30" s="84"/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/>
      <c r="E32" s="20"/>
      <c r="F32" s="20">
        <v>0</v>
      </c>
      <c r="G32" s="26"/>
      <c r="H32" s="20"/>
      <c r="I32" s="20"/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0</v>
      </c>
      <c r="E38" s="38">
        <v>0</v>
      </c>
      <c r="F38" s="38">
        <v>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/>
      <c r="E40" s="22"/>
      <c r="F40" s="22">
        <v>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19820153</v>
      </c>
      <c r="E41" s="32">
        <v>0</v>
      </c>
      <c r="F41" s="32">
        <v>19820153</v>
      </c>
      <c r="G41" s="26"/>
      <c r="H41" s="32">
        <v>6611987.3600000003</v>
      </c>
      <c r="I41" s="32">
        <v>0</v>
      </c>
      <c r="J41" s="32">
        <v>6611987.3600000003</v>
      </c>
      <c r="K41" s="26"/>
      <c r="L41" s="32">
        <v>13208165.640000001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48" priority="6" operator="containsText" text="ERROR">
      <formula>NOT(ISERROR(SEARCH("ERROR",N37)))</formula>
    </cfRule>
  </conditionalFormatting>
  <conditionalFormatting sqref="N34:N35">
    <cfRule type="containsText" dxfId="47" priority="5" operator="containsText" text="ERROR">
      <formula>NOT(ISERROR(SEARCH("ERROR",N34)))</formula>
    </cfRule>
  </conditionalFormatting>
  <conditionalFormatting sqref="N24:N32">
    <cfRule type="containsText" dxfId="46" priority="4" operator="containsText" text="ERROR">
      <formula>NOT(ISERROR(SEARCH("ERROR",N24)))</formula>
    </cfRule>
  </conditionalFormatting>
  <conditionalFormatting sqref="N15:N22">
    <cfRule type="containsText" dxfId="45" priority="3" operator="containsText" text="ERROR">
      <formula>NOT(ISERROR(SEARCH("ERROR",N15)))</formula>
    </cfRule>
  </conditionalFormatting>
  <conditionalFormatting sqref="N11">
    <cfRule type="containsText" dxfId="44" priority="2" operator="containsText" text="ERROR">
      <formula>NOT(ISERROR(SEARCH("ERROR",N11)))</formula>
    </cfRule>
  </conditionalFormatting>
  <conditionalFormatting sqref="N12">
    <cfRule type="containsText" dxfId="43" priority="1" operator="containsText" text="ERROR">
      <formula>NOT(ISERROR(SEARCH("ERROR",N12)))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43"/>
  <sheetViews>
    <sheetView showGridLines="0" zoomScale="80" zoomScaleNormal="80" workbookViewId="0">
      <selection activeCell="A76" sqref="A76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.7265625" style="14" customWidth="1"/>
    <col min="4" max="4" width="12.81640625" style="14" customWidth="1"/>
    <col min="5" max="5" width="14.7265625" style="14" customWidth="1"/>
    <col min="6" max="6" width="19.4531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50.453125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32" thickTop="1">
      <c r="B2" s="49" t="s">
        <v>55</v>
      </c>
      <c r="C2" s="50"/>
      <c r="D2" s="302" t="s">
        <v>402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98</v>
      </c>
      <c r="C10" s="26"/>
      <c r="D10" s="38">
        <v>231.1</v>
      </c>
      <c r="E10" s="38">
        <v>0</v>
      </c>
      <c r="F10" s="38">
        <v>231.1</v>
      </c>
      <c r="G10" s="26"/>
      <c r="H10" s="38">
        <v>231.1</v>
      </c>
      <c r="I10" s="38">
        <v>0</v>
      </c>
      <c r="J10" s="38">
        <v>231.1</v>
      </c>
      <c r="K10" s="26"/>
      <c r="L10" s="38">
        <v>0</v>
      </c>
      <c r="M10" s="39"/>
    </row>
    <row r="11" spans="1:14" ht="10.5">
      <c r="A11" s="25">
        <v>1</v>
      </c>
      <c r="B11" s="42" t="s">
        <v>70</v>
      </c>
      <c r="D11" s="22">
        <v>231.1</v>
      </c>
      <c r="E11" s="22"/>
      <c r="F11" s="22">
        <v>231.1</v>
      </c>
      <c r="G11" s="26"/>
      <c r="H11" s="22">
        <v>231.1</v>
      </c>
      <c r="I11" s="22"/>
      <c r="J11" s="22">
        <v>231.1</v>
      </c>
      <c r="K11" s="26"/>
      <c r="L11" s="22">
        <v>0</v>
      </c>
      <c r="M11" s="22"/>
      <c r="N11" s="84" t="s">
        <v>450</v>
      </c>
    </row>
    <row r="12" spans="1:14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/>
      <c r="J12" s="20">
        <v>0</v>
      </c>
      <c r="K12" s="26"/>
      <c r="L12" s="20">
        <v>0</v>
      </c>
      <c r="M12" s="20"/>
      <c r="N12" s="84" t="s">
        <v>450</v>
      </c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41742479</v>
      </c>
      <c r="E14" s="38">
        <v>0</v>
      </c>
      <c r="F14" s="38">
        <v>41742479</v>
      </c>
      <c r="G14" s="26"/>
      <c r="H14" s="38">
        <v>41742479</v>
      </c>
      <c r="I14" s="38">
        <v>0</v>
      </c>
      <c r="J14" s="38">
        <v>41742479</v>
      </c>
      <c r="K14" s="26"/>
      <c r="L14" s="38">
        <v>0</v>
      </c>
      <c r="M14" s="38"/>
    </row>
    <row r="15" spans="1:14" ht="10.5">
      <c r="A15" s="25">
        <v>1</v>
      </c>
      <c r="B15" s="42" t="s">
        <v>59</v>
      </c>
      <c r="C15" s="26"/>
      <c r="D15" s="22">
        <v>21246833</v>
      </c>
      <c r="E15" s="22"/>
      <c r="F15" s="22">
        <v>21246833</v>
      </c>
      <c r="G15" s="26"/>
      <c r="H15" s="22">
        <v>21246833</v>
      </c>
      <c r="I15" s="22"/>
      <c r="J15" s="22">
        <v>21246833</v>
      </c>
      <c r="K15" s="26"/>
      <c r="L15" s="22">
        <v>0</v>
      </c>
      <c r="M15" s="22"/>
      <c r="N15" s="84" t="s">
        <v>450</v>
      </c>
    </row>
    <row r="16" spans="1:14" ht="10.5">
      <c r="A16" s="129">
        <v>2</v>
      </c>
      <c r="B16" s="43" t="s">
        <v>60</v>
      </c>
      <c r="C16" s="26"/>
      <c r="D16" s="20">
        <v>20495646</v>
      </c>
      <c r="E16" s="20"/>
      <c r="F16" s="20">
        <v>20495646</v>
      </c>
      <c r="G16" s="26"/>
      <c r="H16" s="20">
        <v>20495646</v>
      </c>
      <c r="I16" s="20"/>
      <c r="J16" s="20">
        <v>20495646</v>
      </c>
      <c r="K16" s="26"/>
      <c r="L16" s="20">
        <v>0</v>
      </c>
      <c r="M16" s="20"/>
      <c r="N16" s="84" t="s">
        <v>450</v>
      </c>
    </row>
    <row r="17" spans="1:15" ht="10.5">
      <c r="A17" s="25">
        <v>3</v>
      </c>
      <c r="B17" s="42" t="s">
        <v>421</v>
      </c>
      <c r="C17" s="26"/>
      <c r="D17" s="22"/>
      <c r="E17" s="22"/>
      <c r="F17" s="22">
        <v>0</v>
      </c>
      <c r="G17" s="26"/>
      <c r="H17" s="22"/>
      <c r="I17" s="22"/>
      <c r="J17" s="22">
        <v>0</v>
      </c>
      <c r="K17" s="26"/>
      <c r="L17" s="22"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/>
      <c r="E18" s="20"/>
      <c r="F18" s="20">
        <v>0</v>
      </c>
      <c r="G18" s="26"/>
      <c r="H18" s="20"/>
      <c r="I18" s="20"/>
      <c r="J18" s="20">
        <v>0</v>
      </c>
      <c r="K18" s="26"/>
      <c r="L18" s="20">
        <v>0</v>
      </c>
      <c r="M18" s="20"/>
      <c r="N18" s="84" t="s">
        <v>450</v>
      </c>
    </row>
    <row r="19" spans="1:15" ht="10.5">
      <c r="A19" s="25">
        <v>5</v>
      </c>
      <c r="B19" s="42" t="s">
        <v>12</v>
      </c>
      <c r="C19" s="26"/>
      <c r="D19" s="22"/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/>
      <c r="E21" s="22">
        <v>0</v>
      </c>
      <c r="F21" s="22">
        <v>0</v>
      </c>
      <c r="G21" s="26"/>
      <c r="H21" s="22"/>
      <c r="I21" s="22"/>
      <c r="J21" s="22">
        <v>0</v>
      </c>
      <c r="K21" s="26"/>
      <c r="L21" s="22">
        <v>0</v>
      </c>
      <c r="M21" s="22"/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51701565</v>
      </c>
      <c r="E23" s="38">
        <v>0</v>
      </c>
      <c r="F23" s="38">
        <v>51701565</v>
      </c>
      <c r="G23" s="26"/>
      <c r="H23" s="38">
        <v>51701565</v>
      </c>
      <c r="I23" s="38">
        <v>0</v>
      </c>
      <c r="J23" s="38">
        <v>51701565</v>
      </c>
      <c r="K23" s="26"/>
      <c r="L23" s="38">
        <v>0</v>
      </c>
      <c r="M23" s="38"/>
    </row>
    <row r="24" spans="1:15" ht="10.5">
      <c r="A24" s="129">
        <v>9</v>
      </c>
      <c r="B24" s="43" t="s">
        <v>11</v>
      </c>
      <c r="D24" s="20"/>
      <c r="E24" s="20"/>
      <c r="F24" s="20">
        <v>0</v>
      </c>
      <c r="G24" s="26"/>
      <c r="H24" s="20"/>
      <c r="I24" s="20"/>
      <c r="J24" s="20">
        <v>0</v>
      </c>
      <c r="K24" s="26"/>
      <c r="L24" s="20">
        <v>0</v>
      </c>
      <c r="M24" s="20"/>
      <c r="N24" s="84" t="s">
        <v>450</v>
      </c>
    </row>
    <row r="25" spans="1:15" ht="10.5">
      <c r="A25" s="25">
        <v>10</v>
      </c>
      <c r="B25" s="42" t="s">
        <v>67</v>
      </c>
      <c r="D25" s="22">
        <v>10500000</v>
      </c>
      <c r="E25" s="22"/>
      <c r="F25" s="22">
        <v>10500000</v>
      </c>
      <c r="G25" s="26"/>
      <c r="H25" s="22">
        <v>16500000</v>
      </c>
      <c r="I25" s="22"/>
      <c r="J25" s="22">
        <v>16500000</v>
      </c>
      <c r="K25" s="26"/>
      <c r="L25" s="22">
        <v>-6000000</v>
      </c>
      <c r="M25" s="22" t="s">
        <v>45</v>
      </c>
      <c r="N25" s="84" t="s">
        <v>450</v>
      </c>
    </row>
    <row r="26" spans="1:15" ht="10.5">
      <c r="A26" s="129">
        <v>11</v>
      </c>
      <c r="B26" s="43" t="s">
        <v>77</v>
      </c>
      <c r="D26" s="20"/>
      <c r="E26" s="20"/>
      <c r="F26" s="20">
        <v>0</v>
      </c>
      <c r="G26" s="26"/>
      <c r="H26" s="20"/>
      <c r="I26" s="20"/>
      <c r="J26" s="20">
        <v>0</v>
      </c>
      <c r="K26" s="26"/>
      <c r="L26" s="20">
        <v>0</v>
      </c>
      <c r="M26" s="20"/>
      <c r="N26" s="84" t="s">
        <v>450</v>
      </c>
    </row>
    <row r="27" spans="1:15" ht="10.5">
      <c r="A27" s="25">
        <v>12</v>
      </c>
      <c r="B27" s="42" t="s">
        <v>74</v>
      </c>
      <c r="D27" s="22">
        <v>8686565</v>
      </c>
      <c r="E27" s="22"/>
      <c r="F27" s="22">
        <v>8686565</v>
      </c>
      <c r="G27" s="26"/>
      <c r="H27" s="22">
        <v>8668565</v>
      </c>
      <c r="I27" s="22"/>
      <c r="J27" s="22">
        <v>8668565</v>
      </c>
      <c r="K27" s="26"/>
      <c r="L27" s="22">
        <v>18000</v>
      </c>
      <c r="M27" s="22" t="s">
        <v>49</v>
      </c>
      <c r="N27" s="84" t="s">
        <v>450</v>
      </c>
    </row>
    <row r="28" spans="1:15" ht="10.5">
      <c r="A28" s="129">
        <v>13</v>
      </c>
      <c r="B28" s="43" t="s">
        <v>75</v>
      </c>
      <c r="D28" s="20"/>
      <c r="E28" s="20"/>
      <c r="F28" s="20">
        <v>0</v>
      </c>
      <c r="G28" s="26"/>
      <c r="H28" s="20">
        <v>18000</v>
      </c>
      <c r="I28" s="20"/>
      <c r="J28" s="20">
        <v>18000</v>
      </c>
      <c r="K28" s="26"/>
      <c r="L28" s="20">
        <v>-18000</v>
      </c>
      <c r="M28" s="20" t="s">
        <v>49</v>
      </c>
      <c r="N28" s="84" t="s">
        <v>450</v>
      </c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D30" s="14">
        <v>20700000</v>
      </c>
      <c r="E30" s="20"/>
      <c r="F30" s="20">
        <v>20700000</v>
      </c>
      <c r="G30" s="20"/>
      <c r="H30" s="20">
        <v>14700000</v>
      </c>
      <c r="I30" s="20"/>
      <c r="J30" s="20">
        <v>14700000</v>
      </c>
      <c r="K30" s="20"/>
      <c r="L30" s="20">
        <v>6000000</v>
      </c>
      <c r="M30" s="20" t="s">
        <v>46</v>
      </c>
      <c r="N30" s="84"/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>
        <v>11815000</v>
      </c>
      <c r="E32" s="20"/>
      <c r="F32" s="20">
        <v>11815000</v>
      </c>
      <c r="G32" s="26"/>
      <c r="H32" s="20">
        <v>11815000</v>
      </c>
      <c r="I32" s="20"/>
      <c r="J32" s="20">
        <v>11815000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239793200</v>
      </c>
      <c r="E38" s="38">
        <v>0</v>
      </c>
      <c r="F38" s="38">
        <v>239793200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>
        <v>239793200</v>
      </c>
      <c r="E40" s="22"/>
      <c r="F40" s="22">
        <v>239793200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93444044</v>
      </c>
      <c r="E41" s="32">
        <v>0</v>
      </c>
      <c r="F41" s="32">
        <v>93444044</v>
      </c>
      <c r="G41" s="26"/>
      <c r="H41" s="32">
        <v>93444044</v>
      </c>
      <c r="I41" s="32">
        <v>0</v>
      </c>
      <c r="J41" s="32">
        <v>93444044</v>
      </c>
      <c r="K41" s="26"/>
      <c r="L41" s="32">
        <v>0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42" priority="6" operator="containsText" text="ERROR">
      <formula>NOT(ISERROR(SEARCH("ERROR",N37)))</formula>
    </cfRule>
  </conditionalFormatting>
  <conditionalFormatting sqref="N34:N35">
    <cfRule type="containsText" dxfId="41" priority="5" operator="containsText" text="ERROR">
      <formula>NOT(ISERROR(SEARCH("ERROR",N34)))</formula>
    </cfRule>
  </conditionalFormatting>
  <conditionalFormatting sqref="N24:N32">
    <cfRule type="containsText" dxfId="40" priority="4" operator="containsText" text="ERROR">
      <formula>NOT(ISERROR(SEARCH("ERROR",N24)))</formula>
    </cfRule>
  </conditionalFormatting>
  <conditionalFormatting sqref="N15:N22">
    <cfRule type="containsText" dxfId="39" priority="3" operator="containsText" text="ERROR">
      <formula>NOT(ISERROR(SEARCH("ERROR",N15)))</formula>
    </cfRule>
  </conditionalFormatting>
  <conditionalFormatting sqref="N11">
    <cfRule type="containsText" dxfId="38" priority="2" operator="containsText" text="ERROR">
      <formula>NOT(ISERROR(SEARCH("ERROR",N11)))</formula>
    </cfRule>
  </conditionalFormatting>
  <conditionalFormatting sqref="N12">
    <cfRule type="containsText" dxfId="37" priority="1" operator="containsText" text="ERROR">
      <formula>NOT(ISERROR(SEARCH("ERROR",N12)))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43"/>
  <sheetViews>
    <sheetView showGridLines="0" zoomScale="80" zoomScaleNormal="80" workbookViewId="0">
      <selection activeCell="A76" sqref="A76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2.1796875" style="14" customWidth="1"/>
    <col min="4" max="4" width="21.26953125" style="14" customWidth="1"/>
    <col min="5" max="5" width="14.7265625" style="14" customWidth="1"/>
    <col min="6" max="6" width="19.4531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16.26953125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51" t="s">
        <v>403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98</v>
      </c>
      <c r="C10" s="26"/>
      <c r="D10" s="38">
        <v>0</v>
      </c>
      <c r="E10" s="38">
        <v>0</v>
      </c>
      <c r="F10" s="38">
        <v>0</v>
      </c>
      <c r="G10" s="26"/>
      <c r="H10" s="38">
        <v>0</v>
      </c>
      <c r="I10" s="38">
        <v>0</v>
      </c>
      <c r="J10" s="38">
        <v>0</v>
      </c>
      <c r="K10" s="26"/>
      <c r="L10" s="38">
        <v>0</v>
      </c>
      <c r="M10" s="39"/>
    </row>
    <row r="11" spans="1:14" ht="10.5">
      <c r="A11" s="25">
        <v>1</v>
      </c>
      <c r="B11" s="42" t="s">
        <v>70</v>
      </c>
      <c r="D11" s="22"/>
      <c r="E11" s="22"/>
      <c r="F11" s="22">
        <v>0</v>
      </c>
      <c r="G11" s="26"/>
      <c r="H11" s="22"/>
      <c r="I11" s="22"/>
      <c r="J11" s="22">
        <v>0</v>
      </c>
      <c r="K11" s="26"/>
      <c r="L11" s="22">
        <v>0</v>
      </c>
      <c r="M11" s="22"/>
      <c r="N11" s="84" t="s">
        <v>450</v>
      </c>
    </row>
    <row r="12" spans="1:14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/>
      <c r="J12" s="20">
        <v>0</v>
      </c>
      <c r="K12" s="26"/>
      <c r="L12" s="20">
        <v>0</v>
      </c>
      <c r="M12" s="20"/>
      <c r="N12" s="84" t="s">
        <v>450</v>
      </c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0</v>
      </c>
      <c r="E14" s="38">
        <v>0</v>
      </c>
      <c r="F14" s="38">
        <v>0</v>
      </c>
      <c r="G14" s="26"/>
      <c r="H14" s="38">
        <v>61600759.149999999</v>
      </c>
      <c r="I14" s="38">
        <v>0</v>
      </c>
      <c r="J14" s="38">
        <v>61600759.149999999</v>
      </c>
      <c r="K14" s="26"/>
      <c r="L14" s="38">
        <v>-61600759.149999999</v>
      </c>
      <c r="M14" s="38"/>
    </row>
    <row r="15" spans="1:14" ht="10.5">
      <c r="A15" s="25">
        <v>1</v>
      </c>
      <c r="B15" s="42" t="s">
        <v>59</v>
      </c>
      <c r="C15" s="26"/>
      <c r="D15" s="22"/>
      <c r="E15" s="22"/>
      <c r="F15" s="22">
        <v>0</v>
      </c>
      <c r="G15" s="26"/>
      <c r="H15" s="22"/>
      <c r="I15" s="22"/>
      <c r="J15" s="22">
        <v>0</v>
      </c>
      <c r="K15" s="26"/>
      <c r="L15" s="22">
        <v>0</v>
      </c>
      <c r="M15" s="22"/>
      <c r="N15" s="84" t="s">
        <v>450</v>
      </c>
    </row>
    <row r="16" spans="1:14" ht="10.5">
      <c r="A16" s="129">
        <v>2</v>
      </c>
      <c r="B16" s="43" t="s">
        <v>60</v>
      </c>
      <c r="C16" s="26"/>
      <c r="D16" s="20"/>
      <c r="E16" s="20"/>
      <c r="F16" s="20">
        <v>0</v>
      </c>
      <c r="G16" s="26"/>
      <c r="H16" s="20"/>
      <c r="I16" s="20"/>
      <c r="J16" s="20">
        <v>0</v>
      </c>
      <c r="K16" s="26"/>
      <c r="L16" s="20">
        <v>0</v>
      </c>
      <c r="M16" s="20"/>
      <c r="N16" s="84" t="s">
        <v>450</v>
      </c>
    </row>
    <row r="17" spans="1:15" ht="10.5">
      <c r="A17" s="25">
        <v>3</v>
      </c>
      <c r="B17" s="42" t="s">
        <v>421</v>
      </c>
      <c r="C17" s="26"/>
      <c r="D17" s="22"/>
      <c r="E17" s="22"/>
      <c r="F17" s="22">
        <v>0</v>
      </c>
      <c r="G17" s="26"/>
      <c r="H17" s="22"/>
      <c r="I17" s="22"/>
      <c r="J17" s="22">
        <v>0</v>
      </c>
      <c r="K17" s="26"/>
      <c r="L17" s="22"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/>
      <c r="E18" s="20"/>
      <c r="F18" s="20">
        <v>0</v>
      </c>
      <c r="G18" s="26"/>
      <c r="H18" s="20">
        <v>61600759.149999999</v>
      </c>
      <c r="I18" s="20"/>
      <c r="J18" s="20">
        <v>61600759.149999999</v>
      </c>
      <c r="K18" s="26"/>
      <c r="L18" s="20">
        <v>-61600759.149999999</v>
      </c>
      <c r="M18" s="20" t="s">
        <v>45</v>
      </c>
      <c r="N18" s="84" t="s">
        <v>450</v>
      </c>
    </row>
    <row r="19" spans="1:15" ht="10.5">
      <c r="A19" s="25">
        <v>5</v>
      </c>
      <c r="B19" s="42" t="s">
        <v>12</v>
      </c>
      <c r="C19" s="26"/>
      <c r="D19" s="22"/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/>
      <c r="E21" s="22">
        <v>0</v>
      </c>
      <c r="F21" s="22">
        <v>0</v>
      </c>
      <c r="G21" s="26"/>
      <c r="H21" s="22"/>
      <c r="I21" s="22"/>
      <c r="J21" s="22">
        <v>0</v>
      </c>
      <c r="K21" s="26"/>
      <c r="L21" s="22">
        <v>0</v>
      </c>
      <c r="M21" s="22"/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5056200</v>
      </c>
      <c r="E23" s="38">
        <v>0</v>
      </c>
      <c r="F23" s="38">
        <v>5056200</v>
      </c>
      <c r="G23" s="26"/>
      <c r="H23" s="38">
        <v>7009650</v>
      </c>
      <c r="I23" s="38">
        <v>0</v>
      </c>
      <c r="J23" s="38">
        <v>7009650</v>
      </c>
      <c r="K23" s="26"/>
      <c r="L23" s="38">
        <v>-1953450</v>
      </c>
      <c r="M23" s="38"/>
    </row>
    <row r="24" spans="1:15" ht="10.5">
      <c r="A24" s="129">
        <v>9</v>
      </c>
      <c r="B24" s="43" t="s">
        <v>11</v>
      </c>
      <c r="D24" s="20"/>
      <c r="E24" s="20"/>
      <c r="F24" s="20">
        <v>0</v>
      </c>
      <c r="G24" s="26"/>
      <c r="H24" s="20"/>
      <c r="I24" s="20"/>
      <c r="J24" s="20">
        <v>0</v>
      </c>
      <c r="K24" s="26"/>
      <c r="L24" s="20">
        <v>0</v>
      </c>
      <c r="M24" s="20"/>
      <c r="N24" s="84" t="s">
        <v>450</v>
      </c>
    </row>
    <row r="25" spans="1:15" ht="10.5">
      <c r="A25" s="25">
        <v>10</v>
      </c>
      <c r="B25" s="42" t="s">
        <v>67</v>
      </c>
      <c r="D25" s="22">
        <v>4000000</v>
      </c>
      <c r="E25" s="22"/>
      <c r="F25" s="22">
        <v>4000000</v>
      </c>
      <c r="G25" s="26"/>
      <c r="H25" s="22">
        <v>4000000</v>
      </c>
      <c r="I25" s="22"/>
      <c r="J25" s="22">
        <v>4000000</v>
      </c>
      <c r="K25" s="26"/>
      <c r="L25" s="22">
        <v>0</v>
      </c>
      <c r="M25" s="22"/>
      <c r="N25" s="84" t="s">
        <v>450</v>
      </c>
    </row>
    <row r="26" spans="1:15" ht="10.5">
      <c r="A26" s="129">
        <v>11</v>
      </c>
      <c r="B26" s="43" t="s">
        <v>77</v>
      </c>
      <c r="D26" s="20"/>
      <c r="E26" s="20"/>
      <c r="F26" s="20">
        <v>0</v>
      </c>
      <c r="G26" s="26"/>
      <c r="H26" s="20"/>
      <c r="I26" s="20"/>
      <c r="J26" s="20">
        <v>0</v>
      </c>
      <c r="K26" s="26"/>
      <c r="L26" s="20">
        <v>0</v>
      </c>
      <c r="M26" s="20"/>
      <c r="N26" s="84" t="s">
        <v>450</v>
      </c>
    </row>
    <row r="27" spans="1:15" ht="10.5">
      <c r="A27" s="25">
        <v>12</v>
      </c>
      <c r="B27" s="42" t="s">
        <v>74</v>
      </c>
      <c r="D27" s="22">
        <v>1056200</v>
      </c>
      <c r="E27" s="22"/>
      <c r="F27" s="22">
        <v>1056200</v>
      </c>
      <c r="G27" s="26"/>
      <c r="H27" s="22">
        <v>1054200</v>
      </c>
      <c r="I27" s="22"/>
      <c r="J27" s="22">
        <v>1054200</v>
      </c>
      <c r="K27" s="26"/>
      <c r="L27" s="22">
        <v>2000</v>
      </c>
      <c r="M27" s="22" t="s">
        <v>49</v>
      </c>
      <c r="N27" s="84" t="s">
        <v>450</v>
      </c>
    </row>
    <row r="28" spans="1:15" ht="10.5">
      <c r="A28" s="129">
        <v>13</v>
      </c>
      <c r="B28" s="43" t="s">
        <v>75</v>
      </c>
      <c r="D28" s="20"/>
      <c r="E28" s="20"/>
      <c r="F28" s="20">
        <v>0</v>
      </c>
      <c r="G28" s="26"/>
      <c r="H28" s="20">
        <v>2000</v>
      </c>
      <c r="I28" s="20"/>
      <c r="J28" s="20">
        <v>2000</v>
      </c>
      <c r="K28" s="26"/>
      <c r="L28" s="20">
        <v>-2000</v>
      </c>
      <c r="M28" s="20" t="s">
        <v>49</v>
      </c>
      <c r="N28" s="84" t="s">
        <v>450</v>
      </c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E30" s="20"/>
      <c r="F30" s="20">
        <v>0</v>
      </c>
      <c r="G30" s="20"/>
      <c r="H30" s="20">
        <v>1953450</v>
      </c>
      <c r="I30" s="20"/>
      <c r="J30" s="20">
        <v>1953450</v>
      </c>
      <c r="K30" s="20"/>
      <c r="L30" s="20">
        <v>-1953450</v>
      </c>
      <c r="M30" s="20" t="s">
        <v>49</v>
      </c>
      <c r="N30" s="84"/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/>
      <c r="E32" s="20"/>
      <c r="F32" s="20">
        <v>0</v>
      </c>
      <c r="G32" s="26"/>
      <c r="H32" s="20"/>
      <c r="I32" s="20"/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24100000</v>
      </c>
      <c r="E38" s="38">
        <v>0</v>
      </c>
      <c r="F38" s="38">
        <v>24100000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>
        <v>24100000</v>
      </c>
      <c r="E40" s="22"/>
      <c r="F40" s="22">
        <v>24100000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5056200</v>
      </c>
      <c r="E41" s="32">
        <v>0</v>
      </c>
      <c r="F41" s="32">
        <v>5056200</v>
      </c>
      <c r="G41" s="26"/>
      <c r="H41" s="32">
        <v>68610409.150000006</v>
      </c>
      <c r="I41" s="32">
        <v>0</v>
      </c>
      <c r="J41" s="32">
        <v>68610409.150000006</v>
      </c>
      <c r="K41" s="26"/>
      <c r="L41" s="32">
        <v>-63554209.149999999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36" priority="6" operator="containsText" text="ERROR">
      <formula>NOT(ISERROR(SEARCH("ERROR",N37)))</formula>
    </cfRule>
  </conditionalFormatting>
  <conditionalFormatting sqref="N34:N35">
    <cfRule type="containsText" dxfId="35" priority="5" operator="containsText" text="ERROR">
      <formula>NOT(ISERROR(SEARCH("ERROR",N34)))</formula>
    </cfRule>
  </conditionalFormatting>
  <conditionalFormatting sqref="N24:N32">
    <cfRule type="containsText" dxfId="34" priority="4" operator="containsText" text="ERROR">
      <formula>NOT(ISERROR(SEARCH("ERROR",N24)))</formula>
    </cfRule>
  </conditionalFormatting>
  <conditionalFormatting sqref="N15:N22">
    <cfRule type="containsText" dxfId="33" priority="3" operator="containsText" text="ERROR">
      <formula>NOT(ISERROR(SEARCH("ERROR",N15)))</formula>
    </cfRule>
  </conditionalFormatting>
  <conditionalFormatting sqref="N11">
    <cfRule type="containsText" dxfId="32" priority="2" operator="containsText" text="ERROR">
      <formula>NOT(ISERROR(SEARCH("ERROR",N11)))</formula>
    </cfRule>
  </conditionalFormatting>
  <conditionalFormatting sqref="N12">
    <cfRule type="containsText" dxfId="31" priority="1" operator="containsText" text="ERROR">
      <formula>NOT(ISERROR(SEARCH("ERROR",N12)))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43"/>
  <sheetViews>
    <sheetView showGridLines="0" zoomScale="80" zoomScaleNormal="80" workbookViewId="0">
      <selection activeCell="A76" sqref="A76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.7265625" style="14" customWidth="1"/>
    <col min="4" max="4" width="26.54296875" style="14" customWidth="1"/>
    <col min="5" max="5" width="14.7265625" style="14" customWidth="1"/>
    <col min="6" max="6" width="19.4531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16.26953125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51" t="s">
        <v>404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98</v>
      </c>
      <c r="C10" s="26"/>
      <c r="D10" s="38">
        <v>0</v>
      </c>
      <c r="E10" s="38">
        <v>0</v>
      </c>
      <c r="F10" s="38">
        <v>0</v>
      </c>
      <c r="G10" s="26"/>
      <c r="H10" s="38">
        <v>0</v>
      </c>
      <c r="I10" s="38">
        <v>0</v>
      </c>
      <c r="J10" s="38">
        <v>0</v>
      </c>
      <c r="K10" s="26"/>
      <c r="L10" s="38">
        <v>0</v>
      </c>
      <c r="M10" s="39"/>
    </row>
    <row r="11" spans="1:14" ht="10.5">
      <c r="A11" s="25">
        <v>1</v>
      </c>
      <c r="B11" s="42" t="s">
        <v>70</v>
      </c>
      <c r="D11" s="22"/>
      <c r="E11" s="22"/>
      <c r="F11" s="22">
        <v>0</v>
      </c>
      <c r="G11" s="26"/>
      <c r="H11" s="22"/>
      <c r="I11" s="22"/>
      <c r="J11" s="22">
        <v>0</v>
      </c>
      <c r="K11" s="26"/>
      <c r="L11" s="22">
        <v>0</v>
      </c>
      <c r="M11" s="22"/>
      <c r="N11" s="84" t="s">
        <v>450</v>
      </c>
    </row>
    <row r="12" spans="1:14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/>
      <c r="J12" s="20">
        <v>0</v>
      </c>
      <c r="K12" s="26"/>
      <c r="L12" s="20">
        <v>0</v>
      </c>
      <c r="M12" s="20"/>
      <c r="N12" s="84" t="s">
        <v>450</v>
      </c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0</v>
      </c>
      <c r="E14" s="38">
        <v>0</v>
      </c>
      <c r="F14" s="38">
        <v>0</v>
      </c>
      <c r="G14" s="26"/>
      <c r="H14" s="38">
        <v>71713477.230000004</v>
      </c>
      <c r="I14" s="38">
        <v>0</v>
      </c>
      <c r="J14" s="38">
        <v>71713477.230000004</v>
      </c>
      <c r="K14" s="26"/>
      <c r="L14" s="38">
        <v>-71713477.230000004</v>
      </c>
      <c r="M14" s="38"/>
    </row>
    <row r="15" spans="1:14" ht="10.5">
      <c r="A15" s="25">
        <v>1</v>
      </c>
      <c r="B15" s="42" t="s">
        <v>59</v>
      </c>
      <c r="C15" s="26"/>
      <c r="D15" s="22"/>
      <c r="E15" s="22"/>
      <c r="F15" s="22">
        <v>0</v>
      </c>
      <c r="G15" s="26"/>
      <c r="H15" s="22"/>
      <c r="I15" s="22"/>
      <c r="J15" s="22">
        <v>0</v>
      </c>
      <c r="K15" s="26"/>
      <c r="L15" s="22">
        <v>0</v>
      </c>
      <c r="M15" s="22"/>
      <c r="N15" s="84" t="s">
        <v>450</v>
      </c>
    </row>
    <row r="16" spans="1:14" ht="10.5">
      <c r="A16" s="129">
        <v>2</v>
      </c>
      <c r="B16" s="43" t="s">
        <v>60</v>
      </c>
      <c r="C16" s="26"/>
      <c r="D16" s="20"/>
      <c r="E16" s="20"/>
      <c r="F16" s="20">
        <v>0</v>
      </c>
      <c r="G16" s="26"/>
      <c r="H16" s="20"/>
      <c r="I16" s="20"/>
      <c r="J16" s="20">
        <v>0</v>
      </c>
      <c r="K16" s="26"/>
      <c r="L16" s="20">
        <v>0</v>
      </c>
      <c r="M16" s="20"/>
      <c r="N16" s="84" t="s">
        <v>450</v>
      </c>
    </row>
    <row r="17" spans="1:15" ht="10.5">
      <c r="A17" s="25">
        <v>3</v>
      </c>
      <c r="B17" s="42" t="s">
        <v>421</v>
      </c>
      <c r="C17" s="26"/>
      <c r="D17" s="22"/>
      <c r="E17" s="22"/>
      <c r="F17" s="22">
        <v>0</v>
      </c>
      <c r="G17" s="26"/>
      <c r="H17" s="22"/>
      <c r="I17" s="22"/>
      <c r="J17" s="22">
        <v>0</v>
      </c>
      <c r="K17" s="26"/>
      <c r="L17" s="22"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/>
      <c r="E18" s="20"/>
      <c r="F18" s="20">
        <v>0</v>
      </c>
      <c r="G18" s="26"/>
      <c r="H18" s="20">
        <v>71713477.230000004</v>
      </c>
      <c r="I18" s="20"/>
      <c r="J18" s="20">
        <v>71713477.230000004</v>
      </c>
      <c r="K18" s="26"/>
      <c r="L18" s="20">
        <v>-71713477.230000004</v>
      </c>
      <c r="M18" s="20" t="s">
        <v>45</v>
      </c>
      <c r="N18" s="84" t="s">
        <v>450</v>
      </c>
    </row>
    <row r="19" spans="1:15" ht="10.5">
      <c r="A19" s="25">
        <v>5</v>
      </c>
      <c r="B19" s="42" t="s">
        <v>12</v>
      </c>
      <c r="C19" s="26"/>
      <c r="D19" s="22"/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/>
      <c r="E21" s="22">
        <v>0</v>
      </c>
      <c r="F21" s="22">
        <v>0</v>
      </c>
      <c r="G21" s="26"/>
      <c r="H21" s="22"/>
      <c r="I21" s="22"/>
      <c r="J21" s="22">
        <v>0</v>
      </c>
      <c r="K21" s="26"/>
      <c r="L21" s="22">
        <v>0</v>
      </c>
      <c r="M21" s="22"/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0</v>
      </c>
      <c r="E23" s="38">
        <v>0</v>
      </c>
      <c r="F23" s="38">
        <v>0</v>
      </c>
      <c r="G23" s="26"/>
      <c r="H23" s="38">
        <v>0</v>
      </c>
      <c r="I23" s="38">
        <v>0</v>
      </c>
      <c r="J23" s="38">
        <v>0</v>
      </c>
      <c r="K23" s="26"/>
      <c r="L23" s="38">
        <v>0</v>
      </c>
      <c r="M23" s="38"/>
    </row>
    <row r="24" spans="1:15" ht="10.5">
      <c r="A24" s="129">
        <v>9</v>
      </c>
      <c r="B24" s="43" t="s">
        <v>11</v>
      </c>
      <c r="D24" s="20"/>
      <c r="E24" s="20"/>
      <c r="F24" s="20">
        <v>0</v>
      </c>
      <c r="G24" s="26"/>
      <c r="H24" s="20"/>
      <c r="I24" s="20"/>
      <c r="J24" s="20">
        <v>0</v>
      </c>
      <c r="K24" s="26"/>
      <c r="L24" s="20">
        <v>0</v>
      </c>
      <c r="M24" s="20"/>
      <c r="N24" s="84" t="s">
        <v>450</v>
      </c>
    </row>
    <row r="25" spans="1:15" ht="10.5">
      <c r="A25" s="25">
        <v>10</v>
      </c>
      <c r="B25" s="42" t="s">
        <v>67</v>
      </c>
      <c r="D25" s="22"/>
      <c r="E25" s="22"/>
      <c r="F25" s="22">
        <v>0</v>
      </c>
      <c r="G25" s="26"/>
      <c r="H25" s="22"/>
      <c r="I25" s="22"/>
      <c r="J25" s="22">
        <v>0</v>
      </c>
      <c r="K25" s="26"/>
      <c r="L25" s="22">
        <v>0</v>
      </c>
      <c r="M25" s="22"/>
      <c r="N25" s="84" t="s">
        <v>450</v>
      </c>
    </row>
    <row r="26" spans="1:15" ht="10.5">
      <c r="A26" s="129">
        <v>11</v>
      </c>
      <c r="B26" s="43" t="s">
        <v>77</v>
      </c>
      <c r="D26" s="20"/>
      <c r="E26" s="20"/>
      <c r="F26" s="20">
        <v>0</v>
      </c>
      <c r="G26" s="26"/>
      <c r="H26" s="20"/>
      <c r="I26" s="20"/>
      <c r="J26" s="20">
        <v>0</v>
      </c>
      <c r="K26" s="26"/>
      <c r="L26" s="20">
        <v>0</v>
      </c>
      <c r="M26" s="20"/>
      <c r="N26" s="84" t="s">
        <v>450</v>
      </c>
    </row>
    <row r="27" spans="1:15" ht="10.5">
      <c r="A27" s="25">
        <v>12</v>
      </c>
      <c r="B27" s="42" t="s">
        <v>74</v>
      </c>
      <c r="D27" s="22"/>
      <c r="E27" s="22"/>
      <c r="F27" s="22">
        <v>0</v>
      </c>
      <c r="G27" s="26"/>
      <c r="H27" s="22"/>
      <c r="I27" s="22"/>
      <c r="J27" s="22">
        <v>0</v>
      </c>
      <c r="K27" s="26"/>
      <c r="L27" s="22">
        <v>0</v>
      </c>
      <c r="M27" s="22"/>
      <c r="N27" s="84" t="s">
        <v>450</v>
      </c>
    </row>
    <row r="28" spans="1:15" ht="10.5">
      <c r="A28" s="129">
        <v>13</v>
      </c>
      <c r="B28" s="43" t="s">
        <v>75</v>
      </c>
      <c r="D28" s="20"/>
      <c r="E28" s="20"/>
      <c r="F28" s="20">
        <v>0</v>
      </c>
      <c r="G28" s="26"/>
      <c r="H28" s="20"/>
      <c r="I28" s="20"/>
      <c r="J28" s="20">
        <v>0</v>
      </c>
      <c r="K28" s="26"/>
      <c r="L28" s="20">
        <v>0</v>
      </c>
      <c r="M28" s="20"/>
      <c r="N28" s="84" t="s">
        <v>450</v>
      </c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E30" s="20"/>
      <c r="F30" s="20">
        <v>0</v>
      </c>
      <c r="G30" s="20"/>
      <c r="H30" s="20"/>
      <c r="I30" s="20"/>
      <c r="J30" s="20">
        <v>0</v>
      </c>
      <c r="K30" s="20"/>
      <c r="L30" s="20">
        <v>0</v>
      </c>
      <c r="M30" s="20"/>
      <c r="N30" s="84"/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/>
      <c r="E32" s="20"/>
      <c r="F32" s="20">
        <v>0</v>
      </c>
      <c r="G32" s="26"/>
      <c r="H32" s="20"/>
      <c r="I32" s="20"/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0</v>
      </c>
      <c r="E38" s="38">
        <v>0</v>
      </c>
      <c r="F38" s="38">
        <v>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/>
      <c r="E40" s="22"/>
      <c r="F40" s="22">
        <v>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0</v>
      </c>
      <c r="E41" s="32">
        <v>0</v>
      </c>
      <c r="F41" s="32">
        <v>0</v>
      </c>
      <c r="G41" s="26"/>
      <c r="H41" s="32">
        <v>71713477.230000004</v>
      </c>
      <c r="I41" s="32">
        <v>0</v>
      </c>
      <c r="J41" s="32">
        <v>71713477.230000004</v>
      </c>
      <c r="K41" s="26"/>
      <c r="L41" s="32">
        <v>-71713477.230000004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30" priority="6" operator="containsText" text="ERROR">
      <formula>NOT(ISERROR(SEARCH("ERROR",N37)))</formula>
    </cfRule>
  </conditionalFormatting>
  <conditionalFormatting sqref="N34:N35">
    <cfRule type="containsText" dxfId="29" priority="5" operator="containsText" text="ERROR">
      <formula>NOT(ISERROR(SEARCH("ERROR",N34)))</formula>
    </cfRule>
  </conditionalFormatting>
  <conditionalFormatting sqref="N24:N32">
    <cfRule type="containsText" dxfId="28" priority="4" operator="containsText" text="ERROR">
      <formula>NOT(ISERROR(SEARCH("ERROR",N24)))</formula>
    </cfRule>
  </conditionalFormatting>
  <conditionalFormatting sqref="N15:N22">
    <cfRule type="containsText" dxfId="27" priority="3" operator="containsText" text="ERROR">
      <formula>NOT(ISERROR(SEARCH("ERROR",N15)))</formula>
    </cfRule>
  </conditionalFormatting>
  <conditionalFormatting sqref="N11">
    <cfRule type="containsText" dxfId="26" priority="2" operator="containsText" text="ERROR">
      <formula>NOT(ISERROR(SEARCH("ERROR",N11)))</formula>
    </cfRule>
  </conditionalFormatting>
  <conditionalFormatting sqref="N12">
    <cfRule type="containsText" dxfId="25" priority="1" operator="containsText" text="ERROR">
      <formula>NOT(ISERROR(SEARCH("ERROR",N12)))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K32"/>
  <sheetViews>
    <sheetView showGridLines="0" workbookViewId="0">
      <selection activeCell="D32" sqref="D32"/>
    </sheetView>
  </sheetViews>
  <sheetFormatPr defaultColWidth="11.453125" defaultRowHeight="12.5"/>
  <cols>
    <col min="1" max="1" width="17.7265625" style="274" customWidth="1"/>
    <col min="2" max="2" width="36.1796875" style="274" customWidth="1"/>
    <col min="3" max="3" width="12" style="274" customWidth="1"/>
    <col min="4" max="4" width="2" style="274" customWidth="1"/>
    <col min="5" max="5" width="16.81640625" style="274" customWidth="1"/>
    <col min="6" max="6" width="25.1796875" style="274" customWidth="1"/>
    <col min="7" max="7" width="23.453125" style="274" customWidth="1"/>
    <col min="8" max="8" width="25.26953125" style="274" customWidth="1"/>
    <col min="9" max="9" width="13.1796875" style="274" customWidth="1"/>
    <col min="10" max="11" width="16.54296875" style="274" customWidth="1"/>
    <col min="12" max="16384" width="11.453125" style="274"/>
  </cols>
  <sheetData>
    <row r="1" spans="1:11">
      <c r="A1" s="307" t="s">
        <v>6</v>
      </c>
      <c r="B1" s="307" t="s">
        <v>7</v>
      </c>
      <c r="C1" s="307" t="s">
        <v>337</v>
      </c>
      <c r="D1" s="169"/>
      <c r="E1" s="309" t="s">
        <v>338</v>
      </c>
      <c r="F1" s="309"/>
      <c r="G1" s="309"/>
      <c r="H1" s="309"/>
      <c r="I1" s="309"/>
      <c r="J1" s="309"/>
      <c r="K1" s="309"/>
    </row>
    <row r="2" spans="1:11" ht="53" thickBot="1">
      <c r="A2" s="308"/>
      <c r="B2" s="308"/>
      <c r="C2" s="308"/>
      <c r="D2" s="169"/>
      <c r="E2" s="300" t="s">
        <v>47</v>
      </c>
      <c r="F2" s="300" t="s">
        <v>48</v>
      </c>
      <c r="G2" s="300" t="s">
        <v>44</v>
      </c>
      <c r="H2" s="300" t="s">
        <v>46</v>
      </c>
      <c r="I2" s="300" t="s">
        <v>43</v>
      </c>
      <c r="J2" s="300" t="s">
        <v>45</v>
      </c>
      <c r="K2" s="300" t="s">
        <v>49</v>
      </c>
    </row>
    <row r="3" spans="1:11" ht="13" thickTop="1">
      <c r="A3" s="186">
        <v>1</v>
      </c>
      <c r="B3" s="166" t="str">
        <f>+'Companies List'!B2</f>
        <v>Myanmar CNMC Nickel Co; LTD (*)</v>
      </c>
      <c r="C3" s="166">
        <f t="shared" ref="C3:C16" si="0">SUM(E3:K3)</f>
        <v>0</v>
      </c>
      <c r="D3" s="185"/>
      <c r="E3" s="166"/>
      <c r="F3" s="166"/>
      <c r="G3" s="166"/>
      <c r="H3" s="166"/>
      <c r="I3" s="166"/>
      <c r="J3" s="166"/>
      <c r="K3" s="166"/>
    </row>
    <row r="4" spans="1:11">
      <c r="A4" s="299">
        <f>+A3+1</f>
        <v>2</v>
      </c>
      <c r="B4" s="20" t="str">
        <f>+'Companies List'!B3</f>
        <v>Myanma Economic Corporation</v>
      </c>
      <c r="C4" s="20">
        <f t="shared" si="0"/>
        <v>0</v>
      </c>
      <c r="D4" s="185"/>
      <c r="E4" s="20"/>
      <c r="F4" s="20"/>
      <c r="G4" s="20"/>
      <c r="H4" s="20"/>
      <c r="I4" s="20"/>
      <c r="J4" s="20"/>
      <c r="K4" s="20"/>
    </row>
    <row r="5" spans="1:11">
      <c r="A5" s="298">
        <f>+A4+1</f>
        <v>3</v>
      </c>
      <c r="B5" s="22" t="str">
        <f>+'Companies List'!B4</f>
        <v>Ruby Dragon Mining Co., Ltd.</v>
      </c>
      <c r="C5" s="22">
        <f t="shared" si="0"/>
        <v>0</v>
      </c>
      <c r="D5" s="185"/>
      <c r="E5" s="22"/>
      <c r="F5" s="22"/>
      <c r="G5" s="22"/>
      <c r="H5" s="22"/>
      <c r="I5" s="22"/>
      <c r="J5" s="22"/>
      <c r="K5" s="22"/>
    </row>
    <row r="6" spans="1:11">
      <c r="A6" s="299">
        <f t="shared" ref="A6:A31" si="1">+A5+1</f>
        <v>4</v>
      </c>
      <c r="B6" s="20" t="str">
        <f>+'Companies List'!B5</f>
        <v>Shwe Taung Mining Co., Ltd.</v>
      </c>
      <c r="C6" s="20">
        <f t="shared" si="0"/>
        <v>0</v>
      </c>
      <c r="D6" s="185"/>
      <c r="E6" s="20"/>
      <c r="F6" s="20"/>
      <c r="G6" s="20"/>
      <c r="H6" s="20"/>
      <c r="I6" s="20"/>
      <c r="J6" s="20"/>
      <c r="K6" s="20"/>
    </row>
    <row r="7" spans="1:11">
      <c r="A7" s="298">
        <f t="shared" si="1"/>
        <v>5</v>
      </c>
      <c r="B7" s="22" t="str">
        <f>+'Companies List'!B6</f>
        <v>NgweYi Palae Mining Co.,Ltd (*)</v>
      </c>
      <c r="C7" s="22">
        <f t="shared" si="0"/>
        <v>0</v>
      </c>
      <c r="D7" s="185"/>
      <c r="E7" s="22"/>
      <c r="F7" s="22"/>
      <c r="G7" s="22"/>
      <c r="H7" s="22"/>
      <c r="I7" s="22"/>
      <c r="J7" s="22"/>
      <c r="K7" s="22"/>
    </row>
    <row r="8" spans="1:11">
      <c r="A8" s="299">
        <f t="shared" si="1"/>
        <v>6</v>
      </c>
      <c r="B8" s="20" t="str">
        <f>+'Companies List'!B7</f>
        <v>Win Myint Mo Industries Co.,Ltd (*)</v>
      </c>
      <c r="C8" s="20">
        <f t="shared" si="0"/>
        <v>0</v>
      </c>
      <c r="D8" s="185"/>
      <c r="E8" s="20"/>
      <c r="F8" s="20"/>
      <c r="G8" s="20"/>
      <c r="H8" s="20"/>
      <c r="I8" s="20"/>
      <c r="J8" s="20"/>
      <c r="K8" s="20"/>
    </row>
    <row r="9" spans="1:11">
      <c r="A9" s="298">
        <f t="shared" si="1"/>
        <v>7</v>
      </c>
      <c r="B9" s="22" t="str">
        <f>+'Companies List'!B8</f>
        <v>Tha Byu Mining Co.,Ltd (*)</v>
      </c>
      <c r="C9" s="22">
        <f t="shared" si="0"/>
        <v>0</v>
      </c>
      <c r="D9" s="185"/>
      <c r="E9" s="22"/>
      <c r="F9" s="22"/>
      <c r="G9" s="22"/>
      <c r="H9" s="22"/>
      <c r="I9" s="22"/>
      <c r="J9" s="22"/>
      <c r="K9" s="22"/>
    </row>
    <row r="10" spans="1:11">
      <c r="A10" s="299">
        <f t="shared" si="1"/>
        <v>8</v>
      </c>
      <c r="B10" s="20" t="str">
        <f>+'Companies List'!B9</f>
        <v>GPS Joint Venture Co., Ltd. (*)</v>
      </c>
      <c r="C10" s="20">
        <f t="shared" si="0"/>
        <v>0</v>
      </c>
      <c r="D10" s="185"/>
      <c r="E10" s="20"/>
      <c r="F10" s="20"/>
      <c r="G10" s="20"/>
      <c r="H10" s="20"/>
      <c r="I10" s="20"/>
      <c r="J10" s="20"/>
      <c r="K10" s="20"/>
    </row>
    <row r="11" spans="1:11">
      <c r="A11" s="298">
        <f t="shared" si="1"/>
        <v>9</v>
      </c>
      <c r="B11" s="22" t="str">
        <f>+'Companies List'!B10</f>
        <v>Electrum Mining  Co; Ltd</v>
      </c>
      <c r="C11" s="22">
        <f t="shared" si="0"/>
        <v>0</v>
      </c>
      <c r="D11" s="185"/>
      <c r="E11" s="22"/>
      <c r="F11" s="22"/>
      <c r="G11" s="22"/>
      <c r="H11" s="22"/>
      <c r="I11" s="22"/>
      <c r="J11" s="22"/>
      <c r="K11" s="22"/>
    </row>
    <row r="12" spans="1:11">
      <c r="A12" s="299">
        <f t="shared" si="1"/>
        <v>10</v>
      </c>
      <c r="B12" s="20" t="str">
        <f>+'Companies List'!B11</f>
        <v>Max Myanmar Industry Co;.,Ltd (*)</v>
      </c>
      <c r="C12" s="20">
        <f t="shared" si="0"/>
        <v>0</v>
      </c>
      <c r="D12" s="185"/>
      <c r="E12" s="20"/>
      <c r="F12" s="20"/>
      <c r="G12" s="20"/>
      <c r="H12" s="20"/>
      <c r="I12" s="20"/>
      <c r="J12" s="20"/>
      <c r="K12" s="20"/>
    </row>
    <row r="13" spans="1:11">
      <c r="A13" s="298">
        <f t="shared" si="1"/>
        <v>11</v>
      </c>
      <c r="B13" s="22" t="str">
        <f>+'Companies List'!B12</f>
        <v>Htoo International Industrial Gorup Co.,Ltd</v>
      </c>
      <c r="C13" s="22">
        <f t="shared" si="0"/>
        <v>0</v>
      </c>
      <c r="D13" s="185"/>
      <c r="E13" s="22"/>
      <c r="F13" s="22"/>
      <c r="G13" s="22"/>
      <c r="H13" s="22"/>
      <c r="I13" s="22"/>
      <c r="J13" s="22"/>
      <c r="K13" s="22"/>
    </row>
    <row r="14" spans="1:11">
      <c r="A14" s="299">
        <f t="shared" si="1"/>
        <v>12</v>
      </c>
      <c r="B14" s="20" t="str">
        <f>+'Companies List'!B13</f>
        <v>Tun Thwin Mining Co., Ltd</v>
      </c>
      <c r="C14" s="20">
        <f t="shared" si="0"/>
        <v>0</v>
      </c>
      <c r="D14" s="185"/>
      <c r="E14" s="20"/>
      <c r="F14" s="20"/>
      <c r="G14" s="20"/>
      <c r="H14" s="20"/>
      <c r="I14" s="20"/>
      <c r="J14" s="20"/>
      <c r="K14" s="20"/>
    </row>
    <row r="15" spans="1:11">
      <c r="A15" s="298">
        <f t="shared" si="1"/>
        <v>13</v>
      </c>
      <c r="B15" s="22" t="str">
        <f>+'Companies List'!B14</f>
        <v>Shwe Moe Yan Co.,Ltd</v>
      </c>
      <c r="C15" s="22">
        <f t="shared" si="0"/>
        <v>0</v>
      </c>
      <c r="D15" s="185"/>
      <c r="E15" s="22"/>
      <c r="F15" s="22"/>
      <c r="G15" s="22"/>
      <c r="H15" s="22"/>
      <c r="I15" s="22"/>
      <c r="J15" s="22"/>
      <c r="K15" s="22"/>
    </row>
    <row r="16" spans="1:11">
      <c r="A16" s="299">
        <f t="shared" si="1"/>
        <v>14</v>
      </c>
      <c r="B16" s="20" t="str">
        <f>+'Companies List'!B15</f>
        <v>Myanmar Yang Tse Copper Ltd (*)</v>
      </c>
      <c r="C16" s="20">
        <f t="shared" si="0"/>
        <v>0</v>
      </c>
      <c r="D16" s="185"/>
      <c r="E16" s="20"/>
      <c r="F16" s="20"/>
      <c r="G16" s="20"/>
      <c r="H16" s="20"/>
      <c r="I16" s="20"/>
      <c r="J16" s="20"/>
      <c r="K16" s="20"/>
    </row>
    <row r="17" spans="1:11">
      <c r="A17" s="298">
        <f t="shared" si="1"/>
        <v>15</v>
      </c>
      <c r="B17" s="22" t="str">
        <f>+'Companies List'!B16</f>
        <v>Sea Sun Star Mining Production &amp; Marketing Co.,Ltd</v>
      </c>
      <c r="C17" s="22"/>
      <c r="D17" s="185"/>
      <c r="E17" s="22"/>
      <c r="F17" s="22"/>
      <c r="G17" s="22"/>
      <c r="H17" s="22"/>
      <c r="I17" s="22"/>
      <c r="J17" s="22"/>
      <c r="K17" s="22"/>
    </row>
    <row r="18" spans="1:11">
      <c r="A18" s="299">
        <f t="shared" si="1"/>
        <v>16</v>
      </c>
      <c r="B18" s="20" t="str">
        <f>+'Companies List'!B17</f>
        <v>Eastern Mining Co.,Ltd</v>
      </c>
      <c r="C18" s="20"/>
      <c r="D18" s="185"/>
      <c r="E18" s="20"/>
      <c r="F18" s="20"/>
      <c r="G18" s="20"/>
      <c r="H18" s="20"/>
      <c r="I18" s="20"/>
      <c r="J18" s="20"/>
      <c r="K18" s="20"/>
    </row>
    <row r="19" spans="1:11">
      <c r="A19" s="298">
        <f t="shared" si="1"/>
        <v>17</v>
      </c>
      <c r="B19" s="22" t="str">
        <f>+'Companies List'!B18</f>
        <v>Swan Yadanar Htay Mining Co;Ltd</v>
      </c>
      <c r="C19" s="22"/>
      <c r="D19" s="185"/>
      <c r="E19" s="22"/>
      <c r="F19" s="22"/>
      <c r="G19" s="22"/>
      <c r="H19" s="22"/>
      <c r="I19" s="22"/>
      <c r="J19" s="22"/>
      <c r="K19" s="22"/>
    </row>
    <row r="20" spans="1:11">
      <c r="A20" s="299">
        <f t="shared" si="1"/>
        <v>18</v>
      </c>
      <c r="B20" s="20" t="str">
        <f>+'Companies List'!B19</f>
        <v>Swan Min Htet Mining Co;Ltd</v>
      </c>
      <c r="C20" s="20"/>
      <c r="D20" s="185"/>
      <c r="E20" s="20"/>
      <c r="F20" s="20"/>
      <c r="G20" s="20"/>
      <c r="H20" s="20"/>
      <c r="I20" s="20"/>
      <c r="J20" s="20"/>
      <c r="K20" s="20"/>
    </row>
    <row r="21" spans="1:11">
      <c r="A21" s="298">
        <f t="shared" si="1"/>
        <v>19</v>
      </c>
      <c r="B21" s="22" t="str">
        <f>+'Companies List'!B20</f>
        <v>Aung Brother Mining Co;Ltd</v>
      </c>
      <c r="C21" s="22"/>
      <c r="D21" s="185"/>
      <c r="E21" s="22"/>
      <c r="F21" s="22"/>
      <c r="G21" s="22"/>
      <c r="H21" s="22"/>
      <c r="I21" s="22"/>
      <c r="J21" s="22"/>
      <c r="K21" s="22"/>
    </row>
    <row r="22" spans="1:11">
      <c r="A22" s="299">
        <f t="shared" si="1"/>
        <v>20</v>
      </c>
      <c r="B22" s="20" t="str">
        <f>+'Companies List'!B21</f>
        <v>Eternal Mining Co., Ltd (*)</v>
      </c>
      <c r="C22" s="20"/>
      <c r="D22" s="185"/>
      <c r="E22" s="20"/>
      <c r="F22" s="20"/>
      <c r="G22" s="20"/>
      <c r="H22" s="20"/>
      <c r="I22" s="20"/>
      <c r="J22" s="20"/>
      <c r="K22" s="20"/>
    </row>
    <row r="23" spans="1:11">
      <c r="A23" s="298">
        <f t="shared" si="1"/>
        <v>21</v>
      </c>
      <c r="B23" s="22" t="str">
        <f>+'Companies List'!B22</f>
        <v>National Prosperity Gold Production Group Ltd.</v>
      </c>
      <c r="C23" s="22"/>
      <c r="D23" s="185"/>
      <c r="E23" s="22"/>
      <c r="F23" s="22"/>
      <c r="G23" s="22"/>
      <c r="H23" s="22"/>
      <c r="I23" s="22"/>
      <c r="J23" s="22"/>
      <c r="K23" s="22"/>
    </row>
    <row r="24" spans="1:11">
      <c r="A24" s="299">
        <f t="shared" si="1"/>
        <v>22</v>
      </c>
      <c r="B24" s="20" t="str">
        <f>+'Companies List'!B23</f>
        <v>Geo Asia Industrial and Mining Co., Ltd.</v>
      </c>
      <c r="C24" s="20"/>
      <c r="D24" s="185"/>
      <c r="E24" s="20"/>
      <c r="F24" s="20"/>
      <c r="G24" s="20"/>
      <c r="H24" s="20"/>
      <c r="I24" s="20"/>
      <c r="J24" s="20"/>
      <c r="K24" s="20"/>
    </row>
    <row r="25" spans="1:11">
      <c r="A25" s="298">
        <f t="shared" si="1"/>
        <v>23</v>
      </c>
      <c r="B25" s="22" t="str">
        <f>+'Companies List'!B24</f>
        <v>Myanmar Golden Point Family Co., Ltd.</v>
      </c>
      <c r="C25" s="22"/>
      <c r="D25" s="185"/>
      <c r="E25" s="22"/>
      <c r="F25" s="22"/>
      <c r="G25" s="22"/>
      <c r="H25" s="22"/>
      <c r="I25" s="22"/>
      <c r="J25" s="22"/>
      <c r="K25" s="22"/>
    </row>
    <row r="26" spans="1:11">
      <c r="A26" s="299">
        <f t="shared" si="1"/>
        <v>24</v>
      </c>
      <c r="B26" s="20" t="str">
        <f>+'Companies List'!B25</f>
        <v>THAN TAW MYAT CO,LTD</v>
      </c>
      <c r="C26" s="20"/>
      <c r="D26" s="185"/>
      <c r="E26" s="20"/>
      <c r="F26" s="20"/>
      <c r="G26" s="20"/>
      <c r="H26" s="20"/>
      <c r="I26" s="20"/>
      <c r="J26" s="20"/>
      <c r="K26" s="20"/>
    </row>
    <row r="27" spans="1:11">
      <c r="A27" s="298">
        <f t="shared" si="1"/>
        <v>25</v>
      </c>
      <c r="B27" s="22" t="str">
        <f>+'Companies List'!B26</f>
        <v>BAGAN BUSINESS GROUP</v>
      </c>
      <c r="C27" s="22"/>
      <c r="D27" s="185"/>
      <c r="E27" s="22"/>
      <c r="F27" s="22"/>
      <c r="G27" s="22"/>
      <c r="H27" s="22"/>
      <c r="I27" s="22"/>
      <c r="J27" s="22"/>
      <c r="K27" s="22"/>
    </row>
    <row r="28" spans="1:11">
      <c r="A28" s="299">
        <f t="shared" si="1"/>
        <v>26</v>
      </c>
      <c r="B28" s="20" t="str">
        <f>+'Companies List'!B27</f>
        <v>Delco Co.,Ltd (*)</v>
      </c>
      <c r="C28" s="20"/>
      <c r="D28" s="185"/>
      <c r="E28" s="20"/>
      <c r="F28" s="20"/>
      <c r="G28" s="20"/>
      <c r="H28" s="20"/>
      <c r="I28" s="20"/>
      <c r="J28" s="20"/>
      <c r="K28" s="20"/>
    </row>
    <row r="29" spans="1:11">
      <c r="A29" s="298">
        <f t="shared" si="1"/>
        <v>27</v>
      </c>
      <c r="B29" s="22" t="str">
        <f>+'Companies List'!B28</f>
        <v>Myanmar Pongpipat Co.,L td (*)</v>
      </c>
      <c r="C29" s="22"/>
      <c r="D29" s="185"/>
      <c r="E29" s="22"/>
      <c r="F29" s="22"/>
      <c r="G29" s="22"/>
      <c r="H29" s="22"/>
      <c r="I29" s="22"/>
      <c r="J29" s="22"/>
      <c r="K29" s="22"/>
    </row>
    <row r="30" spans="1:11">
      <c r="A30" s="299">
        <f t="shared" si="1"/>
        <v>28</v>
      </c>
      <c r="B30" s="20" t="str">
        <f>+'Companies List'!B29</f>
        <v>Kayar Mine Production  Co., Ltd</v>
      </c>
      <c r="C30" s="20"/>
      <c r="D30" s="185"/>
      <c r="E30" s="20"/>
      <c r="F30" s="20"/>
      <c r="G30" s="20"/>
      <c r="H30" s="20"/>
      <c r="I30" s="20"/>
      <c r="J30" s="20"/>
      <c r="K30" s="20"/>
    </row>
    <row r="31" spans="1:11" ht="13" thickBot="1">
      <c r="A31" s="298">
        <f t="shared" si="1"/>
        <v>29</v>
      </c>
      <c r="B31" s="22" t="str">
        <f>+'Companies List'!B30</f>
        <v>Ye Htut Kyaw Mining Co.,Ltd</v>
      </c>
      <c r="C31" s="22"/>
      <c r="D31" s="185"/>
      <c r="E31" s="22"/>
      <c r="F31" s="22"/>
      <c r="G31" s="22"/>
      <c r="H31" s="22"/>
      <c r="I31" s="22"/>
      <c r="J31" s="22"/>
      <c r="K31" s="22"/>
    </row>
    <row r="32" spans="1:11" ht="13" thickTop="1">
      <c r="A32" s="30"/>
      <c r="B32" s="167" t="s">
        <v>1</v>
      </c>
      <c r="C32" s="32">
        <f t="shared" ref="C32:I32" si="2">SUM(C3:C16)</f>
        <v>0</v>
      </c>
      <c r="D32" s="185"/>
      <c r="E32" s="32">
        <f t="shared" si="2"/>
        <v>0</v>
      </c>
      <c r="F32" s="32">
        <f t="shared" si="2"/>
        <v>0</v>
      </c>
      <c r="G32" s="32">
        <f t="shared" si="2"/>
        <v>0</v>
      </c>
      <c r="H32" s="32">
        <f>SUM(H3:H16)</f>
        <v>0</v>
      </c>
      <c r="I32" s="32">
        <f t="shared" si="2"/>
        <v>0</v>
      </c>
      <c r="J32" s="32">
        <f>SUM(J3:J16)</f>
        <v>0</v>
      </c>
      <c r="K32" s="32">
        <f>SUM(K3:K16)</f>
        <v>0</v>
      </c>
    </row>
  </sheetData>
  <mergeCells count="4">
    <mergeCell ref="A1:A2"/>
    <mergeCell ref="B1:B2"/>
    <mergeCell ref="C1:C2"/>
    <mergeCell ref="E1:K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43"/>
  <sheetViews>
    <sheetView showGridLines="0" zoomScale="80" zoomScaleNormal="80" workbookViewId="0">
      <selection activeCell="N22" sqref="N22:N38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.7265625" style="14" customWidth="1"/>
    <col min="4" max="5" width="14.7265625" style="14" customWidth="1"/>
    <col min="6" max="6" width="19.4531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29.1796875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51" t="s">
        <v>405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98</v>
      </c>
      <c r="C10" s="26"/>
      <c r="D10" s="38">
        <v>113.0359376</v>
      </c>
      <c r="E10" s="38">
        <v>0</v>
      </c>
      <c r="F10" s="38">
        <v>113.0359376</v>
      </c>
      <c r="G10" s="26"/>
      <c r="H10" s="38">
        <v>135.22219999999999</v>
      </c>
      <c r="I10" s="38">
        <v>0</v>
      </c>
      <c r="J10" s="38">
        <v>135.22219999999999</v>
      </c>
      <c r="K10" s="26"/>
      <c r="L10" s="38">
        <v>-22.18626239999999</v>
      </c>
      <c r="M10" s="39"/>
    </row>
    <row r="11" spans="1:14" ht="10.5">
      <c r="A11" s="25">
        <v>1</v>
      </c>
      <c r="B11" s="42" t="s">
        <v>70</v>
      </c>
      <c r="D11" s="22">
        <v>99.285909599999997</v>
      </c>
      <c r="E11" s="22"/>
      <c r="F11" s="22">
        <v>99.285909599999997</v>
      </c>
      <c r="G11" s="26"/>
      <c r="H11" s="22">
        <v>135.22219999999999</v>
      </c>
      <c r="I11" s="22"/>
      <c r="J11" s="22">
        <v>135.22219999999999</v>
      </c>
      <c r="K11" s="26"/>
      <c r="L11" s="22">
        <v>-35.93629039999999</v>
      </c>
      <c r="M11" s="22" t="s">
        <v>45</v>
      </c>
      <c r="N11" s="84" t="s">
        <v>450</v>
      </c>
    </row>
    <row r="12" spans="1:14" ht="10.5">
      <c r="A12" s="129">
        <v>2</v>
      </c>
      <c r="B12" s="43" t="s">
        <v>11</v>
      </c>
      <c r="D12" s="20">
        <v>13.750028</v>
      </c>
      <c r="E12" s="20"/>
      <c r="F12" s="20">
        <v>13.750028</v>
      </c>
      <c r="G12" s="26"/>
      <c r="H12" s="20"/>
      <c r="I12" s="20"/>
      <c r="J12" s="20">
        <v>0</v>
      </c>
      <c r="K12" s="26"/>
      <c r="L12" s="20">
        <v>13.750028</v>
      </c>
      <c r="M12" s="20" t="s">
        <v>46</v>
      </c>
      <c r="N12" s="84" t="s">
        <v>450</v>
      </c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133171242</v>
      </c>
      <c r="E14" s="38">
        <v>0</v>
      </c>
      <c r="F14" s="38">
        <v>133171242</v>
      </c>
      <c r="G14" s="26"/>
      <c r="H14" s="38">
        <v>0</v>
      </c>
      <c r="I14" s="38">
        <v>0</v>
      </c>
      <c r="J14" s="38">
        <v>0</v>
      </c>
      <c r="K14" s="26"/>
      <c r="L14" s="38">
        <v>133171242</v>
      </c>
      <c r="M14" s="38"/>
    </row>
    <row r="15" spans="1:14" ht="10.5">
      <c r="A15" s="25">
        <v>1</v>
      </c>
      <c r="B15" s="42" t="s">
        <v>59</v>
      </c>
      <c r="C15" s="26"/>
      <c r="D15" s="22">
        <v>37149130</v>
      </c>
      <c r="E15" s="22"/>
      <c r="F15" s="22">
        <v>37149130</v>
      </c>
      <c r="G15" s="26"/>
      <c r="H15" s="22">
        <v>0</v>
      </c>
      <c r="I15" s="22"/>
      <c r="J15" s="22">
        <v>0</v>
      </c>
      <c r="K15" s="26"/>
      <c r="L15" s="22">
        <v>37149130</v>
      </c>
      <c r="M15" s="22" t="s">
        <v>46</v>
      </c>
      <c r="N15" s="84" t="s">
        <v>450</v>
      </c>
    </row>
    <row r="16" spans="1:14" ht="10.5">
      <c r="A16" s="129">
        <v>2</v>
      </c>
      <c r="B16" s="43" t="s">
        <v>60</v>
      </c>
      <c r="C16" s="26"/>
      <c r="D16" s="20"/>
      <c r="E16" s="20"/>
      <c r="F16" s="20">
        <v>0</v>
      </c>
      <c r="G16" s="26"/>
      <c r="H16" s="20">
        <v>0</v>
      </c>
      <c r="I16" s="20"/>
      <c r="J16" s="20">
        <v>0</v>
      </c>
      <c r="K16" s="26"/>
      <c r="L16" s="20">
        <v>0</v>
      </c>
      <c r="M16" s="20"/>
      <c r="N16" s="84" t="s">
        <v>450</v>
      </c>
    </row>
    <row r="17" spans="1:15" ht="10.5">
      <c r="A17" s="25">
        <v>3</v>
      </c>
      <c r="B17" s="42" t="s">
        <v>421</v>
      </c>
      <c r="C17" s="26"/>
      <c r="D17" s="22">
        <v>34678361</v>
      </c>
      <c r="E17" s="22"/>
      <c r="F17" s="22">
        <v>34678361</v>
      </c>
      <c r="G17" s="26"/>
      <c r="H17" s="22">
        <v>0</v>
      </c>
      <c r="I17" s="22"/>
      <c r="J17" s="22">
        <v>0</v>
      </c>
      <c r="K17" s="26"/>
      <c r="L17" s="22">
        <v>34678361</v>
      </c>
      <c r="M17" s="22" t="s">
        <v>46</v>
      </c>
      <c r="N17" s="84" t="s">
        <v>450</v>
      </c>
    </row>
    <row r="18" spans="1:15" ht="10.5">
      <c r="A18" s="129">
        <v>4</v>
      </c>
      <c r="B18" s="43" t="s">
        <v>61</v>
      </c>
      <c r="C18" s="26"/>
      <c r="D18" s="20">
        <v>15632092</v>
      </c>
      <c r="E18" s="20"/>
      <c r="F18" s="20">
        <v>15632092</v>
      </c>
      <c r="G18" s="26"/>
      <c r="H18" s="20">
        <v>0</v>
      </c>
      <c r="I18" s="20"/>
      <c r="J18" s="20">
        <v>0</v>
      </c>
      <c r="K18" s="26"/>
      <c r="L18" s="20">
        <v>15632092</v>
      </c>
      <c r="M18" s="20" t="s">
        <v>46</v>
      </c>
      <c r="N18" s="84" t="s">
        <v>450</v>
      </c>
    </row>
    <row r="19" spans="1:15" ht="10.5">
      <c r="A19" s="25">
        <v>5</v>
      </c>
      <c r="B19" s="42" t="s">
        <v>12</v>
      </c>
      <c r="C19" s="26"/>
      <c r="D19" s="22"/>
      <c r="E19" s="22"/>
      <c r="F19" s="22">
        <v>0</v>
      </c>
      <c r="G19" s="26"/>
      <c r="H19" s="22">
        <v>0</v>
      </c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>
        <v>0</v>
      </c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>
        <v>45711659</v>
      </c>
      <c r="E21" s="22">
        <v>0</v>
      </c>
      <c r="F21" s="22">
        <v>45711659</v>
      </c>
      <c r="G21" s="26"/>
      <c r="H21" s="22">
        <v>0</v>
      </c>
      <c r="I21" s="22"/>
      <c r="J21" s="22">
        <v>0</v>
      </c>
      <c r="K21" s="26"/>
      <c r="L21" s="22">
        <v>45711659</v>
      </c>
      <c r="M21" s="22" t="s">
        <v>46</v>
      </c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>
        <v>0</v>
      </c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75800000</v>
      </c>
      <c r="E23" s="38">
        <v>0</v>
      </c>
      <c r="F23" s="38">
        <v>75800000</v>
      </c>
      <c r="G23" s="26"/>
      <c r="H23" s="38">
        <v>50700000</v>
      </c>
      <c r="I23" s="38">
        <v>0</v>
      </c>
      <c r="J23" s="38">
        <v>50700000</v>
      </c>
      <c r="K23" s="26"/>
      <c r="L23" s="38">
        <v>25100000</v>
      </c>
      <c r="M23" s="38"/>
      <c r="N23" s="84" t="s">
        <v>450</v>
      </c>
    </row>
    <row r="24" spans="1:15" ht="10.5">
      <c r="A24" s="129">
        <v>9</v>
      </c>
      <c r="B24" s="43" t="s">
        <v>11</v>
      </c>
      <c r="D24" s="20"/>
      <c r="E24" s="20"/>
      <c r="F24" s="20">
        <v>0</v>
      </c>
      <c r="G24" s="26"/>
      <c r="H24" s="20"/>
      <c r="I24" s="20"/>
      <c r="J24" s="20">
        <v>0</v>
      </c>
      <c r="K24" s="26"/>
      <c r="L24" s="20">
        <v>0</v>
      </c>
      <c r="M24" s="20"/>
      <c r="N24" s="84" t="s">
        <v>450</v>
      </c>
    </row>
    <row r="25" spans="1:15" ht="10.5">
      <c r="A25" s="25">
        <v>10</v>
      </c>
      <c r="B25" s="42" t="s">
        <v>67</v>
      </c>
      <c r="D25" s="22">
        <v>50000000</v>
      </c>
      <c r="E25" s="22"/>
      <c r="F25" s="22">
        <v>50000000</v>
      </c>
      <c r="G25" s="26"/>
      <c r="H25" s="22"/>
      <c r="I25" s="22"/>
      <c r="J25" s="22">
        <v>0</v>
      </c>
      <c r="K25" s="26"/>
      <c r="L25" s="22">
        <v>50000000</v>
      </c>
      <c r="M25" s="22" t="s">
        <v>46</v>
      </c>
      <c r="N25" s="84" t="s">
        <v>450</v>
      </c>
    </row>
    <row r="26" spans="1:15" ht="10.5">
      <c r="A26" s="129">
        <v>11</v>
      </c>
      <c r="B26" s="43" t="s">
        <v>77</v>
      </c>
      <c r="D26" s="20"/>
      <c r="E26" s="20"/>
      <c r="F26" s="20">
        <v>0</v>
      </c>
      <c r="G26" s="26"/>
      <c r="H26" s="20"/>
      <c r="I26" s="20"/>
      <c r="J26" s="20">
        <v>0</v>
      </c>
      <c r="K26" s="26"/>
      <c r="L26" s="20">
        <v>0</v>
      </c>
      <c r="M26" s="20"/>
      <c r="N26" s="84" t="s">
        <v>450</v>
      </c>
    </row>
    <row r="27" spans="1:15" ht="10.5">
      <c r="A27" s="25">
        <v>12</v>
      </c>
      <c r="B27" s="42" t="s">
        <v>74</v>
      </c>
      <c r="D27" s="22">
        <v>25350000</v>
      </c>
      <c r="E27" s="22"/>
      <c r="F27" s="22">
        <v>25350000</v>
      </c>
      <c r="G27" s="26"/>
      <c r="H27" s="22">
        <v>50700000</v>
      </c>
      <c r="I27" s="22"/>
      <c r="J27" s="22">
        <v>50700000</v>
      </c>
      <c r="K27" s="26"/>
      <c r="L27" s="22">
        <v>-25350000</v>
      </c>
      <c r="M27" s="22" t="s">
        <v>45</v>
      </c>
      <c r="N27" s="84" t="s">
        <v>450</v>
      </c>
    </row>
    <row r="28" spans="1:15" ht="10.5">
      <c r="A28" s="129">
        <v>13</v>
      </c>
      <c r="B28" s="43" t="s">
        <v>75</v>
      </c>
      <c r="D28" s="20">
        <v>450000</v>
      </c>
      <c r="E28" s="20"/>
      <c r="F28" s="20">
        <v>450000</v>
      </c>
      <c r="G28" s="26"/>
      <c r="H28" s="20"/>
      <c r="I28" s="20"/>
      <c r="J28" s="20">
        <v>0</v>
      </c>
      <c r="K28" s="26"/>
      <c r="L28" s="20">
        <v>450000</v>
      </c>
      <c r="M28" s="20" t="s">
        <v>49</v>
      </c>
      <c r="N28" s="84" t="s">
        <v>450</v>
      </c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E30" s="20"/>
      <c r="F30" s="20">
        <v>0</v>
      </c>
      <c r="G30" s="20"/>
      <c r="H30" s="20"/>
      <c r="I30" s="20"/>
      <c r="J30" s="20">
        <v>0</v>
      </c>
      <c r="K30" s="20"/>
      <c r="L30" s="20">
        <v>0</v>
      </c>
      <c r="M30" s="20"/>
      <c r="N30" s="84" t="s">
        <v>450</v>
      </c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 t="s">
        <v>450</v>
      </c>
    </row>
    <row r="32" spans="1:15" ht="10.5">
      <c r="A32" s="129">
        <v>17</v>
      </c>
      <c r="B32" s="43" t="s">
        <v>63</v>
      </c>
      <c r="D32" s="20"/>
      <c r="E32" s="20"/>
      <c r="F32" s="20">
        <v>0</v>
      </c>
      <c r="G32" s="26"/>
      <c r="H32" s="20"/>
      <c r="I32" s="20"/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  <c r="N33" s="84" t="s">
        <v>450</v>
      </c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 t="s">
        <v>450</v>
      </c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 t="s">
        <v>450</v>
      </c>
    </row>
    <row r="36" spans="1:14" ht="10.5">
      <c r="A36" s="34"/>
      <c r="B36" s="41" t="s">
        <v>64</v>
      </c>
      <c r="C36" s="26"/>
      <c r="D36" s="38">
        <v>115168300</v>
      </c>
      <c r="E36" s="38">
        <v>0</v>
      </c>
      <c r="F36" s="38">
        <v>115168300</v>
      </c>
      <c r="G36" s="26"/>
      <c r="H36" s="38">
        <v>0</v>
      </c>
      <c r="I36" s="38">
        <v>0</v>
      </c>
      <c r="J36" s="38">
        <v>0</v>
      </c>
      <c r="K36" s="26"/>
      <c r="L36" s="38">
        <v>115168300</v>
      </c>
      <c r="M36" s="38"/>
      <c r="N36" s="84" t="s">
        <v>450</v>
      </c>
    </row>
    <row r="37" spans="1:14" ht="10.5">
      <c r="A37" s="25">
        <v>18</v>
      </c>
      <c r="B37" s="35" t="s">
        <v>68</v>
      </c>
      <c r="D37" s="22">
        <v>115168300</v>
      </c>
      <c r="E37" s="22"/>
      <c r="F37" s="22">
        <v>115168300</v>
      </c>
      <c r="G37" s="26"/>
      <c r="H37" s="22"/>
      <c r="I37" s="22"/>
      <c r="J37" s="22">
        <v>0</v>
      </c>
      <c r="K37" s="26"/>
      <c r="L37" s="22">
        <v>115168300</v>
      </c>
      <c r="M37" s="22" t="s">
        <v>46</v>
      </c>
      <c r="N37" s="84" t="s">
        <v>450</v>
      </c>
    </row>
    <row r="38" spans="1:14" ht="10.5">
      <c r="A38" s="34"/>
      <c r="B38" s="41" t="s">
        <v>65</v>
      </c>
      <c r="C38" s="26"/>
      <c r="D38" s="38">
        <v>935731681.16999996</v>
      </c>
      <c r="E38" s="38">
        <v>0</v>
      </c>
      <c r="F38" s="38">
        <v>935731681.16999996</v>
      </c>
      <c r="G38" s="26"/>
      <c r="H38" s="44"/>
      <c r="I38" s="44"/>
      <c r="J38" s="44"/>
      <c r="K38" s="26"/>
      <c r="L38" s="44"/>
      <c r="M38" s="46"/>
      <c r="N38" s="84" t="s">
        <v>450</v>
      </c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>
        <v>935731681.16999996</v>
      </c>
      <c r="E40" s="22"/>
      <c r="F40" s="22">
        <v>935731681.16999996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324139542</v>
      </c>
      <c r="E41" s="32">
        <v>0</v>
      </c>
      <c r="F41" s="32">
        <v>324139542</v>
      </c>
      <c r="G41" s="26"/>
      <c r="H41" s="32">
        <v>50700000</v>
      </c>
      <c r="I41" s="32">
        <v>0</v>
      </c>
      <c r="J41" s="32">
        <v>50700000</v>
      </c>
      <c r="K41" s="26"/>
      <c r="L41" s="32">
        <v>273439542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M6:M7"/>
    <mergeCell ref="A6:A7"/>
    <mergeCell ref="B6:B7"/>
    <mergeCell ref="D6:F6"/>
    <mergeCell ref="H6:J6"/>
    <mergeCell ref="L6:L7"/>
  </mergeCells>
  <conditionalFormatting sqref="N15:N21">
    <cfRule type="containsText" dxfId="21" priority="4" operator="containsText" text="ERROR">
      <formula>NOT(ISERROR(SEARCH("ERROR",N15)))</formula>
    </cfRule>
  </conditionalFormatting>
  <conditionalFormatting sqref="N11">
    <cfRule type="containsText" dxfId="20" priority="3" operator="containsText" text="ERROR">
      <formula>NOT(ISERROR(SEARCH("ERROR",N11)))</formula>
    </cfRule>
  </conditionalFormatting>
  <conditionalFormatting sqref="N12">
    <cfRule type="containsText" dxfId="19" priority="2" operator="containsText" text="ERROR">
      <formula>NOT(ISERROR(SEARCH("ERROR",N12)))</formula>
    </cfRule>
  </conditionalFormatting>
  <conditionalFormatting sqref="N22:N38">
    <cfRule type="containsText" dxfId="0" priority="1" operator="containsText" text="ERROR">
      <formula>NOT(ISERROR(SEARCH("ERROR",N22)))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43"/>
  <sheetViews>
    <sheetView showGridLines="0" zoomScale="80" zoomScaleNormal="80" workbookViewId="0">
      <selection activeCell="A76" sqref="A76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.7265625" style="14" customWidth="1"/>
    <col min="4" max="4" width="28.81640625" style="14" customWidth="1"/>
    <col min="5" max="5" width="14.7265625" style="14" customWidth="1"/>
    <col min="6" max="6" width="19.4531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26.453125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51" t="s">
        <v>406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98</v>
      </c>
      <c r="C10" s="26"/>
      <c r="D10" s="38">
        <v>126.06610000000001</v>
      </c>
      <c r="E10" s="38">
        <v>0</v>
      </c>
      <c r="F10" s="38">
        <v>126.06610000000001</v>
      </c>
      <c r="G10" s="26"/>
      <c r="H10" s="38">
        <v>129.14760000000001</v>
      </c>
      <c r="I10" s="38">
        <v>0</v>
      </c>
      <c r="J10" s="38">
        <v>129.14760000000001</v>
      </c>
      <c r="K10" s="26"/>
      <c r="L10" s="38">
        <v>-3.0815000000000055</v>
      </c>
      <c r="M10" s="39"/>
    </row>
    <row r="11" spans="1:14" ht="10.5">
      <c r="A11" s="25">
        <v>1</v>
      </c>
      <c r="B11" s="42" t="s">
        <v>70</v>
      </c>
      <c r="D11" s="22">
        <v>126.06610000000001</v>
      </c>
      <c r="E11" s="22"/>
      <c r="F11" s="22">
        <v>126.06610000000001</v>
      </c>
      <c r="G11" s="26"/>
      <c r="H11" s="22">
        <v>129.14760000000001</v>
      </c>
      <c r="I11" s="22"/>
      <c r="J11" s="22">
        <v>129.14760000000001</v>
      </c>
      <c r="K11" s="26"/>
      <c r="L11" s="22">
        <v>-3.0815000000000055</v>
      </c>
      <c r="M11" s="22" t="s">
        <v>45</v>
      </c>
      <c r="N11" s="84" t="s">
        <v>450</v>
      </c>
    </row>
    <row r="12" spans="1:14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/>
      <c r="J12" s="20">
        <v>0</v>
      </c>
      <c r="K12" s="26"/>
      <c r="L12" s="20">
        <v>0</v>
      </c>
      <c r="M12" s="20"/>
      <c r="N12" s="84" t="s">
        <v>450</v>
      </c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55737731</v>
      </c>
      <c r="E14" s="38">
        <v>0</v>
      </c>
      <c r="F14" s="38">
        <v>55737731</v>
      </c>
      <c r="G14" s="26"/>
      <c r="H14" s="38">
        <v>34861125</v>
      </c>
      <c r="I14" s="38">
        <v>20876606</v>
      </c>
      <c r="J14" s="38">
        <v>55737731</v>
      </c>
      <c r="K14" s="26"/>
      <c r="L14" s="38">
        <v>0</v>
      </c>
      <c r="M14" s="38"/>
    </row>
    <row r="15" spans="1:14" ht="10.5">
      <c r="A15" s="25">
        <v>1</v>
      </c>
      <c r="B15" s="42" t="s">
        <v>59</v>
      </c>
      <c r="C15" s="26"/>
      <c r="D15" s="22">
        <v>55737731</v>
      </c>
      <c r="E15" s="22"/>
      <c r="F15" s="22">
        <v>55737731</v>
      </c>
      <c r="G15" s="26"/>
      <c r="H15" s="22">
        <v>34861125</v>
      </c>
      <c r="I15" s="22">
        <v>20876606</v>
      </c>
      <c r="J15" s="22">
        <v>55737731</v>
      </c>
      <c r="K15" s="26"/>
      <c r="L15" s="22">
        <v>0</v>
      </c>
      <c r="M15" s="22"/>
      <c r="N15" s="84" t="s">
        <v>450</v>
      </c>
    </row>
    <row r="16" spans="1:14" ht="10.5">
      <c r="A16" s="129">
        <v>2</v>
      </c>
      <c r="B16" s="43" t="s">
        <v>60</v>
      </c>
      <c r="C16" s="26"/>
      <c r="D16" s="20"/>
      <c r="E16" s="20"/>
      <c r="F16" s="20">
        <v>0</v>
      </c>
      <c r="G16" s="26"/>
      <c r="H16" s="20"/>
      <c r="I16" s="20"/>
      <c r="J16" s="20">
        <v>0</v>
      </c>
      <c r="K16" s="26"/>
      <c r="L16" s="20">
        <v>0</v>
      </c>
      <c r="M16" s="20"/>
      <c r="N16" s="84" t="s">
        <v>450</v>
      </c>
    </row>
    <row r="17" spans="1:15" ht="10.5">
      <c r="A17" s="25">
        <v>3</v>
      </c>
      <c r="B17" s="42" t="s">
        <v>421</v>
      </c>
      <c r="C17" s="26"/>
      <c r="D17" s="22"/>
      <c r="E17" s="22"/>
      <c r="F17" s="22">
        <v>0</v>
      </c>
      <c r="G17" s="26"/>
      <c r="H17" s="22"/>
      <c r="I17" s="22"/>
      <c r="J17" s="22">
        <v>0</v>
      </c>
      <c r="K17" s="26"/>
      <c r="L17" s="22"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/>
      <c r="E18" s="20"/>
      <c r="F18" s="20">
        <v>0</v>
      </c>
      <c r="G18" s="26"/>
      <c r="H18" s="20"/>
      <c r="I18" s="20"/>
      <c r="J18" s="20">
        <v>0</v>
      </c>
      <c r="K18" s="26"/>
      <c r="L18" s="20">
        <v>0</v>
      </c>
      <c r="M18" s="20"/>
      <c r="N18" s="84" t="s">
        <v>450</v>
      </c>
    </row>
    <row r="19" spans="1:15" ht="10.5">
      <c r="A19" s="25">
        <v>5</v>
      </c>
      <c r="B19" s="42" t="s">
        <v>12</v>
      </c>
      <c r="C19" s="26"/>
      <c r="D19" s="22"/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/>
      <c r="E21" s="22"/>
      <c r="F21" s="22">
        <v>0</v>
      </c>
      <c r="G21" s="26"/>
      <c r="H21" s="22"/>
      <c r="I21" s="22"/>
      <c r="J21" s="22">
        <v>0</v>
      </c>
      <c r="K21" s="26"/>
      <c r="L21" s="22">
        <v>0</v>
      </c>
      <c r="M21" s="22"/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173267234.706</v>
      </c>
      <c r="E23" s="38">
        <v>48058500</v>
      </c>
      <c r="F23" s="38">
        <v>221325734.706</v>
      </c>
      <c r="G23" s="26"/>
      <c r="H23" s="38">
        <v>220182385.00999999</v>
      </c>
      <c r="I23" s="38">
        <v>0</v>
      </c>
      <c r="J23" s="38">
        <v>220182385.00999999</v>
      </c>
      <c r="K23" s="26"/>
      <c r="L23" s="38">
        <v>1143349.6959999949</v>
      </c>
      <c r="M23" s="38"/>
    </row>
    <row r="24" spans="1:15" ht="10.5">
      <c r="A24" s="129">
        <v>9</v>
      </c>
      <c r="B24" s="43" t="s">
        <v>11</v>
      </c>
      <c r="D24" s="20"/>
      <c r="E24" s="20"/>
      <c r="F24" s="20">
        <v>0</v>
      </c>
      <c r="G24" s="26"/>
      <c r="H24" s="20"/>
      <c r="I24" s="20"/>
      <c r="J24" s="20">
        <v>0</v>
      </c>
      <c r="K24" s="26"/>
      <c r="L24" s="20">
        <v>0</v>
      </c>
      <c r="M24" s="20"/>
      <c r="N24" s="84" t="s">
        <v>450</v>
      </c>
    </row>
    <row r="25" spans="1:15" ht="10.5">
      <c r="A25" s="25">
        <v>10</v>
      </c>
      <c r="B25" s="42" t="s">
        <v>67</v>
      </c>
      <c r="D25" s="22"/>
      <c r="E25" s="22">
        <v>48058500</v>
      </c>
      <c r="F25" s="22">
        <v>48058500</v>
      </c>
      <c r="G25" s="26"/>
      <c r="H25" s="22">
        <v>48058500</v>
      </c>
      <c r="I25" s="22"/>
      <c r="J25" s="22">
        <v>48058500</v>
      </c>
      <c r="K25" s="26"/>
      <c r="L25" s="22">
        <v>0</v>
      </c>
      <c r="M25" s="22"/>
      <c r="N25" s="84" t="s">
        <v>450</v>
      </c>
    </row>
    <row r="26" spans="1:15" ht="10.5">
      <c r="A26" s="129">
        <v>11</v>
      </c>
      <c r="B26" s="43" t="s">
        <v>77</v>
      </c>
      <c r="D26" s="20"/>
      <c r="E26" s="20"/>
      <c r="F26" s="20">
        <v>0</v>
      </c>
      <c r="G26" s="26"/>
      <c r="H26" s="20"/>
      <c r="I26" s="20"/>
      <c r="J26" s="20">
        <v>0</v>
      </c>
      <c r="K26" s="26"/>
      <c r="L26" s="20">
        <v>0</v>
      </c>
      <c r="M26" s="20"/>
      <c r="N26" s="84" t="s">
        <v>450</v>
      </c>
    </row>
    <row r="27" spans="1:15" ht="10.5">
      <c r="A27" s="25">
        <v>12</v>
      </c>
      <c r="B27" s="42" t="s">
        <v>74</v>
      </c>
      <c r="D27" s="22">
        <v>51627200</v>
      </c>
      <c r="E27" s="22"/>
      <c r="F27" s="22">
        <v>51627200</v>
      </c>
      <c r="G27" s="26"/>
      <c r="H27" s="22">
        <v>51627200</v>
      </c>
      <c r="I27" s="22"/>
      <c r="J27" s="22">
        <v>51627200</v>
      </c>
      <c r="K27" s="26"/>
      <c r="L27" s="22">
        <v>0</v>
      </c>
      <c r="M27" s="22"/>
      <c r="N27" s="84" t="s">
        <v>450</v>
      </c>
    </row>
    <row r="28" spans="1:15" ht="10.5">
      <c r="A28" s="129">
        <v>13</v>
      </c>
      <c r="B28" s="43" t="s">
        <v>75</v>
      </c>
      <c r="D28" s="20"/>
      <c r="E28" s="20"/>
      <c r="F28" s="20">
        <v>0</v>
      </c>
      <c r="G28" s="26"/>
      <c r="H28" s="20"/>
      <c r="I28" s="20"/>
      <c r="J28" s="20">
        <v>0</v>
      </c>
      <c r="K28" s="26"/>
      <c r="L28" s="20">
        <v>0</v>
      </c>
      <c r="M28" s="20"/>
      <c r="N28" s="84" t="s">
        <v>450</v>
      </c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E30" s="20"/>
      <c r="F30" s="20">
        <v>0</v>
      </c>
      <c r="G30" s="20"/>
      <c r="H30" s="20"/>
      <c r="I30" s="20"/>
      <c r="J30" s="20">
        <v>0</v>
      </c>
      <c r="K30" s="20"/>
      <c r="L30" s="20">
        <v>0</v>
      </c>
      <c r="M30" s="20"/>
      <c r="N30" s="84"/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>
        <v>121640034.706</v>
      </c>
      <c r="E32" s="20"/>
      <c r="F32" s="20">
        <v>121640034.706</v>
      </c>
      <c r="G32" s="26"/>
      <c r="H32" s="20">
        <v>120496685.01000001</v>
      </c>
      <c r="I32" s="20"/>
      <c r="J32" s="20">
        <v>120496685.01000001</v>
      </c>
      <c r="K32" s="26"/>
      <c r="L32" s="20">
        <v>1143349.6959999949</v>
      </c>
      <c r="M32" s="20" t="s">
        <v>49</v>
      </c>
      <c r="N32" s="84" t="s">
        <v>450</v>
      </c>
      <c r="O32" s="343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47290000</v>
      </c>
      <c r="E38" s="38">
        <v>0</v>
      </c>
      <c r="F38" s="38">
        <v>47290000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>
        <v>47290000</v>
      </c>
      <c r="E40" s="22"/>
      <c r="F40" s="22">
        <v>47290000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229004965.706</v>
      </c>
      <c r="E41" s="32">
        <v>48058500</v>
      </c>
      <c r="F41" s="32">
        <v>277063465.70599997</v>
      </c>
      <c r="G41" s="26"/>
      <c r="H41" s="32">
        <v>255043510.00999999</v>
      </c>
      <c r="I41" s="32">
        <v>20876606</v>
      </c>
      <c r="J41" s="32">
        <v>275920116.00999999</v>
      </c>
      <c r="K41" s="26"/>
      <c r="L41" s="32">
        <v>1143349.6959999949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18" priority="6" operator="containsText" text="ERROR">
      <formula>NOT(ISERROR(SEARCH("ERROR",N37)))</formula>
    </cfRule>
  </conditionalFormatting>
  <conditionalFormatting sqref="N34:N35">
    <cfRule type="containsText" dxfId="17" priority="5" operator="containsText" text="ERROR">
      <formula>NOT(ISERROR(SEARCH("ERROR",N34)))</formula>
    </cfRule>
  </conditionalFormatting>
  <conditionalFormatting sqref="N24:N32">
    <cfRule type="containsText" dxfId="16" priority="4" operator="containsText" text="ERROR">
      <formula>NOT(ISERROR(SEARCH("ERROR",N24)))</formula>
    </cfRule>
  </conditionalFormatting>
  <conditionalFormatting sqref="N15:N22">
    <cfRule type="containsText" dxfId="15" priority="3" operator="containsText" text="ERROR">
      <formula>NOT(ISERROR(SEARCH("ERROR",N15)))</formula>
    </cfRule>
  </conditionalFormatting>
  <conditionalFormatting sqref="N11">
    <cfRule type="containsText" dxfId="14" priority="2" operator="containsText" text="ERROR">
      <formula>NOT(ISERROR(SEARCH("ERROR",N11)))</formula>
    </cfRule>
  </conditionalFormatting>
  <conditionalFormatting sqref="N12">
    <cfRule type="containsText" dxfId="13" priority="1" operator="containsText" text="ERROR">
      <formula>NOT(ISERROR(SEARCH("ERROR",N12)))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43"/>
  <sheetViews>
    <sheetView showGridLines="0" zoomScale="80" zoomScaleNormal="80" workbookViewId="0">
      <selection activeCell="N10" sqref="N10:N14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.7265625" style="14" customWidth="1"/>
    <col min="4" max="4" width="27.7265625" style="14" customWidth="1"/>
    <col min="5" max="5" width="14.7265625" style="14" customWidth="1"/>
    <col min="6" max="6" width="19.4531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23.54296875" style="14" customWidth="1"/>
    <col min="14" max="14" width="11.453125" style="14"/>
    <col min="15" max="15" width="15.45312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51" t="s">
        <v>407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98</v>
      </c>
      <c r="C10" s="26"/>
      <c r="D10" s="38">
        <v>103.0449</v>
      </c>
      <c r="E10" s="38">
        <v>0</v>
      </c>
      <c r="F10" s="38">
        <v>103.0449</v>
      </c>
      <c r="G10" s="26"/>
      <c r="H10" s="38">
        <v>110.6528</v>
      </c>
      <c r="I10" s="38">
        <v>0</v>
      </c>
      <c r="J10" s="38">
        <v>110.6528</v>
      </c>
      <c r="K10" s="26"/>
      <c r="L10" s="38">
        <v>-7.6078999999999972</v>
      </c>
      <c r="M10" s="39"/>
    </row>
    <row r="11" spans="1:14">
      <c r="A11" s="25">
        <v>1</v>
      </c>
      <c r="B11" s="42" t="s">
        <v>70</v>
      </c>
      <c r="D11" s="22">
        <v>89.550600000000003</v>
      </c>
      <c r="E11" s="22"/>
      <c r="F11" s="22">
        <v>89.550600000000003</v>
      </c>
      <c r="G11" s="26"/>
      <c r="H11" s="22">
        <v>110.6528</v>
      </c>
      <c r="I11" s="22"/>
      <c r="J11" s="22">
        <v>110.6528</v>
      </c>
      <c r="K11" s="26"/>
      <c r="L11" s="22">
        <v>-21.102199999999996</v>
      </c>
      <c r="M11" s="22"/>
    </row>
    <row r="12" spans="1:14">
      <c r="A12" s="129">
        <v>2</v>
      </c>
      <c r="B12" s="43" t="s">
        <v>11</v>
      </c>
      <c r="D12" s="20">
        <v>13.494299999999999</v>
      </c>
      <c r="E12" s="20"/>
      <c r="F12" s="20">
        <v>13.494299999999999</v>
      </c>
      <c r="G12" s="26"/>
      <c r="H12" s="20"/>
      <c r="I12" s="20"/>
      <c r="J12" s="20">
        <v>0</v>
      </c>
      <c r="K12" s="26"/>
      <c r="L12" s="20">
        <v>13.494299999999999</v>
      </c>
      <c r="M12" s="20"/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27720195</v>
      </c>
      <c r="E14" s="38">
        <v>0</v>
      </c>
      <c r="F14" s="38">
        <v>27720195</v>
      </c>
      <c r="G14" s="26"/>
      <c r="H14" s="38">
        <v>27710295</v>
      </c>
      <c r="I14" s="38">
        <v>0</v>
      </c>
      <c r="J14" s="38">
        <v>27710295</v>
      </c>
      <c r="K14" s="26"/>
      <c r="L14" s="38">
        <v>9900</v>
      </c>
      <c r="M14" s="38"/>
    </row>
    <row r="15" spans="1:14" ht="10.5">
      <c r="A15" s="25">
        <v>1</v>
      </c>
      <c r="B15" s="42" t="s">
        <v>59</v>
      </c>
      <c r="C15" s="26"/>
      <c r="D15" s="22">
        <v>27720195</v>
      </c>
      <c r="E15" s="22"/>
      <c r="F15" s="22">
        <v>27720195</v>
      </c>
      <c r="G15" s="26"/>
      <c r="H15" s="22">
        <v>27710295</v>
      </c>
      <c r="I15" s="22"/>
      <c r="J15" s="22">
        <v>27710295</v>
      </c>
      <c r="K15" s="26"/>
      <c r="L15" s="22">
        <v>9900</v>
      </c>
      <c r="M15" s="22" t="s">
        <v>49</v>
      </c>
      <c r="N15" s="84" t="s">
        <v>450</v>
      </c>
    </row>
    <row r="16" spans="1:14" ht="10.5">
      <c r="A16" s="129">
        <v>2</v>
      </c>
      <c r="B16" s="43" t="s">
        <v>60</v>
      </c>
      <c r="C16" s="26"/>
      <c r="D16" s="20"/>
      <c r="E16" s="20"/>
      <c r="F16" s="20">
        <v>0</v>
      </c>
      <c r="G16" s="26"/>
      <c r="H16" s="20"/>
      <c r="I16" s="20"/>
      <c r="J16" s="20">
        <v>0</v>
      </c>
      <c r="K16" s="26"/>
      <c r="L16" s="20">
        <v>0</v>
      </c>
      <c r="M16" s="20"/>
      <c r="N16" s="84" t="s">
        <v>450</v>
      </c>
    </row>
    <row r="17" spans="1:15" ht="10.5">
      <c r="A17" s="25">
        <v>3</v>
      </c>
      <c r="B17" s="42" t="s">
        <v>421</v>
      </c>
      <c r="C17" s="26"/>
      <c r="D17" s="22"/>
      <c r="E17" s="22"/>
      <c r="F17" s="22">
        <v>0</v>
      </c>
      <c r="G17" s="26"/>
      <c r="H17" s="22"/>
      <c r="I17" s="22"/>
      <c r="J17" s="22">
        <v>0</v>
      </c>
      <c r="K17" s="26"/>
      <c r="L17" s="22"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/>
      <c r="E18" s="20"/>
      <c r="F18" s="20">
        <v>0</v>
      </c>
      <c r="G18" s="26"/>
      <c r="H18" s="20"/>
      <c r="I18" s="20"/>
      <c r="J18" s="20">
        <v>0</v>
      </c>
      <c r="K18" s="26"/>
      <c r="L18" s="20">
        <v>0</v>
      </c>
      <c r="M18" s="20"/>
      <c r="N18" s="84" t="s">
        <v>450</v>
      </c>
    </row>
    <row r="19" spans="1:15" ht="10.5">
      <c r="A19" s="25">
        <v>5</v>
      </c>
      <c r="B19" s="42" t="s">
        <v>12</v>
      </c>
      <c r="C19" s="26"/>
      <c r="D19" s="22"/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/>
      <c r="E21" s="22">
        <v>0</v>
      </c>
      <c r="F21" s="22">
        <v>0</v>
      </c>
      <c r="G21" s="26"/>
      <c r="H21" s="22"/>
      <c r="I21" s="22"/>
      <c r="J21" s="22">
        <v>0</v>
      </c>
      <c r="K21" s="26"/>
      <c r="L21" s="22">
        <v>0</v>
      </c>
      <c r="M21" s="22"/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42647000</v>
      </c>
      <c r="E23" s="38">
        <v>0</v>
      </c>
      <c r="F23" s="38">
        <v>42647000</v>
      </c>
      <c r="G23" s="26"/>
      <c r="H23" s="38">
        <v>58965000</v>
      </c>
      <c r="I23" s="38">
        <v>0</v>
      </c>
      <c r="J23" s="38">
        <v>58965000</v>
      </c>
      <c r="K23" s="26"/>
      <c r="L23" s="38">
        <v>-16318000</v>
      </c>
      <c r="M23" s="38"/>
    </row>
    <row r="24" spans="1:15" ht="10.5">
      <c r="A24" s="129">
        <v>9</v>
      </c>
      <c r="B24" s="43" t="s">
        <v>11</v>
      </c>
      <c r="D24" s="20"/>
      <c r="E24" s="20"/>
      <c r="F24" s="20">
        <v>0</v>
      </c>
      <c r="G24" s="26"/>
      <c r="H24" s="20"/>
      <c r="I24" s="20"/>
      <c r="J24" s="20">
        <v>0</v>
      </c>
      <c r="K24" s="26"/>
      <c r="L24" s="20">
        <v>0</v>
      </c>
      <c r="M24" s="20"/>
      <c r="N24" s="84" t="s">
        <v>450</v>
      </c>
    </row>
    <row r="25" spans="1:15" ht="10.5">
      <c r="A25" s="25">
        <v>10</v>
      </c>
      <c r="B25" s="42" t="s">
        <v>67</v>
      </c>
      <c r="D25" s="22"/>
      <c r="E25" s="22"/>
      <c r="F25" s="22">
        <v>0</v>
      </c>
      <c r="G25" s="26"/>
      <c r="H25" s="22">
        <v>15000000</v>
      </c>
      <c r="I25" s="22"/>
      <c r="J25" s="22">
        <v>15000000</v>
      </c>
      <c r="K25" s="26"/>
      <c r="L25" s="22">
        <v>-15000000</v>
      </c>
      <c r="M25" s="22" t="s">
        <v>45</v>
      </c>
      <c r="N25" s="84" t="s">
        <v>450</v>
      </c>
    </row>
    <row r="26" spans="1:15" ht="10.5">
      <c r="A26" s="129">
        <v>11</v>
      </c>
      <c r="B26" s="43" t="s">
        <v>77</v>
      </c>
      <c r="D26" s="20"/>
      <c r="E26" s="20"/>
      <c r="F26" s="20">
        <v>0</v>
      </c>
      <c r="G26" s="26"/>
      <c r="H26" s="20"/>
      <c r="I26" s="20"/>
      <c r="J26" s="20">
        <v>0</v>
      </c>
      <c r="K26" s="26"/>
      <c r="L26" s="20">
        <v>0</v>
      </c>
      <c r="M26" s="20"/>
      <c r="N26" s="84" t="s">
        <v>450</v>
      </c>
    </row>
    <row r="27" spans="1:15" ht="10.5">
      <c r="A27" s="25">
        <v>12</v>
      </c>
      <c r="B27" s="42" t="s">
        <v>74</v>
      </c>
      <c r="D27" s="22">
        <v>42647000</v>
      </c>
      <c r="E27" s="22"/>
      <c r="F27" s="22">
        <v>42647000</v>
      </c>
      <c r="G27" s="26"/>
      <c r="H27" s="22">
        <v>42645000</v>
      </c>
      <c r="I27" s="22"/>
      <c r="J27" s="22">
        <v>42645000</v>
      </c>
      <c r="K27" s="26"/>
      <c r="L27" s="22">
        <v>2000</v>
      </c>
      <c r="M27" s="22" t="s">
        <v>49</v>
      </c>
      <c r="N27" s="84" t="s">
        <v>450</v>
      </c>
    </row>
    <row r="28" spans="1:15" ht="10.5">
      <c r="A28" s="129">
        <v>13</v>
      </c>
      <c r="B28" s="43" t="s">
        <v>75</v>
      </c>
      <c r="D28" s="20"/>
      <c r="E28" s="20"/>
      <c r="F28" s="20">
        <v>0</v>
      </c>
      <c r="G28" s="26"/>
      <c r="H28" s="20"/>
      <c r="I28" s="20"/>
      <c r="J28" s="20">
        <v>0</v>
      </c>
      <c r="K28" s="26"/>
      <c r="L28" s="20">
        <v>0</v>
      </c>
      <c r="M28" s="20"/>
      <c r="N28" s="84" t="s">
        <v>450</v>
      </c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E30" s="20"/>
      <c r="F30" s="20">
        <v>0</v>
      </c>
      <c r="G30" s="20"/>
      <c r="H30" s="20"/>
      <c r="I30" s="20"/>
      <c r="J30" s="20">
        <v>0</v>
      </c>
      <c r="K30" s="20"/>
      <c r="L30" s="20">
        <v>0</v>
      </c>
      <c r="M30" s="20"/>
      <c r="N30" s="84"/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/>
      <c r="E32" s="20"/>
      <c r="F32" s="20">
        <v>0</v>
      </c>
      <c r="G32" s="26"/>
      <c r="H32" s="20">
        <v>1320000</v>
      </c>
      <c r="I32" s="20"/>
      <c r="J32" s="20">
        <v>1320000</v>
      </c>
      <c r="K32" s="26"/>
      <c r="L32" s="20">
        <v>-1320000</v>
      </c>
      <c r="M32" s="20" t="s">
        <v>49</v>
      </c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0</v>
      </c>
      <c r="E38" s="38">
        <v>0</v>
      </c>
      <c r="F38" s="38">
        <v>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/>
      <c r="E40" s="22"/>
      <c r="F40" s="22">
        <v>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70367195</v>
      </c>
      <c r="E41" s="32">
        <v>0</v>
      </c>
      <c r="F41" s="32">
        <v>70367195</v>
      </c>
      <c r="G41" s="26"/>
      <c r="H41" s="32">
        <v>86675295</v>
      </c>
      <c r="I41" s="32">
        <v>0</v>
      </c>
      <c r="J41" s="32">
        <v>86675295</v>
      </c>
      <c r="K41" s="26"/>
      <c r="L41" s="32">
        <v>-16308100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12" priority="6" operator="containsText" text="ERROR">
      <formula>NOT(ISERROR(SEARCH("ERROR",N37)))</formula>
    </cfRule>
  </conditionalFormatting>
  <conditionalFormatting sqref="N34:N35">
    <cfRule type="containsText" dxfId="11" priority="5" operator="containsText" text="ERROR">
      <formula>NOT(ISERROR(SEARCH("ERROR",N34)))</formula>
    </cfRule>
  </conditionalFormatting>
  <conditionalFormatting sqref="N24:N32">
    <cfRule type="containsText" dxfId="10" priority="4" operator="containsText" text="ERROR">
      <formula>NOT(ISERROR(SEARCH("ERROR",N24)))</formula>
    </cfRule>
  </conditionalFormatting>
  <conditionalFormatting sqref="N15:N22">
    <cfRule type="containsText" dxfId="9" priority="3" operator="containsText" text="ERROR">
      <formula>NOT(ISERROR(SEARCH("ERROR",N15)))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43"/>
  <sheetViews>
    <sheetView showGridLines="0" zoomScale="80" zoomScaleNormal="80" workbookViewId="0">
      <selection activeCell="N20" sqref="N20:N24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.7265625" style="14" customWidth="1"/>
    <col min="4" max="4" width="27.1796875" style="14" customWidth="1"/>
    <col min="5" max="5" width="14.7265625" style="14" customWidth="1"/>
    <col min="6" max="6" width="19.4531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24" style="14" customWidth="1"/>
    <col min="14" max="14" width="11.453125" style="14"/>
    <col min="15" max="15" width="15.45312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51" t="str">
        <f>+'Companies List'!B30</f>
        <v>Ye Htut Kyaw Mining Co.,Ltd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277" t="s">
        <v>14</v>
      </c>
      <c r="E7" s="277" t="s">
        <v>13</v>
      </c>
      <c r="F7" s="277" t="s">
        <v>2</v>
      </c>
      <c r="G7" s="129"/>
      <c r="H7" s="277" t="s">
        <v>14</v>
      </c>
      <c r="I7" s="277" t="s">
        <v>13</v>
      </c>
      <c r="J7" s="277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279"/>
      <c r="B9" s="279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278"/>
    </row>
    <row r="10" spans="1:14" ht="10.5">
      <c r="A10" s="34"/>
      <c r="B10" s="41" t="s">
        <v>98</v>
      </c>
      <c r="C10" s="26"/>
      <c r="D10" s="38">
        <f>+D11+D12</f>
        <v>81</v>
      </c>
      <c r="E10" s="38">
        <f>+E11+E12</f>
        <v>0</v>
      </c>
      <c r="F10" s="38">
        <f>+F11+F12</f>
        <v>81</v>
      </c>
      <c r="G10" s="26"/>
      <c r="H10" s="38">
        <f>+H11+H12</f>
        <v>81</v>
      </c>
      <c r="I10" s="38">
        <f>+I11+I12</f>
        <v>0</v>
      </c>
      <c r="J10" s="38">
        <f>+J11+J12</f>
        <v>81</v>
      </c>
      <c r="K10" s="26"/>
      <c r="L10" s="38">
        <f>+L11+L12</f>
        <v>0</v>
      </c>
      <c r="M10" s="39"/>
    </row>
    <row r="11" spans="1:14" ht="10.5">
      <c r="A11" s="25">
        <v>1</v>
      </c>
      <c r="B11" s="42" t="s">
        <v>70</v>
      </c>
      <c r="D11" s="22">
        <v>81</v>
      </c>
      <c r="E11" s="22"/>
      <c r="F11" s="22">
        <f>+E11+D11</f>
        <v>81</v>
      </c>
      <c r="G11" s="26"/>
      <c r="H11" s="22">
        <v>81</v>
      </c>
      <c r="I11" s="22"/>
      <c r="J11" s="22">
        <f>+I11+H11</f>
        <v>81</v>
      </c>
      <c r="K11" s="26"/>
      <c r="L11" s="22">
        <f>+F11-J11</f>
        <v>0</v>
      </c>
      <c r="M11" s="22"/>
      <c r="N11" s="84" t="str">
        <f>IF(L11=0,"",IF(M11=0,"ERROR",""))</f>
        <v/>
      </c>
    </row>
    <row r="12" spans="1:14" ht="10.5">
      <c r="A12" s="129">
        <v>2</v>
      </c>
      <c r="B12" s="43" t="s">
        <v>11</v>
      </c>
      <c r="D12" s="20"/>
      <c r="E12" s="20"/>
      <c r="F12" s="20">
        <f>+E12+D12</f>
        <v>0</v>
      </c>
      <c r="G12" s="26"/>
      <c r="H12" s="20"/>
      <c r="I12" s="20"/>
      <c r="J12" s="20">
        <f>+I12+H12</f>
        <v>0</v>
      </c>
      <c r="K12" s="26"/>
      <c r="L12" s="20">
        <f>+F12-J12</f>
        <v>0</v>
      </c>
      <c r="M12" s="20"/>
      <c r="N12" s="84" t="str">
        <f>IF(L12=0,"",IF(M12=0,"ERROR",""))</f>
        <v/>
      </c>
    </row>
    <row r="13" spans="1:14" ht="10.5">
      <c r="A13" s="279"/>
      <c r="B13" s="279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f>SUM(D15:D22)</f>
        <v>68260806</v>
      </c>
      <c r="E14" s="38" t="e">
        <f>SUM(E15:E22)</f>
        <v>#REF!</v>
      </c>
      <c r="F14" s="38" t="e">
        <f>SUM(F15:F22)</f>
        <v>#REF!</v>
      </c>
      <c r="G14" s="26"/>
      <c r="H14" s="38">
        <f>SUM(H15:H22)</f>
        <v>75981888</v>
      </c>
      <c r="I14" s="38">
        <f>SUM(I15:I22)</f>
        <v>0</v>
      </c>
      <c r="J14" s="38">
        <f>SUM(J15:J22)</f>
        <v>75981888</v>
      </c>
      <c r="K14" s="26"/>
      <c r="L14" s="38" t="e">
        <f>SUM(L15:L22)</f>
        <v>#REF!</v>
      </c>
      <c r="M14" s="38"/>
    </row>
    <row r="15" spans="1:14" ht="10.5">
      <c r="A15" s="25">
        <v>1</v>
      </c>
      <c r="B15" s="42" t="s">
        <v>59</v>
      </c>
      <c r="C15" s="26"/>
      <c r="D15" s="22">
        <v>7297301</v>
      </c>
      <c r="E15" s="22"/>
      <c r="F15" s="22">
        <f t="shared" ref="F15:F40" si="0">+E15+D15</f>
        <v>7297301</v>
      </c>
      <c r="G15" s="26"/>
      <c r="H15" s="22">
        <v>10297301</v>
      </c>
      <c r="I15" s="22"/>
      <c r="J15" s="22">
        <f t="shared" ref="J15:J37" si="1">+I15+H15</f>
        <v>10297301</v>
      </c>
      <c r="K15" s="26"/>
      <c r="L15" s="22">
        <f>+F15-J15</f>
        <v>-3000000</v>
      </c>
      <c r="M15" s="22" t="s">
        <v>49</v>
      </c>
      <c r="N15" s="84" t="str">
        <f t="shared" ref="N15:N22" si="2">IF(L15=0,"",IF(M15=0,"ERROR",""))</f>
        <v/>
      </c>
    </row>
    <row r="16" spans="1:14" ht="10.5">
      <c r="A16" s="129">
        <v>2</v>
      </c>
      <c r="B16" s="43" t="s">
        <v>60</v>
      </c>
      <c r="C16" s="26"/>
      <c r="D16" s="20">
        <v>60963505</v>
      </c>
      <c r="E16" s="20"/>
      <c r="F16" s="20">
        <f t="shared" si="0"/>
        <v>60963505</v>
      </c>
      <c r="G16" s="26"/>
      <c r="H16" s="20">
        <v>65684587</v>
      </c>
      <c r="I16" s="20"/>
      <c r="J16" s="20">
        <f t="shared" si="1"/>
        <v>65684587</v>
      </c>
      <c r="K16" s="26"/>
      <c r="L16" s="20">
        <f t="shared" ref="L16:L37" si="3">+F16-J16</f>
        <v>-4721082</v>
      </c>
      <c r="M16" s="20" t="s">
        <v>49</v>
      </c>
      <c r="N16" s="84" t="str">
        <f t="shared" si="2"/>
        <v/>
      </c>
    </row>
    <row r="17" spans="1:15" ht="10.5">
      <c r="A17" s="25">
        <v>3</v>
      </c>
      <c r="B17" s="42" t="s">
        <v>421</v>
      </c>
      <c r="C17" s="26"/>
      <c r="D17" s="22"/>
      <c r="E17" s="22"/>
      <c r="F17" s="22">
        <f t="shared" si="0"/>
        <v>0</v>
      </c>
      <c r="G17" s="26"/>
      <c r="H17" s="22"/>
      <c r="I17" s="22"/>
      <c r="J17" s="22">
        <f t="shared" si="1"/>
        <v>0</v>
      </c>
      <c r="K17" s="26"/>
      <c r="L17" s="22">
        <f>+F17-J17</f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/>
      <c r="E18" s="20"/>
      <c r="F18" s="20">
        <f t="shared" si="0"/>
        <v>0</v>
      </c>
      <c r="G18" s="26"/>
      <c r="H18" s="20"/>
      <c r="I18" s="20"/>
      <c r="J18" s="20">
        <f t="shared" si="1"/>
        <v>0</v>
      </c>
      <c r="K18" s="26"/>
      <c r="L18" s="20">
        <f t="shared" si="3"/>
        <v>0</v>
      </c>
      <c r="M18" s="20"/>
      <c r="N18" s="84" t="str">
        <f t="shared" si="2"/>
        <v/>
      </c>
    </row>
    <row r="19" spans="1:15" ht="10.5">
      <c r="A19" s="25">
        <v>5</v>
      </c>
      <c r="B19" s="42" t="s">
        <v>12</v>
      </c>
      <c r="C19" s="26"/>
      <c r="D19" s="22"/>
      <c r="E19" s="22"/>
      <c r="F19" s="22">
        <f t="shared" si="0"/>
        <v>0</v>
      </c>
      <c r="G19" s="26"/>
      <c r="H19" s="22"/>
      <c r="I19" s="22"/>
      <c r="J19" s="22">
        <f t="shared" si="1"/>
        <v>0</v>
      </c>
      <c r="K19" s="26"/>
      <c r="L19" s="22">
        <f t="shared" si="3"/>
        <v>0</v>
      </c>
      <c r="M19" s="22"/>
      <c r="N19" s="84" t="str">
        <f t="shared" si="2"/>
        <v/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f t="shared" si="0"/>
        <v>0</v>
      </c>
      <c r="G20" s="26"/>
      <c r="H20" s="20"/>
      <c r="I20" s="20"/>
      <c r="J20" s="20">
        <f t="shared" si="1"/>
        <v>0</v>
      </c>
      <c r="K20" s="26"/>
      <c r="L20" s="20">
        <f t="shared" si="3"/>
        <v>0</v>
      </c>
      <c r="M20" s="20"/>
      <c r="N20" s="84"/>
    </row>
    <row r="21" spans="1:15" ht="10.5">
      <c r="A21" s="25">
        <v>7</v>
      </c>
      <c r="B21" s="42" t="s">
        <v>72</v>
      </c>
      <c r="C21" s="26"/>
      <c r="D21" s="22"/>
      <c r="E21" s="22" t="e">
        <f>+ROUND(#REF!+#REF!+#REF!+#REF!,0)</f>
        <v>#REF!</v>
      </c>
      <c r="F21" s="22" t="e">
        <f t="shared" si="0"/>
        <v>#REF!</v>
      </c>
      <c r="G21" s="26"/>
      <c r="H21" s="22"/>
      <c r="I21" s="22"/>
      <c r="J21" s="22">
        <f t="shared" si="1"/>
        <v>0</v>
      </c>
      <c r="K21" s="26"/>
      <c r="L21" s="22" t="e">
        <f t="shared" si="3"/>
        <v>#REF!</v>
      </c>
      <c r="M21" s="22"/>
      <c r="N21" s="84"/>
    </row>
    <row r="22" spans="1:15" ht="10.5">
      <c r="A22" s="129">
        <v>8</v>
      </c>
      <c r="B22" s="43" t="s">
        <v>63</v>
      </c>
      <c r="C22" s="26"/>
      <c r="D22" s="20"/>
      <c r="E22" s="20"/>
      <c r="F22" s="20">
        <f t="shared" si="0"/>
        <v>0</v>
      </c>
      <c r="G22" s="26"/>
      <c r="H22" s="20"/>
      <c r="I22" s="20"/>
      <c r="J22" s="20">
        <f t="shared" si="1"/>
        <v>0</v>
      </c>
      <c r="K22" s="26"/>
      <c r="L22" s="20">
        <f t="shared" si="3"/>
        <v>0</v>
      </c>
      <c r="M22" s="20"/>
      <c r="N22" s="84"/>
    </row>
    <row r="23" spans="1:15" ht="10.5">
      <c r="A23" s="34"/>
      <c r="B23" s="41" t="s">
        <v>73</v>
      </c>
      <c r="C23" s="26"/>
      <c r="D23" s="38">
        <f>SUM(D24:D32)</f>
        <v>1200900</v>
      </c>
      <c r="E23" s="38">
        <f t="shared" ref="E23:L23" si="4">SUM(E24:E32)</f>
        <v>0</v>
      </c>
      <c r="F23" s="38">
        <f t="shared" si="4"/>
        <v>1200900</v>
      </c>
      <c r="G23" s="26"/>
      <c r="H23" s="38">
        <f t="shared" si="4"/>
        <v>7907600</v>
      </c>
      <c r="I23" s="38">
        <f t="shared" si="4"/>
        <v>0</v>
      </c>
      <c r="J23" s="38">
        <f t="shared" si="4"/>
        <v>7907600</v>
      </c>
      <c r="K23" s="26"/>
      <c r="L23" s="38">
        <f t="shared" si="4"/>
        <v>-6706700</v>
      </c>
      <c r="M23" s="38"/>
    </row>
    <row r="24" spans="1:15" ht="10.5">
      <c r="A24" s="129">
        <v>9</v>
      </c>
      <c r="B24" s="43" t="s">
        <v>11</v>
      </c>
      <c r="D24" s="20"/>
      <c r="E24" s="20"/>
      <c r="F24" s="20">
        <f t="shared" si="0"/>
        <v>0</v>
      </c>
      <c r="G24" s="26"/>
      <c r="H24" s="20"/>
      <c r="I24" s="20"/>
      <c r="J24" s="20">
        <f t="shared" si="1"/>
        <v>0</v>
      </c>
      <c r="K24" s="26"/>
      <c r="L24" s="20">
        <f t="shared" si="3"/>
        <v>0</v>
      </c>
      <c r="M24" s="20"/>
      <c r="N24" s="84"/>
    </row>
    <row r="25" spans="1:15" ht="10.5">
      <c r="A25" s="25">
        <v>10</v>
      </c>
      <c r="B25" s="42" t="s">
        <v>67</v>
      </c>
      <c r="D25" s="22"/>
      <c r="E25" s="22"/>
      <c r="F25" s="22">
        <f t="shared" si="0"/>
        <v>0</v>
      </c>
      <c r="G25" s="26"/>
      <c r="H25" s="22">
        <v>5500000</v>
      </c>
      <c r="I25" s="22"/>
      <c r="J25" s="22">
        <f t="shared" si="1"/>
        <v>5500000</v>
      </c>
      <c r="K25" s="26"/>
      <c r="L25" s="22">
        <f t="shared" si="3"/>
        <v>-5500000</v>
      </c>
      <c r="M25" s="22" t="s">
        <v>45</v>
      </c>
      <c r="N25" s="84" t="str">
        <f t="shared" ref="N24:N32" si="5">IF(L25=0,"",IF(M25=0,"ERROR",""))</f>
        <v/>
      </c>
    </row>
    <row r="26" spans="1:15" ht="10.5">
      <c r="A26" s="129">
        <v>11</v>
      </c>
      <c r="B26" s="43" t="s">
        <v>77</v>
      </c>
      <c r="D26" s="20"/>
      <c r="E26" s="20"/>
      <c r="F26" s="20">
        <f t="shared" si="0"/>
        <v>0</v>
      </c>
      <c r="G26" s="26"/>
      <c r="H26" s="20"/>
      <c r="I26" s="20"/>
      <c r="J26" s="20">
        <f t="shared" si="1"/>
        <v>0</v>
      </c>
      <c r="K26" s="26"/>
      <c r="L26" s="20">
        <f t="shared" si="3"/>
        <v>0</v>
      </c>
      <c r="M26" s="20"/>
      <c r="N26" s="84" t="str">
        <f t="shared" si="5"/>
        <v/>
      </c>
    </row>
    <row r="27" spans="1:15" ht="10.5">
      <c r="A27" s="25">
        <v>12</v>
      </c>
      <c r="B27" s="42" t="s">
        <v>74</v>
      </c>
      <c r="D27" s="22">
        <v>1200900</v>
      </c>
      <c r="E27" s="22"/>
      <c r="F27" s="22">
        <f t="shared" si="0"/>
        <v>1200900</v>
      </c>
      <c r="G27" s="26"/>
      <c r="H27" s="22">
        <v>2403600</v>
      </c>
      <c r="I27" s="22"/>
      <c r="J27" s="22">
        <f t="shared" si="1"/>
        <v>2403600</v>
      </c>
      <c r="K27" s="26"/>
      <c r="L27" s="22">
        <f t="shared" si="3"/>
        <v>-1202700</v>
      </c>
      <c r="M27" s="22" t="s">
        <v>49</v>
      </c>
      <c r="N27" s="84" t="str">
        <f t="shared" si="5"/>
        <v/>
      </c>
    </row>
    <row r="28" spans="1:15" ht="10.5">
      <c r="A28" s="129">
        <v>13</v>
      </c>
      <c r="B28" s="43" t="s">
        <v>75</v>
      </c>
      <c r="D28" s="20"/>
      <c r="E28" s="20"/>
      <c r="F28" s="20">
        <f t="shared" si="0"/>
        <v>0</v>
      </c>
      <c r="G28" s="26"/>
      <c r="H28" s="20">
        <v>4000</v>
      </c>
      <c r="I28" s="20"/>
      <c r="J28" s="20">
        <f t="shared" si="1"/>
        <v>4000</v>
      </c>
      <c r="K28" s="26"/>
      <c r="L28" s="20">
        <f t="shared" si="3"/>
        <v>-4000</v>
      </c>
      <c r="M28" s="20" t="s">
        <v>49</v>
      </c>
      <c r="N28" s="84" t="str">
        <f t="shared" si="5"/>
        <v/>
      </c>
    </row>
    <row r="29" spans="1:15" ht="10.5">
      <c r="A29" s="25">
        <v>14</v>
      </c>
      <c r="B29" s="42" t="s">
        <v>76</v>
      </c>
      <c r="D29" s="22"/>
      <c r="E29" s="22"/>
      <c r="F29" s="22">
        <f t="shared" si="0"/>
        <v>0</v>
      </c>
      <c r="G29" s="26"/>
      <c r="H29" s="22"/>
      <c r="I29" s="22"/>
      <c r="J29" s="22">
        <f t="shared" si="1"/>
        <v>0</v>
      </c>
      <c r="K29" s="26"/>
      <c r="L29" s="22">
        <f t="shared" si="3"/>
        <v>0</v>
      </c>
      <c r="M29" s="22"/>
      <c r="N29" s="84" t="str">
        <f t="shared" si="5"/>
        <v/>
      </c>
    </row>
    <row r="30" spans="1:15" ht="10.5">
      <c r="A30" s="129">
        <v>15</v>
      </c>
      <c r="B30" s="43" t="s">
        <v>78</v>
      </c>
      <c r="C30" s="43"/>
      <c r="E30" s="20"/>
      <c r="F30" s="20">
        <f t="shared" si="0"/>
        <v>0</v>
      </c>
      <c r="G30" s="20"/>
      <c r="H30" s="20"/>
      <c r="I30" s="20"/>
      <c r="J30" s="20">
        <f t="shared" si="1"/>
        <v>0</v>
      </c>
      <c r="K30" s="20"/>
      <c r="L30" s="20">
        <f t="shared" si="3"/>
        <v>0</v>
      </c>
      <c r="M30" s="20"/>
      <c r="N30" s="84"/>
    </row>
    <row r="31" spans="1:15" ht="10.5">
      <c r="A31" s="25">
        <v>16</v>
      </c>
      <c r="B31" s="42" t="s">
        <v>79</v>
      </c>
      <c r="C31" s="42"/>
      <c r="D31" s="22"/>
      <c r="E31" s="22"/>
      <c r="F31" s="22">
        <f t="shared" si="0"/>
        <v>0</v>
      </c>
      <c r="G31" s="22"/>
      <c r="H31" s="22"/>
      <c r="I31" s="22"/>
      <c r="J31" s="22">
        <f t="shared" si="1"/>
        <v>0</v>
      </c>
      <c r="K31" s="22"/>
      <c r="L31" s="22">
        <f t="shared" si="3"/>
        <v>0</v>
      </c>
      <c r="M31" s="22"/>
      <c r="N31" s="84"/>
    </row>
    <row r="32" spans="1:15" ht="10.5">
      <c r="A32" s="129">
        <v>17</v>
      </c>
      <c r="B32" s="43" t="s">
        <v>63</v>
      </c>
      <c r="D32" s="20"/>
      <c r="E32" s="20"/>
      <c r="F32" s="20">
        <f t="shared" si="0"/>
        <v>0</v>
      </c>
      <c r="G32" s="26"/>
      <c r="H32" s="20"/>
      <c r="I32" s="20"/>
      <c r="J32" s="20">
        <f t="shared" si="1"/>
        <v>0</v>
      </c>
      <c r="K32" s="26"/>
      <c r="L32" s="20">
        <f t="shared" si="3"/>
        <v>0</v>
      </c>
      <c r="M32" s="20"/>
      <c r="N32" s="84" t="str">
        <f t="shared" si="5"/>
        <v/>
      </c>
      <c r="O32" s="344"/>
    </row>
    <row r="33" spans="1:14" ht="10.5" hidden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f>+D37</f>
        <v>0</v>
      </c>
      <c r="E36" s="38">
        <f>+E37</f>
        <v>0</v>
      </c>
      <c r="F36" s="38">
        <f>+F37</f>
        <v>0</v>
      </c>
      <c r="G36" s="26"/>
      <c r="H36" s="38">
        <f>+H37</f>
        <v>0</v>
      </c>
      <c r="I36" s="38">
        <f>+I37</f>
        <v>0</v>
      </c>
      <c r="J36" s="38">
        <f>+J37</f>
        <v>0</v>
      </c>
      <c r="K36" s="26"/>
      <c r="L36" s="38">
        <f>+L37</f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f t="shared" si="0"/>
        <v>0</v>
      </c>
      <c r="G37" s="26"/>
      <c r="H37" s="22"/>
      <c r="I37" s="22"/>
      <c r="J37" s="22">
        <f t="shared" si="1"/>
        <v>0</v>
      </c>
      <c r="K37" s="26"/>
      <c r="L37" s="22">
        <f t="shared" si="3"/>
        <v>0</v>
      </c>
      <c r="M37" s="22"/>
      <c r="N37" s="84" t="str">
        <f>IF(L37=0,"",IF(M37=0,"ERROR",""))</f>
        <v/>
      </c>
    </row>
    <row r="38" spans="1:14" ht="10.5">
      <c r="A38" s="34"/>
      <c r="B38" s="41" t="s">
        <v>65</v>
      </c>
      <c r="C38" s="26"/>
      <c r="D38" s="38">
        <f>+D39+D40</f>
        <v>0</v>
      </c>
      <c r="E38" s="38">
        <f>+E39+E40</f>
        <v>0</v>
      </c>
      <c r="F38" s="38">
        <f>+F39+F40</f>
        <v>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f t="shared" si="0"/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/>
      <c r="E40" s="22"/>
      <c r="F40" s="22">
        <f t="shared" si="0"/>
        <v>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f>+D14+D23+D33+D36</f>
        <v>69461706</v>
      </c>
      <c r="E41" s="32" t="e">
        <f>+E14+E23+E33+E36</f>
        <v>#REF!</v>
      </c>
      <c r="F41" s="32" t="e">
        <f>+F14+F23+F33+F36</f>
        <v>#REF!</v>
      </c>
      <c r="G41" s="26"/>
      <c r="H41" s="32">
        <f>+H14+H23+H33+H36</f>
        <v>83889488</v>
      </c>
      <c r="I41" s="32">
        <f>+I14+I23+I33+I36</f>
        <v>0</v>
      </c>
      <c r="J41" s="32">
        <f>+J14+J23+J33+J36</f>
        <v>83889488</v>
      </c>
      <c r="K41" s="26"/>
      <c r="L41" s="32" t="e">
        <f>+L14+L23+L33+L36</f>
        <v>#REF!</v>
      </c>
      <c r="M41" s="32"/>
    </row>
    <row r="42" spans="1:14">
      <c r="A42" s="4"/>
      <c r="B42" s="5"/>
      <c r="E42" s="3" t="e">
        <f>ROUND(E41-#REF!,2)</f>
        <v>#REF!</v>
      </c>
      <c r="I42" s="16"/>
    </row>
    <row r="43" spans="1:14">
      <c r="A43" s="4"/>
      <c r="B43" s="5"/>
      <c r="E43" s="3"/>
      <c r="I43" s="16"/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6" priority="6" operator="containsText" text="ERROR">
      <formula>NOT(ISERROR(SEARCH("ERROR",N37)))</formula>
    </cfRule>
  </conditionalFormatting>
  <conditionalFormatting sqref="N34:N35">
    <cfRule type="containsText" dxfId="5" priority="5" operator="containsText" text="ERROR">
      <formula>NOT(ISERROR(SEARCH("ERROR",N34)))</formula>
    </cfRule>
  </conditionalFormatting>
  <conditionalFormatting sqref="N24:N32">
    <cfRule type="containsText" dxfId="4" priority="4" operator="containsText" text="ERROR">
      <formula>NOT(ISERROR(SEARCH("ERROR",N24)))</formula>
    </cfRule>
  </conditionalFormatting>
  <conditionalFormatting sqref="N15:N22">
    <cfRule type="containsText" dxfId="3" priority="3" operator="containsText" text="ERROR">
      <formula>NOT(ISERROR(SEARCH("ERROR",N15)))</formula>
    </cfRule>
  </conditionalFormatting>
  <conditionalFormatting sqref="N11">
    <cfRule type="containsText" dxfId="2" priority="2" operator="containsText" text="ERROR">
      <formula>NOT(ISERROR(SEARCH("ERROR",N11)))</formula>
    </cfRule>
  </conditionalFormatting>
  <conditionalFormatting sqref="N12">
    <cfRule type="containsText" dxfId="1" priority="1" operator="containsText" text="ERROR">
      <formula>NOT(ISERROR(SEARCH("ERROR",N12)))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50"/>
  <sheetViews>
    <sheetView topLeftCell="A13" workbookViewId="0">
      <selection activeCell="B21" sqref="B21"/>
    </sheetView>
  </sheetViews>
  <sheetFormatPr defaultColWidth="44.453125" defaultRowHeight="10"/>
  <cols>
    <col min="1" max="1" width="7.1796875" style="14" customWidth="1"/>
    <col min="2" max="2" width="44.453125" style="146"/>
    <col min="3" max="6" width="16.81640625" style="14" customWidth="1"/>
    <col min="7" max="7" width="47.453125" style="161" customWidth="1"/>
    <col min="8" max="8" width="16.81640625" style="21" customWidth="1"/>
    <col min="9" max="11" width="16.81640625" style="14" customWidth="1"/>
    <col min="12" max="14" width="16.81640625" style="162" customWidth="1"/>
    <col min="15" max="17" width="16.81640625" style="14" customWidth="1"/>
    <col min="18" max="18" width="22.1796875" style="14" customWidth="1"/>
    <col min="19" max="16384" width="44.453125" style="14"/>
  </cols>
  <sheetData>
    <row r="1" spans="1:18" ht="10.5">
      <c r="C1" s="318" t="s">
        <v>94</v>
      </c>
      <c r="D1" s="318"/>
      <c r="E1" s="318"/>
      <c r="F1" s="318"/>
      <c r="G1" s="318"/>
      <c r="I1" s="318" t="s">
        <v>94</v>
      </c>
      <c r="J1" s="318"/>
      <c r="K1" s="318"/>
      <c r="L1" s="318"/>
      <c r="M1" s="318"/>
      <c r="N1" s="318"/>
      <c r="O1" s="318"/>
      <c r="P1" s="318"/>
      <c r="Q1" s="318"/>
      <c r="R1" s="318"/>
    </row>
    <row r="2" spans="1:18" ht="21.5" thickBot="1">
      <c r="A2" s="119" t="s">
        <v>5</v>
      </c>
      <c r="B2" s="120" t="s">
        <v>7</v>
      </c>
      <c r="C2" s="119" t="s">
        <v>50</v>
      </c>
      <c r="D2" s="119" t="s">
        <v>81</v>
      </c>
      <c r="E2" s="119" t="s">
        <v>82</v>
      </c>
      <c r="F2" s="119" t="s">
        <v>83</v>
      </c>
      <c r="G2" s="147" t="s">
        <v>84</v>
      </c>
      <c r="H2" s="148"/>
      <c r="I2" s="119" t="s">
        <v>85</v>
      </c>
      <c r="J2" s="119" t="s">
        <v>86</v>
      </c>
      <c r="K2" s="119" t="s">
        <v>87</v>
      </c>
      <c r="L2" s="149" t="s">
        <v>88</v>
      </c>
      <c r="M2" s="149" t="s">
        <v>89</v>
      </c>
      <c r="N2" s="149" t="s">
        <v>90</v>
      </c>
      <c r="O2" s="119" t="s">
        <v>91</v>
      </c>
      <c r="P2" s="119" t="s">
        <v>83</v>
      </c>
      <c r="Q2" s="119" t="s">
        <v>92</v>
      </c>
      <c r="R2" s="119" t="s">
        <v>93</v>
      </c>
    </row>
    <row r="3" spans="1:18" ht="10.5" thickTop="1">
      <c r="A3" s="122">
        <v>1</v>
      </c>
      <c r="B3" s="121" t="str">
        <f>+'Companies List'!B2</f>
        <v>Myanmar CNMC Nickel Co; LTD (*)</v>
      </c>
      <c r="C3" s="121" t="s">
        <v>198</v>
      </c>
      <c r="D3" s="150" t="s">
        <v>203</v>
      </c>
      <c r="E3" s="86"/>
      <c r="F3" s="87"/>
      <c r="G3" s="90"/>
      <c r="I3" s="121"/>
      <c r="J3" s="121"/>
      <c r="K3" s="121"/>
      <c r="L3" s="64"/>
      <c r="M3" s="64"/>
      <c r="N3" s="64"/>
      <c r="O3" s="121"/>
      <c r="P3" s="121"/>
      <c r="Q3" s="121"/>
      <c r="R3" s="121"/>
    </row>
    <row r="4" spans="1:18">
      <c r="A4" s="122"/>
      <c r="B4" s="121"/>
      <c r="C4" s="121" t="s">
        <v>198</v>
      </c>
      <c r="D4" s="150" t="s">
        <v>204</v>
      </c>
      <c r="E4" s="151" t="s">
        <v>132</v>
      </c>
      <c r="F4" s="152">
        <v>6</v>
      </c>
      <c r="G4" s="153" t="s">
        <v>205</v>
      </c>
      <c r="I4" s="121"/>
      <c r="J4" s="121"/>
      <c r="K4" s="121"/>
      <c r="L4" s="64"/>
      <c r="M4" s="64"/>
      <c r="N4" s="64"/>
      <c r="O4" s="121"/>
      <c r="P4" s="121"/>
      <c r="Q4" s="121"/>
      <c r="R4" s="121"/>
    </row>
    <row r="5" spans="1:18">
      <c r="A5" s="122"/>
      <c r="B5" s="121"/>
      <c r="C5" s="121" t="s">
        <v>198</v>
      </c>
      <c r="D5" s="150" t="s">
        <v>206</v>
      </c>
      <c r="E5" s="151" t="s">
        <v>207</v>
      </c>
      <c r="F5" s="151">
        <v>54.569000000000003</v>
      </c>
      <c r="G5" s="153" t="s">
        <v>208</v>
      </c>
      <c r="I5" s="121"/>
      <c r="J5" s="121"/>
      <c r="K5" s="121"/>
      <c r="L5" s="64"/>
      <c r="M5" s="64"/>
      <c r="N5" s="64"/>
      <c r="O5" s="121"/>
      <c r="P5" s="121"/>
      <c r="Q5" s="121"/>
      <c r="R5" s="121"/>
    </row>
    <row r="6" spans="1:18">
      <c r="A6" s="122"/>
      <c r="B6" s="121"/>
      <c r="C6" s="121" t="s">
        <v>198</v>
      </c>
      <c r="D6" s="150" t="s">
        <v>209</v>
      </c>
      <c r="E6" s="151" t="s">
        <v>207</v>
      </c>
      <c r="F6" s="151">
        <v>84.504199999999997</v>
      </c>
      <c r="G6" s="153" t="s">
        <v>210</v>
      </c>
      <c r="I6" s="121"/>
      <c r="J6" s="121"/>
      <c r="K6" s="121"/>
      <c r="L6" s="64"/>
      <c r="M6" s="64"/>
      <c r="N6" s="64"/>
      <c r="O6" s="121"/>
      <c r="P6" s="121"/>
      <c r="Q6" s="121"/>
      <c r="R6" s="121"/>
    </row>
    <row r="7" spans="1:18">
      <c r="A7" s="122"/>
      <c r="B7" s="121"/>
      <c r="C7" s="121" t="s">
        <v>198</v>
      </c>
      <c r="D7" s="150" t="s">
        <v>211</v>
      </c>
      <c r="E7" s="151"/>
      <c r="F7" s="151"/>
      <c r="G7" s="153"/>
      <c r="I7" s="121"/>
      <c r="J7" s="121"/>
      <c r="K7" s="121"/>
      <c r="L7" s="64"/>
      <c r="M7" s="64"/>
      <c r="N7" s="64"/>
      <c r="O7" s="121"/>
      <c r="P7" s="121"/>
      <c r="Q7" s="121"/>
      <c r="R7" s="121"/>
    </row>
    <row r="8" spans="1:18">
      <c r="A8" s="122"/>
      <c r="B8" s="121"/>
      <c r="C8" s="121" t="s">
        <v>198</v>
      </c>
      <c r="D8" s="150" t="s">
        <v>212</v>
      </c>
      <c r="E8" s="151" t="s">
        <v>132</v>
      </c>
      <c r="F8" s="151">
        <v>8.09E-2</v>
      </c>
      <c r="G8" s="153" t="s">
        <v>213</v>
      </c>
      <c r="I8" s="121"/>
      <c r="J8" s="121"/>
      <c r="K8" s="121"/>
      <c r="L8" s="64"/>
      <c r="M8" s="64"/>
      <c r="N8" s="64"/>
      <c r="O8" s="121"/>
      <c r="P8" s="121"/>
      <c r="Q8" s="121"/>
      <c r="R8" s="121"/>
    </row>
    <row r="9" spans="1:18">
      <c r="A9" s="122"/>
      <c r="B9" s="121"/>
      <c r="C9" s="121" t="s">
        <v>198</v>
      </c>
      <c r="D9" s="150" t="s">
        <v>214</v>
      </c>
      <c r="E9" s="151" t="s">
        <v>132</v>
      </c>
      <c r="F9" s="151">
        <v>8.09E-2</v>
      </c>
      <c r="G9" s="153" t="s">
        <v>213</v>
      </c>
      <c r="I9" s="121"/>
      <c r="J9" s="121"/>
      <c r="K9" s="121"/>
      <c r="L9" s="64"/>
      <c r="M9" s="64"/>
      <c r="N9" s="64"/>
      <c r="O9" s="121"/>
      <c r="P9" s="121"/>
      <c r="Q9" s="121"/>
      <c r="R9" s="121"/>
    </row>
    <row r="10" spans="1:18">
      <c r="A10" s="122"/>
      <c r="B10" s="121"/>
      <c r="C10" s="121" t="s">
        <v>198</v>
      </c>
      <c r="D10" s="150" t="s">
        <v>215</v>
      </c>
      <c r="E10" s="151" t="s">
        <v>132</v>
      </c>
      <c r="F10" s="151">
        <v>8.09E-2</v>
      </c>
      <c r="G10" s="153" t="s">
        <v>213</v>
      </c>
      <c r="I10" s="121"/>
      <c r="J10" s="121"/>
      <c r="K10" s="121"/>
      <c r="L10" s="64"/>
      <c r="M10" s="64"/>
      <c r="N10" s="64"/>
      <c r="O10" s="121"/>
      <c r="P10" s="121"/>
      <c r="Q10" s="121"/>
      <c r="R10" s="121"/>
    </row>
    <row r="11" spans="1:18">
      <c r="A11" s="122"/>
      <c r="B11" s="121"/>
      <c r="C11" s="121" t="s">
        <v>198</v>
      </c>
      <c r="D11" s="150" t="s">
        <v>216</v>
      </c>
      <c r="E11" s="151" t="s">
        <v>132</v>
      </c>
      <c r="F11" s="151">
        <v>8.09E-2</v>
      </c>
      <c r="G11" s="153" t="s">
        <v>213</v>
      </c>
      <c r="I11" s="121"/>
      <c r="J11" s="121"/>
      <c r="K11" s="121"/>
      <c r="L11" s="64"/>
      <c r="M11" s="64"/>
      <c r="N11" s="64"/>
      <c r="O11" s="121"/>
      <c r="P11" s="121"/>
      <c r="Q11" s="121"/>
      <c r="R11" s="121"/>
    </row>
    <row r="12" spans="1:18">
      <c r="A12" s="122"/>
      <c r="B12" s="121"/>
      <c r="C12" s="121" t="s">
        <v>198</v>
      </c>
      <c r="D12" s="150" t="s">
        <v>217</v>
      </c>
      <c r="E12" s="151"/>
      <c r="F12" s="151"/>
      <c r="G12" s="153"/>
      <c r="I12" s="121"/>
      <c r="J12" s="121"/>
      <c r="K12" s="121"/>
      <c r="L12" s="64"/>
      <c r="M12" s="64"/>
      <c r="N12" s="64"/>
      <c r="O12" s="121"/>
      <c r="P12" s="121"/>
      <c r="Q12" s="121"/>
      <c r="R12" s="121"/>
    </row>
    <row r="13" spans="1:18">
      <c r="A13" s="122"/>
      <c r="B13" s="121"/>
      <c r="C13" s="121" t="s">
        <v>198</v>
      </c>
      <c r="D13" s="150" t="s">
        <v>218</v>
      </c>
      <c r="E13" s="151" t="s">
        <v>132</v>
      </c>
      <c r="F13" s="151">
        <v>8.09E-2</v>
      </c>
      <c r="G13" s="153" t="s">
        <v>219</v>
      </c>
      <c r="I13" s="121"/>
      <c r="J13" s="121"/>
      <c r="K13" s="121"/>
      <c r="L13" s="64"/>
      <c r="M13" s="64"/>
      <c r="N13" s="64"/>
      <c r="O13" s="121"/>
      <c r="P13" s="121"/>
      <c r="Q13" s="121"/>
      <c r="R13" s="121"/>
    </row>
    <row r="14" spans="1:18">
      <c r="A14" s="122"/>
      <c r="B14" s="121"/>
      <c r="C14" s="121" t="s">
        <v>198</v>
      </c>
      <c r="D14" s="150" t="s">
        <v>220</v>
      </c>
      <c r="E14" s="151"/>
      <c r="F14" s="151"/>
      <c r="G14" s="153"/>
      <c r="I14" s="121"/>
      <c r="J14" s="121"/>
      <c r="K14" s="121"/>
      <c r="L14" s="64"/>
      <c r="M14" s="64"/>
      <c r="N14" s="64"/>
      <c r="O14" s="121"/>
      <c r="P14" s="121"/>
      <c r="Q14" s="121"/>
      <c r="R14" s="121"/>
    </row>
    <row r="15" spans="1:18">
      <c r="A15" s="122"/>
      <c r="B15" s="121"/>
      <c r="C15" s="121" t="s">
        <v>198</v>
      </c>
      <c r="D15" s="150" t="s">
        <v>221</v>
      </c>
      <c r="E15" s="151" t="s">
        <v>132</v>
      </c>
      <c r="F15" s="151">
        <v>8.09E-2</v>
      </c>
      <c r="G15" s="153" t="s">
        <v>222</v>
      </c>
      <c r="I15" s="121"/>
      <c r="J15" s="121"/>
      <c r="K15" s="121"/>
      <c r="L15" s="64"/>
      <c r="M15" s="64"/>
      <c r="N15" s="64"/>
      <c r="O15" s="121"/>
      <c r="P15" s="121"/>
      <c r="Q15" s="121"/>
      <c r="R15" s="121"/>
    </row>
    <row r="16" spans="1:18">
      <c r="A16" s="122"/>
      <c r="B16" s="121"/>
      <c r="C16" s="121" t="s">
        <v>198</v>
      </c>
      <c r="D16" s="150" t="s">
        <v>223</v>
      </c>
      <c r="E16" s="151" t="s">
        <v>132</v>
      </c>
      <c r="F16" s="154">
        <v>0.08</v>
      </c>
      <c r="G16" s="153" t="s">
        <v>222</v>
      </c>
      <c r="I16" s="121"/>
      <c r="J16" s="121"/>
      <c r="K16" s="121"/>
      <c r="L16" s="64"/>
      <c r="M16" s="64"/>
      <c r="N16" s="64"/>
      <c r="O16" s="121"/>
      <c r="P16" s="121"/>
      <c r="Q16" s="121"/>
      <c r="R16" s="121"/>
    </row>
    <row r="17" spans="1:18">
      <c r="A17" s="122"/>
      <c r="B17" s="121"/>
      <c r="C17" s="121" t="s">
        <v>198</v>
      </c>
      <c r="D17" s="150" t="s">
        <v>224</v>
      </c>
      <c r="E17" s="151" t="s">
        <v>132</v>
      </c>
      <c r="F17" s="151">
        <v>8.09E-2</v>
      </c>
      <c r="G17" s="153" t="s">
        <v>222</v>
      </c>
      <c r="I17" s="121"/>
      <c r="J17" s="121"/>
      <c r="K17" s="121"/>
      <c r="L17" s="64"/>
      <c r="M17" s="64"/>
      <c r="N17" s="64"/>
      <c r="O17" s="121"/>
      <c r="P17" s="121"/>
      <c r="Q17" s="121"/>
      <c r="R17" s="121"/>
    </row>
    <row r="18" spans="1:18">
      <c r="A18" s="122"/>
      <c r="B18" s="121"/>
      <c r="C18" s="121" t="s">
        <v>198</v>
      </c>
      <c r="D18" s="150" t="s">
        <v>225</v>
      </c>
      <c r="E18" s="151" t="s">
        <v>132</v>
      </c>
      <c r="F18" s="151">
        <v>8.09E-2</v>
      </c>
      <c r="G18" s="153" t="s">
        <v>222</v>
      </c>
      <c r="I18" s="121"/>
      <c r="J18" s="121"/>
      <c r="K18" s="121"/>
      <c r="L18" s="64"/>
      <c r="M18" s="64"/>
      <c r="N18" s="64"/>
      <c r="O18" s="121"/>
      <c r="P18" s="121"/>
      <c r="Q18" s="121"/>
      <c r="R18" s="121"/>
    </row>
    <row r="19" spans="1:18">
      <c r="A19" s="122"/>
      <c r="B19" s="121"/>
      <c r="C19" s="121" t="s">
        <v>198</v>
      </c>
      <c r="D19" s="150" t="s">
        <v>226</v>
      </c>
      <c r="E19" s="151" t="s">
        <v>132</v>
      </c>
      <c r="F19" s="154">
        <v>0.08</v>
      </c>
      <c r="G19" s="153" t="s">
        <v>222</v>
      </c>
      <c r="I19" s="121"/>
      <c r="J19" s="121"/>
      <c r="K19" s="121"/>
      <c r="L19" s="64"/>
      <c r="M19" s="64"/>
      <c r="N19" s="64"/>
      <c r="O19" s="121"/>
      <c r="P19" s="121"/>
      <c r="Q19" s="121"/>
      <c r="R19" s="121"/>
    </row>
    <row r="20" spans="1:18">
      <c r="A20" s="122"/>
      <c r="B20" s="121"/>
      <c r="C20" s="121" t="s">
        <v>198</v>
      </c>
      <c r="D20" s="150" t="s">
        <v>227</v>
      </c>
      <c r="E20" s="151" t="s">
        <v>132</v>
      </c>
      <c r="F20" s="154">
        <v>0.08</v>
      </c>
      <c r="G20" s="153" t="s">
        <v>222</v>
      </c>
      <c r="I20" s="121"/>
      <c r="J20" s="121"/>
      <c r="K20" s="121"/>
      <c r="L20" s="64"/>
      <c r="M20" s="64"/>
      <c r="N20" s="64"/>
      <c r="O20" s="121"/>
      <c r="P20" s="121"/>
      <c r="Q20" s="121"/>
      <c r="R20" s="121"/>
    </row>
    <row r="21" spans="1:18">
      <c r="A21" s="122"/>
      <c r="B21" s="121"/>
      <c r="C21" s="121" t="s">
        <v>198</v>
      </c>
      <c r="D21" s="150" t="s">
        <v>228</v>
      </c>
      <c r="E21" s="151" t="s">
        <v>132</v>
      </c>
      <c r="F21" s="154">
        <v>0.08</v>
      </c>
      <c r="G21" s="153" t="s">
        <v>222</v>
      </c>
      <c r="I21" s="121"/>
      <c r="J21" s="121"/>
      <c r="K21" s="121"/>
      <c r="L21" s="64"/>
      <c r="M21" s="64"/>
      <c r="N21" s="64"/>
      <c r="O21" s="121"/>
      <c r="P21" s="121"/>
      <c r="Q21" s="121"/>
      <c r="R21" s="121"/>
    </row>
    <row r="22" spans="1:18">
      <c r="A22" s="122"/>
      <c r="B22" s="121"/>
      <c r="C22" s="121" t="s">
        <v>198</v>
      </c>
      <c r="D22" s="150" t="s">
        <v>229</v>
      </c>
      <c r="E22" s="151" t="s">
        <v>132</v>
      </c>
      <c r="F22" s="151">
        <v>8.09E-2</v>
      </c>
      <c r="G22" s="153" t="s">
        <v>222</v>
      </c>
      <c r="I22" s="121"/>
      <c r="J22" s="121"/>
      <c r="K22" s="121"/>
      <c r="L22" s="64"/>
      <c r="M22" s="64"/>
      <c r="N22" s="64"/>
      <c r="O22" s="121"/>
      <c r="P22" s="121"/>
      <c r="Q22" s="121"/>
      <c r="R22" s="121"/>
    </row>
    <row r="23" spans="1:18">
      <c r="A23" s="122"/>
      <c r="B23" s="121"/>
      <c r="C23" s="121" t="s">
        <v>198</v>
      </c>
      <c r="D23" s="150" t="s">
        <v>230</v>
      </c>
      <c r="E23" s="151" t="s">
        <v>132</v>
      </c>
      <c r="F23" s="151">
        <v>8.09E-2</v>
      </c>
      <c r="G23" s="153" t="s">
        <v>222</v>
      </c>
      <c r="I23" s="121"/>
      <c r="J23" s="121"/>
      <c r="K23" s="121"/>
      <c r="L23" s="64"/>
      <c r="M23" s="64"/>
      <c r="N23" s="64"/>
      <c r="O23" s="121"/>
      <c r="P23" s="121"/>
      <c r="Q23" s="121"/>
      <c r="R23" s="121"/>
    </row>
    <row r="24" spans="1:18" ht="10.5" thickBot="1">
      <c r="A24" s="122"/>
      <c r="B24" s="121"/>
      <c r="C24" s="121" t="s">
        <v>198</v>
      </c>
      <c r="D24" s="150" t="s">
        <v>231</v>
      </c>
      <c r="E24" s="151" t="s">
        <v>132</v>
      </c>
      <c r="F24" s="154">
        <v>8.1000000000000003E-2</v>
      </c>
      <c r="G24" s="153" t="s">
        <v>222</v>
      </c>
      <c r="I24" s="121"/>
      <c r="J24" s="121"/>
      <c r="K24" s="121"/>
      <c r="L24" s="64"/>
      <c r="M24" s="64"/>
      <c r="N24" s="64"/>
      <c r="O24" s="121"/>
      <c r="P24" s="121"/>
      <c r="Q24" s="121"/>
      <c r="R24" s="121"/>
    </row>
    <row r="25" spans="1:18" ht="10.5" thickBot="1">
      <c r="A25" s="124">
        <v>2</v>
      </c>
      <c r="B25" s="123" t="str">
        <f>+'Companies List'!B3</f>
        <v>Myanma Economic Corporation</v>
      </c>
      <c r="C25" s="155" t="s">
        <v>232</v>
      </c>
      <c r="D25" s="156">
        <v>2917110000</v>
      </c>
      <c r="E25" s="155" t="s">
        <v>233</v>
      </c>
      <c r="F25" s="155" t="s">
        <v>234</v>
      </c>
      <c r="G25" s="157" t="s">
        <v>235</v>
      </c>
      <c r="I25" s="123"/>
      <c r="J25" s="123"/>
      <c r="K25" s="123"/>
      <c r="L25" s="65"/>
      <c r="M25" s="65"/>
      <c r="N25" s="65"/>
      <c r="O25" s="123"/>
      <c r="P25" s="123"/>
      <c r="Q25" s="123"/>
      <c r="R25" s="123"/>
    </row>
    <row r="26" spans="1:18">
      <c r="A26" s="122">
        <v>3</v>
      </c>
      <c r="B26" s="121" t="str">
        <f>+'Companies List'!B4</f>
        <v>Ruby Dragon Mining Co., Ltd.</v>
      </c>
      <c r="C26" s="88" t="s">
        <v>236</v>
      </c>
      <c r="D26" s="89" t="s">
        <v>237</v>
      </c>
      <c r="E26" s="121" t="s">
        <v>238</v>
      </c>
      <c r="F26" s="121" t="s">
        <v>239</v>
      </c>
      <c r="G26" s="63" t="s">
        <v>240</v>
      </c>
      <c r="I26" s="121"/>
      <c r="J26" s="121"/>
      <c r="K26" s="121"/>
      <c r="L26" s="64"/>
      <c r="M26" s="64"/>
      <c r="N26" s="64"/>
      <c r="O26" s="121"/>
      <c r="P26" s="121"/>
      <c r="Q26" s="121"/>
      <c r="R26" s="121"/>
    </row>
    <row r="27" spans="1:18">
      <c r="A27" s="124">
        <v>4</v>
      </c>
      <c r="B27" s="123" t="str">
        <f>+'Companies List'!B5</f>
        <v>Shwe Taung Mining Co., Ltd.</v>
      </c>
      <c r="C27" s="123"/>
      <c r="D27" s="123"/>
      <c r="E27" s="123"/>
      <c r="F27" s="123"/>
      <c r="G27" s="67"/>
      <c r="I27" s="123"/>
      <c r="J27" s="123"/>
      <c r="K27" s="123"/>
      <c r="L27" s="65"/>
      <c r="M27" s="65"/>
      <c r="N27" s="65"/>
      <c r="O27" s="123"/>
      <c r="P27" s="123"/>
      <c r="Q27" s="123"/>
      <c r="R27" s="123"/>
    </row>
    <row r="28" spans="1:18" ht="20">
      <c r="A28" s="122">
        <v>5</v>
      </c>
      <c r="B28" s="121" t="str">
        <f>+'Companies List'!B6</f>
        <v>NgweYi Palae Mining Co.,Ltd (*)</v>
      </c>
      <c r="C28" s="121" t="s">
        <v>200</v>
      </c>
      <c r="D28" s="121" t="s">
        <v>241</v>
      </c>
      <c r="E28" s="121" t="s">
        <v>238</v>
      </c>
      <c r="F28" s="121" t="s">
        <v>242</v>
      </c>
      <c r="G28" s="63" t="s">
        <v>243</v>
      </c>
      <c r="I28" s="121"/>
      <c r="J28" s="121"/>
      <c r="K28" s="121"/>
      <c r="L28" s="64"/>
      <c r="M28" s="64"/>
      <c r="N28" s="64"/>
      <c r="O28" s="121"/>
      <c r="P28" s="121"/>
      <c r="Q28" s="121"/>
      <c r="R28" s="121"/>
    </row>
    <row r="29" spans="1:18">
      <c r="A29" s="124">
        <v>6</v>
      </c>
      <c r="B29" s="123" t="str">
        <f>+'Companies List'!B7</f>
        <v>Win Myint Mo Industries Co.,Ltd (*)</v>
      </c>
      <c r="C29" s="123" t="s">
        <v>331</v>
      </c>
      <c r="D29" s="72" t="s">
        <v>330</v>
      </c>
      <c r="E29" s="123" t="s">
        <v>132</v>
      </c>
      <c r="F29" s="123" t="s">
        <v>332</v>
      </c>
      <c r="G29" s="67" t="s">
        <v>333</v>
      </c>
      <c r="I29" s="123"/>
      <c r="J29" s="123"/>
      <c r="K29" s="123"/>
      <c r="L29" s="65"/>
      <c r="M29" s="65"/>
      <c r="N29" s="65"/>
      <c r="O29" s="123"/>
      <c r="P29" s="123"/>
      <c r="Q29" s="123"/>
      <c r="R29" s="123"/>
    </row>
    <row r="30" spans="1:18">
      <c r="A30" s="122">
        <v>7</v>
      </c>
      <c r="B30" s="121" t="str">
        <f>+'Companies List'!B8</f>
        <v>Tha Byu Mining Co.,Ltd (*)</v>
      </c>
      <c r="C30" s="42" t="s">
        <v>244</v>
      </c>
      <c r="D30" s="42" t="s">
        <v>245</v>
      </c>
      <c r="E30" s="42" t="s">
        <v>132</v>
      </c>
      <c r="F30" s="25">
        <v>2087</v>
      </c>
      <c r="G30" s="42" t="s">
        <v>246</v>
      </c>
      <c r="I30" s="121"/>
      <c r="J30" s="121"/>
      <c r="K30" s="121"/>
      <c r="L30" s="64"/>
      <c r="M30" s="64"/>
      <c r="N30" s="64"/>
      <c r="O30" s="121"/>
      <c r="P30" s="121"/>
      <c r="Q30" s="121"/>
      <c r="R30" s="121"/>
    </row>
    <row r="31" spans="1:18" ht="20">
      <c r="A31" s="124">
        <v>8</v>
      </c>
      <c r="B31" s="123" t="str">
        <f>+'Companies List'!B9</f>
        <v>GPS Joint Venture Co., Ltd. (*)</v>
      </c>
      <c r="C31" s="158" t="s">
        <v>247</v>
      </c>
      <c r="D31" s="43" t="s">
        <v>248</v>
      </c>
      <c r="E31" s="159" t="s">
        <v>249</v>
      </c>
      <c r="F31" s="129" t="s">
        <v>250</v>
      </c>
      <c r="G31" s="4" t="s">
        <v>251</v>
      </c>
      <c r="I31" s="123"/>
      <c r="J31" s="123"/>
      <c r="K31" s="123"/>
      <c r="L31" s="65"/>
      <c r="M31" s="65"/>
      <c r="N31" s="65"/>
      <c r="O31" s="123"/>
      <c r="P31" s="123"/>
      <c r="Q31" s="123"/>
      <c r="R31" s="123"/>
    </row>
    <row r="32" spans="1:18">
      <c r="A32" s="122">
        <v>9</v>
      </c>
      <c r="B32" s="121" t="str">
        <f>+'Companies List'!B10</f>
        <v>Electrum Mining  Co; Ltd</v>
      </c>
      <c r="C32" s="121" t="s">
        <v>121</v>
      </c>
      <c r="D32" s="42" t="s">
        <v>252</v>
      </c>
      <c r="E32" s="42" t="s">
        <v>121</v>
      </c>
      <c r="F32" s="160">
        <v>0.60699999999999998</v>
      </c>
      <c r="G32" s="102" t="s">
        <v>253</v>
      </c>
      <c r="I32" s="121"/>
      <c r="J32" s="121"/>
      <c r="K32" s="121"/>
      <c r="L32" s="64"/>
      <c r="M32" s="64"/>
      <c r="N32" s="64"/>
      <c r="O32" s="121"/>
      <c r="P32" s="121"/>
      <c r="Q32" s="121"/>
      <c r="R32" s="121"/>
    </row>
    <row r="33" spans="1:18">
      <c r="A33" s="122"/>
      <c r="B33" s="121"/>
      <c r="C33" s="121" t="s">
        <v>121</v>
      </c>
      <c r="D33" s="42" t="s">
        <v>254</v>
      </c>
      <c r="E33" s="42" t="s">
        <v>121</v>
      </c>
      <c r="F33" s="160">
        <v>8.8219999999999992</v>
      </c>
      <c r="G33" s="102" t="s">
        <v>255</v>
      </c>
      <c r="I33" s="121"/>
      <c r="J33" s="121"/>
      <c r="K33" s="121"/>
      <c r="L33" s="64"/>
      <c r="M33" s="64"/>
      <c r="N33" s="64"/>
      <c r="O33" s="121"/>
      <c r="P33" s="121"/>
      <c r="Q33" s="121"/>
      <c r="R33" s="121"/>
    </row>
    <row r="34" spans="1:18">
      <c r="A34" s="122"/>
      <c r="B34" s="121"/>
      <c r="C34" s="121" t="s">
        <v>121</v>
      </c>
      <c r="D34" s="42" t="s">
        <v>256</v>
      </c>
      <c r="E34" s="42" t="s">
        <v>121</v>
      </c>
      <c r="F34" s="160">
        <v>1.8826000000000001</v>
      </c>
      <c r="G34" s="102" t="s">
        <v>257</v>
      </c>
      <c r="I34" s="121"/>
      <c r="J34" s="121"/>
      <c r="K34" s="121"/>
      <c r="L34" s="64"/>
      <c r="M34" s="64"/>
      <c r="N34" s="64"/>
      <c r="O34" s="121"/>
      <c r="P34" s="121"/>
      <c r="Q34" s="121"/>
      <c r="R34" s="121"/>
    </row>
    <row r="35" spans="1:18">
      <c r="A35" s="122"/>
      <c r="B35" s="121"/>
      <c r="C35" s="121" t="s">
        <v>121</v>
      </c>
      <c r="D35" s="42" t="s">
        <v>258</v>
      </c>
      <c r="E35" s="42" t="s">
        <v>121</v>
      </c>
      <c r="F35" s="160">
        <v>11.318</v>
      </c>
      <c r="G35" s="102" t="s">
        <v>259</v>
      </c>
      <c r="I35" s="121"/>
      <c r="J35" s="121"/>
      <c r="K35" s="121"/>
      <c r="L35" s="64"/>
      <c r="M35" s="64"/>
      <c r="N35" s="64"/>
      <c r="O35" s="121"/>
      <c r="P35" s="121"/>
      <c r="Q35" s="121"/>
      <c r="R35" s="121"/>
    </row>
    <row r="36" spans="1:18">
      <c r="A36" s="122"/>
      <c r="B36" s="121"/>
      <c r="C36" s="121" t="s">
        <v>260</v>
      </c>
      <c r="D36" s="42" t="s">
        <v>261</v>
      </c>
      <c r="E36" s="42" t="s">
        <v>260</v>
      </c>
      <c r="F36" s="160">
        <v>0.60599999999999998</v>
      </c>
      <c r="G36" s="102" t="s">
        <v>262</v>
      </c>
      <c r="I36" s="121"/>
      <c r="J36" s="121"/>
      <c r="K36" s="121"/>
      <c r="L36" s="64"/>
      <c r="M36" s="64"/>
      <c r="N36" s="64"/>
      <c r="O36" s="121"/>
      <c r="P36" s="121"/>
      <c r="Q36" s="121"/>
      <c r="R36" s="121"/>
    </row>
    <row r="37" spans="1:18">
      <c r="A37" s="122"/>
      <c r="B37" s="121"/>
      <c r="C37" s="121" t="s">
        <v>263</v>
      </c>
      <c r="D37" s="42" t="s">
        <v>264</v>
      </c>
      <c r="E37" s="42" t="s">
        <v>263</v>
      </c>
      <c r="F37" s="160">
        <v>1.8210999999999999</v>
      </c>
      <c r="G37" s="102" t="s">
        <v>265</v>
      </c>
      <c r="I37" s="121"/>
      <c r="J37" s="121"/>
      <c r="K37" s="121"/>
      <c r="L37" s="64"/>
      <c r="M37" s="64"/>
      <c r="N37" s="64"/>
      <c r="O37" s="121"/>
      <c r="P37" s="121"/>
      <c r="Q37" s="121"/>
      <c r="R37" s="121"/>
    </row>
    <row r="38" spans="1:18">
      <c r="A38" s="122"/>
      <c r="B38" s="121"/>
      <c r="C38" s="121" t="s">
        <v>266</v>
      </c>
      <c r="D38" s="42" t="s">
        <v>267</v>
      </c>
      <c r="E38" s="42" t="s">
        <v>266</v>
      </c>
      <c r="F38" s="160">
        <v>3.9659</v>
      </c>
      <c r="G38" s="102" t="s">
        <v>268</v>
      </c>
      <c r="I38" s="121"/>
      <c r="J38" s="121"/>
      <c r="K38" s="121"/>
      <c r="L38" s="64"/>
      <c r="M38" s="64"/>
      <c r="N38" s="64"/>
      <c r="O38" s="121"/>
      <c r="P38" s="121"/>
      <c r="Q38" s="121"/>
      <c r="R38" s="121"/>
    </row>
    <row r="39" spans="1:18">
      <c r="A39" s="322">
        <v>10</v>
      </c>
      <c r="B39" s="321" t="str">
        <f>+'Companies List'!B11</f>
        <v>Max Myanmar Industry Co;.,Ltd (*)</v>
      </c>
      <c r="C39" s="123" t="s">
        <v>121</v>
      </c>
      <c r="D39" s="123" t="s">
        <v>184</v>
      </c>
      <c r="E39" s="123" t="s">
        <v>132</v>
      </c>
      <c r="F39" s="123" t="s">
        <v>186</v>
      </c>
      <c r="G39" s="67" t="s">
        <v>188</v>
      </c>
      <c r="I39" s="123"/>
      <c r="J39" s="123"/>
      <c r="K39" s="123"/>
      <c r="L39" s="65"/>
      <c r="M39" s="65"/>
      <c r="N39" s="65"/>
      <c r="O39" s="123"/>
      <c r="P39" s="123"/>
      <c r="Q39" s="123"/>
      <c r="R39" s="123"/>
    </row>
    <row r="40" spans="1:18">
      <c r="A40" s="322"/>
      <c r="B40" s="321"/>
      <c r="C40" s="123" t="s">
        <v>183</v>
      </c>
      <c r="D40" s="123" t="s">
        <v>185</v>
      </c>
      <c r="E40" s="123" t="s">
        <v>132</v>
      </c>
      <c r="F40" s="123" t="s">
        <v>187</v>
      </c>
      <c r="G40" s="67" t="s">
        <v>189</v>
      </c>
      <c r="I40" s="123"/>
      <c r="J40" s="123"/>
      <c r="K40" s="123"/>
      <c r="L40" s="65"/>
      <c r="M40" s="65"/>
      <c r="N40" s="65"/>
      <c r="O40" s="123"/>
      <c r="P40" s="123"/>
      <c r="Q40" s="123"/>
      <c r="R40" s="123"/>
    </row>
    <row r="41" spans="1:18">
      <c r="A41" s="320">
        <v>11</v>
      </c>
      <c r="B41" s="319" t="str">
        <f>+'Companies List'!B12</f>
        <v>Htoo International Industrial Gorup Co.,Ltd</v>
      </c>
      <c r="C41" s="121" t="s">
        <v>120</v>
      </c>
      <c r="D41" s="63" t="s">
        <v>125</v>
      </c>
      <c r="E41" s="121" t="s">
        <v>132</v>
      </c>
      <c r="F41" s="121" t="s">
        <v>138</v>
      </c>
      <c r="G41" s="63" t="s">
        <v>139</v>
      </c>
      <c r="I41" s="121"/>
      <c r="J41" s="121"/>
      <c r="K41" s="121"/>
      <c r="L41" s="64"/>
      <c r="M41" s="64"/>
      <c r="N41" s="64"/>
      <c r="O41" s="121"/>
      <c r="P41" s="121"/>
      <c r="Q41" s="121"/>
      <c r="R41" s="121"/>
    </row>
    <row r="42" spans="1:18">
      <c r="A42" s="320"/>
      <c r="B42" s="319"/>
      <c r="C42" s="121" t="s">
        <v>120</v>
      </c>
      <c r="D42" s="63" t="s">
        <v>126</v>
      </c>
      <c r="E42" s="121" t="s">
        <v>132</v>
      </c>
      <c r="F42" s="121" t="s">
        <v>138</v>
      </c>
      <c r="G42" s="63" t="s">
        <v>139</v>
      </c>
      <c r="I42" s="121"/>
      <c r="J42" s="121"/>
      <c r="K42" s="121"/>
      <c r="L42" s="64"/>
      <c r="M42" s="64"/>
      <c r="N42" s="64"/>
      <c r="O42" s="121"/>
      <c r="P42" s="121"/>
      <c r="Q42" s="121"/>
      <c r="R42" s="121"/>
    </row>
    <row r="43" spans="1:18">
      <c r="A43" s="320"/>
      <c r="B43" s="319"/>
      <c r="C43" s="121" t="s">
        <v>121</v>
      </c>
      <c r="D43" s="63" t="s">
        <v>127</v>
      </c>
      <c r="E43" s="121" t="s">
        <v>132</v>
      </c>
      <c r="F43" s="121" t="s">
        <v>133</v>
      </c>
      <c r="G43" s="63" t="s">
        <v>140</v>
      </c>
      <c r="I43" s="121"/>
      <c r="J43" s="121"/>
      <c r="K43" s="121"/>
      <c r="L43" s="64"/>
      <c r="M43" s="64"/>
      <c r="N43" s="64"/>
      <c r="O43" s="121"/>
      <c r="P43" s="121"/>
      <c r="Q43" s="121"/>
      <c r="R43" s="121"/>
    </row>
    <row r="44" spans="1:18">
      <c r="A44" s="320"/>
      <c r="B44" s="319"/>
      <c r="C44" s="121" t="s">
        <v>122</v>
      </c>
      <c r="D44" s="63" t="s">
        <v>128</v>
      </c>
      <c r="E44" s="121" t="s">
        <v>132</v>
      </c>
      <c r="F44" s="121" t="s">
        <v>134</v>
      </c>
      <c r="G44" s="63" t="s">
        <v>139</v>
      </c>
      <c r="I44" s="121"/>
      <c r="J44" s="121"/>
      <c r="K44" s="121"/>
      <c r="L44" s="64"/>
      <c r="M44" s="64"/>
      <c r="N44" s="64"/>
      <c r="O44" s="121"/>
      <c r="P44" s="121"/>
      <c r="Q44" s="121"/>
      <c r="R44" s="121"/>
    </row>
    <row r="45" spans="1:18">
      <c r="A45" s="320"/>
      <c r="B45" s="319"/>
      <c r="C45" s="121" t="s">
        <v>122</v>
      </c>
      <c r="D45" s="63" t="s">
        <v>129</v>
      </c>
      <c r="E45" s="121" t="s">
        <v>132</v>
      </c>
      <c r="F45" s="121" t="s">
        <v>135</v>
      </c>
      <c r="G45" s="63" t="s">
        <v>139</v>
      </c>
      <c r="I45" s="121"/>
      <c r="J45" s="121"/>
      <c r="K45" s="121"/>
      <c r="L45" s="64"/>
      <c r="M45" s="64"/>
      <c r="N45" s="64"/>
      <c r="O45" s="121"/>
      <c r="P45" s="121"/>
      <c r="Q45" s="121"/>
      <c r="R45" s="121"/>
    </row>
    <row r="46" spans="1:18">
      <c r="A46" s="320"/>
      <c r="B46" s="319"/>
      <c r="C46" s="121" t="s">
        <v>123</v>
      </c>
      <c r="D46" s="63" t="s">
        <v>130</v>
      </c>
      <c r="E46" s="121" t="s">
        <v>132</v>
      </c>
      <c r="F46" s="121" t="s">
        <v>136</v>
      </c>
      <c r="G46" s="63" t="s">
        <v>139</v>
      </c>
      <c r="I46" s="121"/>
      <c r="J46" s="121"/>
      <c r="K46" s="121"/>
      <c r="L46" s="64"/>
      <c r="M46" s="64"/>
      <c r="N46" s="64"/>
      <c r="O46" s="121"/>
      <c r="P46" s="121"/>
      <c r="Q46" s="121"/>
      <c r="R46" s="121"/>
    </row>
    <row r="47" spans="1:18">
      <c r="A47" s="320"/>
      <c r="B47" s="319"/>
      <c r="C47" s="121" t="s">
        <v>124</v>
      </c>
      <c r="D47" s="63" t="s">
        <v>131</v>
      </c>
      <c r="E47" s="121" t="s">
        <v>132</v>
      </c>
      <c r="F47" s="121" t="s">
        <v>137</v>
      </c>
      <c r="G47" s="63" t="s">
        <v>141</v>
      </c>
      <c r="I47" s="121"/>
      <c r="J47" s="121"/>
      <c r="K47" s="121"/>
      <c r="L47" s="64"/>
      <c r="M47" s="64"/>
      <c r="N47" s="64"/>
      <c r="O47" s="121"/>
      <c r="P47" s="121"/>
      <c r="Q47" s="121"/>
      <c r="R47" s="121"/>
    </row>
    <row r="48" spans="1:18">
      <c r="A48" s="124">
        <v>12</v>
      </c>
      <c r="B48" s="123" t="str">
        <f>+'Companies List'!B13</f>
        <v>Tun Thwin Mining Co., Ltd</v>
      </c>
      <c r="C48" s="123" t="s">
        <v>107</v>
      </c>
      <c r="D48" s="123" t="s">
        <v>116</v>
      </c>
      <c r="E48" s="123" t="s">
        <v>117</v>
      </c>
      <c r="F48" s="123">
        <v>28.14</v>
      </c>
      <c r="G48" s="67" t="s">
        <v>118</v>
      </c>
      <c r="I48" s="123"/>
      <c r="J48" s="123"/>
      <c r="K48" s="123"/>
      <c r="L48" s="65"/>
      <c r="M48" s="65"/>
      <c r="N48" s="65"/>
      <c r="O48" s="123"/>
      <c r="P48" s="123"/>
      <c r="Q48" s="123"/>
      <c r="R48" s="123"/>
    </row>
    <row r="49" spans="1:18" ht="40">
      <c r="A49" s="122">
        <v>13</v>
      </c>
      <c r="B49" s="121" t="str">
        <f>+'Companies List'!B14</f>
        <v>Shwe Moe Yan Co.,Ltd</v>
      </c>
      <c r="C49" s="121" t="s">
        <v>112</v>
      </c>
      <c r="D49" s="121" t="s">
        <v>109</v>
      </c>
      <c r="E49" s="121" t="s">
        <v>110</v>
      </c>
      <c r="F49" s="121">
        <v>22.760300000000001</v>
      </c>
      <c r="G49" s="63" t="s">
        <v>111</v>
      </c>
      <c r="I49" s="121"/>
      <c r="J49" s="121"/>
      <c r="K49" s="121"/>
      <c r="L49" s="64"/>
      <c r="M49" s="64"/>
      <c r="N49" s="64"/>
      <c r="O49" s="121"/>
      <c r="P49" s="121"/>
      <c r="Q49" s="121"/>
      <c r="R49" s="121"/>
    </row>
    <row r="50" spans="1:18">
      <c r="A50" s="124">
        <v>14</v>
      </c>
      <c r="B50" s="123" t="str">
        <f>+'Companies List'!B30</f>
        <v>Ye Htut Kyaw Mining Co.,Ltd</v>
      </c>
      <c r="C50" s="123" t="s">
        <v>98</v>
      </c>
      <c r="D50" s="123" t="s">
        <v>96</v>
      </c>
      <c r="E50" s="123" t="s">
        <v>97</v>
      </c>
      <c r="F50" s="123">
        <v>20.59</v>
      </c>
      <c r="G50" s="67" t="s">
        <v>99</v>
      </c>
      <c r="I50" s="123"/>
      <c r="J50" s="123"/>
      <c r="K50" s="123"/>
      <c r="L50" s="65"/>
      <c r="M50" s="65"/>
      <c r="N50" s="65"/>
      <c r="O50" s="123"/>
      <c r="P50" s="123"/>
      <c r="Q50" s="123"/>
      <c r="R50" s="123"/>
    </row>
  </sheetData>
  <mergeCells count="6">
    <mergeCell ref="C1:G1"/>
    <mergeCell ref="I1:R1"/>
    <mergeCell ref="B41:B47"/>
    <mergeCell ref="A41:A47"/>
    <mergeCell ref="B39:B40"/>
    <mergeCell ref="A39:A4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85"/>
  <sheetViews>
    <sheetView topLeftCell="A37" workbookViewId="0">
      <selection activeCell="D60" sqref="D60"/>
    </sheetView>
  </sheetViews>
  <sheetFormatPr defaultColWidth="10.90625" defaultRowHeight="12.5"/>
  <cols>
    <col min="2" max="2" width="36.54296875" style="6" customWidth="1"/>
    <col min="3" max="3" width="25.26953125" style="60" hidden="1" customWidth="1"/>
    <col min="4" max="4" width="11.453125" style="76"/>
    <col min="5" max="5" width="25.54296875" customWidth="1"/>
    <col min="6" max="6" width="11.453125" style="71"/>
  </cols>
  <sheetData>
    <row r="1" spans="1:10" ht="32" thickBot="1">
      <c r="A1" s="58" t="s">
        <v>6</v>
      </c>
      <c r="B1" s="18" t="s">
        <v>7</v>
      </c>
      <c r="C1" s="105" t="s">
        <v>101</v>
      </c>
      <c r="D1" s="66" t="s">
        <v>5</v>
      </c>
      <c r="E1" s="66" t="s">
        <v>102</v>
      </c>
      <c r="F1" s="66" t="s">
        <v>275</v>
      </c>
      <c r="G1" s="66" t="s">
        <v>276</v>
      </c>
      <c r="H1" s="66" t="s">
        <v>273</v>
      </c>
      <c r="I1" s="66" t="s">
        <v>274</v>
      </c>
      <c r="J1" s="66" t="s">
        <v>9</v>
      </c>
    </row>
    <row r="2" spans="1:10" ht="23.25" customHeight="1" thickTop="1">
      <c r="A2" s="24">
        <v>1</v>
      </c>
      <c r="B2" s="331" t="str">
        <f>+'Companies List'!B2</f>
        <v>Myanmar CNMC Nickel Co; LTD (*)</v>
      </c>
      <c r="C2" s="330" t="e">
        <f>+#REF!</f>
        <v>#REF!</v>
      </c>
      <c r="D2" s="33">
        <v>1</v>
      </c>
      <c r="E2" s="62" t="s">
        <v>269</v>
      </c>
      <c r="F2" s="62" t="s">
        <v>196</v>
      </c>
      <c r="G2" s="91">
        <v>0.34</v>
      </c>
      <c r="H2" s="327" t="s">
        <v>34</v>
      </c>
      <c r="I2" s="62"/>
      <c r="J2" s="27"/>
    </row>
    <row r="3" spans="1:10" s="83" customFormat="1">
      <c r="A3" s="78"/>
      <c r="B3" s="324"/>
      <c r="C3" s="323"/>
      <c r="D3" s="33"/>
      <c r="E3" s="62" t="s">
        <v>270</v>
      </c>
      <c r="F3" s="62" t="s">
        <v>196</v>
      </c>
      <c r="G3" s="91">
        <v>0.17</v>
      </c>
      <c r="H3" s="320"/>
      <c r="I3" s="62"/>
      <c r="J3" s="77"/>
    </row>
    <row r="4" spans="1:10" s="83" customFormat="1">
      <c r="A4" s="78"/>
      <c r="B4" s="324"/>
      <c r="C4" s="323"/>
      <c r="D4" s="33"/>
      <c r="E4" s="62" t="s">
        <v>271</v>
      </c>
      <c r="F4" s="62" t="s">
        <v>196</v>
      </c>
      <c r="G4" s="91">
        <v>0.33</v>
      </c>
      <c r="H4" s="320"/>
      <c r="I4" s="62"/>
      <c r="J4" s="77"/>
    </row>
    <row r="5" spans="1:10" s="83" customFormat="1">
      <c r="A5" s="78"/>
      <c r="B5" s="324"/>
      <c r="C5" s="323"/>
      <c r="D5" s="33"/>
      <c r="E5" s="62" t="s">
        <v>272</v>
      </c>
      <c r="F5" s="62" t="s">
        <v>196</v>
      </c>
      <c r="G5" s="91">
        <v>0.16</v>
      </c>
      <c r="H5" s="320"/>
      <c r="I5" s="62"/>
      <c r="J5" s="77"/>
    </row>
    <row r="6" spans="1:10" ht="22.5" customHeight="1">
      <c r="A6" s="322">
        <f>+A2+1</f>
        <v>2</v>
      </c>
      <c r="B6" s="325" t="str">
        <f>+'Companies List'!B3</f>
        <v>Myanma Economic Corporation</v>
      </c>
      <c r="C6" s="326" t="e">
        <f>+#REF!</f>
        <v>#REF!</v>
      </c>
      <c r="D6" s="75"/>
      <c r="E6" s="92" t="s">
        <v>277</v>
      </c>
      <c r="F6" s="61" t="s">
        <v>196</v>
      </c>
      <c r="G6" s="328" t="s">
        <v>278</v>
      </c>
      <c r="H6" s="322" t="s">
        <v>34</v>
      </c>
      <c r="I6" s="29"/>
      <c r="J6" s="29"/>
    </row>
    <row r="7" spans="1:10" s="83" customFormat="1">
      <c r="A7" s="322"/>
      <c r="B7" s="325"/>
      <c r="C7" s="326"/>
      <c r="D7" s="75"/>
      <c r="E7" s="92" t="s">
        <v>279</v>
      </c>
      <c r="F7" s="61" t="s">
        <v>196</v>
      </c>
      <c r="G7" s="328"/>
      <c r="H7" s="322"/>
      <c r="I7" s="81"/>
      <c r="J7" s="81"/>
    </row>
    <row r="8" spans="1:10" s="83" customFormat="1">
      <c r="A8" s="322"/>
      <c r="B8" s="325"/>
      <c r="C8" s="326"/>
      <c r="D8" s="75"/>
      <c r="E8" s="92" t="s">
        <v>280</v>
      </c>
      <c r="F8" s="61" t="s">
        <v>196</v>
      </c>
      <c r="G8" s="328"/>
      <c r="H8" s="322"/>
      <c r="I8" s="81"/>
      <c r="J8" s="81"/>
    </row>
    <row r="9" spans="1:10" s="83" customFormat="1">
      <c r="A9" s="322"/>
      <c r="B9" s="325"/>
      <c r="C9" s="326"/>
      <c r="D9" s="75"/>
      <c r="E9" s="92" t="s">
        <v>281</v>
      </c>
      <c r="F9" s="61" t="s">
        <v>196</v>
      </c>
      <c r="G9" s="328"/>
      <c r="H9" s="322"/>
      <c r="I9" s="81"/>
      <c r="J9" s="81"/>
    </row>
    <row r="10" spans="1:10" s="83" customFormat="1">
      <c r="A10" s="322"/>
      <c r="B10" s="325"/>
      <c r="C10" s="326"/>
      <c r="D10" s="75"/>
      <c r="E10" s="92" t="s">
        <v>282</v>
      </c>
      <c r="F10" s="61" t="s">
        <v>196</v>
      </c>
      <c r="G10" s="328"/>
      <c r="H10" s="322"/>
      <c r="I10" s="81"/>
      <c r="J10" s="81"/>
    </row>
    <row r="11" spans="1:10">
      <c r="A11" s="24">
        <f>+A6+1</f>
        <v>3</v>
      </c>
      <c r="B11" s="324" t="str">
        <f>+'Companies List'!B4</f>
        <v>Ruby Dragon Mining Co., Ltd.</v>
      </c>
      <c r="C11" s="323" t="e">
        <f>+#REF!</f>
        <v>#REF!</v>
      </c>
      <c r="D11" s="33"/>
      <c r="E11" s="62" t="s">
        <v>283</v>
      </c>
      <c r="F11" s="62" t="s">
        <v>284</v>
      </c>
      <c r="G11" s="91">
        <v>0.05</v>
      </c>
      <c r="H11" s="320" t="s">
        <v>34</v>
      </c>
      <c r="I11" s="27"/>
      <c r="J11" s="27"/>
    </row>
    <row r="12" spans="1:10" s="83" customFormat="1">
      <c r="A12" s="78"/>
      <c r="B12" s="324"/>
      <c r="C12" s="323"/>
      <c r="D12" s="33"/>
      <c r="E12" s="62" t="s">
        <v>285</v>
      </c>
      <c r="F12" s="62" t="s">
        <v>284</v>
      </c>
      <c r="G12" s="91">
        <v>0.05</v>
      </c>
      <c r="H12" s="320"/>
      <c r="I12" s="77"/>
      <c r="J12" s="77"/>
    </row>
    <row r="13" spans="1:10" s="83" customFormat="1">
      <c r="A13" s="78"/>
      <c r="B13" s="324"/>
      <c r="C13" s="323"/>
      <c r="D13" s="33"/>
      <c r="E13" s="62" t="s">
        <v>286</v>
      </c>
      <c r="F13" s="62" t="s">
        <v>284</v>
      </c>
      <c r="G13" s="91">
        <v>0.25</v>
      </c>
      <c r="H13" s="320"/>
      <c r="I13" s="77"/>
      <c r="J13" s="77"/>
    </row>
    <row r="14" spans="1:10" s="83" customFormat="1">
      <c r="A14" s="78"/>
      <c r="B14" s="324"/>
      <c r="C14" s="323"/>
      <c r="D14" s="33"/>
      <c r="E14" s="62" t="s">
        <v>287</v>
      </c>
      <c r="F14" s="62" t="s">
        <v>284</v>
      </c>
      <c r="G14" s="91">
        <v>0.5</v>
      </c>
      <c r="H14" s="320"/>
      <c r="I14" s="77"/>
      <c r="J14" s="77"/>
    </row>
    <row r="15" spans="1:10" s="83" customFormat="1">
      <c r="A15" s="78"/>
      <c r="B15" s="324"/>
      <c r="C15" s="323"/>
      <c r="D15" s="33"/>
      <c r="E15" s="62" t="s">
        <v>288</v>
      </c>
      <c r="F15" s="62" t="s">
        <v>284</v>
      </c>
      <c r="G15" s="91">
        <v>0.15</v>
      </c>
      <c r="H15" s="320"/>
      <c r="I15" s="77"/>
      <c r="J15" s="77"/>
    </row>
    <row r="16" spans="1:10">
      <c r="A16" s="28">
        <f>+A11+1</f>
        <v>4</v>
      </c>
      <c r="B16" s="82" t="str">
        <f>+'Companies List'!B5</f>
        <v>Shwe Taung Mining Co., Ltd.</v>
      </c>
      <c r="C16" s="85" t="e">
        <f>+#REF!</f>
        <v>#REF!</v>
      </c>
      <c r="D16" s="75"/>
      <c r="E16" s="29"/>
      <c r="F16" s="69"/>
      <c r="G16" s="29"/>
      <c r="H16" s="29"/>
      <c r="I16" s="29"/>
      <c r="J16" s="29"/>
    </row>
    <row r="17" spans="1:10" ht="20">
      <c r="A17" s="24">
        <f>+A16+1</f>
        <v>5</v>
      </c>
      <c r="B17" s="324" t="str">
        <f>+'Companies List'!B6</f>
        <v>NgweYi Palae Mining Co.,Ltd (*)</v>
      </c>
      <c r="C17" s="323" t="e">
        <f>+#REF!</f>
        <v>#REF!</v>
      </c>
      <c r="D17" s="33"/>
      <c r="E17" s="62" t="s">
        <v>289</v>
      </c>
      <c r="F17" s="62" t="s">
        <v>196</v>
      </c>
      <c r="G17" s="93">
        <v>0.83330000000000004</v>
      </c>
      <c r="H17" s="320" t="s">
        <v>34</v>
      </c>
      <c r="I17" s="27"/>
      <c r="J17" s="27"/>
    </row>
    <row r="18" spans="1:10" s="83" customFormat="1" ht="20">
      <c r="A18" s="78"/>
      <c r="B18" s="324"/>
      <c r="C18" s="323"/>
      <c r="D18" s="33"/>
      <c r="E18" s="62" t="s">
        <v>290</v>
      </c>
      <c r="F18" s="62" t="s">
        <v>196</v>
      </c>
      <c r="G18" s="93">
        <v>0.16500000000000001</v>
      </c>
      <c r="H18" s="320"/>
      <c r="I18" s="77"/>
      <c r="J18" s="77"/>
    </row>
    <row r="19" spans="1:10" s="83" customFormat="1">
      <c r="A19" s="78"/>
      <c r="B19" s="324"/>
      <c r="C19" s="323"/>
      <c r="D19" s="33"/>
      <c r="E19" s="62" t="s">
        <v>291</v>
      </c>
      <c r="F19" s="62" t="s">
        <v>196</v>
      </c>
      <c r="G19" s="93">
        <v>1.6999999999999999E-3</v>
      </c>
      <c r="H19" s="320"/>
      <c r="I19" s="77"/>
      <c r="J19" s="77"/>
    </row>
    <row r="20" spans="1:10">
      <c r="A20" s="322">
        <f>+A17+1</f>
        <v>6</v>
      </c>
      <c r="B20" s="325" t="str">
        <f>+'Companies List'!B7</f>
        <v>Win Myint Mo Industries Co.,Ltd (*)</v>
      </c>
      <c r="C20" s="326" t="e">
        <f>+#REF!</f>
        <v>#REF!</v>
      </c>
      <c r="D20" s="75"/>
      <c r="E20" s="29" t="s">
        <v>334</v>
      </c>
      <c r="F20" s="69" t="s">
        <v>196</v>
      </c>
      <c r="G20" s="163">
        <v>0.6</v>
      </c>
      <c r="H20" s="322" t="s">
        <v>34</v>
      </c>
      <c r="I20" s="29"/>
      <c r="J20" s="29"/>
    </row>
    <row r="21" spans="1:10" s="83" customFormat="1">
      <c r="A21" s="322"/>
      <c r="B21" s="325"/>
      <c r="C21" s="326"/>
      <c r="D21" s="75"/>
      <c r="E21" s="81" t="s">
        <v>335</v>
      </c>
      <c r="F21" s="69" t="s">
        <v>196</v>
      </c>
      <c r="G21" s="163">
        <v>0.4</v>
      </c>
      <c r="H21" s="322"/>
      <c r="I21" s="81"/>
      <c r="J21" s="81"/>
    </row>
    <row r="22" spans="1:10" ht="22.5" customHeight="1">
      <c r="A22" s="24">
        <f>+A20+1</f>
        <v>7</v>
      </c>
      <c r="B22" s="324" t="str">
        <f>+'Companies List'!B8</f>
        <v>Tha Byu Mining Co.,Ltd (*)</v>
      </c>
      <c r="C22" s="329" t="e">
        <f>+#REF!</f>
        <v>#REF!</v>
      </c>
      <c r="D22" s="33"/>
      <c r="E22" s="94" t="s">
        <v>292</v>
      </c>
      <c r="F22" s="95" t="s">
        <v>196</v>
      </c>
      <c r="G22" s="96">
        <v>0.7</v>
      </c>
      <c r="H22" s="320" t="s">
        <v>34</v>
      </c>
      <c r="I22" s="63"/>
      <c r="J22" s="63"/>
    </row>
    <row r="23" spans="1:10" s="83" customFormat="1">
      <c r="A23" s="78"/>
      <c r="B23" s="324"/>
      <c r="C23" s="329"/>
      <c r="D23" s="33"/>
      <c r="E23" s="94" t="s">
        <v>293</v>
      </c>
      <c r="F23" s="95" t="s">
        <v>196</v>
      </c>
      <c r="G23" s="96">
        <v>0.2</v>
      </c>
      <c r="H23" s="320"/>
      <c r="I23" s="63"/>
      <c r="J23" s="63"/>
    </row>
    <row r="24" spans="1:10" s="83" customFormat="1">
      <c r="A24" s="78"/>
      <c r="B24" s="324"/>
      <c r="C24" s="329"/>
      <c r="D24" s="33"/>
      <c r="E24" s="94" t="s">
        <v>294</v>
      </c>
      <c r="F24" s="95" t="s">
        <v>196</v>
      </c>
      <c r="G24" s="96">
        <v>0.1</v>
      </c>
      <c r="H24" s="320"/>
      <c r="I24" s="63"/>
      <c r="J24" s="63"/>
    </row>
    <row r="25" spans="1:10">
      <c r="A25" s="322">
        <f>+A22+1</f>
        <v>8</v>
      </c>
      <c r="B25" s="325" t="str">
        <f>+'Companies List'!B9</f>
        <v>GPS Joint Venture Co., Ltd. (*)</v>
      </c>
      <c r="C25" s="326" t="e">
        <f>+#REF!</f>
        <v>#REF!</v>
      </c>
      <c r="D25" s="75"/>
      <c r="E25" s="92" t="s">
        <v>295</v>
      </c>
      <c r="F25" s="37" t="s">
        <v>296</v>
      </c>
      <c r="G25" s="97">
        <v>0.98</v>
      </c>
      <c r="H25" s="322" t="s">
        <v>34</v>
      </c>
      <c r="I25" s="29"/>
      <c r="J25" s="29"/>
    </row>
    <row r="26" spans="1:10" s="83" customFormat="1">
      <c r="A26" s="322"/>
      <c r="B26" s="325"/>
      <c r="C26" s="326"/>
      <c r="D26" s="75"/>
      <c r="E26" s="92" t="s">
        <v>297</v>
      </c>
      <c r="F26" s="37" t="s">
        <v>196</v>
      </c>
      <c r="G26" s="98">
        <v>0.02</v>
      </c>
      <c r="H26" s="322"/>
      <c r="I26" s="81"/>
      <c r="J26" s="81"/>
    </row>
    <row r="27" spans="1:10">
      <c r="A27" s="24">
        <f>+A25+1</f>
        <v>9</v>
      </c>
      <c r="B27" s="324" t="str">
        <f>+'Companies List'!B10</f>
        <v>Electrum Mining  Co; Ltd</v>
      </c>
      <c r="C27" s="323" t="e">
        <f>+#REF!</f>
        <v>#REF!</v>
      </c>
      <c r="D27" s="33"/>
      <c r="E27" s="99" t="s">
        <v>298</v>
      </c>
      <c r="F27" s="100" t="s">
        <v>196</v>
      </c>
      <c r="G27" s="101">
        <f>89500/205500</f>
        <v>0.43552311435523117</v>
      </c>
      <c r="H27" s="320" t="s">
        <v>34</v>
      </c>
      <c r="I27" s="27"/>
      <c r="J27" s="27"/>
    </row>
    <row r="28" spans="1:10" s="83" customFormat="1">
      <c r="A28" s="78"/>
      <c r="B28" s="324"/>
      <c r="C28" s="323"/>
      <c r="D28" s="33"/>
      <c r="E28" s="102" t="s">
        <v>299</v>
      </c>
      <c r="F28" s="100" t="s">
        <v>196</v>
      </c>
      <c r="G28" s="103">
        <f>60000/205500</f>
        <v>0.29197080291970801</v>
      </c>
      <c r="H28" s="320"/>
      <c r="I28" s="77"/>
      <c r="J28" s="77"/>
    </row>
    <row r="29" spans="1:10" s="83" customFormat="1">
      <c r="A29" s="78"/>
      <c r="B29" s="324"/>
      <c r="C29" s="323"/>
      <c r="D29" s="33"/>
      <c r="E29" s="102" t="s">
        <v>300</v>
      </c>
      <c r="F29" s="100" t="s">
        <v>196</v>
      </c>
      <c r="G29" s="103">
        <f>14000/205500</f>
        <v>6.8126520681265207E-2</v>
      </c>
      <c r="H29" s="320"/>
      <c r="I29" s="77"/>
      <c r="J29" s="77"/>
    </row>
    <row r="30" spans="1:10" s="83" customFormat="1">
      <c r="A30" s="78"/>
      <c r="B30" s="324"/>
      <c r="C30" s="323"/>
      <c r="D30" s="33"/>
      <c r="E30" s="102" t="s">
        <v>301</v>
      </c>
      <c r="F30" s="100" t="s">
        <v>196</v>
      </c>
      <c r="G30" s="103">
        <f>14000/205500</f>
        <v>6.8126520681265207E-2</v>
      </c>
      <c r="H30" s="320"/>
      <c r="I30" s="77"/>
      <c r="J30" s="77"/>
    </row>
    <row r="31" spans="1:10" s="83" customFormat="1">
      <c r="A31" s="78"/>
      <c r="B31" s="324"/>
      <c r="C31" s="323"/>
      <c r="D31" s="33"/>
      <c r="E31" s="102" t="s">
        <v>302</v>
      </c>
      <c r="F31" s="100" t="s">
        <v>196</v>
      </c>
      <c r="G31" s="103">
        <f>10000/205500</f>
        <v>4.8661800486618008E-2</v>
      </c>
      <c r="H31" s="320"/>
      <c r="I31" s="77"/>
      <c r="J31" s="77"/>
    </row>
    <row r="32" spans="1:10" s="83" customFormat="1">
      <c r="A32" s="78"/>
      <c r="B32" s="324"/>
      <c r="C32" s="323"/>
      <c r="D32" s="33"/>
      <c r="E32" s="99" t="s">
        <v>303</v>
      </c>
      <c r="F32" s="100" t="s">
        <v>196</v>
      </c>
      <c r="G32" s="103">
        <f>10000/205500</f>
        <v>4.8661800486618008E-2</v>
      </c>
      <c r="H32" s="320"/>
      <c r="I32" s="77"/>
      <c r="J32" s="77"/>
    </row>
    <row r="33" spans="1:10" s="83" customFormat="1">
      <c r="A33" s="78"/>
      <c r="B33" s="324"/>
      <c r="C33" s="323"/>
      <c r="D33" s="33"/>
      <c r="E33" s="102" t="s">
        <v>304</v>
      </c>
      <c r="F33" s="100" t="s">
        <v>196</v>
      </c>
      <c r="G33" s="103">
        <f>4000/205500</f>
        <v>1.9464720194647202E-2</v>
      </c>
      <c r="H33" s="320"/>
      <c r="I33" s="77"/>
      <c r="J33" s="77"/>
    </row>
    <row r="34" spans="1:10" s="83" customFormat="1">
      <c r="A34" s="78"/>
      <c r="B34" s="324"/>
      <c r="C34" s="323"/>
      <c r="D34" s="33"/>
      <c r="E34" s="102" t="s">
        <v>305</v>
      </c>
      <c r="F34" s="100" t="s">
        <v>196</v>
      </c>
      <c r="G34" s="103">
        <f>4000/205500</f>
        <v>1.9464720194647202E-2</v>
      </c>
      <c r="H34" s="320"/>
      <c r="I34" s="77"/>
      <c r="J34" s="77"/>
    </row>
    <row r="35" spans="1:10" ht="22.5" customHeight="1">
      <c r="A35" s="322">
        <f>+A27+1</f>
        <v>10</v>
      </c>
      <c r="B35" s="325" t="str">
        <f>+'Companies List'!B11</f>
        <v>Max Myanmar Industry Co;.,Ltd (*)</v>
      </c>
      <c r="C35" s="326" t="e">
        <f>+#REF!</f>
        <v>#REF!</v>
      </c>
      <c r="D35" s="75">
        <v>1</v>
      </c>
      <c r="E35" s="29" t="s">
        <v>190</v>
      </c>
      <c r="F35" s="29" t="s">
        <v>196</v>
      </c>
      <c r="G35" s="69">
        <v>0.79993999999999998</v>
      </c>
      <c r="H35" s="29" t="s">
        <v>34</v>
      </c>
      <c r="I35" s="29" t="s">
        <v>95</v>
      </c>
      <c r="J35" s="29"/>
    </row>
    <row r="36" spans="1:10" s="83" customFormat="1">
      <c r="A36" s="322"/>
      <c r="B36" s="325"/>
      <c r="C36" s="326"/>
      <c r="D36" s="75">
        <v>2</v>
      </c>
      <c r="E36" s="29" t="s">
        <v>191</v>
      </c>
      <c r="F36" s="29" t="s">
        <v>196</v>
      </c>
      <c r="G36" s="69">
        <v>0.1</v>
      </c>
      <c r="H36" s="29" t="s">
        <v>34</v>
      </c>
      <c r="I36" s="29" t="s">
        <v>95</v>
      </c>
      <c r="J36" s="29"/>
    </row>
    <row r="37" spans="1:10" s="83" customFormat="1">
      <c r="A37" s="322"/>
      <c r="B37" s="325"/>
      <c r="C37" s="326"/>
      <c r="D37" s="75">
        <v>3</v>
      </c>
      <c r="E37" s="29" t="s">
        <v>192</v>
      </c>
      <c r="F37" s="29" t="s">
        <v>196</v>
      </c>
      <c r="G37" s="69">
        <v>0.1</v>
      </c>
      <c r="H37" s="29" t="s">
        <v>34</v>
      </c>
      <c r="I37" s="29" t="s">
        <v>95</v>
      </c>
      <c r="J37" s="29"/>
    </row>
    <row r="38" spans="1:10" s="83" customFormat="1">
      <c r="A38" s="322"/>
      <c r="B38" s="325"/>
      <c r="C38" s="326"/>
      <c r="D38" s="75">
        <v>4</v>
      </c>
      <c r="E38" s="29" t="s">
        <v>193</v>
      </c>
      <c r="F38" s="29" t="s">
        <v>196</v>
      </c>
      <c r="G38" s="69">
        <v>1.9999999999999999E-7</v>
      </c>
      <c r="H38" s="29" t="s">
        <v>34</v>
      </c>
      <c r="I38" s="29" t="s">
        <v>95</v>
      </c>
      <c r="J38" s="29"/>
    </row>
    <row r="39" spans="1:10" s="83" customFormat="1">
      <c r="A39" s="322"/>
      <c r="B39" s="325"/>
      <c r="C39" s="326"/>
      <c r="D39" s="75">
        <v>5</v>
      </c>
      <c r="E39" s="29" t="s">
        <v>194</v>
      </c>
      <c r="F39" s="29" t="s">
        <v>196</v>
      </c>
      <c r="G39" s="69">
        <v>1.9999999999999999E-7</v>
      </c>
      <c r="H39" s="29" t="s">
        <v>34</v>
      </c>
      <c r="I39" s="29" t="s">
        <v>95</v>
      </c>
      <c r="J39" s="29"/>
    </row>
    <row r="40" spans="1:10" s="83" customFormat="1">
      <c r="A40" s="322"/>
      <c r="B40" s="325"/>
      <c r="C40" s="326"/>
      <c r="D40" s="75">
        <v>6</v>
      </c>
      <c r="E40" s="29" t="s">
        <v>195</v>
      </c>
      <c r="F40" s="29" t="s">
        <v>196</v>
      </c>
      <c r="G40" s="69">
        <v>1.9999999999999999E-7</v>
      </c>
      <c r="H40" s="29" t="s">
        <v>34</v>
      </c>
      <c r="I40" s="29" t="s">
        <v>95</v>
      </c>
      <c r="J40" s="29"/>
    </row>
    <row r="41" spans="1:10">
      <c r="A41" s="320">
        <f>+A35+1</f>
        <v>11</v>
      </c>
      <c r="B41" s="324" t="str">
        <f>+'Companies List'!B12</f>
        <v>Htoo International Industrial Gorup Co.,Ltd</v>
      </c>
      <c r="C41" s="323" t="e">
        <f>+#REF!</f>
        <v>#REF!</v>
      </c>
      <c r="D41" s="33">
        <v>1</v>
      </c>
      <c r="E41" s="27" t="s">
        <v>142</v>
      </c>
      <c r="F41" s="27" t="s">
        <v>115</v>
      </c>
      <c r="G41" s="79">
        <v>34.700000000000003</v>
      </c>
      <c r="H41" s="27" t="s">
        <v>34</v>
      </c>
      <c r="I41" s="27" t="s">
        <v>95</v>
      </c>
      <c r="J41" s="27"/>
    </row>
    <row r="42" spans="1:10" s="13" customFormat="1">
      <c r="A42" s="320"/>
      <c r="B42" s="324"/>
      <c r="C42" s="323"/>
      <c r="D42" s="33">
        <v>2</v>
      </c>
      <c r="E42" s="27" t="s">
        <v>143</v>
      </c>
      <c r="F42" s="27" t="s">
        <v>115</v>
      </c>
      <c r="G42" s="79">
        <v>23.13</v>
      </c>
      <c r="H42" s="27" t="s">
        <v>34</v>
      </c>
      <c r="I42" s="27" t="s">
        <v>95</v>
      </c>
      <c r="J42" s="27"/>
    </row>
    <row r="43" spans="1:10" s="13" customFormat="1">
      <c r="A43" s="320"/>
      <c r="B43" s="324"/>
      <c r="C43" s="323"/>
      <c r="D43" s="33">
        <v>3</v>
      </c>
      <c r="E43" s="27" t="s">
        <v>144</v>
      </c>
      <c r="F43" s="27" t="s">
        <v>115</v>
      </c>
      <c r="G43" s="79">
        <v>3</v>
      </c>
      <c r="H43" s="27" t="s">
        <v>34</v>
      </c>
      <c r="I43" s="27" t="s">
        <v>95</v>
      </c>
      <c r="J43" s="27"/>
    </row>
    <row r="44" spans="1:10" s="13" customFormat="1">
      <c r="A44" s="320"/>
      <c r="B44" s="324"/>
      <c r="C44" s="323"/>
      <c r="D44" s="33">
        <v>4</v>
      </c>
      <c r="E44" s="27" t="s">
        <v>145</v>
      </c>
      <c r="F44" s="27" t="s">
        <v>115</v>
      </c>
      <c r="G44" s="79"/>
      <c r="H44" s="27" t="s">
        <v>34</v>
      </c>
      <c r="I44" s="27" t="s">
        <v>95</v>
      </c>
      <c r="J44" s="27"/>
    </row>
    <row r="45" spans="1:10" s="13" customFormat="1">
      <c r="A45" s="320"/>
      <c r="B45" s="324"/>
      <c r="C45" s="323"/>
      <c r="D45" s="33">
        <v>5</v>
      </c>
      <c r="E45" s="27" t="s">
        <v>146</v>
      </c>
      <c r="F45" s="27" t="s">
        <v>115</v>
      </c>
      <c r="G45" s="79">
        <v>2.87</v>
      </c>
      <c r="H45" s="27" t="s">
        <v>34</v>
      </c>
      <c r="I45" s="27" t="s">
        <v>95</v>
      </c>
      <c r="J45" s="27"/>
    </row>
    <row r="46" spans="1:10" s="13" customFormat="1">
      <c r="A46" s="320"/>
      <c r="B46" s="324"/>
      <c r="C46" s="323"/>
      <c r="D46" s="33">
        <v>6</v>
      </c>
      <c r="E46" s="27" t="s">
        <v>147</v>
      </c>
      <c r="F46" s="27" t="s">
        <v>115</v>
      </c>
      <c r="G46" s="79">
        <v>3.73</v>
      </c>
      <c r="H46" s="27" t="s">
        <v>34</v>
      </c>
      <c r="I46" s="27" t="s">
        <v>95</v>
      </c>
      <c r="J46" s="27"/>
    </row>
    <row r="47" spans="1:10" s="13" customFormat="1">
      <c r="A47" s="320"/>
      <c r="B47" s="324"/>
      <c r="C47" s="323"/>
      <c r="D47" s="33">
        <v>7</v>
      </c>
      <c r="E47" s="27" t="s">
        <v>148</v>
      </c>
      <c r="F47" s="27" t="s">
        <v>115</v>
      </c>
      <c r="G47" s="79">
        <v>1.3</v>
      </c>
      <c r="H47" s="27" t="s">
        <v>34</v>
      </c>
      <c r="I47" s="27" t="s">
        <v>95</v>
      </c>
      <c r="J47" s="27"/>
    </row>
    <row r="48" spans="1:10" s="13" customFormat="1">
      <c r="A48" s="320"/>
      <c r="B48" s="324"/>
      <c r="C48" s="323"/>
      <c r="D48" s="33">
        <v>8</v>
      </c>
      <c r="E48" s="27" t="s">
        <v>149</v>
      </c>
      <c r="F48" s="27" t="s">
        <v>115</v>
      </c>
      <c r="G48" s="79"/>
      <c r="H48" s="27" t="s">
        <v>34</v>
      </c>
      <c r="I48" s="27" t="s">
        <v>95</v>
      </c>
      <c r="J48" s="27"/>
    </row>
    <row r="49" spans="1:10" s="13" customFormat="1">
      <c r="A49" s="320"/>
      <c r="B49" s="324"/>
      <c r="C49" s="323"/>
      <c r="D49" s="33">
        <v>9</v>
      </c>
      <c r="E49" s="27" t="s">
        <v>150</v>
      </c>
      <c r="F49" s="27" t="s">
        <v>115</v>
      </c>
      <c r="G49" s="79">
        <v>2.83</v>
      </c>
      <c r="H49" s="27" t="s">
        <v>34</v>
      </c>
      <c r="I49" s="27" t="s">
        <v>95</v>
      </c>
      <c r="J49" s="27"/>
    </row>
    <row r="50" spans="1:10" s="13" customFormat="1">
      <c r="A50" s="320"/>
      <c r="B50" s="324"/>
      <c r="C50" s="323"/>
      <c r="D50" s="33">
        <v>10</v>
      </c>
      <c r="E50" s="27" t="s">
        <v>151</v>
      </c>
      <c r="F50" s="27" t="s">
        <v>115</v>
      </c>
      <c r="G50" s="79">
        <v>1.6</v>
      </c>
      <c r="H50" s="27" t="s">
        <v>34</v>
      </c>
      <c r="I50" s="27" t="s">
        <v>95</v>
      </c>
      <c r="J50" s="27"/>
    </row>
    <row r="51" spans="1:10" s="13" customFormat="1">
      <c r="A51" s="320"/>
      <c r="B51" s="324"/>
      <c r="C51" s="323"/>
      <c r="D51" s="33">
        <v>11</v>
      </c>
      <c r="E51" s="27" t="s">
        <v>152</v>
      </c>
      <c r="F51" s="27" t="s">
        <v>115</v>
      </c>
      <c r="G51" s="79">
        <v>0.69</v>
      </c>
      <c r="H51" s="27" t="s">
        <v>34</v>
      </c>
      <c r="I51" s="27" t="s">
        <v>95</v>
      </c>
      <c r="J51" s="27"/>
    </row>
    <row r="52" spans="1:10" s="13" customFormat="1">
      <c r="A52" s="320"/>
      <c r="B52" s="324"/>
      <c r="C52" s="323"/>
      <c r="D52" s="33">
        <v>12</v>
      </c>
      <c r="E52" s="27" t="s">
        <v>153</v>
      </c>
      <c r="F52" s="27" t="s">
        <v>115</v>
      </c>
      <c r="G52" s="79">
        <v>1.1599999999999999</v>
      </c>
      <c r="H52" s="27" t="s">
        <v>34</v>
      </c>
      <c r="I52" s="27" t="s">
        <v>95</v>
      </c>
      <c r="J52" s="27"/>
    </row>
    <row r="53" spans="1:10" s="13" customFormat="1">
      <c r="A53" s="320"/>
      <c r="B53" s="324"/>
      <c r="C53" s="323"/>
      <c r="D53" s="33">
        <v>13</v>
      </c>
      <c r="E53" s="27" t="s">
        <v>154</v>
      </c>
      <c r="F53" s="27" t="s">
        <v>115</v>
      </c>
      <c r="G53" s="79">
        <v>0.57999999999999996</v>
      </c>
      <c r="H53" s="27" t="s">
        <v>34</v>
      </c>
      <c r="I53" s="27" t="s">
        <v>95</v>
      </c>
      <c r="J53" s="27"/>
    </row>
    <row r="54" spans="1:10" s="13" customFormat="1">
      <c r="A54" s="320"/>
      <c r="B54" s="324"/>
      <c r="C54" s="323"/>
      <c r="D54" s="33">
        <v>14</v>
      </c>
      <c r="E54" s="27" t="s">
        <v>155</v>
      </c>
      <c r="F54" s="27" t="s">
        <v>115</v>
      </c>
      <c r="G54" s="79">
        <v>0.93</v>
      </c>
      <c r="H54" s="27" t="s">
        <v>34</v>
      </c>
      <c r="I54" s="27" t="s">
        <v>95</v>
      </c>
      <c r="J54" s="27"/>
    </row>
    <row r="55" spans="1:10" s="13" customFormat="1">
      <c r="A55" s="320"/>
      <c r="B55" s="324"/>
      <c r="C55" s="323"/>
      <c r="D55" s="33">
        <v>15</v>
      </c>
      <c r="E55" s="27" t="s">
        <v>156</v>
      </c>
      <c r="F55" s="27" t="s">
        <v>115</v>
      </c>
      <c r="G55" s="79">
        <v>0.93</v>
      </c>
      <c r="H55" s="27" t="s">
        <v>34</v>
      </c>
      <c r="I55" s="27" t="s">
        <v>95</v>
      </c>
      <c r="J55" s="27"/>
    </row>
    <row r="56" spans="1:10" s="13" customFormat="1">
      <c r="A56" s="320"/>
      <c r="B56" s="324"/>
      <c r="C56" s="323"/>
      <c r="D56" s="33">
        <v>16</v>
      </c>
      <c r="E56" s="27" t="s">
        <v>157</v>
      </c>
      <c r="F56" s="27" t="s">
        <v>115</v>
      </c>
      <c r="G56" s="79">
        <v>2.5499999999999998</v>
      </c>
      <c r="H56" s="27" t="s">
        <v>34</v>
      </c>
      <c r="I56" s="27" t="s">
        <v>95</v>
      </c>
      <c r="J56" s="27"/>
    </row>
    <row r="57" spans="1:10" s="13" customFormat="1">
      <c r="A57" s="320"/>
      <c r="B57" s="324"/>
      <c r="C57" s="323"/>
      <c r="D57" s="33">
        <v>17</v>
      </c>
      <c r="E57" s="27" t="s">
        <v>158</v>
      </c>
      <c r="F57" s="27" t="s">
        <v>115</v>
      </c>
      <c r="G57" s="79">
        <v>2.08</v>
      </c>
      <c r="H57" s="27" t="s">
        <v>34</v>
      </c>
      <c r="I57" s="27" t="s">
        <v>95</v>
      </c>
      <c r="J57" s="27"/>
    </row>
    <row r="58" spans="1:10" s="13" customFormat="1">
      <c r="A58" s="320"/>
      <c r="B58" s="324"/>
      <c r="C58" s="323"/>
      <c r="D58" s="33">
        <v>18</v>
      </c>
      <c r="E58" s="27" t="s">
        <v>159</v>
      </c>
      <c r="F58" s="27" t="s">
        <v>115</v>
      </c>
      <c r="G58" s="79"/>
      <c r="H58" s="27" t="s">
        <v>34</v>
      </c>
      <c r="I58" s="27" t="s">
        <v>95</v>
      </c>
      <c r="J58" s="27"/>
    </row>
    <row r="59" spans="1:10" s="13" customFormat="1">
      <c r="A59" s="320"/>
      <c r="B59" s="324"/>
      <c r="C59" s="323"/>
      <c r="D59" s="33">
        <v>19</v>
      </c>
      <c r="E59" s="27" t="s">
        <v>160</v>
      </c>
      <c r="F59" s="27" t="s">
        <v>115</v>
      </c>
      <c r="G59" s="79">
        <v>1.1599999999999999</v>
      </c>
      <c r="H59" s="27" t="s">
        <v>34</v>
      </c>
      <c r="I59" s="27" t="s">
        <v>95</v>
      </c>
      <c r="J59" s="27"/>
    </row>
    <row r="60" spans="1:10" s="13" customFormat="1">
      <c r="A60" s="320"/>
      <c r="B60" s="324"/>
      <c r="C60" s="323"/>
      <c r="D60" s="33">
        <v>20</v>
      </c>
      <c r="E60" s="27" t="s">
        <v>161</v>
      </c>
      <c r="F60" s="27" t="s">
        <v>115</v>
      </c>
      <c r="G60" s="79">
        <v>0.93</v>
      </c>
      <c r="H60" s="27" t="s">
        <v>34</v>
      </c>
      <c r="I60" s="27" t="s">
        <v>95</v>
      </c>
      <c r="J60" s="27"/>
    </row>
    <row r="61" spans="1:10" s="13" customFormat="1">
      <c r="A61" s="320"/>
      <c r="B61" s="324"/>
      <c r="C61" s="323"/>
      <c r="D61" s="33">
        <v>21</v>
      </c>
      <c r="E61" s="27" t="s">
        <v>162</v>
      </c>
      <c r="F61" s="27" t="s">
        <v>115</v>
      </c>
      <c r="G61" s="79"/>
      <c r="H61" s="27" t="s">
        <v>34</v>
      </c>
      <c r="I61" s="27" t="s">
        <v>95</v>
      </c>
      <c r="J61" s="27"/>
    </row>
    <row r="62" spans="1:10" s="13" customFormat="1">
      <c r="A62" s="320"/>
      <c r="B62" s="324"/>
      <c r="C62" s="323"/>
      <c r="D62" s="33">
        <v>22</v>
      </c>
      <c r="E62" s="27" t="s">
        <v>163</v>
      </c>
      <c r="F62" s="27" t="s">
        <v>115</v>
      </c>
      <c r="G62" s="79">
        <v>0.84</v>
      </c>
      <c r="H62" s="27" t="s">
        <v>34</v>
      </c>
      <c r="I62" s="27" t="s">
        <v>95</v>
      </c>
      <c r="J62" s="27"/>
    </row>
    <row r="63" spans="1:10" s="13" customFormat="1">
      <c r="A63" s="320"/>
      <c r="B63" s="324"/>
      <c r="C63" s="323"/>
      <c r="D63" s="33">
        <v>23</v>
      </c>
      <c r="E63" s="27" t="s">
        <v>164</v>
      </c>
      <c r="F63" s="27" t="s">
        <v>115</v>
      </c>
      <c r="G63" s="79">
        <v>0.57999999999999996</v>
      </c>
      <c r="H63" s="27" t="s">
        <v>34</v>
      </c>
      <c r="I63" s="27" t="s">
        <v>95</v>
      </c>
      <c r="J63" s="27"/>
    </row>
    <row r="64" spans="1:10" s="13" customFormat="1">
      <c r="A64" s="320"/>
      <c r="B64" s="324"/>
      <c r="C64" s="323"/>
      <c r="D64" s="33">
        <v>24</v>
      </c>
      <c r="E64" s="27" t="s">
        <v>165</v>
      </c>
      <c r="F64" s="27" t="s">
        <v>115</v>
      </c>
      <c r="G64" s="79">
        <v>0.57999999999999996</v>
      </c>
      <c r="H64" s="27" t="s">
        <v>34</v>
      </c>
      <c r="I64" s="27" t="s">
        <v>95</v>
      </c>
      <c r="J64" s="27"/>
    </row>
    <row r="65" spans="1:10" s="13" customFormat="1">
      <c r="A65" s="320"/>
      <c r="B65" s="324"/>
      <c r="C65" s="323"/>
      <c r="D65" s="33">
        <v>25</v>
      </c>
      <c r="E65" s="27" t="s">
        <v>166</v>
      </c>
      <c r="F65" s="27" t="s">
        <v>115</v>
      </c>
      <c r="G65" s="79"/>
      <c r="H65" s="27" t="s">
        <v>34</v>
      </c>
      <c r="I65" s="27" t="s">
        <v>95</v>
      </c>
      <c r="J65" s="27"/>
    </row>
    <row r="66" spans="1:10" s="13" customFormat="1">
      <c r="A66" s="320"/>
      <c r="B66" s="324"/>
      <c r="C66" s="323"/>
      <c r="D66" s="33">
        <v>26</v>
      </c>
      <c r="E66" s="27" t="s">
        <v>167</v>
      </c>
      <c r="F66" s="27" t="s">
        <v>115</v>
      </c>
      <c r="G66" s="79">
        <v>1.17</v>
      </c>
      <c r="H66" s="27" t="s">
        <v>34</v>
      </c>
      <c r="I66" s="27" t="s">
        <v>95</v>
      </c>
      <c r="J66" s="27"/>
    </row>
    <row r="67" spans="1:10" s="13" customFormat="1">
      <c r="A67" s="320"/>
      <c r="B67" s="324"/>
      <c r="C67" s="323"/>
      <c r="D67" s="33">
        <v>27</v>
      </c>
      <c r="E67" s="27" t="s">
        <v>168</v>
      </c>
      <c r="F67" s="27" t="s">
        <v>115</v>
      </c>
      <c r="G67" s="79">
        <v>0.57999999999999996</v>
      </c>
      <c r="H67" s="27" t="s">
        <v>34</v>
      </c>
      <c r="I67" s="27" t="s">
        <v>95</v>
      </c>
      <c r="J67" s="27"/>
    </row>
    <row r="68" spans="1:10" s="13" customFormat="1">
      <c r="A68" s="320"/>
      <c r="B68" s="324"/>
      <c r="C68" s="323"/>
      <c r="D68" s="33">
        <v>28</v>
      </c>
      <c r="E68" s="27" t="s">
        <v>169</v>
      </c>
      <c r="F68" s="27" t="s">
        <v>115</v>
      </c>
      <c r="G68" s="79">
        <v>0.57999999999999996</v>
      </c>
      <c r="H68" s="27" t="s">
        <v>34</v>
      </c>
      <c r="I68" s="27" t="s">
        <v>95</v>
      </c>
      <c r="J68" s="27"/>
    </row>
    <row r="69" spans="1:10" s="13" customFormat="1">
      <c r="A69" s="320"/>
      <c r="B69" s="324"/>
      <c r="C69" s="323"/>
      <c r="D69" s="33">
        <v>29</v>
      </c>
      <c r="E69" s="27" t="s">
        <v>170</v>
      </c>
      <c r="F69" s="27" t="s">
        <v>115</v>
      </c>
      <c r="G69" s="79">
        <v>0.57999999999999996</v>
      </c>
      <c r="H69" s="27" t="s">
        <v>34</v>
      </c>
      <c r="I69" s="27" t="s">
        <v>95</v>
      </c>
      <c r="J69" s="27"/>
    </row>
    <row r="70" spans="1:10" s="13" customFormat="1">
      <c r="A70" s="320"/>
      <c r="B70" s="324"/>
      <c r="C70" s="323"/>
      <c r="D70" s="33">
        <v>30</v>
      </c>
      <c r="E70" s="27" t="s">
        <v>171</v>
      </c>
      <c r="F70" s="27" t="s">
        <v>115</v>
      </c>
      <c r="G70" s="79">
        <v>0.57999999999999996</v>
      </c>
      <c r="H70" s="27" t="s">
        <v>34</v>
      </c>
      <c r="I70" s="27" t="s">
        <v>95</v>
      </c>
      <c r="J70" s="27"/>
    </row>
    <row r="71" spans="1:10" s="13" customFormat="1">
      <c r="A71" s="320"/>
      <c r="B71" s="324"/>
      <c r="C71" s="323"/>
      <c r="D71" s="33">
        <v>31</v>
      </c>
      <c r="E71" s="27" t="s">
        <v>172</v>
      </c>
      <c r="F71" s="27" t="s">
        <v>115</v>
      </c>
      <c r="G71" s="79">
        <v>0.69</v>
      </c>
      <c r="H71" s="27" t="s">
        <v>34</v>
      </c>
      <c r="I71" s="27" t="s">
        <v>95</v>
      </c>
      <c r="J71" s="27"/>
    </row>
    <row r="72" spans="1:10" s="13" customFormat="1">
      <c r="A72" s="320"/>
      <c r="B72" s="324"/>
      <c r="C72" s="323"/>
      <c r="D72" s="33">
        <v>32</v>
      </c>
      <c r="E72" s="27" t="s">
        <v>173</v>
      </c>
      <c r="F72" s="27" t="s">
        <v>115</v>
      </c>
      <c r="G72" s="79">
        <v>0.93</v>
      </c>
      <c r="H72" s="27" t="s">
        <v>34</v>
      </c>
      <c r="I72" s="27" t="s">
        <v>95</v>
      </c>
      <c r="J72" s="27"/>
    </row>
    <row r="73" spans="1:10" s="13" customFormat="1">
      <c r="A73" s="320"/>
      <c r="B73" s="324"/>
      <c r="C73" s="323"/>
      <c r="D73" s="33">
        <v>33</v>
      </c>
      <c r="E73" s="27" t="s">
        <v>174</v>
      </c>
      <c r="F73" s="27" t="s">
        <v>115</v>
      </c>
      <c r="G73" s="79">
        <v>0.52</v>
      </c>
      <c r="H73" s="27" t="s">
        <v>34</v>
      </c>
      <c r="I73" s="27" t="s">
        <v>95</v>
      </c>
      <c r="J73" s="27"/>
    </row>
    <row r="74" spans="1:10" s="13" customFormat="1">
      <c r="A74" s="320"/>
      <c r="B74" s="324"/>
      <c r="C74" s="323"/>
      <c r="D74" s="33">
        <v>34</v>
      </c>
      <c r="E74" s="27" t="s">
        <v>175</v>
      </c>
      <c r="F74" s="27" t="s">
        <v>115</v>
      </c>
      <c r="G74" s="79">
        <v>1.1599999999999999</v>
      </c>
      <c r="H74" s="27" t="s">
        <v>34</v>
      </c>
      <c r="I74" s="27" t="s">
        <v>95</v>
      </c>
      <c r="J74" s="27"/>
    </row>
    <row r="75" spans="1:10" s="13" customFormat="1">
      <c r="A75" s="320"/>
      <c r="B75" s="324"/>
      <c r="C75" s="323"/>
      <c r="D75" s="33">
        <v>35</v>
      </c>
      <c r="E75" s="27" t="s">
        <v>176</v>
      </c>
      <c r="F75" s="27" t="s">
        <v>115</v>
      </c>
      <c r="G75" s="79">
        <v>3.22</v>
      </c>
      <c r="H75" s="27" t="s">
        <v>34</v>
      </c>
      <c r="I75" s="27" t="s">
        <v>95</v>
      </c>
      <c r="J75" s="27"/>
    </row>
    <row r="76" spans="1:10" s="13" customFormat="1">
      <c r="A76" s="320"/>
      <c r="B76" s="324"/>
      <c r="C76" s="323"/>
      <c r="D76" s="33">
        <v>36</v>
      </c>
      <c r="E76" s="27" t="s">
        <v>177</v>
      </c>
      <c r="F76" s="27" t="s">
        <v>115</v>
      </c>
      <c r="G76" s="79">
        <v>0.57999999999999996</v>
      </c>
      <c r="H76" s="27" t="s">
        <v>34</v>
      </c>
      <c r="I76" s="27" t="s">
        <v>95</v>
      </c>
      <c r="J76" s="27"/>
    </row>
    <row r="77" spans="1:10" s="13" customFormat="1">
      <c r="A77" s="320"/>
      <c r="B77" s="324"/>
      <c r="C77" s="323"/>
      <c r="D77" s="33">
        <v>37</v>
      </c>
      <c r="E77" s="27" t="s">
        <v>178</v>
      </c>
      <c r="F77" s="27" t="s">
        <v>115</v>
      </c>
      <c r="G77" s="79">
        <v>0.57999999999999996</v>
      </c>
      <c r="H77" s="27" t="s">
        <v>34</v>
      </c>
      <c r="I77" s="27" t="s">
        <v>95</v>
      </c>
      <c r="J77" s="27"/>
    </row>
    <row r="78" spans="1:10" s="13" customFormat="1">
      <c r="A78" s="320"/>
      <c r="B78" s="324"/>
      <c r="C78" s="323"/>
      <c r="D78" s="33">
        <v>38</v>
      </c>
      <c r="E78" s="27" t="s">
        <v>179</v>
      </c>
      <c r="F78" s="27" t="s">
        <v>115</v>
      </c>
      <c r="G78" s="79">
        <v>0.57999999999999996</v>
      </c>
      <c r="H78" s="27" t="s">
        <v>34</v>
      </c>
      <c r="I78" s="27" t="s">
        <v>95</v>
      </c>
      <c r="J78" s="27"/>
    </row>
    <row r="79" spans="1:10" s="13" customFormat="1">
      <c r="A79" s="320"/>
      <c r="B79" s="324"/>
      <c r="C79" s="323"/>
      <c r="D79" s="33">
        <v>39</v>
      </c>
      <c r="E79" s="27" t="s">
        <v>180</v>
      </c>
      <c r="F79" s="27" t="s">
        <v>115</v>
      </c>
      <c r="G79" s="79">
        <v>1.04</v>
      </c>
      <c r="H79" s="27" t="s">
        <v>34</v>
      </c>
      <c r="I79" s="27" t="s">
        <v>95</v>
      </c>
      <c r="J79" s="27"/>
    </row>
    <row r="80" spans="1:10" s="13" customFormat="1">
      <c r="A80" s="320"/>
      <c r="B80" s="324"/>
      <c r="C80" s="323"/>
      <c r="D80" s="33">
        <v>40</v>
      </c>
      <c r="E80" s="27" t="s">
        <v>181</v>
      </c>
      <c r="F80" s="27" t="s">
        <v>115</v>
      </c>
      <c r="G80" s="79">
        <v>0.81</v>
      </c>
      <c r="H80" s="27" t="s">
        <v>34</v>
      </c>
      <c r="I80" s="27" t="s">
        <v>95</v>
      </c>
      <c r="J80" s="27"/>
    </row>
    <row r="81" spans="1:10" s="13" customFormat="1">
      <c r="A81" s="320"/>
      <c r="B81" s="324"/>
      <c r="C81" s="323"/>
      <c r="D81" s="33">
        <v>41</v>
      </c>
      <c r="E81" s="27" t="s">
        <v>182</v>
      </c>
      <c r="F81" s="27" t="s">
        <v>115</v>
      </c>
      <c r="G81" s="79">
        <v>0.23</v>
      </c>
      <c r="H81" s="27" t="s">
        <v>34</v>
      </c>
      <c r="I81" s="27" t="s">
        <v>95</v>
      </c>
      <c r="J81" s="27"/>
    </row>
    <row r="82" spans="1:10" ht="20">
      <c r="A82" s="28">
        <f>+A41+1</f>
        <v>12</v>
      </c>
      <c r="B82" s="82" t="str">
        <f>+'Companies List'!B13</f>
        <v>Tun Thwin Mining Co., Ltd</v>
      </c>
      <c r="C82" s="85" t="e">
        <f>+#REF!</f>
        <v>#REF!</v>
      </c>
      <c r="D82" s="75">
        <v>1</v>
      </c>
      <c r="E82" s="29" t="s">
        <v>119</v>
      </c>
      <c r="F82" s="29" t="s">
        <v>104</v>
      </c>
      <c r="G82" s="69">
        <v>1</v>
      </c>
      <c r="H82" s="29" t="s">
        <v>34</v>
      </c>
      <c r="I82" s="29" t="s">
        <v>95</v>
      </c>
      <c r="J82" s="29"/>
    </row>
    <row r="83" spans="1:10">
      <c r="A83" s="24">
        <f>+A82+1</f>
        <v>13</v>
      </c>
      <c r="B83" s="80" t="str">
        <f>+'Companies List'!B14</f>
        <v>Shwe Moe Yan Co.,Ltd</v>
      </c>
      <c r="C83" s="106" t="e">
        <f>+#REF!</f>
        <v>#REF!</v>
      </c>
      <c r="D83" s="33">
        <v>1</v>
      </c>
      <c r="E83" s="27" t="s">
        <v>113</v>
      </c>
      <c r="F83" s="27" t="s">
        <v>114</v>
      </c>
      <c r="G83" s="68">
        <v>1</v>
      </c>
      <c r="H83" s="27" t="s">
        <v>34</v>
      </c>
      <c r="I83" s="27" t="s">
        <v>95</v>
      </c>
      <c r="J83" s="27"/>
    </row>
    <row r="84" spans="1:10" ht="13" thickBot="1">
      <c r="A84" s="28">
        <f>+A83+1</f>
        <v>14</v>
      </c>
      <c r="B84" s="82" t="str">
        <f>+'Companies List'!B30</f>
        <v>Ye Htut Kyaw Mining Co.,Ltd</v>
      </c>
      <c r="C84" s="107" t="e">
        <f>+#REF!</f>
        <v>#REF!</v>
      </c>
      <c r="D84" s="75">
        <v>1</v>
      </c>
      <c r="E84" s="29" t="s">
        <v>103</v>
      </c>
      <c r="F84" s="29" t="s">
        <v>104</v>
      </c>
      <c r="G84" s="69">
        <v>1</v>
      </c>
      <c r="H84" s="29" t="s">
        <v>34</v>
      </c>
      <c r="I84" s="29" t="s">
        <v>95</v>
      </c>
      <c r="J84" s="29"/>
    </row>
    <row r="85" spans="1:10" ht="13" thickTop="1">
      <c r="A85" s="30"/>
      <c r="B85" s="104"/>
      <c r="C85" s="31"/>
      <c r="D85" s="30"/>
      <c r="E85" s="31"/>
      <c r="F85" s="70"/>
      <c r="G85" s="31"/>
      <c r="H85" s="31"/>
      <c r="I85" s="31"/>
      <c r="J85" s="31"/>
    </row>
  </sheetData>
  <mergeCells count="34">
    <mergeCell ref="C2:C5"/>
    <mergeCell ref="B2:B5"/>
    <mergeCell ref="B20:B21"/>
    <mergeCell ref="C20:C21"/>
    <mergeCell ref="C17:C19"/>
    <mergeCell ref="B17:B19"/>
    <mergeCell ref="B11:B15"/>
    <mergeCell ref="C11:C15"/>
    <mergeCell ref="C25:C26"/>
    <mergeCell ref="B22:B24"/>
    <mergeCell ref="C22:C24"/>
    <mergeCell ref="C6:C10"/>
    <mergeCell ref="B6:B10"/>
    <mergeCell ref="H2:H5"/>
    <mergeCell ref="G6:G10"/>
    <mergeCell ref="H6:H10"/>
    <mergeCell ref="H11:H15"/>
    <mergeCell ref="H17:H19"/>
    <mergeCell ref="A6:A10"/>
    <mergeCell ref="A20:A21"/>
    <mergeCell ref="A25:A26"/>
    <mergeCell ref="H20:H21"/>
    <mergeCell ref="C41:C81"/>
    <mergeCell ref="B41:B81"/>
    <mergeCell ref="A41:A81"/>
    <mergeCell ref="A35:A40"/>
    <mergeCell ref="B35:B40"/>
    <mergeCell ref="C35:C40"/>
    <mergeCell ref="H22:H24"/>
    <mergeCell ref="H25:H26"/>
    <mergeCell ref="H27:H34"/>
    <mergeCell ref="C27:C34"/>
    <mergeCell ref="B27:B34"/>
    <mergeCell ref="B25:B26"/>
  </mergeCells>
  <dataValidations count="1">
    <dataValidation type="list" allowBlank="1" showInputMessage="1" showErrorMessage="1" sqref="H2:H3">
      <formula1>$L$1:$L$2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3"/>
  <sheetViews>
    <sheetView workbookViewId="0">
      <pane ySplit="1" topLeftCell="A132" activePane="bottomLeft" state="frozen"/>
      <selection pane="bottomLeft" activeCell="A85" sqref="A85"/>
    </sheetView>
  </sheetViews>
  <sheetFormatPr defaultColWidth="10.90625" defaultRowHeight="12.5"/>
  <cols>
    <col min="1" max="1" width="11.453125" style="128"/>
    <col min="8" max="8" width="25.54296875" customWidth="1"/>
    <col min="9" max="9" width="11.54296875" bestFit="1" customWidth="1"/>
    <col min="10" max="10" width="16.453125" bestFit="1" customWidth="1"/>
    <col min="11" max="11" width="14.26953125" bestFit="1" customWidth="1"/>
    <col min="12" max="12" width="16.453125" bestFit="1" customWidth="1"/>
    <col min="13" max="13" width="11.54296875" bestFit="1" customWidth="1"/>
    <col min="14" max="14" width="16.453125" bestFit="1" customWidth="1"/>
    <col min="15" max="15" width="15.26953125" bestFit="1" customWidth="1"/>
    <col min="16" max="16" width="16.453125" bestFit="1" customWidth="1"/>
    <col min="17" max="17" width="11.54296875" bestFit="1" customWidth="1"/>
    <col min="18" max="18" width="16.453125" bestFit="1" customWidth="1"/>
    <col min="19" max="19" width="11.54296875" bestFit="1" customWidth="1"/>
    <col min="20" max="20" width="16.453125" bestFit="1" customWidth="1"/>
    <col min="21" max="21" width="15.81640625" bestFit="1" customWidth="1"/>
    <col min="22" max="22" width="16.453125" bestFit="1" customWidth="1"/>
    <col min="23" max="23" width="15.81640625" bestFit="1" customWidth="1"/>
  </cols>
  <sheetData>
    <row r="1" spans="1:23">
      <c r="A1" s="170" t="s">
        <v>5</v>
      </c>
      <c r="B1" s="170" t="s">
        <v>0</v>
      </c>
      <c r="C1" s="170" t="s">
        <v>336</v>
      </c>
      <c r="D1" s="170" t="s">
        <v>8</v>
      </c>
      <c r="E1" s="170" t="s">
        <v>52</v>
      </c>
      <c r="F1" s="170" t="s">
        <v>3</v>
      </c>
      <c r="G1" s="171" t="s">
        <v>5</v>
      </c>
      <c r="H1" s="171" t="s">
        <v>22</v>
      </c>
      <c r="I1" s="172" t="s">
        <v>339</v>
      </c>
      <c r="J1" s="173" t="s">
        <v>15</v>
      </c>
      <c r="K1" s="173" t="s">
        <v>16</v>
      </c>
      <c r="L1" s="173" t="s">
        <v>17</v>
      </c>
      <c r="M1" s="171" t="s">
        <v>340</v>
      </c>
      <c r="N1" s="173" t="s">
        <v>18</v>
      </c>
      <c r="O1" s="173" t="s">
        <v>19</v>
      </c>
      <c r="P1" s="173" t="s">
        <v>20</v>
      </c>
      <c r="Q1" s="171" t="s">
        <v>341</v>
      </c>
      <c r="R1" s="174" t="s">
        <v>23</v>
      </c>
      <c r="S1" s="175" t="s">
        <v>57</v>
      </c>
      <c r="T1" s="176" t="s">
        <v>342</v>
      </c>
      <c r="U1" s="177" t="s">
        <v>343</v>
      </c>
      <c r="V1" s="176" t="s">
        <v>344</v>
      </c>
      <c r="W1" s="177" t="s">
        <v>345</v>
      </c>
    </row>
    <row r="2" spans="1:23">
      <c r="A2" s="128">
        <v>1</v>
      </c>
      <c r="B2" t="e">
        <f>+'RT (1)'!#REF!</f>
        <v>#REF!</v>
      </c>
      <c r="C2" s="128" t="e">
        <f>+'RT (1)'!#REF!</f>
        <v>#REF!</v>
      </c>
      <c r="D2" s="128" t="e">
        <f>+'RT (1)'!#REF!</f>
        <v>#REF!</v>
      </c>
      <c r="E2" s="128" t="e">
        <f>+'RT (1)'!#REF!</f>
        <v>#REF!</v>
      </c>
      <c r="F2" s="128" t="e">
        <f>+'RT (1)'!#REF!</f>
        <v>#REF!</v>
      </c>
      <c r="G2" s="128">
        <f>+'RT (1)'!A9</f>
        <v>0</v>
      </c>
      <c r="H2" s="128" t="str">
        <f>+'RT (1)'!B9</f>
        <v>Payments in kind</v>
      </c>
      <c r="I2" s="128">
        <f>+'RT (1)'!C9</f>
        <v>0</v>
      </c>
      <c r="J2" s="128">
        <f>+'RT (1)'!D9</f>
        <v>0</v>
      </c>
      <c r="K2" s="128">
        <f>+'RT (1)'!E9</f>
        <v>0</v>
      </c>
      <c r="L2" s="128">
        <f>+'RT (1)'!F9</f>
        <v>0</v>
      </c>
      <c r="M2" s="128">
        <f>+'RT (1)'!G9</f>
        <v>0</v>
      </c>
      <c r="N2" s="128">
        <f>+'RT (1)'!H9</f>
        <v>0</v>
      </c>
      <c r="O2" s="128">
        <f>+'RT (1)'!I9</f>
        <v>0</v>
      </c>
      <c r="P2" s="128">
        <f>+'RT (1)'!J9</f>
        <v>0</v>
      </c>
      <c r="Q2" s="128">
        <f>+'RT (1)'!K9</f>
        <v>0</v>
      </c>
      <c r="R2" s="128">
        <f>+'RT (1)'!L9</f>
        <v>0</v>
      </c>
      <c r="S2" s="128">
        <f>+'RT (1)'!M9</f>
        <v>0</v>
      </c>
      <c r="T2" s="178">
        <f>+IF((J2-N2)&gt;0,(J2-N2),0)</f>
        <v>0</v>
      </c>
      <c r="U2" s="19">
        <f>+IF((J2-N2)&lt;=0,(J2-N2),0)</f>
        <v>0</v>
      </c>
      <c r="V2" s="178">
        <f>+IF(R2&gt;0,R2,0)</f>
        <v>0</v>
      </c>
      <c r="W2" s="19">
        <f>+IF(R2&lt;=0,R2,0)</f>
        <v>0</v>
      </c>
    </row>
    <row r="3" spans="1:23">
      <c r="A3" s="128">
        <v>1</v>
      </c>
      <c r="B3" s="128" t="e">
        <f>+'RT (1)'!#REF!</f>
        <v>#REF!</v>
      </c>
      <c r="C3" s="128" t="e">
        <f>+'RT (1)'!#REF!</f>
        <v>#REF!</v>
      </c>
      <c r="D3" s="128" t="e">
        <f>+'RT (1)'!#REF!</f>
        <v>#REF!</v>
      </c>
      <c r="E3" s="128" t="e">
        <f>+'RT (1)'!#REF!</f>
        <v>#REF!</v>
      </c>
      <c r="F3" s="128" t="e">
        <f>+'RT (1)'!#REF!</f>
        <v>#REF!</v>
      </c>
      <c r="G3" s="128">
        <f>+'RT (1)'!A10</f>
        <v>0</v>
      </c>
      <c r="H3" s="128" t="str">
        <f>+'RT (1)'!B10</f>
        <v>Gold in T.oz</v>
      </c>
      <c r="I3" s="128">
        <f>+'RT (1)'!C10</f>
        <v>0</v>
      </c>
      <c r="J3" s="128">
        <f>+'RT (1)'!D10</f>
        <v>0</v>
      </c>
      <c r="K3" s="128">
        <f>+'RT (1)'!E10</f>
        <v>0</v>
      </c>
      <c r="L3" s="128">
        <f>+'RT (1)'!F10</f>
        <v>0</v>
      </c>
      <c r="M3" s="128">
        <f>+'RT (1)'!G10</f>
        <v>0</v>
      </c>
      <c r="N3" s="128">
        <f>+'RT (1)'!H10</f>
        <v>0</v>
      </c>
      <c r="O3" s="128">
        <f>+'RT (1)'!I10</f>
        <v>0</v>
      </c>
      <c r="P3" s="128">
        <f>+'RT (1)'!J10</f>
        <v>0</v>
      </c>
      <c r="Q3" s="128">
        <f>+'RT (1)'!K10</f>
        <v>0</v>
      </c>
      <c r="R3" s="128">
        <f>+'RT (1)'!L10</f>
        <v>0</v>
      </c>
      <c r="S3" s="128">
        <f>+'RT (1)'!M10</f>
        <v>0</v>
      </c>
      <c r="T3" s="178">
        <f t="shared" ref="T3:T66" si="0">+IF((J3-N3)&gt;0,(J3-N3),0)</f>
        <v>0</v>
      </c>
      <c r="U3" s="19">
        <f t="shared" ref="U3:U66" si="1">+IF((J3-N3)&lt;=0,(J3-N3),0)</f>
        <v>0</v>
      </c>
      <c r="V3" s="178">
        <f t="shared" ref="V3:V66" si="2">+IF(R3&gt;0,R3,0)</f>
        <v>0</v>
      </c>
      <c r="W3" s="19">
        <f t="shared" ref="W3:W66" si="3">+IF(R3&lt;=0,R3,0)</f>
        <v>0</v>
      </c>
    </row>
    <row r="4" spans="1:23">
      <c r="A4" s="128">
        <v>1</v>
      </c>
      <c r="B4" s="128" t="e">
        <f>+'RT (1)'!#REF!</f>
        <v>#REF!</v>
      </c>
      <c r="C4" s="128" t="e">
        <f>+'RT (1)'!#REF!</f>
        <v>#REF!</v>
      </c>
      <c r="D4" s="128" t="e">
        <f>+'RT (1)'!#REF!</f>
        <v>#REF!</v>
      </c>
      <c r="E4" s="128" t="e">
        <f>+'RT (1)'!#REF!</f>
        <v>#REF!</v>
      </c>
      <c r="F4" s="128" t="e">
        <f>+'RT (1)'!#REF!</f>
        <v>#REF!</v>
      </c>
      <c r="G4" s="128">
        <f>+'RT (1)'!A11</f>
        <v>1</v>
      </c>
      <c r="H4" s="128" t="str">
        <f>+'RT (1)'!B11</f>
        <v>Production Split (Government and SOEs share)</v>
      </c>
      <c r="I4" s="128">
        <f>+'RT (1)'!C11</f>
        <v>0</v>
      </c>
      <c r="J4" s="128">
        <f>+'RT (1)'!D11</f>
        <v>0</v>
      </c>
      <c r="K4" s="128">
        <f>+'RT (1)'!E11</f>
        <v>0</v>
      </c>
      <c r="L4" s="128">
        <f>+'RT (1)'!F11</f>
        <v>0</v>
      </c>
      <c r="M4" s="128">
        <f>+'RT (1)'!G11</f>
        <v>0</v>
      </c>
      <c r="N4" s="128">
        <f>+'RT (1)'!H11</f>
        <v>0</v>
      </c>
      <c r="O4" s="128">
        <f>+'RT (1)'!I11</f>
        <v>0</v>
      </c>
      <c r="P4" s="128">
        <f>+'RT (1)'!J11</f>
        <v>0</v>
      </c>
      <c r="Q4" s="128">
        <f>+'RT (1)'!K11</f>
        <v>0</v>
      </c>
      <c r="R4" s="128">
        <f>+'RT (1)'!L11</f>
        <v>0</v>
      </c>
      <c r="S4" s="128">
        <f>+'RT (1)'!M11</f>
        <v>0</v>
      </c>
      <c r="T4" s="178">
        <f t="shared" si="0"/>
        <v>0</v>
      </c>
      <c r="U4" s="19">
        <f t="shared" si="1"/>
        <v>0</v>
      </c>
      <c r="V4" s="178">
        <f t="shared" si="2"/>
        <v>0</v>
      </c>
      <c r="W4" s="19">
        <f t="shared" si="3"/>
        <v>0</v>
      </c>
    </row>
    <row r="5" spans="1:23">
      <c r="A5" s="128">
        <v>1</v>
      </c>
      <c r="B5" s="128" t="e">
        <f>+'RT (1)'!#REF!</f>
        <v>#REF!</v>
      </c>
      <c r="C5" s="128" t="e">
        <f>+'RT (1)'!#REF!</f>
        <v>#REF!</v>
      </c>
      <c r="D5" s="128" t="e">
        <f>+'RT (1)'!#REF!</f>
        <v>#REF!</v>
      </c>
      <c r="E5" s="128" t="e">
        <f>+'RT (1)'!#REF!</f>
        <v>#REF!</v>
      </c>
      <c r="F5" s="128" t="e">
        <f>+'RT (1)'!#REF!</f>
        <v>#REF!</v>
      </c>
      <c r="G5" s="128">
        <f>+'RT (1)'!A12</f>
        <v>2</v>
      </c>
      <c r="H5" s="128" t="str">
        <f>+'RT (1)'!B12</f>
        <v>Royalties</v>
      </c>
      <c r="I5" s="128">
        <f>+'RT (1)'!C12</f>
        <v>0</v>
      </c>
      <c r="J5" s="128">
        <f>+'RT (1)'!D12</f>
        <v>0</v>
      </c>
      <c r="K5" s="128">
        <f>+'RT (1)'!E12</f>
        <v>0</v>
      </c>
      <c r="L5" s="128">
        <f>+'RT (1)'!F12</f>
        <v>0</v>
      </c>
      <c r="M5" s="128">
        <f>+'RT (1)'!G12</f>
        <v>0</v>
      </c>
      <c r="N5" s="128">
        <f>+'RT (1)'!H12</f>
        <v>0</v>
      </c>
      <c r="O5" s="128">
        <f>+'RT (1)'!I12</f>
        <v>0</v>
      </c>
      <c r="P5" s="128">
        <f>+'RT (1)'!J12</f>
        <v>0</v>
      </c>
      <c r="Q5" s="128">
        <f>+'RT (1)'!K12</f>
        <v>0</v>
      </c>
      <c r="R5" s="128">
        <f>+'RT (1)'!L12</f>
        <v>0</v>
      </c>
      <c r="S5" s="128">
        <f>+'RT (1)'!M12</f>
        <v>0</v>
      </c>
      <c r="T5" s="178">
        <f t="shared" si="0"/>
        <v>0</v>
      </c>
      <c r="U5" s="19">
        <f t="shared" si="1"/>
        <v>0</v>
      </c>
      <c r="V5" s="178">
        <f t="shared" si="2"/>
        <v>0</v>
      </c>
      <c r="W5" s="19">
        <f t="shared" si="3"/>
        <v>0</v>
      </c>
    </row>
    <row r="6" spans="1:23">
      <c r="A6" s="128">
        <v>1</v>
      </c>
      <c r="B6" s="128" t="e">
        <f>+'RT (1)'!#REF!</f>
        <v>#REF!</v>
      </c>
      <c r="C6" s="128" t="e">
        <f>+'RT (1)'!#REF!</f>
        <v>#REF!</v>
      </c>
      <c r="D6" s="128" t="e">
        <f>+'RT (1)'!#REF!</f>
        <v>#REF!</v>
      </c>
      <c r="E6" s="128" t="e">
        <f>+'RT (1)'!#REF!</f>
        <v>#REF!</v>
      </c>
      <c r="F6" s="128" t="e">
        <f>+'RT (1)'!#REF!</f>
        <v>#REF!</v>
      </c>
      <c r="G6" s="128">
        <f>+'RT (1)'!A13</f>
        <v>0</v>
      </c>
      <c r="H6" s="128" t="str">
        <f>+'RT (1)'!B13</f>
        <v>Payments in cash</v>
      </c>
      <c r="I6" s="128">
        <f>+'RT (1)'!C13</f>
        <v>0</v>
      </c>
      <c r="J6" s="128">
        <f>+'RT (1)'!D13</f>
        <v>0</v>
      </c>
      <c r="K6" s="128">
        <f>+'RT (1)'!E13</f>
        <v>0</v>
      </c>
      <c r="L6" s="128">
        <f>+'RT (1)'!F13</f>
        <v>0</v>
      </c>
      <c r="M6" s="128">
        <f>+'RT (1)'!G13</f>
        <v>0</v>
      </c>
      <c r="N6" s="128">
        <f>+'RT (1)'!H13</f>
        <v>0</v>
      </c>
      <c r="O6" s="128">
        <f>+'RT (1)'!I13</f>
        <v>0</v>
      </c>
      <c r="P6" s="128">
        <f>+'RT (1)'!J13</f>
        <v>0</v>
      </c>
      <c r="Q6" s="128">
        <f>+'RT (1)'!K13</f>
        <v>0</v>
      </c>
      <c r="R6" s="128">
        <f>+'RT (1)'!L13</f>
        <v>0</v>
      </c>
      <c r="S6" s="128">
        <f>+'RT (1)'!M13</f>
        <v>0</v>
      </c>
      <c r="T6" s="178">
        <f t="shared" si="0"/>
        <v>0</v>
      </c>
      <c r="U6" s="19">
        <f t="shared" si="1"/>
        <v>0</v>
      </c>
      <c r="V6" s="178">
        <f t="shared" si="2"/>
        <v>0</v>
      </c>
      <c r="W6" s="19">
        <f t="shared" si="3"/>
        <v>0</v>
      </c>
    </row>
    <row r="7" spans="1:23">
      <c r="A7" s="128">
        <v>1</v>
      </c>
      <c r="B7" s="128" t="e">
        <f>+'RT (1)'!#REF!</f>
        <v>#REF!</v>
      </c>
      <c r="C7" s="128" t="e">
        <f>+'RT (1)'!#REF!</f>
        <v>#REF!</v>
      </c>
      <c r="D7" s="128" t="e">
        <f>+'RT (1)'!#REF!</f>
        <v>#REF!</v>
      </c>
      <c r="E7" s="128" t="e">
        <f>+'RT (1)'!#REF!</f>
        <v>#REF!</v>
      </c>
      <c r="F7" s="128" t="e">
        <f>+'RT (1)'!#REF!</f>
        <v>#REF!</v>
      </c>
      <c r="G7" s="128">
        <f>+'RT (1)'!A14</f>
        <v>0</v>
      </c>
      <c r="H7" s="128" t="str">
        <f>+'RT (1)'!B14</f>
        <v>MoF-IRD-Customs Department</v>
      </c>
      <c r="I7" s="128">
        <f>+'RT (1)'!C14</f>
        <v>0</v>
      </c>
      <c r="J7" s="128">
        <f>+'RT (1)'!D14</f>
        <v>951131448.31000006</v>
      </c>
      <c r="K7" s="128">
        <f>+'RT (1)'!E14</f>
        <v>-199241244.40000001</v>
      </c>
      <c r="L7" s="128">
        <f>+'RT (1)'!F14</f>
        <v>751890203.91000009</v>
      </c>
      <c r="M7" s="128">
        <f>+'RT (1)'!G14</f>
        <v>0</v>
      </c>
      <c r="N7" s="128">
        <f>+'RT (1)'!H14</f>
        <v>7844072467.2299995</v>
      </c>
      <c r="O7" s="128">
        <f>+'RT (1)'!I14</f>
        <v>0</v>
      </c>
      <c r="P7" s="128">
        <f>+'RT (1)'!J14</f>
        <v>7844072467.2299995</v>
      </c>
      <c r="Q7" s="128">
        <f>+'RT (1)'!K14</f>
        <v>0</v>
      </c>
      <c r="R7" s="128">
        <f>+'RT (1)'!L14</f>
        <v>-7092182263.3200006</v>
      </c>
      <c r="S7" s="128">
        <f>+'RT (1)'!M14</f>
        <v>0</v>
      </c>
      <c r="T7" s="178">
        <f t="shared" si="0"/>
        <v>0</v>
      </c>
      <c r="U7" s="19">
        <f t="shared" si="1"/>
        <v>-6892941018.9199991</v>
      </c>
      <c r="V7" s="178">
        <f t="shared" si="2"/>
        <v>0</v>
      </c>
      <c r="W7" s="19">
        <f t="shared" si="3"/>
        <v>-7092182263.3200006</v>
      </c>
    </row>
    <row r="8" spans="1:23">
      <c r="A8" s="128">
        <v>1</v>
      </c>
      <c r="B8" s="128" t="e">
        <f>+'RT (1)'!#REF!</f>
        <v>#REF!</v>
      </c>
      <c r="C8" s="128" t="e">
        <f>+'RT (1)'!#REF!</f>
        <v>#REF!</v>
      </c>
      <c r="D8" s="128" t="e">
        <f>+'RT (1)'!#REF!</f>
        <v>#REF!</v>
      </c>
      <c r="E8" s="128" t="e">
        <f>+'RT (1)'!#REF!</f>
        <v>#REF!</v>
      </c>
      <c r="F8" s="128" t="e">
        <f>+'RT (1)'!#REF!</f>
        <v>#REF!</v>
      </c>
      <c r="G8" s="128">
        <f>+'RT (1)'!A15</f>
        <v>1</v>
      </c>
      <c r="H8" s="128" t="str">
        <f>+'RT (1)'!B15</f>
        <v>Corporate Income Tax (CIT)</v>
      </c>
      <c r="I8" s="128">
        <f>+'RT (1)'!C15</f>
        <v>0</v>
      </c>
      <c r="J8" s="128">
        <f>+'RT (1)'!D15</f>
        <v>0</v>
      </c>
      <c r="K8" s="128">
        <f>+'RT (1)'!E15</f>
        <v>0</v>
      </c>
      <c r="L8" s="128">
        <f>+'RT (1)'!F15</f>
        <v>0</v>
      </c>
      <c r="M8" s="128">
        <f>+'RT (1)'!G15</f>
        <v>0</v>
      </c>
      <c r="N8" s="128">
        <f>+'RT (1)'!H15</f>
        <v>7653645625</v>
      </c>
      <c r="O8" s="128">
        <f>+'RT (1)'!I15</f>
        <v>0</v>
      </c>
      <c r="P8" s="128">
        <f>+'RT (1)'!J15</f>
        <v>7653645625</v>
      </c>
      <c r="Q8" s="128">
        <f>+'RT (1)'!K15</f>
        <v>0</v>
      </c>
      <c r="R8" s="128">
        <f>+'RT (1)'!L15</f>
        <v>-7653645625</v>
      </c>
      <c r="S8" s="128" t="str">
        <f>+'RT (1)'!M15</f>
        <v>Tax not reported by the extractive company</v>
      </c>
      <c r="T8" s="178">
        <f t="shared" si="0"/>
        <v>0</v>
      </c>
      <c r="U8" s="19">
        <f t="shared" si="1"/>
        <v>-7653645625</v>
      </c>
      <c r="V8" s="178">
        <f t="shared" si="2"/>
        <v>0</v>
      </c>
      <c r="W8" s="19">
        <f t="shared" si="3"/>
        <v>-7653645625</v>
      </c>
    </row>
    <row r="9" spans="1:23">
      <c r="A9" s="128">
        <v>1</v>
      </c>
      <c r="B9" s="128" t="e">
        <f>+'RT (1)'!#REF!</f>
        <v>#REF!</v>
      </c>
      <c r="C9" s="128" t="e">
        <f>+'RT (1)'!#REF!</f>
        <v>#REF!</v>
      </c>
      <c r="D9" s="128" t="e">
        <f>+'RT (1)'!#REF!</f>
        <v>#REF!</v>
      </c>
      <c r="E9" s="128" t="e">
        <f>+'RT (1)'!#REF!</f>
        <v>#REF!</v>
      </c>
      <c r="F9" s="128" t="e">
        <f>+'RT (1)'!#REF!</f>
        <v>#REF!</v>
      </c>
      <c r="G9" s="128">
        <f>+'RT (1)'!A16</f>
        <v>2</v>
      </c>
      <c r="H9" s="128" t="str">
        <f>+'RT (1)'!B16</f>
        <v>Commercial Tax</v>
      </c>
      <c r="I9" s="128">
        <f>+'RT (1)'!C16</f>
        <v>0</v>
      </c>
      <c r="J9" s="128">
        <f>+'RT (1)'!D16</f>
        <v>0</v>
      </c>
      <c r="K9" s="128">
        <f>+'RT (1)'!E16</f>
        <v>0</v>
      </c>
      <c r="L9" s="128">
        <f>+'RT (1)'!F16</f>
        <v>0</v>
      </c>
      <c r="M9" s="128">
        <f>+'RT (1)'!G16</f>
        <v>0</v>
      </c>
      <c r="N9" s="128">
        <f>+'RT (1)'!H16</f>
        <v>0</v>
      </c>
      <c r="O9" s="128">
        <f>+'RT (1)'!I16</f>
        <v>0</v>
      </c>
      <c r="P9" s="128">
        <f>+'RT (1)'!J16</f>
        <v>0</v>
      </c>
      <c r="Q9" s="128">
        <f>+'RT (1)'!K16</f>
        <v>0</v>
      </c>
      <c r="R9" s="128">
        <f>+'RT (1)'!L16</f>
        <v>0</v>
      </c>
      <c r="S9" s="128">
        <f>+'RT (1)'!M16</f>
        <v>0</v>
      </c>
      <c r="T9" s="178">
        <f t="shared" si="0"/>
        <v>0</v>
      </c>
      <c r="U9" s="19">
        <f t="shared" si="1"/>
        <v>0</v>
      </c>
      <c r="V9" s="178">
        <f t="shared" si="2"/>
        <v>0</v>
      </c>
      <c r="W9" s="19">
        <f t="shared" si="3"/>
        <v>0</v>
      </c>
    </row>
    <row r="10" spans="1:23">
      <c r="A10" s="128">
        <v>1</v>
      </c>
      <c r="B10" s="128" t="e">
        <f>+'RT (1)'!#REF!</f>
        <v>#REF!</v>
      </c>
      <c r="C10" s="128" t="e">
        <f>+'RT (1)'!#REF!</f>
        <v>#REF!</v>
      </c>
      <c r="D10" s="128" t="e">
        <f>+'RT (1)'!#REF!</f>
        <v>#REF!</v>
      </c>
      <c r="E10" s="128" t="e">
        <f>+'RT (1)'!#REF!</f>
        <v>#REF!</v>
      </c>
      <c r="F10" s="128" t="e">
        <f>+'RT (1)'!#REF!</f>
        <v>#REF!</v>
      </c>
      <c r="G10" s="128">
        <f>+'RT (1)'!A18</f>
        <v>4</v>
      </c>
      <c r="H10" s="128" t="str">
        <f>+'RT (1)'!B18</f>
        <v>Customs Duties</v>
      </c>
      <c r="I10" s="128">
        <f>+'RT (1)'!C18</f>
        <v>0</v>
      </c>
      <c r="J10" s="128">
        <f>+'RT (1)'!D18</f>
        <v>50330036.420000002</v>
      </c>
      <c r="K10" s="128">
        <f>+'RT (1)'!E18</f>
        <v>0</v>
      </c>
      <c r="L10" s="128">
        <f>+'RT (1)'!F18</f>
        <v>50330036.420000002</v>
      </c>
      <c r="M10" s="128">
        <f>+'RT (1)'!G18</f>
        <v>0</v>
      </c>
      <c r="N10" s="128">
        <f>+'RT (1)'!H18</f>
        <v>67976042.229999989</v>
      </c>
      <c r="O10" s="128">
        <f>+'RT (1)'!I18</f>
        <v>0</v>
      </c>
      <c r="P10" s="128">
        <f>+'RT (1)'!J18</f>
        <v>67976042.229999989</v>
      </c>
      <c r="Q10" s="128">
        <f>+'RT (1)'!K18</f>
        <v>0</v>
      </c>
      <c r="R10" s="128">
        <f>+'RT (1)'!L18</f>
        <v>-17646005.809999987</v>
      </c>
      <c r="S10" s="128" t="str">
        <f>+'RT (1)'!M18</f>
        <v>Tax not reported by the extractive company</v>
      </c>
      <c r="T10" s="178">
        <f t="shared" si="0"/>
        <v>0</v>
      </c>
      <c r="U10" s="19">
        <f t="shared" si="1"/>
        <v>-17646005.809999987</v>
      </c>
      <c r="V10" s="178">
        <f t="shared" si="2"/>
        <v>0</v>
      </c>
      <c r="W10" s="19">
        <f t="shared" si="3"/>
        <v>-17646005.809999987</v>
      </c>
    </row>
    <row r="11" spans="1:23">
      <c r="A11" s="128">
        <v>1</v>
      </c>
      <c r="B11" s="128" t="e">
        <f>+'RT (1)'!#REF!</f>
        <v>#REF!</v>
      </c>
      <c r="C11" s="128" t="e">
        <f>+'RT (1)'!#REF!</f>
        <v>#REF!</v>
      </c>
      <c r="D11" s="128" t="e">
        <f>+'RT (1)'!#REF!</f>
        <v>#REF!</v>
      </c>
      <c r="E11" s="128" t="e">
        <f>+'RT (1)'!#REF!</f>
        <v>#REF!</v>
      </c>
      <c r="F11" s="128" t="e">
        <f>+'RT (1)'!#REF!</f>
        <v>#REF!</v>
      </c>
      <c r="G11" s="128">
        <f>+'RT (1)'!A19</f>
        <v>5</v>
      </c>
      <c r="H11" s="128" t="str">
        <f>+'RT (1)'!B19</f>
        <v>Stamp Duties</v>
      </c>
      <c r="I11" s="128">
        <f>+'RT (1)'!C19</f>
        <v>0</v>
      </c>
      <c r="J11" s="128">
        <f>+'RT (1)'!D19</f>
        <v>235300</v>
      </c>
      <c r="K11" s="128">
        <f>+'RT (1)'!E19</f>
        <v>0</v>
      </c>
      <c r="L11" s="128">
        <f>+'RT (1)'!F19</f>
        <v>235300</v>
      </c>
      <c r="M11" s="128">
        <f>+'RT (1)'!G19</f>
        <v>0</v>
      </c>
      <c r="N11" s="128">
        <f>+'RT (1)'!H19</f>
        <v>0</v>
      </c>
      <c r="O11" s="128">
        <f>+'RT (1)'!I19</f>
        <v>0</v>
      </c>
      <c r="P11" s="128">
        <f>+'RT (1)'!J19</f>
        <v>0</v>
      </c>
      <c r="Q11" s="128">
        <f>+'RT (1)'!K19</f>
        <v>0</v>
      </c>
      <c r="R11" s="128">
        <f>+'RT (1)'!L19</f>
        <v>235300</v>
      </c>
      <c r="S11" s="128" t="str">
        <f>+'RT (1)'!M19</f>
        <v>Not material difference</v>
      </c>
      <c r="T11" s="178">
        <f t="shared" si="0"/>
        <v>235300</v>
      </c>
      <c r="U11" s="19">
        <f t="shared" si="1"/>
        <v>0</v>
      </c>
      <c r="V11" s="178">
        <f t="shared" si="2"/>
        <v>235300</v>
      </c>
      <c r="W11" s="19">
        <f t="shared" si="3"/>
        <v>0</v>
      </c>
    </row>
    <row r="12" spans="1:23">
      <c r="A12" s="128">
        <v>1</v>
      </c>
      <c r="B12" s="128" t="e">
        <f>+'RT (1)'!#REF!</f>
        <v>#REF!</v>
      </c>
      <c r="C12" s="128" t="e">
        <f>+'RT (1)'!#REF!</f>
        <v>#REF!</v>
      </c>
      <c r="D12" s="128" t="e">
        <f>+'RT (1)'!#REF!</f>
        <v>#REF!</v>
      </c>
      <c r="E12" s="128" t="e">
        <f>+'RT (1)'!#REF!</f>
        <v>#REF!</v>
      </c>
      <c r="F12" s="128" t="e">
        <f>+'RT (1)'!#REF!</f>
        <v>#REF!</v>
      </c>
      <c r="G12" s="128">
        <f>+'RT (1)'!A20</f>
        <v>6</v>
      </c>
      <c r="H12" s="128" t="str">
        <f>+'RT (1)'!B20</f>
        <v>Capital Gains Tax</v>
      </c>
      <c r="I12" s="128">
        <f>+'RT (1)'!C20</f>
        <v>0</v>
      </c>
      <c r="J12" s="128">
        <f>+'RT (1)'!D20</f>
        <v>0</v>
      </c>
      <c r="K12" s="128">
        <f>+'RT (1)'!E20</f>
        <v>0</v>
      </c>
      <c r="L12" s="128">
        <f>+'RT (1)'!F20</f>
        <v>0</v>
      </c>
      <c r="M12" s="128">
        <f>+'RT (1)'!G20</f>
        <v>0</v>
      </c>
      <c r="N12" s="128">
        <f>+'RT (1)'!H20</f>
        <v>0</v>
      </c>
      <c r="O12" s="128">
        <f>+'RT (1)'!I20</f>
        <v>0</v>
      </c>
      <c r="P12" s="128">
        <f>+'RT (1)'!J20</f>
        <v>0</v>
      </c>
      <c r="Q12" s="128">
        <f>+'RT (1)'!K20</f>
        <v>0</v>
      </c>
      <c r="R12" s="128">
        <f>+'RT (1)'!L20</f>
        <v>0</v>
      </c>
      <c r="S12" s="128">
        <f>+'RT (1)'!M20</f>
        <v>0</v>
      </c>
      <c r="T12" s="178">
        <f t="shared" si="0"/>
        <v>0</v>
      </c>
      <c r="U12" s="19">
        <f t="shared" si="1"/>
        <v>0</v>
      </c>
      <c r="V12" s="178">
        <f t="shared" si="2"/>
        <v>0</v>
      </c>
      <c r="W12" s="19">
        <f t="shared" si="3"/>
        <v>0</v>
      </c>
    </row>
    <row r="13" spans="1:23">
      <c r="A13" s="128">
        <v>1</v>
      </c>
      <c r="B13" s="128" t="e">
        <f>+'RT (1)'!#REF!</f>
        <v>#REF!</v>
      </c>
      <c r="C13" s="128" t="e">
        <f>+'RT (1)'!#REF!</f>
        <v>#REF!</v>
      </c>
      <c r="D13" s="128" t="e">
        <f>+'RT (1)'!#REF!</f>
        <v>#REF!</v>
      </c>
      <c r="E13" s="128" t="e">
        <f>+'RT (1)'!#REF!</f>
        <v>#REF!</v>
      </c>
      <c r="F13" s="128" t="e">
        <f>+'RT (1)'!#REF!</f>
        <v>#REF!</v>
      </c>
      <c r="G13" s="128">
        <f>+'RT (1)'!A21</f>
        <v>7</v>
      </c>
      <c r="H13" s="128" t="str">
        <f>+'RT (1)'!B21</f>
        <v>Withholding Tax</v>
      </c>
      <c r="I13" s="128">
        <f>+'RT (1)'!C21</f>
        <v>0</v>
      </c>
      <c r="J13" s="128">
        <f>+'RT (1)'!D21</f>
        <v>374422546.49000001</v>
      </c>
      <c r="K13" s="128">
        <f>+'RT (1)'!E21</f>
        <v>0</v>
      </c>
      <c r="L13" s="128">
        <f>+'RT (1)'!F21</f>
        <v>374422546.49000001</v>
      </c>
      <c r="M13" s="128">
        <f>+'RT (1)'!G21</f>
        <v>0</v>
      </c>
      <c r="N13" s="128">
        <f>+'RT (1)'!H21</f>
        <v>0</v>
      </c>
      <c r="O13" s="128">
        <f>+'RT (1)'!I21</f>
        <v>0</v>
      </c>
      <c r="P13" s="128">
        <f>+'RT (1)'!J21</f>
        <v>0</v>
      </c>
      <c r="Q13" s="128">
        <f>+'RT (1)'!K21</f>
        <v>0</v>
      </c>
      <c r="R13" s="128">
        <f>+'RT (1)'!L21</f>
        <v>374422546.49000001</v>
      </c>
      <c r="S13" s="128" t="str">
        <f>+'RT (1)'!M21</f>
        <v>Tax not reported by the Govt Body</v>
      </c>
      <c r="T13" s="178">
        <f t="shared" si="0"/>
        <v>374422546.49000001</v>
      </c>
      <c r="U13" s="19">
        <f t="shared" si="1"/>
        <v>0</v>
      </c>
      <c r="V13" s="178">
        <f t="shared" si="2"/>
        <v>374422546.49000001</v>
      </c>
      <c r="W13" s="19">
        <f t="shared" si="3"/>
        <v>0</v>
      </c>
    </row>
    <row r="14" spans="1:23">
      <c r="A14" s="128">
        <v>1</v>
      </c>
      <c r="B14" s="128" t="e">
        <f>+'RT (1)'!#REF!</f>
        <v>#REF!</v>
      </c>
      <c r="C14" s="128" t="e">
        <f>+'RT (1)'!#REF!</f>
        <v>#REF!</v>
      </c>
      <c r="D14" s="128" t="e">
        <f>+'RT (1)'!#REF!</f>
        <v>#REF!</v>
      </c>
      <c r="E14" s="128" t="e">
        <f>+'RT (1)'!#REF!</f>
        <v>#REF!</v>
      </c>
      <c r="F14" s="128" t="e">
        <f>+'RT (1)'!#REF!</f>
        <v>#REF!</v>
      </c>
      <c r="G14" s="128">
        <f>+'RT (1)'!A22</f>
        <v>8</v>
      </c>
      <c r="H14" s="128" t="str">
        <f>+'RT (1)'!B22</f>
        <v>Other significant payments (&gt; 50,000 USD)</v>
      </c>
      <c r="I14" s="128">
        <f>+'RT (1)'!C22</f>
        <v>0</v>
      </c>
      <c r="J14" s="128">
        <f>+'RT (1)'!D22</f>
        <v>199241244.40000001</v>
      </c>
      <c r="K14" s="128">
        <f>+'RT (1)'!E22</f>
        <v>-199241244.40000001</v>
      </c>
      <c r="L14" s="128">
        <f>+'RT (1)'!F22</f>
        <v>0</v>
      </c>
      <c r="M14" s="128">
        <f>+'RT (1)'!G22</f>
        <v>0</v>
      </c>
      <c r="N14" s="128">
        <f>+'RT (1)'!H22</f>
        <v>0</v>
      </c>
      <c r="O14" s="128">
        <f>+'RT (1)'!I22</f>
        <v>0</v>
      </c>
      <c r="P14" s="128">
        <f>+'RT (1)'!J22</f>
        <v>0</v>
      </c>
      <c r="Q14" s="128">
        <f>+'RT (1)'!K22</f>
        <v>0</v>
      </c>
      <c r="R14" s="128">
        <f>+'RT (1)'!L22</f>
        <v>0</v>
      </c>
      <c r="S14" s="128">
        <f>+'RT (1)'!M22</f>
        <v>0</v>
      </c>
      <c r="T14" s="178">
        <f t="shared" si="0"/>
        <v>199241244.40000001</v>
      </c>
      <c r="U14" s="19">
        <f t="shared" si="1"/>
        <v>0</v>
      </c>
      <c r="V14" s="178">
        <f t="shared" si="2"/>
        <v>0</v>
      </c>
      <c r="W14" s="19">
        <f t="shared" si="3"/>
        <v>0</v>
      </c>
    </row>
    <row r="15" spans="1:23">
      <c r="A15" s="128">
        <v>1</v>
      </c>
      <c r="B15" s="128" t="e">
        <f>+'RT (1)'!#REF!</f>
        <v>#REF!</v>
      </c>
      <c r="C15" s="128" t="e">
        <f>+'RT (1)'!#REF!</f>
        <v>#REF!</v>
      </c>
      <c r="D15" s="128" t="e">
        <f>+'RT (1)'!#REF!</f>
        <v>#REF!</v>
      </c>
      <c r="E15" s="128" t="e">
        <f>+'RT (1)'!#REF!</f>
        <v>#REF!</v>
      </c>
      <c r="F15" s="128" t="e">
        <f>+'RT (1)'!#REF!</f>
        <v>#REF!</v>
      </c>
      <c r="G15" s="128">
        <f>+'RT (1)'!A23</f>
        <v>0</v>
      </c>
      <c r="H15" s="128" t="str">
        <f>+'RT (1)'!B23</f>
        <v>MoM (ME 1-ME 2-ME 3)</v>
      </c>
      <c r="I15" s="128">
        <f>+'RT (1)'!C23</f>
        <v>0</v>
      </c>
      <c r="J15" s="128">
        <f>+'RT (1)'!D23</f>
        <v>39566160957.023705</v>
      </c>
      <c r="K15" s="128">
        <f>+'RT (1)'!E23</f>
        <v>2099895717.7441399</v>
      </c>
      <c r="L15" s="128">
        <f>+'RT (1)'!F23</f>
        <v>41666056674.767845</v>
      </c>
      <c r="M15" s="128">
        <f>+'RT (1)'!G23</f>
        <v>0</v>
      </c>
      <c r="N15" s="128">
        <f>+'RT (1)'!H23</f>
        <v>41229703595.510002</v>
      </c>
      <c r="O15" s="128">
        <f>+'RT (1)'!I23</f>
        <v>0</v>
      </c>
      <c r="P15" s="128">
        <f>+'RT (1)'!J23</f>
        <v>41229703595.510002</v>
      </c>
      <c r="Q15" s="128">
        <f>+'RT (1)'!K23</f>
        <v>0</v>
      </c>
      <c r="R15" s="128">
        <f>+'RT (1)'!L23</f>
        <v>436353079.257851</v>
      </c>
      <c r="S15" s="128">
        <f>+'RT (1)'!M23</f>
        <v>0</v>
      </c>
      <c r="T15" s="178">
        <f t="shared" si="0"/>
        <v>0</v>
      </c>
      <c r="U15" s="19">
        <f t="shared" si="1"/>
        <v>-1663542638.4862976</v>
      </c>
      <c r="V15" s="178">
        <f t="shared" si="2"/>
        <v>436353079.257851</v>
      </c>
      <c r="W15" s="19">
        <f t="shared" si="3"/>
        <v>0</v>
      </c>
    </row>
    <row r="16" spans="1:23">
      <c r="A16" s="128">
        <v>1</v>
      </c>
      <c r="B16" s="128" t="e">
        <f>+'RT (1)'!#REF!</f>
        <v>#REF!</v>
      </c>
      <c r="C16" s="128" t="e">
        <f>+'RT (1)'!#REF!</f>
        <v>#REF!</v>
      </c>
      <c r="D16" s="128" t="e">
        <f>+'RT (1)'!#REF!</f>
        <v>#REF!</v>
      </c>
      <c r="E16" s="128" t="e">
        <f>+'RT (1)'!#REF!</f>
        <v>#REF!</v>
      </c>
      <c r="F16" s="128" t="e">
        <f>+'RT (1)'!#REF!</f>
        <v>#REF!</v>
      </c>
      <c r="G16" s="128">
        <f>+'RT (1)'!A24</f>
        <v>9</v>
      </c>
      <c r="H16" s="128" t="str">
        <f>+'RT (1)'!B24</f>
        <v>Royalties</v>
      </c>
      <c r="I16" s="128">
        <f>+'RT (1)'!C24</f>
        <v>0</v>
      </c>
      <c r="J16" s="128">
        <f>+'RT (1)'!D24</f>
        <v>17502030899.477852</v>
      </c>
      <c r="K16" s="128">
        <f>+'RT (1)'!E24</f>
        <v>0</v>
      </c>
      <c r="L16" s="128">
        <f>+'RT (1)'!F24</f>
        <v>17502030899.477852</v>
      </c>
      <c r="M16" s="128">
        <f>+'RT (1)'!G24</f>
        <v>0</v>
      </c>
      <c r="N16" s="128">
        <f>+'RT (1)'!H24</f>
        <v>16960573203.870001</v>
      </c>
      <c r="O16" s="128">
        <f>+'RT (1)'!I24</f>
        <v>0</v>
      </c>
      <c r="P16" s="128">
        <f>+'RT (1)'!J24</f>
        <v>16960573203.870001</v>
      </c>
      <c r="Q16" s="128">
        <f>+'RT (1)'!K24</f>
        <v>0</v>
      </c>
      <c r="R16" s="128">
        <f>+'RT (1)'!L24</f>
        <v>541457695.60785103</v>
      </c>
      <c r="S16" s="128" t="str">
        <f>+'RT (1)'!M24</f>
        <v>Tax not reported by the Govt Body</v>
      </c>
      <c r="T16" s="178">
        <f t="shared" si="0"/>
        <v>541457695.60785103</v>
      </c>
      <c r="U16" s="19">
        <f t="shared" si="1"/>
        <v>0</v>
      </c>
      <c r="V16" s="178">
        <f t="shared" si="2"/>
        <v>541457695.60785103</v>
      </c>
      <c r="W16" s="19">
        <f t="shared" si="3"/>
        <v>0</v>
      </c>
    </row>
    <row r="17" spans="1:23">
      <c r="A17" s="128">
        <v>1</v>
      </c>
      <c r="B17" s="128" t="e">
        <f>+'RT (1)'!#REF!</f>
        <v>#REF!</v>
      </c>
      <c r="C17" s="128" t="e">
        <f>+'RT (1)'!#REF!</f>
        <v>#REF!</v>
      </c>
      <c r="D17" s="128" t="e">
        <f>+'RT (1)'!#REF!</f>
        <v>#REF!</v>
      </c>
      <c r="E17" s="128" t="e">
        <f>+'RT (1)'!#REF!</f>
        <v>#REF!</v>
      </c>
      <c r="F17" s="128" t="e">
        <f>+'RT (1)'!#REF!</f>
        <v>#REF!</v>
      </c>
      <c r="G17" s="128">
        <f>+'RT (1)'!A25</f>
        <v>10</v>
      </c>
      <c r="H17" s="128" t="str">
        <f>+'RT (1)'!B25</f>
        <v>Signature Bonus</v>
      </c>
      <c r="I17" s="128">
        <f>+'RT (1)'!C25</f>
        <v>0</v>
      </c>
      <c r="J17" s="128">
        <f>+'RT (1)'!D25</f>
        <v>0</v>
      </c>
      <c r="K17" s="128">
        <f>+'RT (1)'!E25</f>
        <v>0</v>
      </c>
      <c r="L17" s="128">
        <f>+'RT (1)'!F25</f>
        <v>0</v>
      </c>
      <c r="M17" s="128">
        <f>+'RT (1)'!G25</f>
        <v>0</v>
      </c>
      <c r="N17" s="128">
        <f>+'RT (1)'!H25</f>
        <v>0</v>
      </c>
      <c r="O17" s="128">
        <f>+'RT (1)'!I25</f>
        <v>0</v>
      </c>
      <c r="P17" s="128">
        <f>+'RT (1)'!J25</f>
        <v>0</v>
      </c>
      <c r="Q17" s="128">
        <f>+'RT (1)'!K25</f>
        <v>0</v>
      </c>
      <c r="R17" s="128">
        <f>+'RT (1)'!L25</f>
        <v>0</v>
      </c>
      <c r="S17" s="128">
        <f>+'RT (1)'!M25</f>
        <v>0</v>
      </c>
      <c r="T17" s="178">
        <f t="shared" si="0"/>
        <v>0</v>
      </c>
      <c r="U17" s="19">
        <f t="shared" si="1"/>
        <v>0</v>
      </c>
      <c r="V17" s="178">
        <f t="shared" si="2"/>
        <v>0</v>
      </c>
      <c r="W17" s="19">
        <f t="shared" si="3"/>
        <v>0</v>
      </c>
    </row>
    <row r="18" spans="1:23">
      <c r="A18" s="128">
        <v>1</v>
      </c>
      <c r="B18" s="128" t="e">
        <f>+'RT (1)'!#REF!</f>
        <v>#REF!</v>
      </c>
      <c r="C18" s="128" t="e">
        <f>+'RT (1)'!#REF!</f>
        <v>#REF!</v>
      </c>
      <c r="D18" s="128" t="e">
        <f>+'RT (1)'!#REF!</f>
        <v>#REF!</v>
      </c>
      <c r="E18" s="128" t="e">
        <f>+'RT (1)'!#REF!</f>
        <v>#REF!</v>
      </c>
      <c r="F18" s="128" t="e">
        <f>+'RT (1)'!#REF!</f>
        <v>#REF!</v>
      </c>
      <c r="G18" s="128">
        <f>+'RT (1)'!A26</f>
        <v>11</v>
      </c>
      <c r="H18" s="128" t="str">
        <f>+'RT (1)'!B26</f>
        <v>Production Split</v>
      </c>
      <c r="I18" s="128">
        <f>+'RT (1)'!C26</f>
        <v>0</v>
      </c>
      <c r="J18" s="128">
        <f>+'RT (1)'!D26</f>
        <v>22018960044.595856</v>
      </c>
      <c r="K18" s="128">
        <f>+'RT (1)'!E26</f>
        <v>2099895717.7441399</v>
      </c>
      <c r="L18" s="128">
        <f>+'RT (1)'!F26</f>
        <v>24118855762.339996</v>
      </c>
      <c r="M18" s="128">
        <f>+'RT (1)'!G26</f>
        <v>0</v>
      </c>
      <c r="N18" s="128">
        <f>+'RT (1)'!H26</f>
        <v>24118855762.34</v>
      </c>
      <c r="O18" s="128">
        <f>+'RT (1)'!I26</f>
        <v>0</v>
      </c>
      <c r="P18" s="128">
        <f>+'RT (1)'!J26</f>
        <v>24118855762.34</v>
      </c>
      <c r="Q18" s="128">
        <f>+'RT (1)'!K26</f>
        <v>0</v>
      </c>
      <c r="R18" s="128">
        <f>+'RT (1)'!L26</f>
        <v>0</v>
      </c>
      <c r="S18" s="128">
        <f>+'RT (1)'!M26</f>
        <v>0</v>
      </c>
      <c r="T18" s="178">
        <f t="shared" si="0"/>
        <v>0</v>
      </c>
      <c r="U18" s="19">
        <f t="shared" si="1"/>
        <v>-2099895717.7441444</v>
      </c>
      <c r="V18" s="178">
        <f t="shared" si="2"/>
        <v>0</v>
      </c>
      <c r="W18" s="19">
        <f t="shared" si="3"/>
        <v>0</v>
      </c>
    </row>
    <row r="19" spans="1:23">
      <c r="A19" s="128">
        <v>1</v>
      </c>
      <c r="B19" s="128" t="e">
        <f>+'RT (1)'!#REF!</f>
        <v>#REF!</v>
      </c>
      <c r="C19" s="128" t="e">
        <f>+'RT (1)'!#REF!</f>
        <v>#REF!</v>
      </c>
      <c r="D19" s="128" t="e">
        <f>+'RT (1)'!#REF!</f>
        <v>#REF!</v>
      </c>
      <c r="E19" s="128" t="e">
        <f>+'RT (1)'!#REF!</f>
        <v>#REF!</v>
      </c>
      <c r="F19" s="128" t="e">
        <f>+'RT (1)'!#REF!</f>
        <v>#REF!</v>
      </c>
      <c r="G19" s="128">
        <f>+'RT (1)'!A27</f>
        <v>12</v>
      </c>
      <c r="H19" s="128" t="str">
        <f>+'RT (1)'!B27</f>
        <v>Dead Rent Fees</v>
      </c>
      <c r="I19" s="128">
        <f>+'RT (1)'!C27</f>
        <v>0</v>
      </c>
      <c r="J19" s="128">
        <f>+'RT (1)'!D27</f>
        <v>45170012.950000003</v>
      </c>
      <c r="K19" s="128">
        <f>+'RT (1)'!E27</f>
        <v>0</v>
      </c>
      <c r="L19" s="128">
        <f>+'RT (1)'!F27</f>
        <v>45170012.950000003</v>
      </c>
      <c r="M19" s="128">
        <f>+'RT (1)'!G27</f>
        <v>0</v>
      </c>
      <c r="N19" s="128">
        <f>+'RT (1)'!H27</f>
        <v>150274629.30000001</v>
      </c>
      <c r="O19" s="128">
        <f>+'RT (1)'!I27</f>
        <v>0</v>
      </c>
      <c r="P19" s="128">
        <f>+'RT (1)'!J27</f>
        <v>150274629.30000001</v>
      </c>
      <c r="Q19" s="128">
        <f>+'RT (1)'!K27</f>
        <v>0</v>
      </c>
      <c r="R19" s="128">
        <f>+'RT (1)'!L27</f>
        <v>-105104616.35000001</v>
      </c>
      <c r="S19" s="128" t="str">
        <f>+'RT (1)'!M27</f>
        <v>Tax not reported by the extractive company</v>
      </c>
      <c r="T19" s="178">
        <f t="shared" si="0"/>
        <v>0</v>
      </c>
      <c r="U19" s="19">
        <f t="shared" si="1"/>
        <v>-105104616.35000001</v>
      </c>
      <c r="V19" s="178">
        <f t="shared" si="2"/>
        <v>0</v>
      </c>
      <c r="W19" s="19">
        <f t="shared" si="3"/>
        <v>-105104616.35000001</v>
      </c>
    </row>
    <row r="20" spans="1:23">
      <c r="A20" s="128">
        <v>1</v>
      </c>
      <c r="B20" s="128" t="e">
        <f>+'RT (1)'!#REF!</f>
        <v>#REF!</v>
      </c>
      <c r="C20" s="128" t="e">
        <f>+'RT (1)'!#REF!</f>
        <v>#REF!</v>
      </c>
      <c r="D20" s="128" t="e">
        <f>+'RT (1)'!#REF!</f>
        <v>#REF!</v>
      </c>
      <c r="E20" s="128" t="e">
        <f>+'RT (1)'!#REF!</f>
        <v>#REF!</v>
      </c>
      <c r="F20" s="128" t="e">
        <f>+'RT (1)'!#REF!</f>
        <v>#REF!</v>
      </c>
      <c r="G20" s="128">
        <f>+'RT (1)'!A28</f>
        <v>13</v>
      </c>
      <c r="H20" s="128" t="str">
        <f>+'RT (1)'!B28</f>
        <v>Licence Fees</v>
      </c>
      <c r="I20" s="128">
        <f>+'RT (1)'!C28</f>
        <v>0</v>
      </c>
      <c r="J20" s="128">
        <f>+'RT (1)'!D28</f>
        <v>0</v>
      </c>
      <c r="K20" s="128">
        <f>+'RT (1)'!E28</f>
        <v>0</v>
      </c>
      <c r="L20" s="128">
        <f>+'RT (1)'!F28</f>
        <v>0</v>
      </c>
      <c r="M20" s="128">
        <f>+'RT (1)'!G28</f>
        <v>0</v>
      </c>
      <c r="N20" s="128">
        <f>+'RT (1)'!H28</f>
        <v>0</v>
      </c>
      <c r="O20" s="128">
        <f>+'RT (1)'!I28</f>
        <v>0</v>
      </c>
      <c r="P20" s="128">
        <f>+'RT (1)'!J28</f>
        <v>0</v>
      </c>
      <c r="Q20" s="128">
        <f>+'RT (1)'!K28</f>
        <v>0</v>
      </c>
      <c r="R20" s="128">
        <f>+'RT (1)'!L28</f>
        <v>0</v>
      </c>
      <c r="S20" s="128">
        <f>+'RT (1)'!M28</f>
        <v>0</v>
      </c>
      <c r="T20" s="178">
        <f t="shared" si="0"/>
        <v>0</v>
      </c>
      <c r="U20" s="19">
        <f t="shared" si="1"/>
        <v>0</v>
      </c>
      <c r="V20" s="178">
        <f t="shared" si="2"/>
        <v>0</v>
      </c>
      <c r="W20" s="19">
        <f t="shared" si="3"/>
        <v>0</v>
      </c>
    </row>
    <row r="21" spans="1:23">
      <c r="A21" s="128">
        <v>1</v>
      </c>
      <c r="B21" s="128" t="e">
        <f>+'RT (1)'!#REF!</f>
        <v>#REF!</v>
      </c>
      <c r="C21" s="128" t="e">
        <f>+'RT (1)'!#REF!</f>
        <v>#REF!</v>
      </c>
      <c r="D21" s="128" t="e">
        <f>+'RT (1)'!#REF!</f>
        <v>#REF!</v>
      </c>
      <c r="E21" s="128" t="e">
        <f>+'RT (1)'!#REF!</f>
        <v>#REF!</v>
      </c>
      <c r="F21" s="128" t="e">
        <f>+'RT (1)'!#REF!</f>
        <v>#REF!</v>
      </c>
      <c r="G21" s="128">
        <f>+'RT (1)'!A29</f>
        <v>14</v>
      </c>
      <c r="H21" s="128" t="str">
        <f>+'RT (1)'!B29</f>
        <v>Dividends</v>
      </c>
      <c r="I21" s="128">
        <f>+'RT (1)'!C29</f>
        <v>0</v>
      </c>
      <c r="J21" s="128">
        <f>+'RT (1)'!D29</f>
        <v>0</v>
      </c>
      <c r="K21" s="128">
        <f>+'RT (1)'!E29</f>
        <v>0</v>
      </c>
      <c r="L21" s="128">
        <f>+'RT (1)'!F29</f>
        <v>0</v>
      </c>
      <c r="M21" s="128">
        <f>+'RT (1)'!G29</f>
        <v>0</v>
      </c>
      <c r="N21" s="128">
        <f>+'RT (1)'!H29</f>
        <v>0</v>
      </c>
      <c r="O21" s="128">
        <f>+'RT (1)'!I29</f>
        <v>0</v>
      </c>
      <c r="P21" s="128">
        <f>+'RT (1)'!J29</f>
        <v>0</v>
      </c>
      <c r="Q21" s="128">
        <f>+'RT (1)'!K29</f>
        <v>0</v>
      </c>
      <c r="R21" s="128">
        <f>+'RT (1)'!L29</f>
        <v>0</v>
      </c>
      <c r="S21" s="128">
        <f>+'RT (1)'!M29</f>
        <v>0</v>
      </c>
      <c r="T21" s="178">
        <f t="shared" si="0"/>
        <v>0</v>
      </c>
      <c r="U21" s="19">
        <f t="shared" si="1"/>
        <v>0</v>
      </c>
      <c r="V21" s="178">
        <f t="shared" si="2"/>
        <v>0</v>
      </c>
      <c r="W21" s="19">
        <f t="shared" si="3"/>
        <v>0</v>
      </c>
    </row>
    <row r="22" spans="1:23">
      <c r="A22" s="128">
        <v>1</v>
      </c>
      <c r="B22" s="128" t="e">
        <f>+'RT (1)'!#REF!</f>
        <v>#REF!</v>
      </c>
      <c r="C22" s="128" t="e">
        <f>+'RT (1)'!#REF!</f>
        <v>#REF!</v>
      </c>
      <c r="D22" s="128" t="e">
        <f>+'RT (1)'!#REF!</f>
        <v>#REF!</v>
      </c>
      <c r="E22" s="128" t="e">
        <f>+'RT (1)'!#REF!</f>
        <v>#REF!</v>
      </c>
      <c r="F22" s="128" t="e">
        <f>+'RT (1)'!#REF!</f>
        <v>#REF!</v>
      </c>
      <c r="G22" s="128">
        <f>+'RT (1)'!A32</f>
        <v>17</v>
      </c>
      <c r="H22" s="128" t="str">
        <f>+'RT (1)'!B32</f>
        <v>Other significant payments (&gt; 50,000 USD)</v>
      </c>
      <c r="I22" s="128">
        <f>+'RT (1)'!C32</f>
        <v>0</v>
      </c>
      <c r="J22" s="128">
        <f>+'RT (1)'!D32</f>
        <v>0</v>
      </c>
      <c r="K22" s="128">
        <f>+'RT (1)'!E32</f>
        <v>0</v>
      </c>
      <c r="L22" s="128">
        <f>+'RT (1)'!F32</f>
        <v>0</v>
      </c>
      <c r="M22" s="128">
        <f>+'RT (1)'!G32</f>
        <v>0</v>
      </c>
      <c r="N22" s="128">
        <f>+'RT (1)'!H32</f>
        <v>0</v>
      </c>
      <c r="O22" s="128">
        <f>+'RT (1)'!I32</f>
        <v>0</v>
      </c>
      <c r="P22" s="128">
        <f>+'RT (1)'!J32</f>
        <v>0</v>
      </c>
      <c r="Q22" s="128">
        <f>+'RT (1)'!K32</f>
        <v>0</v>
      </c>
      <c r="R22" s="128">
        <f>+'RT (1)'!L32</f>
        <v>0</v>
      </c>
      <c r="S22" s="128">
        <f>+'RT (1)'!M32</f>
        <v>0</v>
      </c>
      <c r="T22" s="178">
        <f t="shared" si="0"/>
        <v>0</v>
      </c>
      <c r="U22" s="19">
        <f t="shared" si="1"/>
        <v>0</v>
      </c>
      <c r="V22" s="178">
        <f t="shared" si="2"/>
        <v>0</v>
      </c>
      <c r="W22" s="19">
        <f t="shared" si="3"/>
        <v>0</v>
      </c>
    </row>
    <row r="23" spans="1:23">
      <c r="A23" s="128">
        <v>1</v>
      </c>
      <c r="B23" s="128" t="e">
        <f>+'RT (1)'!#REF!</f>
        <v>#REF!</v>
      </c>
      <c r="C23" s="128" t="e">
        <f>+'RT (1)'!#REF!</f>
        <v>#REF!</v>
      </c>
      <c r="D23" s="128" t="e">
        <f>+'RT (1)'!#REF!</f>
        <v>#REF!</v>
      </c>
      <c r="E23" s="128" t="e">
        <f>+'RT (1)'!#REF!</f>
        <v>#REF!</v>
      </c>
      <c r="F23" s="128" t="e">
        <f>+'RT (1)'!#REF!</f>
        <v>#REF!</v>
      </c>
      <c r="G23" s="128">
        <f>+'RT (1)'!A33</f>
        <v>0</v>
      </c>
      <c r="H23" s="128">
        <f>+'RT (1)'!B33</f>
        <v>0</v>
      </c>
      <c r="I23" s="128">
        <f>+'RT (1)'!C33</f>
        <v>0</v>
      </c>
      <c r="J23" s="128">
        <f>+'RT (1)'!D33</f>
        <v>0</v>
      </c>
      <c r="K23" s="128">
        <f>+'RT (1)'!E33</f>
        <v>0</v>
      </c>
      <c r="L23" s="128">
        <f>+'RT (1)'!F33</f>
        <v>0</v>
      </c>
      <c r="M23" s="128">
        <f>+'RT (1)'!G33</f>
        <v>0</v>
      </c>
      <c r="N23" s="128">
        <f>+'RT (1)'!H33</f>
        <v>0</v>
      </c>
      <c r="O23" s="128">
        <f>+'RT (1)'!I33</f>
        <v>0</v>
      </c>
      <c r="P23" s="128">
        <f>+'RT (1)'!J33</f>
        <v>0</v>
      </c>
      <c r="Q23" s="128">
        <f>+'RT (1)'!K33</f>
        <v>0</v>
      </c>
      <c r="R23" s="128">
        <f>+'RT (1)'!L33</f>
        <v>0</v>
      </c>
      <c r="S23" s="128">
        <f>+'RT (1)'!M33</f>
        <v>0</v>
      </c>
      <c r="T23" s="178">
        <f t="shared" si="0"/>
        <v>0</v>
      </c>
      <c r="U23" s="19">
        <f t="shared" si="1"/>
        <v>0</v>
      </c>
      <c r="V23" s="178">
        <f t="shared" si="2"/>
        <v>0</v>
      </c>
      <c r="W23" s="19">
        <f t="shared" si="3"/>
        <v>0</v>
      </c>
    </row>
    <row r="24" spans="1:23">
      <c r="A24" s="128">
        <v>1</v>
      </c>
      <c r="B24" s="128" t="e">
        <f>+'RT (1)'!#REF!</f>
        <v>#REF!</v>
      </c>
      <c r="C24" s="128" t="e">
        <f>+'RT (1)'!#REF!</f>
        <v>#REF!</v>
      </c>
      <c r="D24" s="128" t="e">
        <f>+'RT (1)'!#REF!</f>
        <v>#REF!</v>
      </c>
      <c r="E24" s="128" t="e">
        <f>+'RT (1)'!#REF!</f>
        <v>#REF!</v>
      </c>
      <c r="F24" s="128" t="e">
        <f>+'RT (1)'!#REF!</f>
        <v>#REF!</v>
      </c>
      <c r="G24" s="128">
        <f>+'RT (1)'!A34</f>
        <v>0</v>
      </c>
      <c r="H24" s="128">
        <f>+'RT (1)'!B34</f>
        <v>0</v>
      </c>
      <c r="I24" s="128">
        <f>+'RT (1)'!C34</f>
        <v>0</v>
      </c>
      <c r="J24" s="128">
        <f>+'RT (1)'!D34</f>
        <v>0</v>
      </c>
      <c r="K24" s="128">
        <f>+'RT (1)'!E34</f>
        <v>0</v>
      </c>
      <c r="L24" s="128">
        <f>+'RT (1)'!F34</f>
        <v>0</v>
      </c>
      <c r="M24" s="128">
        <f>+'RT (1)'!G34</f>
        <v>0</v>
      </c>
      <c r="N24" s="128">
        <f>+'RT (1)'!H34</f>
        <v>0</v>
      </c>
      <c r="O24" s="128">
        <f>+'RT (1)'!I34</f>
        <v>0</v>
      </c>
      <c r="P24" s="128">
        <f>+'RT (1)'!J34</f>
        <v>0</v>
      </c>
      <c r="Q24" s="128">
        <f>+'RT (1)'!K34</f>
        <v>0</v>
      </c>
      <c r="R24" s="128">
        <f>+'RT (1)'!L34</f>
        <v>0</v>
      </c>
      <c r="S24" s="128">
        <f>+'RT (1)'!M34</f>
        <v>0</v>
      </c>
      <c r="T24" s="178">
        <f t="shared" si="0"/>
        <v>0</v>
      </c>
      <c r="U24" s="19">
        <f t="shared" si="1"/>
        <v>0</v>
      </c>
      <c r="V24" s="178">
        <f t="shared" si="2"/>
        <v>0</v>
      </c>
      <c r="W24" s="19">
        <f t="shared" si="3"/>
        <v>0</v>
      </c>
    </row>
    <row r="25" spans="1:23">
      <c r="A25" s="128">
        <v>1</v>
      </c>
      <c r="B25" s="128" t="e">
        <f>+'RT (1)'!#REF!</f>
        <v>#REF!</v>
      </c>
      <c r="C25" s="128" t="e">
        <f>+'RT (1)'!#REF!</f>
        <v>#REF!</v>
      </c>
      <c r="D25" s="128" t="e">
        <f>+'RT (1)'!#REF!</f>
        <v>#REF!</v>
      </c>
      <c r="E25" s="128" t="e">
        <f>+'RT (1)'!#REF!</f>
        <v>#REF!</v>
      </c>
      <c r="F25" s="128" t="e">
        <f>+'RT (1)'!#REF!</f>
        <v>#REF!</v>
      </c>
      <c r="G25" s="128">
        <f>+'RT (1)'!A35</f>
        <v>0</v>
      </c>
      <c r="H25" s="128">
        <f>+'RT (1)'!B35</f>
        <v>0</v>
      </c>
      <c r="I25" s="128">
        <f>+'RT (1)'!C35</f>
        <v>0</v>
      </c>
      <c r="J25" s="128">
        <f>+'RT (1)'!D35</f>
        <v>0</v>
      </c>
      <c r="K25" s="128">
        <f>+'RT (1)'!E35</f>
        <v>0</v>
      </c>
      <c r="L25" s="128">
        <f>+'RT (1)'!F35</f>
        <v>0</v>
      </c>
      <c r="M25" s="128">
        <f>+'RT (1)'!G35</f>
        <v>0</v>
      </c>
      <c r="N25" s="128">
        <f>+'RT (1)'!H35</f>
        <v>0</v>
      </c>
      <c r="O25" s="128">
        <f>+'RT (1)'!I35</f>
        <v>0</v>
      </c>
      <c r="P25" s="128">
        <f>+'RT (1)'!J35</f>
        <v>0</v>
      </c>
      <c r="Q25" s="128">
        <f>+'RT (1)'!K35</f>
        <v>0</v>
      </c>
      <c r="R25" s="128">
        <f>+'RT (1)'!L35</f>
        <v>0</v>
      </c>
      <c r="S25" s="128">
        <f>+'RT (1)'!M35</f>
        <v>0</v>
      </c>
      <c r="T25" s="178">
        <f t="shared" si="0"/>
        <v>0</v>
      </c>
      <c r="U25" s="19">
        <f t="shared" si="1"/>
        <v>0</v>
      </c>
      <c r="V25" s="178">
        <f t="shared" si="2"/>
        <v>0</v>
      </c>
      <c r="W25" s="19">
        <f t="shared" si="3"/>
        <v>0</v>
      </c>
    </row>
    <row r="26" spans="1:23">
      <c r="A26" s="128">
        <v>1</v>
      </c>
      <c r="B26" s="128" t="e">
        <f>+'RT (1)'!#REF!</f>
        <v>#REF!</v>
      </c>
      <c r="C26" s="128" t="e">
        <f>+'RT (1)'!#REF!</f>
        <v>#REF!</v>
      </c>
      <c r="D26" s="128" t="e">
        <f>+'RT (1)'!#REF!</f>
        <v>#REF!</v>
      </c>
      <c r="E26" s="128" t="e">
        <f>+'RT (1)'!#REF!</f>
        <v>#REF!</v>
      </c>
      <c r="F26" s="128" t="e">
        <f>+'RT (1)'!#REF!</f>
        <v>#REF!</v>
      </c>
      <c r="G26" s="128">
        <f>+'RT (1)'!A36</f>
        <v>0</v>
      </c>
      <c r="H26" s="128" t="str">
        <f>+'RT (1)'!B36</f>
        <v>States/regions</v>
      </c>
      <c r="I26" s="128">
        <f>+'RT (1)'!C36</f>
        <v>0</v>
      </c>
      <c r="J26" s="128">
        <f>+'RT (1)'!D36</f>
        <v>0</v>
      </c>
      <c r="K26" s="128">
        <f>+'RT (1)'!E36</f>
        <v>0</v>
      </c>
      <c r="L26" s="128">
        <f>+'RT (1)'!F36</f>
        <v>0</v>
      </c>
      <c r="M26" s="128">
        <f>+'RT (1)'!G36</f>
        <v>0</v>
      </c>
      <c r="N26" s="128">
        <f>+'RT (1)'!H36</f>
        <v>0</v>
      </c>
      <c r="O26" s="128">
        <f>+'RT (1)'!I36</f>
        <v>0</v>
      </c>
      <c r="P26" s="128">
        <f>+'RT (1)'!J36</f>
        <v>0</v>
      </c>
      <c r="Q26" s="128">
        <f>+'RT (1)'!K36</f>
        <v>0</v>
      </c>
      <c r="R26" s="128">
        <f>+'RT (1)'!L36</f>
        <v>0</v>
      </c>
      <c r="S26" s="128">
        <f>+'RT (1)'!M36</f>
        <v>0</v>
      </c>
      <c r="T26" s="178">
        <f t="shared" si="0"/>
        <v>0</v>
      </c>
      <c r="U26" s="19">
        <f t="shared" si="1"/>
        <v>0</v>
      </c>
      <c r="V26" s="178">
        <f t="shared" si="2"/>
        <v>0</v>
      </c>
      <c r="W26" s="19">
        <f t="shared" si="3"/>
        <v>0</v>
      </c>
    </row>
    <row r="27" spans="1:23">
      <c r="A27" s="128">
        <v>1</v>
      </c>
      <c r="B27" s="128" t="e">
        <f>+'RT (1)'!#REF!</f>
        <v>#REF!</v>
      </c>
      <c r="C27" s="128" t="e">
        <f>+'RT (1)'!#REF!</f>
        <v>#REF!</v>
      </c>
      <c r="D27" s="128" t="e">
        <f>+'RT (1)'!#REF!</f>
        <v>#REF!</v>
      </c>
      <c r="E27" s="128" t="e">
        <f>+'RT (1)'!#REF!</f>
        <v>#REF!</v>
      </c>
      <c r="F27" s="128" t="e">
        <f>+'RT (1)'!#REF!</f>
        <v>#REF!</v>
      </c>
      <c r="G27" s="128">
        <f>+'RT (1)'!A37</f>
        <v>18</v>
      </c>
      <c r="H27" s="128" t="str">
        <f>+'RT (1)'!B37</f>
        <v>Contribution to the State/region social development fund</v>
      </c>
      <c r="I27" s="128">
        <f>+'RT (1)'!C37</f>
        <v>0</v>
      </c>
      <c r="J27" s="128">
        <f>+'RT (1)'!D37</f>
        <v>0</v>
      </c>
      <c r="K27" s="128">
        <f>+'RT (1)'!E37</f>
        <v>0</v>
      </c>
      <c r="L27" s="128">
        <f>+'RT (1)'!F37</f>
        <v>0</v>
      </c>
      <c r="M27" s="128">
        <f>+'RT (1)'!G37</f>
        <v>0</v>
      </c>
      <c r="N27" s="128">
        <f>+'RT (1)'!H37</f>
        <v>0</v>
      </c>
      <c r="O27" s="128">
        <f>+'RT (1)'!I37</f>
        <v>0</v>
      </c>
      <c r="P27" s="128">
        <f>+'RT (1)'!J37</f>
        <v>0</v>
      </c>
      <c r="Q27" s="128">
        <f>+'RT (1)'!K37</f>
        <v>0</v>
      </c>
      <c r="R27" s="128">
        <f>+'RT (1)'!L37</f>
        <v>0</v>
      </c>
      <c r="S27" s="128">
        <f>+'RT (1)'!M37</f>
        <v>0</v>
      </c>
      <c r="T27" s="178">
        <f t="shared" si="0"/>
        <v>0</v>
      </c>
      <c r="U27" s="19">
        <f t="shared" si="1"/>
        <v>0</v>
      </c>
      <c r="V27" s="178">
        <f t="shared" si="2"/>
        <v>0</v>
      </c>
      <c r="W27" s="19">
        <f t="shared" si="3"/>
        <v>0</v>
      </c>
    </row>
    <row r="28" spans="1:23">
      <c r="A28" s="128">
        <v>1</v>
      </c>
      <c r="B28" s="128" t="e">
        <f>+'RT (1)'!#REF!</f>
        <v>#REF!</v>
      </c>
      <c r="C28" s="128" t="e">
        <f>+'RT (1)'!#REF!</f>
        <v>#REF!</v>
      </c>
      <c r="D28" s="128" t="e">
        <f>+'RT (1)'!#REF!</f>
        <v>#REF!</v>
      </c>
      <c r="E28" s="128" t="e">
        <f>+'RT (1)'!#REF!</f>
        <v>#REF!</v>
      </c>
      <c r="F28" s="128" t="e">
        <f>+'RT (1)'!#REF!</f>
        <v>#REF!</v>
      </c>
      <c r="G28" s="128">
        <f>+'RT (1)'!A38</f>
        <v>0</v>
      </c>
      <c r="H28" s="128" t="str">
        <f>+'RT (1)'!B38</f>
        <v>Social payments</v>
      </c>
      <c r="I28" s="128">
        <f>+'RT (1)'!C38</f>
        <v>0</v>
      </c>
      <c r="J28" s="128">
        <f>+'RT (1)'!D38</f>
        <v>383444772</v>
      </c>
      <c r="K28" s="128">
        <f>+'RT (1)'!E38</f>
        <v>0</v>
      </c>
      <c r="L28" s="128">
        <f>+'RT (1)'!F38</f>
        <v>383444772</v>
      </c>
      <c r="M28" s="128">
        <f>+'RT (1)'!G38</f>
        <v>0</v>
      </c>
      <c r="N28" s="128">
        <f>+'RT (1)'!H38</f>
        <v>0</v>
      </c>
      <c r="O28" s="128">
        <f>+'RT (1)'!I38</f>
        <v>0</v>
      </c>
      <c r="P28" s="128">
        <f>+'RT (1)'!J38</f>
        <v>0</v>
      </c>
      <c r="Q28" s="128">
        <f>+'RT (1)'!K38</f>
        <v>0</v>
      </c>
      <c r="R28" s="128">
        <f>+'RT (1)'!L38</f>
        <v>0</v>
      </c>
      <c r="S28" s="128">
        <f>+'RT (1)'!M38</f>
        <v>0</v>
      </c>
      <c r="T28" s="178">
        <f t="shared" si="0"/>
        <v>383444772</v>
      </c>
      <c r="U28" s="19">
        <f t="shared" si="1"/>
        <v>0</v>
      </c>
      <c r="V28" s="178">
        <f t="shared" si="2"/>
        <v>0</v>
      </c>
      <c r="W28" s="19">
        <f t="shared" si="3"/>
        <v>0</v>
      </c>
    </row>
    <row r="29" spans="1:23">
      <c r="A29" s="128">
        <v>1</v>
      </c>
      <c r="B29" s="128" t="e">
        <f>+'RT (1)'!#REF!</f>
        <v>#REF!</v>
      </c>
      <c r="C29" s="128" t="e">
        <f>+'RT (1)'!#REF!</f>
        <v>#REF!</v>
      </c>
      <c r="D29" s="128" t="e">
        <f>+'RT (1)'!#REF!</f>
        <v>#REF!</v>
      </c>
      <c r="E29" s="128" t="e">
        <f>+'RT (1)'!#REF!</f>
        <v>#REF!</v>
      </c>
      <c r="F29" s="128" t="e">
        <f>+'RT (1)'!#REF!</f>
        <v>#REF!</v>
      </c>
      <c r="G29" s="128">
        <f>+'RT (1)'!A39</f>
        <v>19</v>
      </c>
      <c r="H29" s="128" t="str">
        <f>+'RT (1)'!B39</f>
        <v>Mandatory Corporate Social Responsibility</v>
      </c>
      <c r="I29" s="128">
        <f>+'RT (1)'!C39</f>
        <v>0</v>
      </c>
      <c r="J29" s="128">
        <f>+'RT (1)'!D39</f>
        <v>0</v>
      </c>
      <c r="K29" s="128">
        <f>+'RT (1)'!E39</f>
        <v>0</v>
      </c>
      <c r="L29" s="128">
        <f>+'RT (1)'!F39</f>
        <v>0</v>
      </c>
      <c r="M29" s="128">
        <f>+'RT (1)'!G39</f>
        <v>0</v>
      </c>
      <c r="N29" s="128">
        <f>+'RT (1)'!H39</f>
        <v>0</v>
      </c>
      <c r="O29" s="128">
        <f>+'RT (1)'!I39</f>
        <v>0</v>
      </c>
      <c r="P29" s="128">
        <f>+'RT (1)'!J39</f>
        <v>0</v>
      </c>
      <c r="Q29" s="128">
        <f>+'RT (1)'!K39</f>
        <v>0</v>
      </c>
      <c r="R29" s="128">
        <f>+'RT (1)'!L39</f>
        <v>0</v>
      </c>
      <c r="S29" s="128">
        <f>+'RT (1)'!M39</f>
        <v>0</v>
      </c>
      <c r="T29" s="178">
        <f t="shared" si="0"/>
        <v>0</v>
      </c>
      <c r="U29" s="19">
        <f t="shared" si="1"/>
        <v>0</v>
      </c>
      <c r="V29" s="178">
        <f t="shared" si="2"/>
        <v>0</v>
      </c>
      <c r="W29" s="19">
        <f t="shared" si="3"/>
        <v>0</v>
      </c>
    </row>
    <row r="30" spans="1:23">
      <c r="A30" s="128">
        <v>1</v>
      </c>
      <c r="B30" s="128" t="e">
        <f>+'RT (1)'!#REF!</f>
        <v>#REF!</v>
      </c>
      <c r="C30" s="128" t="e">
        <f>+'RT (1)'!#REF!</f>
        <v>#REF!</v>
      </c>
      <c r="D30" s="128" t="e">
        <f>+'RT (1)'!#REF!</f>
        <v>#REF!</v>
      </c>
      <c r="E30" s="128" t="e">
        <f>+'RT (1)'!#REF!</f>
        <v>#REF!</v>
      </c>
      <c r="F30" s="128" t="e">
        <f>+'RT (1)'!#REF!</f>
        <v>#REF!</v>
      </c>
      <c r="G30" s="128">
        <f>+'RT (1)'!A40</f>
        <v>20</v>
      </c>
      <c r="H30" s="128" t="str">
        <f>+'RT (1)'!B40</f>
        <v>Voluntary Corporate Social Responsibility</v>
      </c>
      <c r="I30" s="128">
        <f>+'RT (1)'!C40</f>
        <v>0</v>
      </c>
      <c r="J30" s="128">
        <f>+'RT (1)'!D40</f>
        <v>383444772</v>
      </c>
      <c r="K30" s="128">
        <f>+'RT (1)'!E40</f>
        <v>0</v>
      </c>
      <c r="L30" s="128">
        <f>+'RT (1)'!F40</f>
        <v>383444772</v>
      </c>
      <c r="M30" s="128">
        <f>+'RT (1)'!G40</f>
        <v>0</v>
      </c>
      <c r="N30" s="128">
        <f>+'RT (1)'!H40</f>
        <v>0</v>
      </c>
      <c r="O30" s="128">
        <f>+'RT (1)'!I40</f>
        <v>0</v>
      </c>
      <c r="P30" s="128">
        <f>+'RT (1)'!J40</f>
        <v>0</v>
      </c>
      <c r="Q30" s="128">
        <f>+'RT (1)'!K40</f>
        <v>0</v>
      </c>
      <c r="R30" s="128">
        <f>+'RT (1)'!L40</f>
        <v>0</v>
      </c>
      <c r="S30" s="128">
        <f>+'RT (1)'!M40</f>
        <v>0</v>
      </c>
      <c r="T30" s="178">
        <f t="shared" si="0"/>
        <v>383444772</v>
      </c>
      <c r="U30" s="19">
        <f t="shared" si="1"/>
        <v>0</v>
      </c>
      <c r="V30" s="178">
        <f t="shared" si="2"/>
        <v>0</v>
      </c>
      <c r="W30" s="19">
        <f t="shared" si="3"/>
        <v>0</v>
      </c>
    </row>
    <row r="31" spans="1:23">
      <c r="A31" s="128">
        <v>1</v>
      </c>
      <c r="B31" s="128" t="e">
        <f>+'RT (1)'!#REF!</f>
        <v>#REF!</v>
      </c>
      <c r="C31" s="128" t="e">
        <f>+'RT (1)'!#REF!</f>
        <v>#REF!</v>
      </c>
      <c r="D31" s="128" t="e">
        <f>+'RT (1)'!#REF!</f>
        <v>#REF!</v>
      </c>
      <c r="E31" s="128" t="e">
        <f>+'RT (1)'!#REF!</f>
        <v>#REF!</v>
      </c>
      <c r="F31" s="128" t="e">
        <f>+'RT (1)'!#REF!</f>
        <v>#REF!</v>
      </c>
      <c r="G31" s="128">
        <f>+'RT (1)'!A41</f>
        <v>0</v>
      </c>
      <c r="H31" s="128" t="str">
        <f>+'RT (1)'!B41</f>
        <v>Total payments in cash</v>
      </c>
      <c r="I31" s="128">
        <f>+'RT (1)'!C41</f>
        <v>0</v>
      </c>
      <c r="J31" s="128">
        <f>+'RT (1)'!D41</f>
        <v>40517292405.333702</v>
      </c>
      <c r="K31" s="128">
        <f>+'RT (1)'!E41</f>
        <v>1900654473.3441398</v>
      </c>
      <c r="L31" s="128">
        <f>+'RT (1)'!F41</f>
        <v>42417946878.677849</v>
      </c>
      <c r="M31" s="128">
        <f>+'RT (1)'!G41</f>
        <v>0</v>
      </c>
      <c r="N31" s="128">
        <f>+'RT (1)'!H41</f>
        <v>49073776062.740005</v>
      </c>
      <c r="O31" s="128">
        <f>+'RT (1)'!I41</f>
        <v>0</v>
      </c>
      <c r="P31" s="128">
        <f>+'RT (1)'!J41</f>
        <v>49073776062.740005</v>
      </c>
      <c r="Q31" s="128">
        <f>+'RT (1)'!K41</f>
        <v>0</v>
      </c>
      <c r="R31" s="128">
        <f>+'RT (1)'!L41</f>
        <v>-6655829184.06215</v>
      </c>
      <c r="S31" s="128">
        <f>+'RT (1)'!M41</f>
        <v>0</v>
      </c>
      <c r="T31" s="178">
        <f t="shared" si="0"/>
        <v>0</v>
      </c>
      <c r="U31" s="19">
        <f t="shared" si="1"/>
        <v>-8556483657.4063034</v>
      </c>
      <c r="V31" s="178">
        <f t="shared" si="2"/>
        <v>0</v>
      </c>
      <c r="W31" s="19">
        <f t="shared" si="3"/>
        <v>-6655829184.06215</v>
      </c>
    </row>
    <row r="32" spans="1:23">
      <c r="A32" s="128">
        <v>2</v>
      </c>
      <c r="B32" s="128" t="e">
        <f>+'RT (2)'!#REF!</f>
        <v>#REF!</v>
      </c>
      <c r="C32" s="128" t="e">
        <f>+'RT (2)'!#REF!</f>
        <v>#REF!</v>
      </c>
      <c r="D32" s="128" t="e">
        <f>+'RT (2)'!#REF!</f>
        <v>#REF!</v>
      </c>
      <c r="E32" s="128" t="e">
        <f>+'RT (2)'!#REF!</f>
        <v>#REF!</v>
      </c>
      <c r="F32" s="128" t="e">
        <f>+'RT (2)'!#REF!</f>
        <v>#REF!</v>
      </c>
      <c r="G32" s="128">
        <f>+'RT (2)'!A9</f>
        <v>0</v>
      </c>
      <c r="H32" s="128" t="str">
        <f>+'RT (2)'!B9</f>
        <v>Payments in kind</v>
      </c>
      <c r="I32" s="128">
        <f>+'RT (2)'!C9</f>
        <v>0</v>
      </c>
      <c r="J32" s="128">
        <f>+'RT (2)'!D9</f>
        <v>0</v>
      </c>
      <c r="K32" s="128">
        <f>+'RT (2)'!E9</f>
        <v>0</v>
      </c>
      <c r="L32" s="128">
        <f>+'RT (2)'!F9</f>
        <v>0</v>
      </c>
      <c r="M32" s="128">
        <f>+'RT (2)'!G9</f>
        <v>0</v>
      </c>
      <c r="N32" s="128">
        <f>+'RT (2)'!H9</f>
        <v>0</v>
      </c>
      <c r="O32" s="128">
        <f>+'RT (2)'!I9</f>
        <v>0</v>
      </c>
      <c r="P32" s="128">
        <f>+'RT (2)'!J9</f>
        <v>0</v>
      </c>
      <c r="Q32" s="128">
        <f>+'RT (2)'!K9</f>
        <v>0</v>
      </c>
      <c r="R32" s="128">
        <f>+'RT (2)'!L9</f>
        <v>0</v>
      </c>
      <c r="S32" s="128">
        <f>+'RT (2)'!M9</f>
        <v>0</v>
      </c>
      <c r="T32" s="178">
        <f t="shared" si="0"/>
        <v>0</v>
      </c>
      <c r="U32" s="19">
        <f t="shared" si="1"/>
        <v>0</v>
      </c>
      <c r="V32" s="178">
        <f t="shared" si="2"/>
        <v>0</v>
      </c>
      <c r="W32" s="19">
        <f t="shared" si="3"/>
        <v>0</v>
      </c>
    </row>
    <row r="33" spans="1:23">
      <c r="A33" s="128">
        <v>2</v>
      </c>
      <c r="B33" s="128" t="e">
        <f>+'RT (2)'!#REF!</f>
        <v>#REF!</v>
      </c>
      <c r="C33" s="128" t="e">
        <f>+'RT (2)'!#REF!</f>
        <v>#REF!</v>
      </c>
      <c r="D33" s="128" t="e">
        <f>+'RT (2)'!#REF!</f>
        <v>#REF!</v>
      </c>
      <c r="E33" s="128" t="e">
        <f>+'RT (2)'!#REF!</f>
        <v>#REF!</v>
      </c>
      <c r="F33" s="128" t="e">
        <f>+'RT (2)'!#REF!</f>
        <v>#REF!</v>
      </c>
      <c r="G33" s="128">
        <f>+'RT (2)'!A10</f>
        <v>0</v>
      </c>
      <c r="H33" s="128" t="str">
        <f>+'RT (2)'!B10</f>
        <v>Tin in MT</v>
      </c>
      <c r="I33" s="128">
        <f>+'RT (2)'!C10</f>
        <v>0</v>
      </c>
      <c r="J33" s="128">
        <f>+'RT (2)'!D10</f>
        <v>0</v>
      </c>
      <c r="K33" s="128">
        <f>+'RT (2)'!E10</f>
        <v>0</v>
      </c>
      <c r="L33" s="128">
        <f>+'RT (2)'!F10</f>
        <v>0</v>
      </c>
      <c r="M33" s="128">
        <f>+'RT (2)'!G10</f>
        <v>0</v>
      </c>
      <c r="N33" s="128">
        <f>+'RT (2)'!H10</f>
        <v>0</v>
      </c>
      <c r="O33" s="128">
        <f>+'RT (2)'!I10</f>
        <v>0</v>
      </c>
      <c r="P33" s="128">
        <f>+'RT (2)'!J10</f>
        <v>0</v>
      </c>
      <c r="Q33" s="128">
        <f>+'RT (2)'!K10</f>
        <v>0</v>
      </c>
      <c r="R33" s="128">
        <f>+'RT (2)'!L10</f>
        <v>0</v>
      </c>
      <c r="S33" s="128">
        <f>+'RT (2)'!M10</f>
        <v>0</v>
      </c>
      <c r="T33" s="178">
        <f t="shared" si="0"/>
        <v>0</v>
      </c>
      <c r="U33" s="19">
        <f t="shared" si="1"/>
        <v>0</v>
      </c>
      <c r="V33" s="178">
        <f t="shared" si="2"/>
        <v>0</v>
      </c>
      <c r="W33" s="19">
        <f t="shared" si="3"/>
        <v>0</v>
      </c>
    </row>
    <row r="34" spans="1:23">
      <c r="A34" s="128">
        <v>2</v>
      </c>
      <c r="B34" s="128" t="e">
        <f>+'RT (2)'!#REF!</f>
        <v>#REF!</v>
      </c>
      <c r="C34" s="128" t="e">
        <f>+'RT (2)'!#REF!</f>
        <v>#REF!</v>
      </c>
      <c r="D34" s="128" t="e">
        <f>+'RT (2)'!#REF!</f>
        <v>#REF!</v>
      </c>
      <c r="E34" s="128" t="e">
        <f>+'RT (2)'!#REF!</f>
        <v>#REF!</v>
      </c>
      <c r="F34" s="128" t="e">
        <f>+'RT (2)'!#REF!</f>
        <v>#REF!</v>
      </c>
      <c r="G34" s="128">
        <f>+'RT (2)'!A11</f>
        <v>1</v>
      </c>
      <c r="H34" s="128" t="str">
        <f>+'RT (2)'!B11</f>
        <v>Production Split (Government and SOEs share)</v>
      </c>
      <c r="I34" s="128">
        <f>+'RT (2)'!C11</f>
        <v>0</v>
      </c>
      <c r="J34" s="128">
        <f>+'RT (2)'!D11</f>
        <v>0</v>
      </c>
      <c r="K34" s="128">
        <f>+'RT (2)'!E11</f>
        <v>0</v>
      </c>
      <c r="L34" s="128">
        <f>+'RT (2)'!F11</f>
        <v>0</v>
      </c>
      <c r="M34" s="128">
        <f>+'RT (2)'!G11</f>
        <v>0</v>
      </c>
      <c r="N34" s="128">
        <f>+'RT (2)'!H11</f>
        <v>0</v>
      </c>
      <c r="O34" s="128">
        <f>+'RT (2)'!I11</f>
        <v>0</v>
      </c>
      <c r="P34" s="128">
        <f>+'RT (2)'!J11</f>
        <v>0</v>
      </c>
      <c r="Q34" s="128">
        <f>+'RT (2)'!K11</f>
        <v>0</v>
      </c>
      <c r="R34" s="128">
        <f>+'RT (2)'!L11</f>
        <v>0</v>
      </c>
      <c r="S34" s="128">
        <f>+'RT (2)'!M11</f>
        <v>0</v>
      </c>
      <c r="T34" s="178">
        <f t="shared" si="0"/>
        <v>0</v>
      </c>
      <c r="U34" s="19">
        <f t="shared" si="1"/>
        <v>0</v>
      </c>
      <c r="V34" s="178">
        <f t="shared" si="2"/>
        <v>0</v>
      </c>
      <c r="W34" s="19">
        <f t="shared" si="3"/>
        <v>0</v>
      </c>
    </row>
    <row r="35" spans="1:23">
      <c r="A35" s="128">
        <v>2</v>
      </c>
      <c r="B35" s="128" t="e">
        <f>+'RT (2)'!#REF!</f>
        <v>#REF!</v>
      </c>
      <c r="C35" s="128" t="e">
        <f>+'RT (2)'!#REF!</f>
        <v>#REF!</v>
      </c>
      <c r="D35" s="128" t="e">
        <f>+'RT (2)'!#REF!</f>
        <v>#REF!</v>
      </c>
      <c r="E35" s="128" t="e">
        <f>+'RT (2)'!#REF!</f>
        <v>#REF!</v>
      </c>
      <c r="F35" s="128" t="e">
        <f>+'RT (2)'!#REF!</f>
        <v>#REF!</v>
      </c>
      <c r="G35" s="128">
        <f>+'RT (2)'!A12</f>
        <v>2</v>
      </c>
      <c r="H35" s="128" t="str">
        <f>+'RT (2)'!B12</f>
        <v>Royalties</v>
      </c>
      <c r="I35" s="128">
        <f>+'RT (2)'!C12</f>
        <v>0</v>
      </c>
      <c r="J35" s="128">
        <f>+'RT (2)'!D12</f>
        <v>0</v>
      </c>
      <c r="K35" s="128">
        <f>+'RT (2)'!E12</f>
        <v>0</v>
      </c>
      <c r="L35" s="128">
        <f>+'RT (2)'!F12</f>
        <v>0</v>
      </c>
      <c r="M35" s="128">
        <f>+'RT (2)'!G12</f>
        <v>0</v>
      </c>
      <c r="N35" s="128">
        <f>+'RT (2)'!H12</f>
        <v>0</v>
      </c>
      <c r="O35" s="128">
        <f>+'RT (2)'!I12</f>
        <v>0</v>
      </c>
      <c r="P35" s="128">
        <f>+'RT (2)'!J12</f>
        <v>0</v>
      </c>
      <c r="Q35" s="128">
        <f>+'RT (2)'!K12</f>
        <v>0</v>
      </c>
      <c r="R35" s="128">
        <f>+'RT (2)'!L12</f>
        <v>0</v>
      </c>
      <c r="S35" s="128">
        <f>+'RT (2)'!M12</f>
        <v>0</v>
      </c>
      <c r="T35" s="178">
        <f t="shared" si="0"/>
        <v>0</v>
      </c>
      <c r="U35" s="19">
        <f t="shared" si="1"/>
        <v>0</v>
      </c>
      <c r="V35" s="178">
        <f t="shared" si="2"/>
        <v>0</v>
      </c>
      <c r="W35" s="19">
        <f t="shared" si="3"/>
        <v>0</v>
      </c>
    </row>
    <row r="36" spans="1:23">
      <c r="A36" s="128">
        <v>2</v>
      </c>
      <c r="B36" s="128" t="e">
        <f>+'RT (2)'!#REF!</f>
        <v>#REF!</v>
      </c>
      <c r="C36" s="128" t="e">
        <f>+'RT (2)'!#REF!</f>
        <v>#REF!</v>
      </c>
      <c r="D36" s="128" t="e">
        <f>+'RT (2)'!#REF!</f>
        <v>#REF!</v>
      </c>
      <c r="E36" s="128" t="e">
        <f>+'RT (2)'!#REF!</f>
        <v>#REF!</v>
      </c>
      <c r="F36" s="128" t="e">
        <f>+'RT (2)'!#REF!</f>
        <v>#REF!</v>
      </c>
      <c r="G36" s="128">
        <f>+'RT (2)'!A13</f>
        <v>0</v>
      </c>
      <c r="H36" s="128" t="str">
        <f>+'RT (2)'!B13</f>
        <v>Payments in cash</v>
      </c>
      <c r="I36" s="128">
        <f>+'RT (2)'!C13</f>
        <v>0</v>
      </c>
      <c r="J36" s="128">
        <f>+'RT (2)'!D13</f>
        <v>0</v>
      </c>
      <c r="K36" s="128">
        <f>+'RT (2)'!E13</f>
        <v>0</v>
      </c>
      <c r="L36" s="128">
        <f>+'RT (2)'!F13</f>
        <v>0</v>
      </c>
      <c r="M36" s="128">
        <f>+'RT (2)'!G13</f>
        <v>0</v>
      </c>
      <c r="N36" s="128">
        <f>+'RT (2)'!H13</f>
        <v>0</v>
      </c>
      <c r="O36" s="128">
        <f>+'RT (2)'!I13</f>
        <v>0</v>
      </c>
      <c r="P36" s="128">
        <f>+'RT (2)'!J13</f>
        <v>0</v>
      </c>
      <c r="Q36" s="128">
        <f>+'RT (2)'!K13</f>
        <v>0</v>
      </c>
      <c r="R36" s="128">
        <f>+'RT (2)'!L13</f>
        <v>0</v>
      </c>
      <c r="S36" s="128">
        <f>+'RT (2)'!M13</f>
        <v>0</v>
      </c>
      <c r="T36" s="178">
        <f t="shared" si="0"/>
        <v>0</v>
      </c>
      <c r="U36" s="19">
        <f t="shared" si="1"/>
        <v>0</v>
      </c>
      <c r="V36" s="178">
        <f t="shared" si="2"/>
        <v>0</v>
      </c>
      <c r="W36" s="19">
        <f t="shared" si="3"/>
        <v>0</v>
      </c>
    </row>
    <row r="37" spans="1:23">
      <c r="A37" s="128">
        <v>2</v>
      </c>
      <c r="B37" s="128" t="e">
        <f>+'RT (2)'!#REF!</f>
        <v>#REF!</v>
      </c>
      <c r="C37" s="128" t="e">
        <f>+'RT (2)'!#REF!</f>
        <v>#REF!</v>
      </c>
      <c r="D37" s="128" t="e">
        <f>+'RT (2)'!#REF!</f>
        <v>#REF!</v>
      </c>
      <c r="E37" s="128" t="e">
        <f>+'RT (2)'!#REF!</f>
        <v>#REF!</v>
      </c>
      <c r="F37" s="128" t="e">
        <f>+'RT (2)'!#REF!</f>
        <v>#REF!</v>
      </c>
      <c r="G37" s="128">
        <f>+'RT (2)'!A14</f>
        <v>0</v>
      </c>
      <c r="H37" s="128" t="str">
        <f>+'RT (2)'!B14</f>
        <v>MoF-IRD-Customs Department</v>
      </c>
      <c r="I37" s="128">
        <f>+'RT (2)'!C14</f>
        <v>0</v>
      </c>
      <c r="J37" s="128">
        <f>+'RT (2)'!D14</f>
        <v>0</v>
      </c>
      <c r="K37" s="128">
        <f>+'RT (2)'!E14</f>
        <v>0</v>
      </c>
      <c r="L37" s="128">
        <f>+'RT (2)'!F14</f>
        <v>0</v>
      </c>
      <c r="M37" s="128">
        <f>+'RT (2)'!G14</f>
        <v>0</v>
      </c>
      <c r="N37" s="128">
        <f>+'RT (2)'!H14</f>
        <v>17822576328</v>
      </c>
      <c r="O37" s="128">
        <f>+'RT (2)'!I14</f>
        <v>-17822576328</v>
      </c>
      <c r="P37" s="128">
        <f>+'RT (2)'!J14</f>
        <v>0</v>
      </c>
      <c r="Q37" s="128">
        <f>+'RT (2)'!K14</f>
        <v>0</v>
      </c>
      <c r="R37" s="128">
        <f>+'RT (2)'!L14</f>
        <v>0</v>
      </c>
      <c r="S37" s="128">
        <f>+'RT (2)'!M14</f>
        <v>0</v>
      </c>
      <c r="T37" s="178">
        <f t="shared" si="0"/>
        <v>0</v>
      </c>
      <c r="U37" s="19">
        <f t="shared" si="1"/>
        <v>-17822576328</v>
      </c>
      <c r="V37" s="178">
        <f t="shared" si="2"/>
        <v>0</v>
      </c>
      <c r="W37" s="19">
        <f t="shared" si="3"/>
        <v>0</v>
      </c>
    </row>
    <row r="38" spans="1:23">
      <c r="A38" s="128">
        <v>2</v>
      </c>
      <c r="B38" s="128" t="e">
        <f>+'RT (2)'!#REF!</f>
        <v>#REF!</v>
      </c>
      <c r="C38" s="128" t="e">
        <f>+'RT (2)'!#REF!</f>
        <v>#REF!</v>
      </c>
      <c r="D38" s="128" t="e">
        <f>+'RT (2)'!#REF!</f>
        <v>#REF!</v>
      </c>
      <c r="E38" s="128" t="e">
        <f>+'RT (2)'!#REF!</f>
        <v>#REF!</v>
      </c>
      <c r="F38" s="128" t="e">
        <f>+'RT (2)'!#REF!</f>
        <v>#REF!</v>
      </c>
      <c r="G38" s="128">
        <f>+'RT (2)'!A15</f>
        <v>1</v>
      </c>
      <c r="H38" s="128" t="str">
        <f>+'RT (2)'!B15</f>
        <v>Corporate Income Tax (CIT)</v>
      </c>
      <c r="I38" s="128">
        <f>+'RT (2)'!C15</f>
        <v>0</v>
      </c>
      <c r="J38" s="128">
        <f>+'RT (2)'!D15</f>
        <v>0</v>
      </c>
      <c r="K38" s="128">
        <f>+'RT (2)'!E15</f>
        <v>0</v>
      </c>
      <c r="L38" s="128">
        <f>+'RT (2)'!F15</f>
        <v>0</v>
      </c>
      <c r="M38" s="128">
        <f>+'RT (2)'!G15</f>
        <v>0</v>
      </c>
      <c r="N38" s="128">
        <f>+'RT (2)'!H15</f>
        <v>12567774767</v>
      </c>
      <c r="O38" s="128">
        <f>+'RT (2)'!I15</f>
        <v>-12567774767</v>
      </c>
      <c r="P38" s="128">
        <f>+'RT (2)'!J15</f>
        <v>0</v>
      </c>
      <c r="Q38" s="128">
        <f>+'RT (2)'!K15</f>
        <v>0</v>
      </c>
      <c r="R38" s="128">
        <f>+'RT (2)'!L15</f>
        <v>0</v>
      </c>
      <c r="S38" s="128">
        <f>+'RT (2)'!M15</f>
        <v>0</v>
      </c>
      <c r="T38" s="178">
        <f t="shared" si="0"/>
        <v>0</v>
      </c>
      <c r="U38" s="19">
        <f t="shared" si="1"/>
        <v>-12567774767</v>
      </c>
      <c r="V38" s="178">
        <f t="shared" si="2"/>
        <v>0</v>
      </c>
      <c r="W38" s="19">
        <f t="shared" si="3"/>
        <v>0</v>
      </c>
    </row>
    <row r="39" spans="1:23">
      <c r="A39" s="128">
        <v>2</v>
      </c>
      <c r="B39" s="128" t="e">
        <f>+'RT (2)'!#REF!</f>
        <v>#REF!</v>
      </c>
      <c r="C39" s="128" t="e">
        <f>+'RT (2)'!#REF!</f>
        <v>#REF!</v>
      </c>
      <c r="D39" s="128" t="e">
        <f>+'RT (2)'!#REF!</f>
        <v>#REF!</v>
      </c>
      <c r="E39" s="128" t="e">
        <f>+'RT (2)'!#REF!</f>
        <v>#REF!</v>
      </c>
      <c r="F39" s="128" t="e">
        <f>+'RT (2)'!#REF!</f>
        <v>#REF!</v>
      </c>
      <c r="G39" s="128">
        <f>+'RT (2)'!A16</f>
        <v>2</v>
      </c>
      <c r="H39" s="128" t="str">
        <f>+'RT (2)'!B16</f>
        <v>Commercial Tax</v>
      </c>
      <c r="I39" s="128">
        <f>+'RT (2)'!C16</f>
        <v>0</v>
      </c>
      <c r="J39" s="128">
        <f>+'RT (2)'!D16</f>
        <v>0</v>
      </c>
      <c r="K39" s="128">
        <f>+'RT (2)'!E16</f>
        <v>0</v>
      </c>
      <c r="L39" s="128">
        <f>+'RT (2)'!F16</f>
        <v>0</v>
      </c>
      <c r="M39" s="128">
        <f>+'RT (2)'!G16</f>
        <v>0</v>
      </c>
      <c r="N39" s="128">
        <f>+'RT (2)'!H16</f>
        <v>5254801561</v>
      </c>
      <c r="O39" s="128">
        <f>+'RT (2)'!I16</f>
        <v>-5254801561</v>
      </c>
      <c r="P39" s="128">
        <f>+'RT (2)'!J16</f>
        <v>0</v>
      </c>
      <c r="Q39" s="128">
        <f>+'RT (2)'!K16</f>
        <v>0</v>
      </c>
      <c r="R39" s="128">
        <f>+'RT (2)'!L16</f>
        <v>0</v>
      </c>
      <c r="S39" s="128">
        <f>+'RT (2)'!M16</f>
        <v>0</v>
      </c>
      <c r="T39" s="178">
        <f t="shared" si="0"/>
        <v>0</v>
      </c>
      <c r="U39" s="19">
        <f t="shared" si="1"/>
        <v>-5254801561</v>
      </c>
      <c r="V39" s="178">
        <f t="shared" si="2"/>
        <v>0</v>
      </c>
      <c r="W39" s="19">
        <f t="shared" si="3"/>
        <v>0</v>
      </c>
    </row>
    <row r="40" spans="1:23">
      <c r="A40" s="128">
        <v>2</v>
      </c>
      <c r="B40" s="128" t="e">
        <f>+'RT (2)'!#REF!</f>
        <v>#REF!</v>
      </c>
      <c r="C40" s="128" t="e">
        <f>+'RT (2)'!#REF!</f>
        <v>#REF!</v>
      </c>
      <c r="D40" s="128" t="e">
        <f>+'RT (2)'!#REF!</f>
        <v>#REF!</v>
      </c>
      <c r="E40" s="128" t="e">
        <f>+'RT (2)'!#REF!</f>
        <v>#REF!</v>
      </c>
      <c r="F40" s="128" t="e">
        <f>+'RT (2)'!#REF!</f>
        <v>#REF!</v>
      </c>
      <c r="G40" s="128">
        <f>+'RT (2)'!A18</f>
        <v>4</v>
      </c>
      <c r="H40" s="128" t="str">
        <f>+'RT (2)'!B18</f>
        <v>Customs Duties</v>
      </c>
      <c r="I40" s="128">
        <f>+'RT (2)'!C18</f>
        <v>0</v>
      </c>
      <c r="J40" s="128">
        <f>+'RT (2)'!D18</f>
        <v>0</v>
      </c>
      <c r="K40" s="128">
        <f>+'RT (2)'!E18</f>
        <v>0</v>
      </c>
      <c r="L40" s="128">
        <f>+'RT (2)'!F18</f>
        <v>0</v>
      </c>
      <c r="M40" s="128">
        <f>+'RT (2)'!G18</f>
        <v>0</v>
      </c>
      <c r="N40" s="128">
        <f>+'RT (2)'!H18</f>
        <v>0</v>
      </c>
      <c r="O40" s="128">
        <f>+'RT (2)'!I18</f>
        <v>0</v>
      </c>
      <c r="P40" s="128">
        <f>+'RT (2)'!J18</f>
        <v>0</v>
      </c>
      <c r="Q40" s="128">
        <f>+'RT (2)'!K18</f>
        <v>0</v>
      </c>
      <c r="R40" s="128">
        <f>+'RT (2)'!L18</f>
        <v>0</v>
      </c>
      <c r="S40" s="128">
        <f>+'RT (2)'!M18</f>
        <v>0</v>
      </c>
      <c r="T40" s="178">
        <f t="shared" si="0"/>
        <v>0</v>
      </c>
      <c r="U40" s="19">
        <f t="shared" si="1"/>
        <v>0</v>
      </c>
      <c r="V40" s="178">
        <f t="shared" si="2"/>
        <v>0</v>
      </c>
      <c r="W40" s="19">
        <f t="shared" si="3"/>
        <v>0</v>
      </c>
    </row>
    <row r="41" spans="1:23">
      <c r="A41" s="128">
        <v>2</v>
      </c>
      <c r="B41" s="128" t="e">
        <f>+'RT (2)'!#REF!</f>
        <v>#REF!</v>
      </c>
      <c r="C41" s="128" t="e">
        <f>+'RT (2)'!#REF!</f>
        <v>#REF!</v>
      </c>
      <c r="D41" s="128" t="e">
        <f>+'RT (2)'!#REF!</f>
        <v>#REF!</v>
      </c>
      <c r="E41" s="128" t="e">
        <f>+'RT (2)'!#REF!</f>
        <v>#REF!</v>
      </c>
      <c r="F41" s="128" t="e">
        <f>+'RT (2)'!#REF!</f>
        <v>#REF!</v>
      </c>
      <c r="G41" s="128">
        <f>+'RT (2)'!A19</f>
        <v>5</v>
      </c>
      <c r="H41" s="128" t="str">
        <f>+'RT (2)'!B19</f>
        <v>Stamp Duties</v>
      </c>
      <c r="I41" s="128">
        <f>+'RT (2)'!C19</f>
        <v>0</v>
      </c>
      <c r="J41" s="128">
        <f>+'RT (2)'!D19</f>
        <v>0</v>
      </c>
      <c r="K41" s="128">
        <f>+'RT (2)'!E19</f>
        <v>0</v>
      </c>
      <c r="L41" s="128">
        <f>+'RT (2)'!F19</f>
        <v>0</v>
      </c>
      <c r="M41" s="128">
        <f>+'RT (2)'!G19</f>
        <v>0</v>
      </c>
      <c r="N41" s="128">
        <f>+'RT (2)'!H19</f>
        <v>0</v>
      </c>
      <c r="O41" s="128">
        <f>+'RT (2)'!I19</f>
        <v>0</v>
      </c>
      <c r="P41" s="128">
        <f>+'RT (2)'!J19</f>
        <v>0</v>
      </c>
      <c r="Q41" s="128">
        <f>+'RT (2)'!K19</f>
        <v>0</v>
      </c>
      <c r="R41" s="128">
        <f>+'RT (2)'!L19</f>
        <v>0</v>
      </c>
      <c r="S41" s="128">
        <f>+'RT (2)'!M19</f>
        <v>0</v>
      </c>
      <c r="T41" s="178">
        <f t="shared" si="0"/>
        <v>0</v>
      </c>
      <c r="U41" s="19">
        <f t="shared" si="1"/>
        <v>0</v>
      </c>
      <c r="V41" s="178">
        <f t="shared" si="2"/>
        <v>0</v>
      </c>
      <c r="W41" s="19">
        <f t="shared" si="3"/>
        <v>0</v>
      </c>
    </row>
    <row r="42" spans="1:23">
      <c r="A42" s="128">
        <v>2</v>
      </c>
      <c r="B42" s="128" t="e">
        <f>+'RT (2)'!#REF!</f>
        <v>#REF!</v>
      </c>
      <c r="C42" s="128" t="e">
        <f>+'RT (2)'!#REF!</f>
        <v>#REF!</v>
      </c>
      <c r="D42" s="128" t="e">
        <f>+'RT (2)'!#REF!</f>
        <v>#REF!</v>
      </c>
      <c r="E42" s="128" t="e">
        <f>+'RT (2)'!#REF!</f>
        <v>#REF!</v>
      </c>
      <c r="F42" s="128" t="e">
        <f>+'RT (2)'!#REF!</f>
        <v>#REF!</v>
      </c>
      <c r="G42" s="128">
        <f>+'RT (2)'!A20</f>
        <v>6</v>
      </c>
      <c r="H42" s="128" t="str">
        <f>+'RT (2)'!B20</f>
        <v>Capital Gains Tax</v>
      </c>
      <c r="I42" s="128">
        <f>+'RT (2)'!C20</f>
        <v>0</v>
      </c>
      <c r="J42" s="128">
        <f>+'RT (2)'!D20</f>
        <v>0</v>
      </c>
      <c r="K42" s="128">
        <f>+'RT (2)'!E20</f>
        <v>0</v>
      </c>
      <c r="L42" s="128">
        <f>+'RT (2)'!F20</f>
        <v>0</v>
      </c>
      <c r="M42" s="128">
        <f>+'RT (2)'!G20</f>
        <v>0</v>
      </c>
      <c r="N42" s="128">
        <f>+'RT (2)'!H20</f>
        <v>0</v>
      </c>
      <c r="O42" s="128">
        <f>+'RT (2)'!I20</f>
        <v>0</v>
      </c>
      <c r="P42" s="128">
        <f>+'RT (2)'!J20</f>
        <v>0</v>
      </c>
      <c r="Q42" s="128">
        <f>+'RT (2)'!K20</f>
        <v>0</v>
      </c>
      <c r="R42" s="128">
        <f>+'RT (2)'!L20</f>
        <v>0</v>
      </c>
      <c r="S42" s="128">
        <f>+'RT (2)'!M20</f>
        <v>0</v>
      </c>
      <c r="T42" s="178">
        <f t="shared" si="0"/>
        <v>0</v>
      </c>
      <c r="U42" s="19">
        <f t="shared" si="1"/>
        <v>0</v>
      </c>
      <c r="V42" s="178">
        <f t="shared" si="2"/>
        <v>0</v>
      </c>
      <c r="W42" s="19">
        <f t="shared" si="3"/>
        <v>0</v>
      </c>
    </row>
    <row r="43" spans="1:23">
      <c r="A43" s="128">
        <v>2</v>
      </c>
      <c r="B43" s="128" t="e">
        <f>+'RT (2)'!#REF!</f>
        <v>#REF!</v>
      </c>
      <c r="C43" s="128" t="e">
        <f>+'RT (2)'!#REF!</f>
        <v>#REF!</v>
      </c>
      <c r="D43" s="128" t="e">
        <f>+'RT (2)'!#REF!</f>
        <v>#REF!</v>
      </c>
      <c r="E43" s="128" t="e">
        <f>+'RT (2)'!#REF!</f>
        <v>#REF!</v>
      </c>
      <c r="F43" s="128" t="e">
        <f>+'RT (2)'!#REF!</f>
        <v>#REF!</v>
      </c>
      <c r="G43" s="128">
        <f>+'RT (2)'!A21</f>
        <v>7</v>
      </c>
      <c r="H43" s="128" t="str">
        <f>+'RT (2)'!B21</f>
        <v>Withholding Tax</v>
      </c>
      <c r="I43" s="128">
        <f>+'RT (2)'!C21</f>
        <v>0</v>
      </c>
      <c r="J43" s="128">
        <f>+'RT (2)'!D21</f>
        <v>0</v>
      </c>
      <c r="K43" s="128">
        <f>+'RT (2)'!E21</f>
        <v>0</v>
      </c>
      <c r="L43" s="128">
        <f>+'RT (2)'!F21</f>
        <v>0</v>
      </c>
      <c r="M43" s="128">
        <f>+'RT (2)'!G21</f>
        <v>0</v>
      </c>
      <c r="N43" s="128">
        <f>+'RT (2)'!H21</f>
        <v>0</v>
      </c>
      <c r="O43" s="128">
        <f>+'RT (2)'!I21</f>
        <v>0</v>
      </c>
      <c r="P43" s="128">
        <f>+'RT (2)'!J21</f>
        <v>0</v>
      </c>
      <c r="Q43" s="128">
        <f>+'RT (2)'!K21</f>
        <v>0</v>
      </c>
      <c r="R43" s="128">
        <f>+'RT (2)'!L21</f>
        <v>0</v>
      </c>
      <c r="S43" s="128">
        <f>+'RT (2)'!M21</f>
        <v>0</v>
      </c>
      <c r="T43" s="178">
        <f t="shared" si="0"/>
        <v>0</v>
      </c>
      <c r="U43" s="19">
        <f t="shared" si="1"/>
        <v>0</v>
      </c>
      <c r="V43" s="178">
        <f t="shared" si="2"/>
        <v>0</v>
      </c>
      <c r="W43" s="19">
        <f t="shared" si="3"/>
        <v>0</v>
      </c>
    </row>
    <row r="44" spans="1:23">
      <c r="A44" s="128">
        <v>2</v>
      </c>
      <c r="B44" s="128" t="e">
        <f>+'RT (2)'!#REF!</f>
        <v>#REF!</v>
      </c>
      <c r="C44" s="128" t="e">
        <f>+'RT (2)'!#REF!</f>
        <v>#REF!</v>
      </c>
      <c r="D44" s="128" t="e">
        <f>+'RT (2)'!#REF!</f>
        <v>#REF!</v>
      </c>
      <c r="E44" s="128" t="e">
        <f>+'RT (2)'!#REF!</f>
        <v>#REF!</v>
      </c>
      <c r="F44" s="128" t="e">
        <f>+'RT (2)'!#REF!</f>
        <v>#REF!</v>
      </c>
      <c r="G44" s="128">
        <f>+'RT (2)'!A22</f>
        <v>8</v>
      </c>
      <c r="H44" s="128" t="str">
        <f>+'RT (2)'!B22</f>
        <v>Other significant payments (&gt; 50,000 USD)</v>
      </c>
      <c r="I44" s="128">
        <f>+'RT (2)'!C22</f>
        <v>0</v>
      </c>
      <c r="J44" s="128">
        <f>+'RT (2)'!D22</f>
        <v>0</v>
      </c>
      <c r="K44" s="128">
        <f>+'RT (2)'!E22</f>
        <v>0</v>
      </c>
      <c r="L44" s="128">
        <f>+'RT (2)'!F22</f>
        <v>0</v>
      </c>
      <c r="M44" s="128">
        <f>+'RT (2)'!G22</f>
        <v>0</v>
      </c>
      <c r="N44" s="128">
        <f>+'RT (2)'!H22</f>
        <v>0</v>
      </c>
      <c r="O44" s="128">
        <f>+'RT (2)'!I22</f>
        <v>0</v>
      </c>
      <c r="P44" s="128">
        <f>+'RT (2)'!J22</f>
        <v>0</v>
      </c>
      <c r="Q44" s="128">
        <f>+'RT (2)'!K22</f>
        <v>0</v>
      </c>
      <c r="R44" s="128">
        <f>+'RT (2)'!L22</f>
        <v>0</v>
      </c>
      <c r="S44" s="128">
        <f>+'RT (2)'!M22</f>
        <v>0</v>
      </c>
      <c r="T44" s="178">
        <f t="shared" si="0"/>
        <v>0</v>
      </c>
      <c r="U44" s="19">
        <f t="shared" si="1"/>
        <v>0</v>
      </c>
      <c r="V44" s="178">
        <f t="shared" si="2"/>
        <v>0</v>
      </c>
      <c r="W44" s="19">
        <f t="shared" si="3"/>
        <v>0</v>
      </c>
    </row>
    <row r="45" spans="1:23">
      <c r="A45" s="128">
        <v>2</v>
      </c>
      <c r="B45" s="128" t="e">
        <f>+'RT (2)'!#REF!</f>
        <v>#REF!</v>
      </c>
      <c r="C45" s="128" t="e">
        <f>+'RT (2)'!#REF!</f>
        <v>#REF!</v>
      </c>
      <c r="D45" s="128" t="e">
        <f>+'RT (2)'!#REF!</f>
        <v>#REF!</v>
      </c>
      <c r="E45" s="128" t="e">
        <f>+'RT (2)'!#REF!</f>
        <v>#REF!</v>
      </c>
      <c r="F45" s="128" t="e">
        <f>+'RT (2)'!#REF!</f>
        <v>#REF!</v>
      </c>
      <c r="G45" s="128">
        <f>+'RT (2)'!A23</f>
        <v>0</v>
      </c>
      <c r="H45" s="128" t="str">
        <f>+'RT (2)'!B23</f>
        <v>MoM (ME 1-ME 2-ME 3)</v>
      </c>
      <c r="I45" s="128">
        <f>+'RT (2)'!C23</f>
        <v>0</v>
      </c>
      <c r="J45" s="128">
        <f>+'RT (2)'!D23</f>
        <v>1260220</v>
      </c>
      <c r="K45" s="128">
        <f>+'RT (2)'!E23</f>
        <v>0</v>
      </c>
      <c r="L45" s="128">
        <f>+'RT (2)'!F23</f>
        <v>1260220</v>
      </c>
      <c r="M45" s="128">
        <f>+'RT (2)'!G23</f>
        <v>0</v>
      </c>
      <c r="N45" s="128">
        <f>+'RT (2)'!H23</f>
        <v>5582356.9500000002</v>
      </c>
      <c r="O45" s="128">
        <f>+'RT (2)'!I23</f>
        <v>0</v>
      </c>
      <c r="P45" s="128">
        <f>+'RT (2)'!J23</f>
        <v>5582356.9500000002</v>
      </c>
      <c r="Q45" s="128">
        <f>+'RT (2)'!K23</f>
        <v>0</v>
      </c>
      <c r="R45" s="128">
        <f>+'RT (2)'!L23</f>
        <v>-4322136.95</v>
      </c>
      <c r="S45" s="128">
        <f>+'RT (2)'!M23</f>
        <v>0</v>
      </c>
      <c r="T45" s="178">
        <f t="shared" si="0"/>
        <v>0</v>
      </c>
      <c r="U45" s="19">
        <f t="shared" si="1"/>
        <v>-4322136.95</v>
      </c>
      <c r="V45" s="178">
        <f t="shared" si="2"/>
        <v>0</v>
      </c>
      <c r="W45" s="19">
        <f t="shared" si="3"/>
        <v>-4322136.95</v>
      </c>
    </row>
    <row r="46" spans="1:23">
      <c r="A46" s="128">
        <v>2</v>
      </c>
      <c r="B46" s="128" t="e">
        <f>+'RT (2)'!#REF!</f>
        <v>#REF!</v>
      </c>
      <c r="C46" s="128" t="e">
        <f>+'RT (2)'!#REF!</f>
        <v>#REF!</v>
      </c>
      <c r="D46" s="128" t="e">
        <f>+'RT (2)'!#REF!</f>
        <v>#REF!</v>
      </c>
      <c r="E46" s="128" t="e">
        <f>+'RT (2)'!#REF!</f>
        <v>#REF!</v>
      </c>
      <c r="F46" s="128" t="e">
        <f>+'RT (2)'!#REF!</f>
        <v>#REF!</v>
      </c>
      <c r="G46" s="128">
        <f>+'RT (2)'!A24</f>
        <v>9</v>
      </c>
      <c r="H46" s="128" t="str">
        <f>+'RT (2)'!B24</f>
        <v>Royalties</v>
      </c>
      <c r="I46" s="128">
        <f>+'RT (2)'!C24</f>
        <v>0</v>
      </c>
      <c r="J46" s="128">
        <f>+'RT (2)'!D24</f>
        <v>622620</v>
      </c>
      <c r="K46" s="128">
        <f>+'RT (2)'!E24</f>
        <v>0</v>
      </c>
      <c r="L46" s="128">
        <f>+'RT (2)'!F24</f>
        <v>622620</v>
      </c>
      <c r="M46" s="128">
        <f>+'RT (2)'!G24</f>
        <v>0</v>
      </c>
      <c r="N46" s="128">
        <f>+'RT (2)'!H24</f>
        <v>2944756.95</v>
      </c>
      <c r="O46" s="128">
        <f>+'RT (2)'!I24</f>
        <v>0</v>
      </c>
      <c r="P46" s="128">
        <f>+'RT (2)'!J24</f>
        <v>2944756.95</v>
      </c>
      <c r="Q46" s="128">
        <f>+'RT (2)'!K24</f>
        <v>0</v>
      </c>
      <c r="R46" s="128">
        <f>+'RT (2)'!L24</f>
        <v>-2322136.9500000002</v>
      </c>
      <c r="S46" s="128" t="str">
        <f>+'RT (2)'!M24</f>
        <v>Not material difference</v>
      </c>
      <c r="T46" s="178">
        <f t="shared" si="0"/>
        <v>0</v>
      </c>
      <c r="U46" s="19">
        <f t="shared" si="1"/>
        <v>-2322136.9500000002</v>
      </c>
      <c r="V46" s="178">
        <f t="shared" si="2"/>
        <v>0</v>
      </c>
      <c r="W46" s="19">
        <f t="shared" si="3"/>
        <v>-2322136.9500000002</v>
      </c>
    </row>
    <row r="47" spans="1:23">
      <c r="A47" s="128">
        <v>2</v>
      </c>
      <c r="B47" s="128" t="e">
        <f>+'RT (2)'!#REF!</f>
        <v>#REF!</v>
      </c>
      <c r="C47" s="128" t="e">
        <f>+'RT (2)'!#REF!</f>
        <v>#REF!</v>
      </c>
      <c r="D47" s="128" t="e">
        <f>+'RT (2)'!#REF!</f>
        <v>#REF!</v>
      </c>
      <c r="E47" s="128" t="e">
        <f>+'RT (2)'!#REF!</f>
        <v>#REF!</v>
      </c>
      <c r="F47" s="128" t="e">
        <f>+'RT (2)'!#REF!</f>
        <v>#REF!</v>
      </c>
      <c r="G47" s="128">
        <f>+'RT (2)'!A25</f>
        <v>10</v>
      </c>
      <c r="H47" s="128" t="str">
        <f>+'RT (2)'!B25</f>
        <v>Signature Bonus</v>
      </c>
      <c r="I47" s="128">
        <f>+'RT (2)'!C25</f>
        <v>0</v>
      </c>
      <c r="J47" s="128">
        <f>+'RT (2)'!D25</f>
        <v>0</v>
      </c>
      <c r="K47" s="128">
        <f>+'RT (2)'!E25</f>
        <v>0</v>
      </c>
      <c r="L47" s="128">
        <f>+'RT (2)'!F25</f>
        <v>0</v>
      </c>
      <c r="M47" s="128">
        <f>+'RT (2)'!G25</f>
        <v>0</v>
      </c>
      <c r="N47" s="128">
        <f>+'RT (2)'!H25</f>
        <v>2000000</v>
      </c>
      <c r="O47" s="128">
        <f>+'RT (2)'!I25</f>
        <v>0</v>
      </c>
      <c r="P47" s="128">
        <f>+'RT (2)'!J25</f>
        <v>2000000</v>
      </c>
      <c r="Q47" s="128">
        <f>+'RT (2)'!K25</f>
        <v>0</v>
      </c>
      <c r="R47" s="128">
        <f>+'RT (2)'!L25</f>
        <v>-2000000</v>
      </c>
      <c r="S47" s="128" t="str">
        <f>+'RT (2)'!M25</f>
        <v>Not material difference</v>
      </c>
      <c r="T47" s="178">
        <f t="shared" si="0"/>
        <v>0</v>
      </c>
      <c r="U47" s="19">
        <f t="shared" si="1"/>
        <v>-2000000</v>
      </c>
      <c r="V47" s="178">
        <f t="shared" si="2"/>
        <v>0</v>
      </c>
      <c r="W47" s="19">
        <f t="shared" si="3"/>
        <v>-2000000</v>
      </c>
    </row>
    <row r="48" spans="1:23">
      <c r="A48" s="128">
        <v>2</v>
      </c>
      <c r="B48" s="128" t="e">
        <f>+'RT (2)'!#REF!</f>
        <v>#REF!</v>
      </c>
      <c r="C48" s="128" t="e">
        <f>+'RT (2)'!#REF!</f>
        <v>#REF!</v>
      </c>
      <c r="D48" s="128" t="e">
        <f>+'RT (2)'!#REF!</f>
        <v>#REF!</v>
      </c>
      <c r="E48" s="128" t="e">
        <f>+'RT (2)'!#REF!</f>
        <v>#REF!</v>
      </c>
      <c r="F48" s="128" t="e">
        <f>+'RT (2)'!#REF!</f>
        <v>#REF!</v>
      </c>
      <c r="G48" s="128">
        <f>+'RT (2)'!A26</f>
        <v>11</v>
      </c>
      <c r="H48" s="128" t="str">
        <f>+'RT (2)'!B26</f>
        <v>Production Split</v>
      </c>
      <c r="I48" s="128">
        <f>+'RT (2)'!C26</f>
        <v>0</v>
      </c>
      <c r="J48" s="128">
        <f>+'RT (2)'!D26</f>
        <v>0</v>
      </c>
      <c r="K48" s="128">
        <f>+'RT (2)'!E26</f>
        <v>0</v>
      </c>
      <c r="L48" s="128">
        <f>+'RT (2)'!F26</f>
        <v>0</v>
      </c>
      <c r="M48" s="128">
        <f>+'RT (2)'!G26</f>
        <v>0</v>
      </c>
      <c r="N48" s="128">
        <f>+'RT (2)'!H26</f>
        <v>0</v>
      </c>
      <c r="O48" s="128">
        <f>+'RT (2)'!I26</f>
        <v>0</v>
      </c>
      <c r="P48" s="128">
        <f>+'RT (2)'!J26</f>
        <v>0</v>
      </c>
      <c r="Q48" s="128">
        <f>+'RT (2)'!K26</f>
        <v>0</v>
      </c>
      <c r="R48" s="128">
        <f>+'RT (2)'!L26</f>
        <v>0</v>
      </c>
      <c r="S48" s="128">
        <f>+'RT (2)'!M26</f>
        <v>0</v>
      </c>
      <c r="T48" s="178">
        <f t="shared" si="0"/>
        <v>0</v>
      </c>
      <c r="U48" s="19">
        <f t="shared" si="1"/>
        <v>0</v>
      </c>
      <c r="V48" s="178">
        <f t="shared" si="2"/>
        <v>0</v>
      </c>
      <c r="W48" s="19">
        <f t="shared" si="3"/>
        <v>0</v>
      </c>
    </row>
    <row r="49" spans="1:23">
      <c r="A49" s="128">
        <v>2</v>
      </c>
      <c r="B49" s="128" t="e">
        <f>+'RT (2)'!#REF!</f>
        <v>#REF!</v>
      </c>
      <c r="C49" s="128" t="e">
        <f>+'RT (2)'!#REF!</f>
        <v>#REF!</v>
      </c>
      <c r="D49" s="128" t="e">
        <f>+'RT (2)'!#REF!</f>
        <v>#REF!</v>
      </c>
      <c r="E49" s="128" t="e">
        <f>+'RT (2)'!#REF!</f>
        <v>#REF!</v>
      </c>
      <c r="F49" s="128" t="e">
        <f>+'RT (2)'!#REF!</f>
        <v>#REF!</v>
      </c>
      <c r="G49" s="128">
        <f>+'RT (2)'!A27</f>
        <v>12</v>
      </c>
      <c r="H49" s="128" t="str">
        <f>+'RT (2)'!B27</f>
        <v>Dead Rent Fees</v>
      </c>
      <c r="I49" s="128">
        <f>+'RT (2)'!C27</f>
        <v>0</v>
      </c>
      <c r="J49" s="128">
        <f>+'RT (2)'!D27</f>
        <v>637600</v>
      </c>
      <c r="K49" s="128">
        <f>+'RT (2)'!E27</f>
        <v>0</v>
      </c>
      <c r="L49" s="128">
        <f>+'RT (2)'!F27</f>
        <v>637600</v>
      </c>
      <c r="M49" s="128">
        <f>+'RT (2)'!G27</f>
        <v>0</v>
      </c>
      <c r="N49" s="128">
        <f>+'RT (2)'!H27</f>
        <v>637600</v>
      </c>
      <c r="O49" s="128">
        <f>+'RT (2)'!I27</f>
        <v>0</v>
      </c>
      <c r="P49" s="128">
        <f>+'RT (2)'!J27</f>
        <v>637600</v>
      </c>
      <c r="Q49" s="128">
        <f>+'RT (2)'!K27</f>
        <v>0</v>
      </c>
      <c r="R49" s="128">
        <f>+'RT (2)'!L27</f>
        <v>0</v>
      </c>
      <c r="S49" s="128">
        <f>+'RT (2)'!M27</f>
        <v>0</v>
      </c>
      <c r="T49" s="178">
        <f t="shared" si="0"/>
        <v>0</v>
      </c>
      <c r="U49" s="19">
        <f t="shared" si="1"/>
        <v>0</v>
      </c>
      <c r="V49" s="178">
        <f t="shared" si="2"/>
        <v>0</v>
      </c>
      <c r="W49" s="19">
        <f t="shared" si="3"/>
        <v>0</v>
      </c>
    </row>
    <row r="50" spans="1:23">
      <c r="A50" s="128">
        <v>2</v>
      </c>
      <c r="B50" s="128" t="e">
        <f>+'RT (2)'!#REF!</f>
        <v>#REF!</v>
      </c>
      <c r="C50" s="128" t="e">
        <f>+'RT (2)'!#REF!</f>
        <v>#REF!</v>
      </c>
      <c r="D50" s="128" t="e">
        <f>+'RT (2)'!#REF!</f>
        <v>#REF!</v>
      </c>
      <c r="E50" s="128" t="e">
        <f>+'RT (2)'!#REF!</f>
        <v>#REF!</v>
      </c>
      <c r="F50" s="128" t="e">
        <f>+'RT (2)'!#REF!</f>
        <v>#REF!</v>
      </c>
      <c r="G50" s="128">
        <f>+'RT (2)'!A28</f>
        <v>13</v>
      </c>
      <c r="H50" s="128" t="str">
        <f>+'RT (2)'!B28</f>
        <v>Licence Fees</v>
      </c>
      <c r="I50" s="128">
        <f>+'RT (2)'!C28</f>
        <v>0</v>
      </c>
      <c r="J50" s="128">
        <f>+'RT (2)'!D28</f>
        <v>0</v>
      </c>
      <c r="K50" s="128">
        <f>+'RT (2)'!E28</f>
        <v>0</v>
      </c>
      <c r="L50" s="128">
        <f>+'RT (2)'!F28</f>
        <v>0</v>
      </c>
      <c r="M50" s="128">
        <f>+'RT (2)'!G28</f>
        <v>0</v>
      </c>
      <c r="N50" s="128">
        <f>+'RT (2)'!H28</f>
        <v>0</v>
      </c>
      <c r="O50" s="128">
        <f>+'RT (2)'!I28</f>
        <v>0</v>
      </c>
      <c r="P50" s="128">
        <f>+'RT (2)'!J28</f>
        <v>0</v>
      </c>
      <c r="Q50" s="128">
        <f>+'RT (2)'!K28</f>
        <v>0</v>
      </c>
      <c r="R50" s="128">
        <f>+'RT (2)'!L28</f>
        <v>0</v>
      </c>
      <c r="S50" s="128">
        <f>+'RT (2)'!M28</f>
        <v>0</v>
      </c>
      <c r="T50" s="178">
        <f t="shared" si="0"/>
        <v>0</v>
      </c>
      <c r="U50" s="19">
        <f t="shared" si="1"/>
        <v>0</v>
      </c>
      <c r="V50" s="178">
        <f t="shared" si="2"/>
        <v>0</v>
      </c>
      <c r="W50" s="19">
        <f t="shared" si="3"/>
        <v>0</v>
      </c>
    </row>
    <row r="51" spans="1:23">
      <c r="A51" s="128">
        <v>2</v>
      </c>
      <c r="B51" s="128" t="e">
        <f>+'RT (2)'!#REF!</f>
        <v>#REF!</v>
      </c>
      <c r="C51" s="128" t="e">
        <f>+'RT (2)'!#REF!</f>
        <v>#REF!</v>
      </c>
      <c r="D51" s="128" t="e">
        <f>+'RT (2)'!#REF!</f>
        <v>#REF!</v>
      </c>
      <c r="E51" s="128" t="e">
        <f>+'RT (2)'!#REF!</f>
        <v>#REF!</v>
      </c>
      <c r="F51" s="128" t="e">
        <f>+'RT (2)'!#REF!</f>
        <v>#REF!</v>
      </c>
      <c r="G51" s="128">
        <f>+'RT (2)'!A29</f>
        <v>14</v>
      </c>
      <c r="H51" s="128" t="str">
        <f>+'RT (2)'!B29</f>
        <v>Dividends</v>
      </c>
      <c r="I51" s="128">
        <f>+'RT (2)'!C29</f>
        <v>0</v>
      </c>
      <c r="J51" s="128">
        <f>+'RT (2)'!D29</f>
        <v>0</v>
      </c>
      <c r="K51" s="128">
        <f>+'RT (2)'!E29</f>
        <v>0</v>
      </c>
      <c r="L51" s="128">
        <f>+'RT (2)'!F29</f>
        <v>0</v>
      </c>
      <c r="M51" s="128">
        <f>+'RT (2)'!G29</f>
        <v>0</v>
      </c>
      <c r="N51" s="128">
        <f>+'RT (2)'!H29</f>
        <v>0</v>
      </c>
      <c r="O51" s="128">
        <f>+'RT (2)'!I29</f>
        <v>0</v>
      </c>
      <c r="P51" s="128">
        <f>+'RT (2)'!J29</f>
        <v>0</v>
      </c>
      <c r="Q51" s="128">
        <f>+'RT (2)'!K29</f>
        <v>0</v>
      </c>
      <c r="R51" s="128">
        <f>+'RT (2)'!L29</f>
        <v>0</v>
      </c>
      <c r="S51" s="128">
        <f>+'RT (2)'!M29</f>
        <v>0</v>
      </c>
      <c r="T51" s="178">
        <f t="shared" si="0"/>
        <v>0</v>
      </c>
      <c r="U51" s="19">
        <f t="shared" si="1"/>
        <v>0</v>
      </c>
      <c r="V51" s="178">
        <f t="shared" si="2"/>
        <v>0</v>
      </c>
      <c r="W51" s="19">
        <f t="shared" si="3"/>
        <v>0</v>
      </c>
    </row>
    <row r="52" spans="1:23">
      <c r="A52" s="128">
        <v>2</v>
      </c>
      <c r="B52" s="128" t="e">
        <f>+'RT (2)'!#REF!</f>
        <v>#REF!</v>
      </c>
      <c r="C52" s="128" t="e">
        <f>+'RT (2)'!#REF!</f>
        <v>#REF!</v>
      </c>
      <c r="D52" s="128" t="e">
        <f>+'RT (2)'!#REF!</f>
        <v>#REF!</v>
      </c>
      <c r="E52" s="128" t="e">
        <f>+'RT (2)'!#REF!</f>
        <v>#REF!</v>
      </c>
      <c r="F52" s="128" t="e">
        <f>+'RT (2)'!#REF!</f>
        <v>#REF!</v>
      </c>
      <c r="G52" s="128">
        <f>+'RT (2)'!A32</f>
        <v>17</v>
      </c>
      <c r="H52" s="128" t="str">
        <f>+'RT (2)'!B32</f>
        <v>Other significant payments (&gt; 50,000 USD)</v>
      </c>
      <c r="I52" s="128">
        <f>+'RT (2)'!C32</f>
        <v>0</v>
      </c>
      <c r="J52" s="128">
        <f>+'RT (2)'!D32</f>
        <v>0</v>
      </c>
      <c r="K52" s="128">
        <f>+'RT (2)'!E32</f>
        <v>0</v>
      </c>
      <c r="L52" s="128">
        <f>+'RT (2)'!F32</f>
        <v>0</v>
      </c>
      <c r="M52" s="128">
        <f>+'RT (2)'!G32</f>
        <v>0</v>
      </c>
      <c r="N52" s="128">
        <f>+'RT (2)'!H32</f>
        <v>0</v>
      </c>
      <c r="O52" s="128">
        <f>+'RT (2)'!I32</f>
        <v>0</v>
      </c>
      <c r="P52" s="128">
        <f>+'RT (2)'!J32</f>
        <v>0</v>
      </c>
      <c r="Q52" s="128">
        <f>+'RT (2)'!K32</f>
        <v>0</v>
      </c>
      <c r="R52" s="128">
        <f>+'RT (2)'!L32</f>
        <v>0</v>
      </c>
      <c r="S52" s="128">
        <f>+'RT (2)'!M32</f>
        <v>0</v>
      </c>
      <c r="T52" s="178">
        <f t="shared" si="0"/>
        <v>0</v>
      </c>
      <c r="U52" s="19">
        <f t="shared" si="1"/>
        <v>0</v>
      </c>
      <c r="V52" s="178">
        <f t="shared" si="2"/>
        <v>0</v>
      </c>
      <c r="W52" s="19">
        <f t="shared" si="3"/>
        <v>0</v>
      </c>
    </row>
    <row r="53" spans="1:23">
      <c r="A53" s="128">
        <v>2</v>
      </c>
      <c r="B53" s="128" t="e">
        <f>+'RT (2)'!#REF!</f>
        <v>#REF!</v>
      </c>
      <c r="C53" s="128" t="e">
        <f>+'RT (2)'!#REF!</f>
        <v>#REF!</v>
      </c>
      <c r="D53" s="128" t="e">
        <f>+'RT (2)'!#REF!</f>
        <v>#REF!</v>
      </c>
      <c r="E53" s="128" t="e">
        <f>+'RT (2)'!#REF!</f>
        <v>#REF!</v>
      </c>
      <c r="F53" s="128" t="e">
        <f>+'RT (2)'!#REF!</f>
        <v>#REF!</v>
      </c>
      <c r="G53" s="128">
        <f>+'RT (2)'!A33</f>
        <v>0</v>
      </c>
      <c r="H53" s="128">
        <f>+'RT (2)'!B33</f>
        <v>0</v>
      </c>
      <c r="I53" s="128">
        <f>+'RT (2)'!C33</f>
        <v>0</v>
      </c>
      <c r="J53" s="128">
        <f>+'RT (2)'!D33</f>
        <v>0</v>
      </c>
      <c r="K53" s="128">
        <f>+'RT (2)'!E33</f>
        <v>0</v>
      </c>
      <c r="L53" s="128">
        <f>+'RT (2)'!F33</f>
        <v>0</v>
      </c>
      <c r="M53" s="128">
        <f>+'RT (2)'!G33</f>
        <v>0</v>
      </c>
      <c r="N53" s="128">
        <f>+'RT (2)'!H33</f>
        <v>0</v>
      </c>
      <c r="O53" s="128">
        <f>+'RT (2)'!I33</f>
        <v>0</v>
      </c>
      <c r="P53" s="128">
        <f>+'RT (2)'!J33</f>
        <v>0</v>
      </c>
      <c r="Q53" s="128">
        <f>+'RT (2)'!K33</f>
        <v>0</v>
      </c>
      <c r="R53" s="128">
        <f>+'RT (2)'!L33</f>
        <v>0</v>
      </c>
      <c r="S53" s="128">
        <f>+'RT (2)'!M33</f>
        <v>0</v>
      </c>
      <c r="T53" s="178">
        <f t="shared" si="0"/>
        <v>0</v>
      </c>
      <c r="U53" s="19">
        <f t="shared" si="1"/>
        <v>0</v>
      </c>
      <c r="V53" s="178">
        <f t="shared" si="2"/>
        <v>0</v>
      </c>
      <c r="W53" s="19">
        <f t="shared" si="3"/>
        <v>0</v>
      </c>
    </row>
    <row r="54" spans="1:23">
      <c r="A54" s="128">
        <v>2</v>
      </c>
      <c r="B54" s="128" t="e">
        <f>+'RT (2)'!#REF!</f>
        <v>#REF!</v>
      </c>
      <c r="C54" s="128" t="e">
        <f>+'RT (2)'!#REF!</f>
        <v>#REF!</v>
      </c>
      <c r="D54" s="128" t="e">
        <f>+'RT (2)'!#REF!</f>
        <v>#REF!</v>
      </c>
      <c r="E54" s="128" t="e">
        <f>+'RT (2)'!#REF!</f>
        <v>#REF!</v>
      </c>
      <c r="F54" s="128" t="e">
        <f>+'RT (2)'!#REF!</f>
        <v>#REF!</v>
      </c>
      <c r="G54" s="128">
        <f>+'RT (2)'!A34</f>
        <v>0</v>
      </c>
      <c r="H54" s="128">
        <f>+'RT (2)'!B34</f>
        <v>0</v>
      </c>
      <c r="I54" s="128">
        <f>+'RT (2)'!C34</f>
        <v>0</v>
      </c>
      <c r="J54" s="128">
        <f>+'RT (2)'!D34</f>
        <v>0</v>
      </c>
      <c r="K54" s="128">
        <f>+'RT (2)'!E34</f>
        <v>0</v>
      </c>
      <c r="L54" s="128">
        <f>+'RT (2)'!F34</f>
        <v>0</v>
      </c>
      <c r="M54" s="128">
        <f>+'RT (2)'!G34</f>
        <v>0</v>
      </c>
      <c r="N54" s="128">
        <f>+'RT (2)'!H34</f>
        <v>0</v>
      </c>
      <c r="O54" s="128">
        <f>+'RT (2)'!I34</f>
        <v>0</v>
      </c>
      <c r="P54" s="128">
        <f>+'RT (2)'!J34</f>
        <v>0</v>
      </c>
      <c r="Q54" s="128">
        <f>+'RT (2)'!K34</f>
        <v>0</v>
      </c>
      <c r="R54" s="128">
        <f>+'RT (2)'!L34</f>
        <v>0</v>
      </c>
      <c r="S54" s="128">
        <f>+'RT (2)'!M34</f>
        <v>0</v>
      </c>
      <c r="T54" s="178">
        <f t="shared" si="0"/>
        <v>0</v>
      </c>
      <c r="U54" s="19">
        <f t="shared" si="1"/>
        <v>0</v>
      </c>
      <c r="V54" s="178">
        <f t="shared" si="2"/>
        <v>0</v>
      </c>
      <c r="W54" s="19">
        <f t="shared" si="3"/>
        <v>0</v>
      </c>
    </row>
    <row r="55" spans="1:23">
      <c r="A55" s="128">
        <v>2</v>
      </c>
      <c r="B55" s="128" t="e">
        <f>+'RT (2)'!#REF!</f>
        <v>#REF!</v>
      </c>
      <c r="C55" s="128" t="e">
        <f>+'RT (2)'!#REF!</f>
        <v>#REF!</v>
      </c>
      <c r="D55" s="128" t="e">
        <f>+'RT (2)'!#REF!</f>
        <v>#REF!</v>
      </c>
      <c r="E55" s="128" t="e">
        <f>+'RT (2)'!#REF!</f>
        <v>#REF!</v>
      </c>
      <c r="F55" s="128" t="e">
        <f>+'RT (2)'!#REF!</f>
        <v>#REF!</v>
      </c>
      <c r="G55" s="128">
        <f>+'RT (2)'!A35</f>
        <v>0</v>
      </c>
      <c r="H55" s="128">
        <f>+'RT (2)'!B35</f>
        <v>0</v>
      </c>
      <c r="I55" s="128">
        <f>+'RT (2)'!C35</f>
        <v>0</v>
      </c>
      <c r="J55" s="128">
        <f>+'RT (2)'!D35</f>
        <v>0</v>
      </c>
      <c r="K55" s="128">
        <f>+'RT (2)'!E35</f>
        <v>0</v>
      </c>
      <c r="L55" s="128">
        <f>+'RT (2)'!F35</f>
        <v>0</v>
      </c>
      <c r="M55" s="128">
        <f>+'RT (2)'!G35</f>
        <v>0</v>
      </c>
      <c r="N55" s="128">
        <f>+'RT (2)'!H35</f>
        <v>0</v>
      </c>
      <c r="O55" s="128">
        <f>+'RT (2)'!I35</f>
        <v>0</v>
      </c>
      <c r="P55" s="128">
        <f>+'RT (2)'!J35</f>
        <v>0</v>
      </c>
      <c r="Q55" s="128">
        <f>+'RT (2)'!K35</f>
        <v>0</v>
      </c>
      <c r="R55" s="128">
        <f>+'RT (2)'!L35</f>
        <v>0</v>
      </c>
      <c r="S55" s="128">
        <f>+'RT (2)'!M35</f>
        <v>0</v>
      </c>
      <c r="T55" s="178">
        <f t="shared" si="0"/>
        <v>0</v>
      </c>
      <c r="U55" s="19">
        <f t="shared" si="1"/>
        <v>0</v>
      </c>
      <c r="V55" s="178">
        <f t="shared" si="2"/>
        <v>0</v>
      </c>
      <c r="W55" s="19">
        <f t="shared" si="3"/>
        <v>0</v>
      </c>
    </row>
    <row r="56" spans="1:23">
      <c r="A56" s="128">
        <v>2</v>
      </c>
      <c r="B56" s="128" t="e">
        <f>+'RT (2)'!#REF!</f>
        <v>#REF!</v>
      </c>
      <c r="C56" s="128" t="e">
        <f>+'RT (2)'!#REF!</f>
        <v>#REF!</v>
      </c>
      <c r="D56" s="128" t="e">
        <f>+'RT (2)'!#REF!</f>
        <v>#REF!</v>
      </c>
      <c r="E56" s="128" t="e">
        <f>+'RT (2)'!#REF!</f>
        <v>#REF!</v>
      </c>
      <c r="F56" s="128" t="e">
        <f>+'RT (2)'!#REF!</f>
        <v>#REF!</v>
      </c>
      <c r="G56" s="128">
        <f>+'RT (2)'!A36</f>
        <v>0</v>
      </c>
      <c r="H56" s="128" t="str">
        <f>+'RT (2)'!B36</f>
        <v>States/regions</v>
      </c>
      <c r="I56" s="128">
        <f>+'RT (2)'!C36</f>
        <v>0</v>
      </c>
      <c r="J56" s="128">
        <f>+'RT (2)'!D36</f>
        <v>0</v>
      </c>
      <c r="K56" s="128">
        <f>+'RT (2)'!E36</f>
        <v>0</v>
      </c>
      <c r="L56" s="128">
        <f>+'RT (2)'!F36</f>
        <v>0</v>
      </c>
      <c r="M56" s="128">
        <f>+'RT (2)'!G36</f>
        <v>0</v>
      </c>
      <c r="N56" s="128">
        <f>+'RT (2)'!H36</f>
        <v>0</v>
      </c>
      <c r="O56" s="128">
        <f>+'RT (2)'!I36</f>
        <v>0</v>
      </c>
      <c r="P56" s="128">
        <f>+'RT (2)'!J36</f>
        <v>0</v>
      </c>
      <c r="Q56" s="128">
        <f>+'RT (2)'!K36</f>
        <v>0</v>
      </c>
      <c r="R56" s="128">
        <f>+'RT (2)'!L36</f>
        <v>0</v>
      </c>
      <c r="S56" s="128">
        <f>+'RT (2)'!M36</f>
        <v>0</v>
      </c>
      <c r="T56" s="178">
        <f t="shared" si="0"/>
        <v>0</v>
      </c>
      <c r="U56" s="19">
        <f t="shared" si="1"/>
        <v>0</v>
      </c>
      <c r="V56" s="178">
        <f t="shared" si="2"/>
        <v>0</v>
      </c>
      <c r="W56" s="19">
        <f t="shared" si="3"/>
        <v>0</v>
      </c>
    </row>
    <row r="57" spans="1:23">
      <c r="A57" s="128">
        <v>2</v>
      </c>
      <c r="B57" s="128" t="e">
        <f>+'RT (2)'!#REF!</f>
        <v>#REF!</v>
      </c>
      <c r="C57" s="128" t="e">
        <f>+'RT (2)'!#REF!</f>
        <v>#REF!</v>
      </c>
      <c r="D57" s="128" t="e">
        <f>+'RT (2)'!#REF!</f>
        <v>#REF!</v>
      </c>
      <c r="E57" s="128" t="e">
        <f>+'RT (2)'!#REF!</f>
        <v>#REF!</v>
      </c>
      <c r="F57" s="128" t="e">
        <f>+'RT (2)'!#REF!</f>
        <v>#REF!</v>
      </c>
      <c r="G57" s="128">
        <f>+'RT (2)'!A37</f>
        <v>18</v>
      </c>
      <c r="H57" s="128" t="str">
        <f>+'RT (2)'!B37</f>
        <v>Contribution to the State/region social development fund</v>
      </c>
      <c r="I57" s="128">
        <f>+'RT (2)'!C37</f>
        <v>0</v>
      </c>
      <c r="J57" s="128">
        <f>+'RT (2)'!D37</f>
        <v>0</v>
      </c>
      <c r="K57" s="128">
        <f>+'RT (2)'!E37</f>
        <v>0</v>
      </c>
      <c r="L57" s="128">
        <f>+'RT (2)'!F37</f>
        <v>0</v>
      </c>
      <c r="M57" s="128">
        <f>+'RT (2)'!G37</f>
        <v>0</v>
      </c>
      <c r="N57" s="128">
        <f>+'RT (2)'!H37</f>
        <v>0</v>
      </c>
      <c r="O57" s="128">
        <f>+'RT (2)'!I37</f>
        <v>0</v>
      </c>
      <c r="P57" s="128">
        <f>+'RT (2)'!J37</f>
        <v>0</v>
      </c>
      <c r="Q57" s="128">
        <f>+'RT (2)'!K37</f>
        <v>0</v>
      </c>
      <c r="R57" s="128">
        <f>+'RT (2)'!L37</f>
        <v>0</v>
      </c>
      <c r="S57" s="128">
        <f>+'RT (2)'!M37</f>
        <v>0</v>
      </c>
      <c r="T57" s="178">
        <f t="shared" si="0"/>
        <v>0</v>
      </c>
      <c r="U57" s="19">
        <f t="shared" si="1"/>
        <v>0</v>
      </c>
      <c r="V57" s="178">
        <f t="shared" si="2"/>
        <v>0</v>
      </c>
      <c r="W57" s="19">
        <f t="shared" si="3"/>
        <v>0</v>
      </c>
    </row>
    <row r="58" spans="1:23">
      <c r="A58" s="128">
        <v>2</v>
      </c>
      <c r="B58" s="128" t="e">
        <f>+'RT (2)'!#REF!</f>
        <v>#REF!</v>
      </c>
      <c r="C58" s="128" t="e">
        <f>+'RT (2)'!#REF!</f>
        <v>#REF!</v>
      </c>
      <c r="D58" s="128" t="e">
        <f>+'RT (2)'!#REF!</f>
        <v>#REF!</v>
      </c>
      <c r="E58" s="128" t="e">
        <f>+'RT (2)'!#REF!</f>
        <v>#REF!</v>
      </c>
      <c r="F58" s="128" t="e">
        <f>+'RT (2)'!#REF!</f>
        <v>#REF!</v>
      </c>
      <c r="G58" s="128">
        <f>+'RT (2)'!A38</f>
        <v>0</v>
      </c>
      <c r="H58" s="128" t="str">
        <f>+'RT (2)'!B38</f>
        <v>Social payments</v>
      </c>
      <c r="I58" s="128">
        <f>+'RT (2)'!C38</f>
        <v>0</v>
      </c>
      <c r="J58" s="128">
        <f>+'RT (2)'!D38</f>
        <v>0</v>
      </c>
      <c r="K58" s="128">
        <f>+'RT (2)'!E38</f>
        <v>0</v>
      </c>
      <c r="L58" s="128">
        <f>+'RT (2)'!F38</f>
        <v>0</v>
      </c>
      <c r="M58" s="128">
        <f>+'RT (2)'!G38</f>
        <v>0</v>
      </c>
      <c r="N58" s="128">
        <f>+'RT (2)'!H38</f>
        <v>0</v>
      </c>
      <c r="O58" s="128">
        <f>+'RT (2)'!I38</f>
        <v>0</v>
      </c>
      <c r="P58" s="128">
        <f>+'RT (2)'!J38</f>
        <v>0</v>
      </c>
      <c r="Q58" s="128">
        <f>+'RT (2)'!K38</f>
        <v>0</v>
      </c>
      <c r="R58" s="128">
        <f>+'RT (2)'!L38</f>
        <v>0</v>
      </c>
      <c r="S58" s="128">
        <f>+'RT (2)'!M38</f>
        <v>0</v>
      </c>
      <c r="T58" s="178">
        <f t="shared" si="0"/>
        <v>0</v>
      </c>
      <c r="U58" s="19">
        <f t="shared" si="1"/>
        <v>0</v>
      </c>
      <c r="V58" s="178">
        <f t="shared" si="2"/>
        <v>0</v>
      </c>
      <c r="W58" s="19">
        <f t="shared" si="3"/>
        <v>0</v>
      </c>
    </row>
    <row r="59" spans="1:23">
      <c r="A59" s="128">
        <v>2</v>
      </c>
      <c r="B59" s="128" t="e">
        <f>+'RT (2)'!#REF!</f>
        <v>#REF!</v>
      </c>
      <c r="C59" s="128" t="e">
        <f>+'RT (2)'!#REF!</f>
        <v>#REF!</v>
      </c>
      <c r="D59" s="128" t="e">
        <f>+'RT (2)'!#REF!</f>
        <v>#REF!</v>
      </c>
      <c r="E59" s="128" t="e">
        <f>+'RT (2)'!#REF!</f>
        <v>#REF!</v>
      </c>
      <c r="F59" s="128" t="e">
        <f>+'RT (2)'!#REF!</f>
        <v>#REF!</v>
      </c>
      <c r="G59" s="128">
        <f>+'RT (2)'!A39</f>
        <v>19</v>
      </c>
      <c r="H59" s="128" t="str">
        <f>+'RT (2)'!B39</f>
        <v>Mandatory Corporate Social Responsibility</v>
      </c>
      <c r="I59" s="128">
        <f>+'RT (2)'!C39</f>
        <v>0</v>
      </c>
      <c r="J59" s="128">
        <f>+'RT (2)'!D39</f>
        <v>0</v>
      </c>
      <c r="K59" s="128">
        <f>+'RT (2)'!E39</f>
        <v>0</v>
      </c>
      <c r="L59" s="128">
        <f>+'RT (2)'!F39</f>
        <v>0</v>
      </c>
      <c r="M59" s="128">
        <f>+'RT (2)'!G39</f>
        <v>0</v>
      </c>
      <c r="N59" s="128">
        <f>+'RT (2)'!H39</f>
        <v>0</v>
      </c>
      <c r="O59" s="128">
        <f>+'RT (2)'!I39</f>
        <v>0</v>
      </c>
      <c r="P59" s="128">
        <f>+'RT (2)'!J39</f>
        <v>0</v>
      </c>
      <c r="Q59" s="128">
        <f>+'RT (2)'!K39</f>
        <v>0</v>
      </c>
      <c r="R59" s="128">
        <f>+'RT (2)'!L39</f>
        <v>0</v>
      </c>
      <c r="S59" s="128">
        <f>+'RT (2)'!M39</f>
        <v>0</v>
      </c>
      <c r="T59" s="178">
        <f t="shared" si="0"/>
        <v>0</v>
      </c>
      <c r="U59" s="19">
        <f t="shared" si="1"/>
        <v>0</v>
      </c>
      <c r="V59" s="178">
        <f t="shared" si="2"/>
        <v>0</v>
      </c>
      <c r="W59" s="19">
        <f t="shared" si="3"/>
        <v>0</v>
      </c>
    </row>
    <row r="60" spans="1:23">
      <c r="A60" s="128">
        <v>2</v>
      </c>
      <c r="B60" s="128" t="e">
        <f>+'RT (2)'!#REF!</f>
        <v>#REF!</v>
      </c>
      <c r="C60" s="128" t="e">
        <f>+'RT (2)'!#REF!</f>
        <v>#REF!</v>
      </c>
      <c r="D60" s="128" t="e">
        <f>+'RT (2)'!#REF!</f>
        <v>#REF!</v>
      </c>
      <c r="E60" s="128" t="e">
        <f>+'RT (2)'!#REF!</f>
        <v>#REF!</v>
      </c>
      <c r="F60" s="128" t="e">
        <f>+'RT (2)'!#REF!</f>
        <v>#REF!</v>
      </c>
      <c r="G60" s="128">
        <f>+'RT (2)'!A40</f>
        <v>20</v>
      </c>
      <c r="H60" s="128" t="str">
        <f>+'RT (2)'!B40</f>
        <v>Voluntary Corporate Social Responsibility</v>
      </c>
      <c r="I60" s="128">
        <f>+'RT (2)'!C40</f>
        <v>0</v>
      </c>
      <c r="J60" s="128">
        <f>+'RT (2)'!D40</f>
        <v>0</v>
      </c>
      <c r="K60" s="128">
        <f>+'RT (2)'!E40</f>
        <v>0</v>
      </c>
      <c r="L60" s="128">
        <f>+'RT (2)'!F40</f>
        <v>0</v>
      </c>
      <c r="M60" s="128">
        <f>+'RT (2)'!G40</f>
        <v>0</v>
      </c>
      <c r="N60" s="128">
        <f>+'RT (2)'!H40</f>
        <v>0</v>
      </c>
      <c r="O60" s="128">
        <f>+'RT (2)'!I40</f>
        <v>0</v>
      </c>
      <c r="P60" s="128">
        <f>+'RT (2)'!J40</f>
        <v>0</v>
      </c>
      <c r="Q60" s="128">
        <f>+'RT (2)'!K40</f>
        <v>0</v>
      </c>
      <c r="R60" s="128">
        <f>+'RT (2)'!L40</f>
        <v>0</v>
      </c>
      <c r="S60" s="128">
        <f>+'RT (2)'!M40</f>
        <v>0</v>
      </c>
      <c r="T60" s="178">
        <f t="shared" si="0"/>
        <v>0</v>
      </c>
      <c r="U60" s="19">
        <f t="shared" si="1"/>
        <v>0</v>
      </c>
      <c r="V60" s="178">
        <f t="shared" si="2"/>
        <v>0</v>
      </c>
      <c r="W60" s="19">
        <f t="shared" si="3"/>
        <v>0</v>
      </c>
    </row>
    <row r="61" spans="1:23">
      <c r="A61" s="128">
        <v>2</v>
      </c>
      <c r="B61" s="128" t="e">
        <f>+'RT (2)'!#REF!</f>
        <v>#REF!</v>
      </c>
      <c r="C61" s="128" t="e">
        <f>+'RT (2)'!#REF!</f>
        <v>#REF!</v>
      </c>
      <c r="D61" s="128" t="e">
        <f>+'RT (2)'!#REF!</f>
        <v>#REF!</v>
      </c>
      <c r="E61" s="128" t="e">
        <f>+'RT (2)'!#REF!</f>
        <v>#REF!</v>
      </c>
      <c r="F61" s="128" t="e">
        <f>+'RT (2)'!#REF!</f>
        <v>#REF!</v>
      </c>
      <c r="G61" s="128">
        <f>+'RT (2)'!A41</f>
        <v>0</v>
      </c>
      <c r="H61" s="128" t="str">
        <f>+'RT (2)'!B41</f>
        <v>Total payments in cash</v>
      </c>
      <c r="I61" s="128">
        <f>+'RT (2)'!C41</f>
        <v>0</v>
      </c>
      <c r="J61" s="128">
        <f>+'RT (2)'!D41</f>
        <v>1260220</v>
      </c>
      <c r="K61" s="128">
        <f>+'RT (2)'!E41</f>
        <v>0</v>
      </c>
      <c r="L61" s="128">
        <f>+'RT (2)'!F41</f>
        <v>1260220</v>
      </c>
      <c r="M61" s="128">
        <f>+'RT (2)'!G41</f>
        <v>0</v>
      </c>
      <c r="N61" s="128">
        <f>+'RT (2)'!H41</f>
        <v>17828158684.950001</v>
      </c>
      <c r="O61" s="128">
        <f>+'RT (2)'!I41</f>
        <v>-17822576328</v>
      </c>
      <c r="P61" s="128">
        <f>+'RT (2)'!J41</f>
        <v>5582356.9500000002</v>
      </c>
      <c r="Q61" s="128">
        <f>+'RT (2)'!K41</f>
        <v>0</v>
      </c>
      <c r="R61" s="128">
        <f>+'RT (2)'!L41</f>
        <v>-4322136.95</v>
      </c>
      <c r="S61" s="128">
        <f>+'RT (2)'!M41</f>
        <v>0</v>
      </c>
      <c r="T61" s="178">
        <f t="shared" si="0"/>
        <v>0</v>
      </c>
      <c r="U61" s="19">
        <f t="shared" si="1"/>
        <v>-17826898464.950001</v>
      </c>
      <c r="V61" s="178">
        <f t="shared" si="2"/>
        <v>0</v>
      </c>
      <c r="W61" s="19">
        <f t="shared" si="3"/>
        <v>-4322136.95</v>
      </c>
    </row>
    <row r="62" spans="1:23">
      <c r="A62" s="128">
        <v>3</v>
      </c>
      <c r="B62" s="128" t="e">
        <f>+'RT (3)'!#REF!</f>
        <v>#REF!</v>
      </c>
      <c r="C62" s="128" t="e">
        <f>+'RT (3)'!#REF!</f>
        <v>#REF!</v>
      </c>
      <c r="D62" s="128" t="e">
        <f>+'RT (3)'!#REF!</f>
        <v>#REF!</v>
      </c>
      <c r="E62" s="128" t="e">
        <f>+'RT (3)'!#REF!</f>
        <v>#REF!</v>
      </c>
      <c r="F62" s="128" t="e">
        <f>+'RT (3)'!#REF!</f>
        <v>#REF!</v>
      </c>
      <c r="G62" s="128">
        <f>+'RT (3)'!A9</f>
        <v>0</v>
      </c>
      <c r="H62" s="128" t="str">
        <f>+'RT (3)'!B9</f>
        <v>Payments in kind</v>
      </c>
      <c r="I62" s="128">
        <f>+'RT (3)'!C9</f>
        <v>0</v>
      </c>
      <c r="J62" s="128">
        <f>+'RT (3)'!D9</f>
        <v>0</v>
      </c>
      <c r="K62" s="128">
        <f>+'RT (3)'!E9</f>
        <v>0</v>
      </c>
      <c r="L62" s="128">
        <f>+'RT (3)'!F9</f>
        <v>0</v>
      </c>
      <c r="M62" s="128">
        <f>+'RT (3)'!G9</f>
        <v>0</v>
      </c>
      <c r="N62" s="128">
        <f>+'RT (3)'!H9</f>
        <v>0</v>
      </c>
      <c r="O62" s="128">
        <f>+'RT (3)'!I9</f>
        <v>0</v>
      </c>
      <c r="P62" s="128">
        <f>+'RT (3)'!J9</f>
        <v>0</v>
      </c>
      <c r="Q62" s="128">
        <f>+'RT (3)'!K9</f>
        <v>0</v>
      </c>
      <c r="R62" s="128">
        <f>+'RT (3)'!L9</f>
        <v>0</v>
      </c>
      <c r="S62" s="128">
        <f>+'RT (3)'!M9</f>
        <v>0</v>
      </c>
      <c r="T62" s="178">
        <f t="shared" si="0"/>
        <v>0</v>
      </c>
      <c r="U62" s="19">
        <f t="shared" si="1"/>
        <v>0</v>
      </c>
      <c r="V62" s="178">
        <f t="shared" si="2"/>
        <v>0</v>
      </c>
      <c r="W62" s="19">
        <f t="shared" si="3"/>
        <v>0</v>
      </c>
    </row>
    <row r="63" spans="1:23">
      <c r="A63" s="128">
        <v>3</v>
      </c>
      <c r="B63" s="128" t="e">
        <f>+'RT (3)'!#REF!</f>
        <v>#REF!</v>
      </c>
      <c r="C63" s="128" t="e">
        <f>+'RT (3)'!#REF!</f>
        <v>#REF!</v>
      </c>
      <c r="D63" s="128" t="e">
        <f>+'RT (3)'!#REF!</f>
        <v>#REF!</v>
      </c>
      <c r="E63" s="128" t="e">
        <f>+'RT (3)'!#REF!</f>
        <v>#REF!</v>
      </c>
      <c r="F63" s="128" t="e">
        <f>+'RT (3)'!#REF!</f>
        <v>#REF!</v>
      </c>
      <c r="G63" s="128">
        <f>+'RT (3)'!A10</f>
        <v>0</v>
      </c>
      <c r="H63" s="128" t="str">
        <f>+'RT (3)'!B10</f>
        <v>Tin in MT</v>
      </c>
      <c r="I63" s="128">
        <f>+'RT (3)'!C10</f>
        <v>0</v>
      </c>
      <c r="J63" s="128">
        <f>+'RT (3)'!D10</f>
        <v>528</v>
      </c>
      <c r="K63" s="128">
        <f>+'RT (3)'!E10</f>
        <v>0</v>
      </c>
      <c r="L63" s="128">
        <f>+'RT (3)'!F10</f>
        <v>528</v>
      </c>
      <c r="M63" s="128">
        <f>+'RT (3)'!G10</f>
        <v>0</v>
      </c>
      <c r="N63" s="128">
        <f>+'RT (3)'!H10</f>
        <v>0</v>
      </c>
      <c r="O63" s="128">
        <f>+'RT (3)'!I10</f>
        <v>0</v>
      </c>
      <c r="P63" s="128">
        <f>+'RT (3)'!J10</f>
        <v>0</v>
      </c>
      <c r="Q63" s="128">
        <f>+'RT (3)'!K10</f>
        <v>0</v>
      </c>
      <c r="R63" s="128">
        <f>+'RT (3)'!L10</f>
        <v>528</v>
      </c>
      <c r="S63" s="128">
        <f>+'RT (3)'!M10</f>
        <v>0</v>
      </c>
      <c r="T63" s="178">
        <f t="shared" si="0"/>
        <v>528</v>
      </c>
      <c r="U63" s="19">
        <f t="shared" si="1"/>
        <v>0</v>
      </c>
      <c r="V63" s="178">
        <f t="shared" si="2"/>
        <v>528</v>
      </c>
      <c r="W63" s="19">
        <f t="shared" si="3"/>
        <v>0</v>
      </c>
    </row>
    <row r="64" spans="1:23">
      <c r="A64" s="128">
        <v>3</v>
      </c>
      <c r="B64" s="128" t="e">
        <f>+'RT (3)'!#REF!</f>
        <v>#REF!</v>
      </c>
      <c r="C64" s="128" t="e">
        <f>+'RT (3)'!#REF!</f>
        <v>#REF!</v>
      </c>
      <c r="D64" s="128" t="e">
        <f>+'RT (3)'!#REF!</f>
        <v>#REF!</v>
      </c>
      <c r="E64" s="128" t="e">
        <f>+'RT (3)'!#REF!</f>
        <v>#REF!</v>
      </c>
      <c r="F64" s="128" t="e">
        <f>+'RT (3)'!#REF!</f>
        <v>#REF!</v>
      </c>
      <c r="G64" s="128">
        <f>+'RT (3)'!A11</f>
        <v>1</v>
      </c>
      <c r="H64" s="128" t="str">
        <f>+'RT (3)'!B11</f>
        <v>Production Split (Government and SOEs share)</v>
      </c>
      <c r="I64" s="128">
        <f>+'RT (3)'!C11</f>
        <v>0</v>
      </c>
      <c r="J64" s="128">
        <f>+'RT (3)'!D11</f>
        <v>528</v>
      </c>
      <c r="K64" s="128">
        <f>+'RT (3)'!E11</f>
        <v>0</v>
      </c>
      <c r="L64" s="128">
        <f>+'RT (3)'!F11</f>
        <v>528</v>
      </c>
      <c r="M64" s="128">
        <f>+'RT (3)'!G11</f>
        <v>0</v>
      </c>
      <c r="N64" s="128">
        <f>+'RT (3)'!H11</f>
        <v>0</v>
      </c>
      <c r="O64" s="128">
        <f>+'RT (3)'!I11</f>
        <v>0</v>
      </c>
      <c r="P64" s="128">
        <f>+'RT (3)'!J11</f>
        <v>0</v>
      </c>
      <c r="Q64" s="128">
        <f>+'RT (3)'!K11</f>
        <v>0</v>
      </c>
      <c r="R64" s="128">
        <f>+'RT (3)'!L11</f>
        <v>528</v>
      </c>
      <c r="S64" s="128" t="str">
        <f>+'RT (3)'!M11</f>
        <v>Tax not reported by the Govt Body</v>
      </c>
      <c r="T64" s="178">
        <f t="shared" si="0"/>
        <v>528</v>
      </c>
      <c r="U64" s="19">
        <f t="shared" si="1"/>
        <v>0</v>
      </c>
      <c r="V64" s="178">
        <f t="shared" si="2"/>
        <v>528</v>
      </c>
      <c r="W64" s="19">
        <f t="shared" si="3"/>
        <v>0</v>
      </c>
    </row>
    <row r="65" spans="1:23">
      <c r="A65" s="128">
        <v>3</v>
      </c>
      <c r="B65" s="128" t="e">
        <f>+'RT (3)'!#REF!</f>
        <v>#REF!</v>
      </c>
      <c r="C65" s="128" t="e">
        <f>+'RT (3)'!#REF!</f>
        <v>#REF!</v>
      </c>
      <c r="D65" s="128" t="e">
        <f>+'RT (3)'!#REF!</f>
        <v>#REF!</v>
      </c>
      <c r="E65" s="128" t="e">
        <f>+'RT (3)'!#REF!</f>
        <v>#REF!</v>
      </c>
      <c r="F65" s="128" t="e">
        <f>+'RT (3)'!#REF!</f>
        <v>#REF!</v>
      </c>
      <c r="G65" s="128">
        <f>+'RT (3)'!A12</f>
        <v>2</v>
      </c>
      <c r="H65" s="128" t="str">
        <f>+'RT (3)'!B12</f>
        <v>Royalties</v>
      </c>
      <c r="I65" s="128">
        <f>+'RT (3)'!C12</f>
        <v>0</v>
      </c>
      <c r="J65" s="128">
        <f>+'RT (3)'!D12</f>
        <v>0</v>
      </c>
      <c r="K65" s="128">
        <f>+'RT (3)'!E12</f>
        <v>0</v>
      </c>
      <c r="L65" s="128">
        <f>+'RT (3)'!F12</f>
        <v>0</v>
      </c>
      <c r="M65" s="128">
        <f>+'RT (3)'!G12</f>
        <v>0</v>
      </c>
      <c r="N65" s="128">
        <f>+'RT (3)'!H12</f>
        <v>0</v>
      </c>
      <c r="O65" s="128">
        <f>+'RT (3)'!I12</f>
        <v>0</v>
      </c>
      <c r="P65" s="128">
        <f>+'RT (3)'!J12</f>
        <v>0</v>
      </c>
      <c r="Q65" s="128">
        <f>+'RT (3)'!K12</f>
        <v>0</v>
      </c>
      <c r="R65" s="128">
        <f>+'RT (3)'!L12</f>
        <v>0</v>
      </c>
      <c r="S65" s="128">
        <f>+'RT (3)'!M12</f>
        <v>0</v>
      </c>
      <c r="T65" s="178">
        <f t="shared" si="0"/>
        <v>0</v>
      </c>
      <c r="U65" s="19">
        <f t="shared" si="1"/>
        <v>0</v>
      </c>
      <c r="V65" s="178">
        <f t="shared" si="2"/>
        <v>0</v>
      </c>
      <c r="W65" s="19">
        <f t="shared" si="3"/>
        <v>0</v>
      </c>
    </row>
    <row r="66" spans="1:23">
      <c r="A66" s="128">
        <v>3</v>
      </c>
      <c r="B66" s="128" t="e">
        <f>+'RT (3)'!#REF!</f>
        <v>#REF!</v>
      </c>
      <c r="C66" s="128" t="e">
        <f>+'RT (3)'!#REF!</f>
        <v>#REF!</v>
      </c>
      <c r="D66" s="128" t="e">
        <f>+'RT (3)'!#REF!</f>
        <v>#REF!</v>
      </c>
      <c r="E66" s="128" t="e">
        <f>+'RT (3)'!#REF!</f>
        <v>#REF!</v>
      </c>
      <c r="F66" s="128" t="e">
        <f>+'RT (3)'!#REF!</f>
        <v>#REF!</v>
      </c>
      <c r="G66" s="128">
        <f>+'RT (3)'!A13</f>
        <v>0</v>
      </c>
      <c r="H66" s="128" t="str">
        <f>+'RT (3)'!B13</f>
        <v>Payments in cash</v>
      </c>
      <c r="I66" s="128">
        <f>+'RT (3)'!C13</f>
        <v>0</v>
      </c>
      <c r="J66" s="128">
        <f>+'RT (3)'!D13</f>
        <v>0</v>
      </c>
      <c r="K66" s="128">
        <f>+'RT (3)'!E13</f>
        <v>0</v>
      </c>
      <c r="L66" s="128">
        <f>+'RT (3)'!F13</f>
        <v>0</v>
      </c>
      <c r="M66" s="128">
        <f>+'RT (3)'!G13</f>
        <v>0</v>
      </c>
      <c r="N66" s="128">
        <f>+'RT (3)'!H13</f>
        <v>0</v>
      </c>
      <c r="O66" s="128">
        <f>+'RT (3)'!I13</f>
        <v>0</v>
      </c>
      <c r="P66" s="128">
        <f>+'RT (3)'!J13</f>
        <v>0</v>
      </c>
      <c r="Q66" s="128">
        <f>+'RT (3)'!K13</f>
        <v>0</v>
      </c>
      <c r="R66" s="128">
        <f>+'RT (3)'!L13</f>
        <v>0</v>
      </c>
      <c r="S66" s="128">
        <f>+'RT (3)'!M13</f>
        <v>0</v>
      </c>
      <c r="T66" s="178">
        <f t="shared" si="0"/>
        <v>0</v>
      </c>
      <c r="U66" s="19">
        <f t="shared" si="1"/>
        <v>0</v>
      </c>
      <c r="V66" s="178">
        <f t="shared" si="2"/>
        <v>0</v>
      </c>
      <c r="W66" s="19">
        <f t="shared" si="3"/>
        <v>0</v>
      </c>
    </row>
    <row r="67" spans="1:23">
      <c r="A67" s="128">
        <v>3</v>
      </c>
      <c r="B67" s="128" t="e">
        <f>+'RT (3)'!#REF!</f>
        <v>#REF!</v>
      </c>
      <c r="C67" s="128" t="e">
        <f>+'RT (3)'!#REF!</f>
        <v>#REF!</v>
      </c>
      <c r="D67" s="128" t="e">
        <f>+'RT (3)'!#REF!</f>
        <v>#REF!</v>
      </c>
      <c r="E67" s="128" t="e">
        <f>+'RT (3)'!#REF!</f>
        <v>#REF!</v>
      </c>
      <c r="F67" s="128" t="e">
        <f>+'RT (3)'!#REF!</f>
        <v>#REF!</v>
      </c>
      <c r="G67" s="128">
        <f>+'RT (3)'!A14</f>
        <v>0</v>
      </c>
      <c r="H67" s="128" t="str">
        <f>+'RT (3)'!B14</f>
        <v>MoF-IRD-Customs Department</v>
      </c>
      <c r="I67" s="128">
        <f>+'RT (3)'!C14</f>
        <v>0</v>
      </c>
      <c r="J67" s="128">
        <f>+'RT (3)'!D14</f>
        <v>101343032.84</v>
      </c>
      <c r="K67" s="128">
        <f>+'RT (3)'!E14</f>
        <v>0</v>
      </c>
      <c r="L67" s="128">
        <f>+'RT (3)'!F14</f>
        <v>101343032.84</v>
      </c>
      <c r="M67" s="128">
        <f>+'RT (3)'!G14</f>
        <v>0</v>
      </c>
      <c r="N67" s="128">
        <f>+'RT (3)'!H14</f>
        <v>76144206.840000004</v>
      </c>
      <c r="O67" s="128">
        <f>+'RT (3)'!I14</f>
        <v>23698826</v>
      </c>
      <c r="P67" s="128">
        <f>+'RT (3)'!J14</f>
        <v>99843032.840000004</v>
      </c>
      <c r="Q67" s="128">
        <f>+'RT (3)'!K14</f>
        <v>0</v>
      </c>
      <c r="R67" s="128">
        <f>+'RT (3)'!L14</f>
        <v>1500000</v>
      </c>
      <c r="S67" s="128">
        <f>+'RT (3)'!M14</f>
        <v>0</v>
      </c>
      <c r="T67" s="178">
        <f t="shared" ref="T67:T130" si="4">+IF((J67-N67)&gt;0,(J67-N67),0)</f>
        <v>25198826</v>
      </c>
      <c r="U67" s="19">
        <f t="shared" ref="U67:U130" si="5">+IF((J67-N67)&lt;=0,(J67-N67),0)</f>
        <v>0</v>
      </c>
      <c r="V67" s="178">
        <f t="shared" ref="V67:V130" si="6">+IF(R67&gt;0,R67,0)</f>
        <v>1500000</v>
      </c>
      <c r="W67" s="19">
        <f t="shared" ref="W67:W130" si="7">+IF(R67&lt;=0,R67,0)</f>
        <v>0</v>
      </c>
    </row>
    <row r="68" spans="1:23">
      <c r="A68" s="128">
        <v>3</v>
      </c>
      <c r="B68" s="128" t="e">
        <f>+'RT (3)'!#REF!</f>
        <v>#REF!</v>
      </c>
      <c r="C68" s="128" t="e">
        <f>+'RT (3)'!#REF!</f>
        <v>#REF!</v>
      </c>
      <c r="D68" s="128" t="e">
        <f>+'RT (3)'!#REF!</f>
        <v>#REF!</v>
      </c>
      <c r="E68" s="128" t="e">
        <f>+'RT (3)'!#REF!</f>
        <v>#REF!</v>
      </c>
      <c r="F68" s="128" t="e">
        <f>+'RT (3)'!#REF!</f>
        <v>#REF!</v>
      </c>
      <c r="G68" s="128">
        <f>+'RT (3)'!A15</f>
        <v>1</v>
      </c>
      <c r="H68" s="128" t="str">
        <f>+'RT (3)'!B15</f>
        <v>Corporate Income Tax (CIT)</v>
      </c>
      <c r="I68" s="128">
        <f>+'RT (3)'!C15</f>
        <v>0</v>
      </c>
      <c r="J68" s="128">
        <f>+'RT (3)'!D15</f>
        <v>70750624</v>
      </c>
      <c r="K68" s="128">
        <f>+'RT (3)'!E15</f>
        <v>0</v>
      </c>
      <c r="L68" s="128">
        <f>+'RT (3)'!F15</f>
        <v>70750624</v>
      </c>
      <c r="M68" s="128">
        <f>+'RT (3)'!G15</f>
        <v>0</v>
      </c>
      <c r="N68" s="128">
        <f>+'RT (3)'!H15</f>
        <v>70750624</v>
      </c>
      <c r="O68" s="128">
        <f>+'RT (3)'!I15</f>
        <v>0</v>
      </c>
      <c r="P68" s="128">
        <f>+'RT (3)'!J15</f>
        <v>70750624</v>
      </c>
      <c r="Q68" s="128">
        <f>+'RT (3)'!K15</f>
        <v>0</v>
      </c>
      <c r="R68" s="128">
        <f>+'RT (3)'!L15</f>
        <v>0</v>
      </c>
      <c r="S68" s="128">
        <f>+'RT (3)'!M15</f>
        <v>0</v>
      </c>
      <c r="T68" s="178">
        <f t="shared" si="4"/>
        <v>0</v>
      </c>
      <c r="U68" s="19">
        <f t="shared" si="5"/>
        <v>0</v>
      </c>
      <c r="V68" s="178">
        <f t="shared" si="6"/>
        <v>0</v>
      </c>
      <c r="W68" s="19">
        <f t="shared" si="7"/>
        <v>0</v>
      </c>
    </row>
    <row r="69" spans="1:23">
      <c r="A69" s="128">
        <v>3</v>
      </c>
      <c r="B69" s="128" t="e">
        <f>+'RT (3)'!#REF!</f>
        <v>#REF!</v>
      </c>
      <c r="C69" s="128" t="e">
        <f>+'RT (3)'!#REF!</f>
        <v>#REF!</v>
      </c>
      <c r="D69" s="128" t="e">
        <f>+'RT (3)'!#REF!</f>
        <v>#REF!</v>
      </c>
      <c r="E69" s="128" t="e">
        <f>+'RT (3)'!#REF!</f>
        <v>#REF!</v>
      </c>
      <c r="F69" s="128" t="e">
        <f>+'RT (3)'!#REF!</f>
        <v>#REF!</v>
      </c>
      <c r="G69" s="128">
        <f>+'RT (3)'!A16</f>
        <v>2</v>
      </c>
      <c r="H69" s="128" t="str">
        <f>+'RT (3)'!B16</f>
        <v>Commercial Tax</v>
      </c>
      <c r="I69" s="128">
        <f>+'RT (3)'!C16</f>
        <v>0</v>
      </c>
      <c r="J69" s="128">
        <f>+'RT (3)'!D16</f>
        <v>700000</v>
      </c>
      <c r="K69" s="128">
        <f>+'RT (3)'!E16</f>
        <v>0</v>
      </c>
      <c r="L69" s="128">
        <f>+'RT (3)'!F16</f>
        <v>700000</v>
      </c>
      <c r="M69" s="128">
        <f>+'RT (3)'!G16</f>
        <v>0</v>
      </c>
      <c r="N69" s="128">
        <f>+'RT (3)'!H16</f>
        <v>700000</v>
      </c>
      <c r="O69" s="128">
        <f>+'RT (3)'!I16</f>
        <v>0</v>
      </c>
      <c r="P69" s="128">
        <f>+'RT (3)'!J16</f>
        <v>700000</v>
      </c>
      <c r="Q69" s="128">
        <f>+'RT (3)'!K16</f>
        <v>0</v>
      </c>
      <c r="R69" s="128">
        <f>+'RT (3)'!L16</f>
        <v>0</v>
      </c>
      <c r="S69" s="128">
        <f>+'RT (3)'!M16</f>
        <v>0</v>
      </c>
      <c r="T69" s="178">
        <f t="shared" si="4"/>
        <v>0</v>
      </c>
      <c r="U69" s="19">
        <f t="shared" si="5"/>
        <v>0</v>
      </c>
      <c r="V69" s="178">
        <f t="shared" si="6"/>
        <v>0</v>
      </c>
      <c r="W69" s="19">
        <f t="shared" si="7"/>
        <v>0</v>
      </c>
    </row>
    <row r="70" spans="1:23">
      <c r="A70" s="128">
        <v>3</v>
      </c>
      <c r="B70" s="128" t="e">
        <f>+'RT (3)'!#REF!</f>
        <v>#REF!</v>
      </c>
      <c r="C70" s="128" t="e">
        <f>+'RT (3)'!#REF!</f>
        <v>#REF!</v>
      </c>
      <c r="D70" s="128" t="e">
        <f>+'RT (3)'!#REF!</f>
        <v>#REF!</v>
      </c>
      <c r="E70" s="128" t="e">
        <f>+'RT (3)'!#REF!</f>
        <v>#REF!</v>
      </c>
      <c r="F70" s="128" t="e">
        <f>+'RT (3)'!#REF!</f>
        <v>#REF!</v>
      </c>
      <c r="G70" s="128">
        <f>+'RT (3)'!A18</f>
        <v>4</v>
      </c>
      <c r="H70" s="128" t="str">
        <f>+'RT (3)'!B18</f>
        <v>Customs Duties</v>
      </c>
      <c r="I70" s="128">
        <f>+'RT (3)'!C18</f>
        <v>0</v>
      </c>
      <c r="J70" s="128">
        <f>+'RT (3)'!D18</f>
        <v>4693582.84</v>
      </c>
      <c r="K70" s="128">
        <f>+'RT (3)'!E18</f>
        <v>0</v>
      </c>
      <c r="L70" s="128">
        <f>+'RT (3)'!F18</f>
        <v>4693582.84</v>
      </c>
      <c r="M70" s="128">
        <f>+'RT (3)'!G18</f>
        <v>0</v>
      </c>
      <c r="N70" s="128">
        <f>+'RT (3)'!H18</f>
        <v>4693582.84</v>
      </c>
      <c r="O70" s="128">
        <f>+'RT (3)'!I18</f>
        <v>0</v>
      </c>
      <c r="P70" s="128">
        <f>+'RT (3)'!J18</f>
        <v>4693582.84</v>
      </c>
      <c r="Q70" s="128">
        <f>+'RT (3)'!K18</f>
        <v>0</v>
      </c>
      <c r="R70" s="128">
        <f>+'RT (3)'!L18</f>
        <v>0</v>
      </c>
      <c r="S70" s="128">
        <f>+'RT (3)'!M18</f>
        <v>0</v>
      </c>
      <c r="T70" s="178">
        <f t="shared" si="4"/>
        <v>0</v>
      </c>
      <c r="U70" s="19">
        <f t="shared" si="5"/>
        <v>0</v>
      </c>
      <c r="V70" s="178">
        <f t="shared" si="6"/>
        <v>0</v>
      </c>
      <c r="W70" s="19">
        <f t="shared" si="7"/>
        <v>0</v>
      </c>
    </row>
    <row r="71" spans="1:23">
      <c r="A71" s="128">
        <v>3</v>
      </c>
      <c r="B71" s="128" t="e">
        <f>+'RT (3)'!#REF!</f>
        <v>#REF!</v>
      </c>
      <c r="C71" s="128" t="e">
        <f>+'RT (3)'!#REF!</f>
        <v>#REF!</v>
      </c>
      <c r="D71" s="128" t="e">
        <f>+'RT (3)'!#REF!</f>
        <v>#REF!</v>
      </c>
      <c r="E71" s="128" t="e">
        <f>+'RT (3)'!#REF!</f>
        <v>#REF!</v>
      </c>
      <c r="F71" s="128" t="e">
        <f>+'RT (3)'!#REF!</f>
        <v>#REF!</v>
      </c>
      <c r="G71" s="128">
        <f>+'RT (3)'!A19</f>
        <v>5</v>
      </c>
      <c r="H71" s="128" t="str">
        <f>+'RT (3)'!B19</f>
        <v>Stamp Duties</v>
      </c>
      <c r="I71" s="128">
        <f>+'RT (3)'!C19</f>
        <v>0</v>
      </c>
      <c r="J71" s="128">
        <f>+'RT (3)'!D19</f>
        <v>1500000</v>
      </c>
      <c r="K71" s="128">
        <f>+'RT (3)'!E19</f>
        <v>0</v>
      </c>
      <c r="L71" s="128">
        <f>+'RT (3)'!F19</f>
        <v>1500000</v>
      </c>
      <c r="M71" s="128">
        <f>+'RT (3)'!G19</f>
        <v>0</v>
      </c>
      <c r="N71" s="128">
        <f>+'RT (3)'!H19</f>
        <v>0</v>
      </c>
      <c r="O71" s="128">
        <f>+'RT (3)'!I19</f>
        <v>0</v>
      </c>
      <c r="P71" s="128">
        <f>+'RT (3)'!J19</f>
        <v>0</v>
      </c>
      <c r="Q71" s="128">
        <f>+'RT (3)'!K19</f>
        <v>0</v>
      </c>
      <c r="R71" s="128">
        <f>+'RT (3)'!L19</f>
        <v>1500000</v>
      </c>
      <c r="S71" s="128" t="str">
        <f>+'RT (3)'!M19</f>
        <v>Not material difference</v>
      </c>
      <c r="T71" s="178">
        <f t="shared" si="4"/>
        <v>1500000</v>
      </c>
      <c r="U71" s="19">
        <f t="shared" si="5"/>
        <v>0</v>
      </c>
      <c r="V71" s="178">
        <f t="shared" si="6"/>
        <v>1500000</v>
      </c>
      <c r="W71" s="19">
        <f t="shared" si="7"/>
        <v>0</v>
      </c>
    </row>
    <row r="72" spans="1:23">
      <c r="A72" s="128">
        <v>3</v>
      </c>
      <c r="B72" s="128" t="e">
        <f>+'RT (3)'!#REF!</f>
        <v>#REF!</v>
      </c>
      <c r="C72" s="128" t="e">
        <f>+'RT (3)'!#REF!</f>
        <v>#REF!</v>
      </c>
      <c r="D72" s="128" t="e">
        <f>+'RT (3)'!#REF!</f>
        <v>#REF!</v>
      </c>
      <c r="E72" s="128" t="e">
        <f>+'RT (3)'!#REF!</f>
        <v>#REF!</v>
      </c>
      <c r="F72" s="128" t="e">
        <f>+'RT (3)'!#REF!</f>
        <v>#REF!</v>
      </c>
      <c r="G72" s="128">
        <f>+'RT (3)'!A20</f>
        <v>6</v>
      </c>
      <c r="H72" s="128" t="str">
        <f>+'RT (3)'!B20</f>
        <v>Capital Gains Tax</v>
      </c>
      <c r="I72" s="128">
        <f>+'RT (3)'!C20</f>
        <v>0</v>
      </c>
      <c r="J72" s="128">
        <f>+'RT (3)'!D20</f>
        <v>0</v>
      </c>
      <c r="K72" s="128">
        <f>+'RT (3)'!E20</f>
        <v>0</v>
      </c>
      <c r="L72" s="128">
        <f>+'RT (3)'!F20</f>
        <v>0</v>
      </c>
      <c r="M72" s="128">
        <f>+'RT (3)'!G20</f>
        <v>0</v>
      </c>
      <c r="N72" s="128">
        <f>+'RT (3)'!H20</f>
        <v>0</v>
      </c>
      <c r="O72" s="128">
        <f>+'RT (3)'!I20</f>
        <v>0</v>
      </c>
      <c r="P72" s="128">
        <f>+'RT (3)'!J20</f>
        <v>0</v>
      </c>
      <c r="Q72" s="128">
        <f>+'RT (3)'!K20</f>
        <v>0</v>
      </c>
      <c r="R72" s="128">
        <f>+'RT (3)'!L20</f>
        <v>0</v>
      </c>
      <c r="S72" s="128">
        <f>+'RT (3)'!M20</f>
        <v>0</v>
      </c>
      <c r="T72" s="178">
        <f t="shared" si="4"/>
        <v>0</v>
      </c>
      <c r="U72" s="19">
        <f t="shared" si="5"/>
        <v>0</v>
      </c>
      <c r="V72" s="178">
        <f t="shared" si="6"/>
        <v>0</v>
      </c>
      <c r="W72" s="19">
        <f t="shared" si="7"/>
        <v>0</v>
      </c>
    </row>
    <row r="73" spans="1:23">
      <c r="A73" s="128">
        <v>3</v>
      </c>
      <c r="B73" s="128" t="e">
        <f>+'RT (3)'!#REF!</f>
        <v>#REF!</v>
      </c>
      <c r="C73" s="128" t="e">
        <f>+'RT (3)'!#REF!</f>
        <v>#REF!</v>
      </c>
      <c r="D73" s="128" t="e">
        <f>+'RT (3)'!#REF!</f>
        <v>#REF!</v>
      </c>
      <c r="E73" s="128" t="e">
        <f>+'RT (3)'!#REF!</f>
        <v>#REF!</v>
      </c>
      <c r="F73" s="128" t="e">
        <f>+'RT (3)'!#REF!</f>
        <v>#REF!</v>
      </c>
      <c r="G73" s="128">
        <f>+'RT (3)'!A21</f>
        <v>7</v>
      </c>
      <c r="H73" s="128" t="str">
        <f>+'RT (3)'!B21</f>
        <v>Withholding Tax</v>
      </c>
      <c r="I73" s="128">
        <f>+'RT (3)'!C21</f>
        <v>0</v>
      </c>
      <c r="J73" s="128">
        <f>+'RT (3)'!D21</f>
        <v>0</v>
      </c>
      <c r="K73" s="128">
        <f>+'RT (3)'!E21</f>
        <v>0</v>
      </c>
      <c r="L73" s="128">
        <f>+'RT (3)'!F21</f>
        <v>0</v>
      </c>
      <c r="M73" s="128">
        <f>+'RT (3)'!G21</f>
        <v>0</v>
      </c>
      <c r="N73" s="128">
        <f>+'RT (3)'!H21</f>
        <v>0</v>
      </c>
      <c r="O73" s="128">
        <f>+'RT (3)'!I21</f>
        <v>0</v>
      </c>
      <c r="P73" s="128">
        <f>+'RT (3)'!J21</f>
        <v>0</v>
      </c>
      <c r="Q73" s="128">
        <f>+'RT (3)'!K21</f>
        <v>0</v>
      </c>
      <c r="R73" s="128">
        <f>+'RT (3)'!L21</f>
        <v>0</v>
      </c>
      <c r="S73" s="128">
        <f>+'RT (3)'!M21</f>
        <v>0</v>
      </c>
      <c r="T73" s="178">
        <f t="shared" si="4"/>
        <v>0</v>
      </c>
      <c r="U73" s="19">
        <f t="shared" si="5"/>
        <v>0</v>
      </c>
      <c r="V73" s="178">
        <f t="shared" si="6"/>
        <v>0</v>
      </c>
      <c r="W73" s="19">
        <f t="shared" si="7"/>
        <v>0</v>
      </c>
    </row>
    <row r="74" spans="1:23">
      <c r="A74" s="128">
        <v>3</v>
      </c>
      <c r="B74" s="128" t="e">
        <f>+'RT (3)'!#REF!</f>
        <v>#REF!</v>
      </c>
      <c r="C74" s="128" t="e">
        <f>+'RT (3)'!#REF!</f>
        <v>#REF!</v>
      </c>
      <c r="D74" s="128" t="e">
        <f>+'RT (3)'!#REF!</f>
        <v>#REF!</v>
      </c>
      <c r="E74" s="128" t="e">
        <f>+'RT (3)'!#REF!</f>
        <v>#REF!</v>
      </c>
      <c r="F74" s="128" t="e">
        <f>+'RT (3)'!#REF!</f>
        <v>#REF!</v>
      </c>
      <c r="G74" s="128">
        <f>+'RT (3)'!A22</f>
        <v>8</v>
      </c>
      <c r="H74" s="128" t="str">
        <f>+'RT (3)'!B22</f>
        <v>Other significant payments (&gt; 50,000 USD)</v>
      </c>
      <c r="I74" s="128">
        <f>+'RT (3)'!C22</f>
        <v>0</v>
      </c>
      <c r="J74" s="128">
        <f>+'RT (3)'!D22</f>
        <v>0</v>
      </c>
      <c r="K74" s="128">
        <f>+'RT (3)'!E22</f>
        <v>0</v>
      </c>
      <c r="L74" s="128">
        <f>+'RT (3)'!F22</f>
        <v>0</v>
      </c>
      <c r="M74" s="128">
        <f>+'RT (3)'!G22</f>
        <v>0</v>
      </c>
      <c r="N74" s="128">
        <f>+'RT (3)'!H22</f>
        <v>0</v>
      </c>
      <c r="O74" s="128">
        <f>+'RT (3)'!I22</f>
        <v>0</v>
      </c>
      <c r="P74" s="128">
        <f>+'RT (3)'!J22</f>
        <v>0</v>
      </c>
      <c r="Q74" s="128">
        <f>+'RT (3)'!K22</f>
        <v>0</v>
      </c>
      <c r="R74" s="128">
        <f>+'RT (3)'!L22</f>
        <v>0</v>
      </c>
      <c r="S74" s="128">
        <f>+'RT (3)'!M22</f>
        <v>0</v>
      </c>
      <c r="T74" s="178">
        <f t="shared" si="4"/>
        <v>0</v>
      </c>
      <c r="U74" s="19">
        <f t="shared" si="5"/>
        <v>0</v>
      </c>
      <c r="V74" s="178">
        <f t="shared" si="6"/>
        <v>0</v>
      </c>
      <c r="W74" s="19">
        <f t="shared" si="7"/>
        <v>0</v>
      </c>
    </row>
    <row r="75" spans="1:23">
      <c r="A75" s="128">
        <v>3</v>
      </c>
      <c r="B75" s="128" t="e">
        <f>+'RT (3)'!#REF!</f>
        <v>#REF!</v>
      </c>
      <c r="C75" s="128" t="e">
        <f>+'RT (3)'!#REF!</f>
        <v>#REF!</v>
      </c>
      <c r="D75" s="128" t="e">
        <f>+'RT (3)'!#REF!</f>
        <v>#REF!</v>
      </c>
      <c r="E75" s="128" t="e">
        <f>+'RT (3)'!#REF!</f>
        <v>#REF!</v>
      </c>
      <c r="F75" s="128" t="e">
        <f>+'RT (3)'!#REF!</f>
        <v>#REF!</v>
      </c>
      <c r="G75" s="128">
        <f>+'RT (3)'!A23</f>
        <v>0</v>
      </c>
      <c r="H75" s="128" t="str">
        <f>+'RT (3)'!B23</f>
        <v>MoM (ME 1-ME 2-ME 3)</v>
      </c>
      <c r="I75" s="128">
        <f>+'RT (3)'!C23</f>
        <v>0</v>
      </c>
      <c r="J75" s="128">
        <f>+'RT (3)'!D23</f>
        <v>628554473.03344691</v>
      </c>
      <c r="K75" s="128">
        <f>+'RT (3)'!E23</f>
        <v>0</v>
      </c>
      <c r="L75" s="128">
        <f>+'RT (3)'!F23</f>
        <v>628554473.03344691</v>
      </c>
      <c r="M75" s="128">
        <f>+'RT (3)'!G23</f>
        <v>0</v>
      </c>
      <c r="N75" s="128">
        <f>+'RT (3)'!H23</f>
        <v>47531100</v>
      </c>
      <c r="O75" s="128">
        <f>+'RT (3)'!I23</f>
        <v>21327788</v>
      </c>
      <c r="P75" s="128">
        <f>+'RT (3)'!J23</f>
        <v>68858888</v>
      </c>
      <c r="Q75" s="128">
        <f>+'RT (3)'!K23</f>
        <v>0</v>
      </c>
      <c r="R75" s="128">
        <f>+'RT (3)'!L23</f>
        <v>559695585.03344691</v>
      </c>
      <c r="S75" s="128">
        <f>+'RT (3)'!M23</f>
        <v>0</v>
      </c>
      <c r="T75" s="178">
        <f t="shared" si="4"/>
        <v>581023373.03344691</v>
      </c>
      <c r="U75" s="19">
        <f t="shared" si="5"/>
        <v>0</v>
      </c>
      <c r="V75" s="178">
        <f t="shared" si="6"/>
        <v>559695585.03344691</v>
      </c>
      <c r="W75" s="19">
        <f t="shared" si="7"/>
        <v>0</v>
      </c>
    </row>
    <row r="76" spans="1:23">
      <c r="A76" s="128">
        <v>3</v>
      </c>
      <c r="B76" s="128" t="e">
        <f>+'RT (3)'!#REF!</f>
        <v>#REF!</v>
      </c>
      <c r="C76" s="128" t="e">
        <f>+'RT (3)'!#REF!</f>
        <v>#REF!</v>
      </c>
      <c r="D76" s="128" t="e">
        <f>+'RT (3)'!#REF!</f>
        <v>#REF!</v>
      </c>
      <c r="E76" s="128" t="e">
        <f>+'RT (3)'!#REF!</f>
        <v>#REF!</v>
      </c>
      <c r="F76" s="128" t="e">
        <f>+'RT (3)'!#REF!</f>
        <v>#REF!</v>
      </c>
      <c r="G76" s="128">
        <f>+'RT (3)'!A24</f>
        <v>9</v>
      </c>
      <c r="H76" s="128" t="str">
        <f>+'RT (3)'!B24</f>
        <v>Royalties</v>
      </c>
      <c r="I76" s="128">
        <f>+'RT (3)'!C24</f>
        <v>0</v>
      </c>
      <c r="J76" s="128">
        <f>+'RT (3)'!D24</f>
        <v>65613851.833347186</v>
      </c>
      <c r="K76" s="128">
        <f>+'RT (3)'!E24</f>
        <v>0</v>
      </c>
      <c r="L76" s="128">
        <f>+'RT (3)'!F24</f>
        <v>65613851.833347186</v>
      </c>
      <c r="M76" s="128">
        <f>+'RT (3)'!G24</f>
        <v>0</v>
      </c>
      <c r="N76" s="128">
        <f>+'RT (3)'!H24</f>
        <v>3120000</v>
      </c>
      <c r="O76" s="128">
        <f>+'RT (3)'!I24</f>
        <v>0</v>
      </c>
      <c r="P76" s="128">
        <f>+'RT (3)'!J24</f>
        <v>3120000</v>
      </c>
      <c r="Q76" s="128">
        <f>+'RT (3)'!K24</f>
        <v>0</v>
      </c>
      <c r="R76" s="128">
        <f>+'RT (3)'!L24</f>
        <v>62493851.833347186</v>
      </c>
      <c r="S76" s="128" t="str">
        <f>+'RT (3)'!M24</f>
        <v>Tax not reported by the Govt Body</v>
      </c>
      <c r="T76" s="178">
        <f t="shared" si="4"/>
        <v>62493851.833347186</v>
      </c>
      <c r="U76" s="19">
        <f t="shared" si="5"/>
        <v>0</v>
      </c>
      <c r="V76" s="178">
        <f t="shared" si="6"/>
        <v>62493851.833347186</v>
      </c>
      <c r="W76" s="19">
        <f t="shared" si="7"/>
        <v>0</v>
      </c>
    </row>
    <row r="77" spans="1:23">
      <c r="A77" s="128">
        <v>3</v>
      </c>
      <c r="B77" s="128" t="e">
        <f>+'RT (3)'!#REF!</f>
        <v>#REF!</v>
      </c>
      <c r="C77" s="128" t="e">
        <f>+'RT (3)'!#REF!</f>
        <v>#REF!</v>
      </c>
      <c r="D77" s="128" t="e">
        <f>+'RT (3)'!#REF!</f>
        <v>#REF!</v>
      </c>
      <c r="E77" s="128" t="e">
        <f>+'RT (3)'!#REF!</f>
        <v>#REF!</v>
      </c>
      <c r="F77" s="128" t="e">
        <f>+'RT (3)'!#REF!</f>
        <v>#REF!</v>
      </c>
      <c r="G77" s="128">
        <f>+'RT (3)'!A25</f>
        <v>10</v>
      </c>
      <c r="H77" s="128" t="str">
        <f>+'RT (3)'!B25</f>
        <v>Signature Bonus</v>
      </c>
      <c r="I77" s="128">
        <f>+'RT (3)'!C25</f>
        <v>0</v>
      </c>
      <c r="J77" s="128">
        <f>+'RT (3)'!D25</f>
        <v>0</v>
      </c>
      <c r="K77" s="128">
        <f>+'RT (3)'!E25</f>
        <v>0</v>
      </c>
      <c r="L77" s="128">
        <f>+'RT (3)'!F25</f>
        <v>0</v>
      </c>
      <c r="M77" s="128">
        <f>+'RT (3)'!G25</f>
        <v>0</v>
      </c>
      <c r="N77" s="128">
        <f>+'RT (3)'!H25</f>
        <v>4000000</v>
      </c>
      <c r="O77" s="128">
        <f>+'RT (3)'!I25</f>
        <v>0</v>
      </c>
      <c r="P77" s="128">
        <f>+'RT (3)'!J25</f>
        <v>4000000</v>
      </c>
      <c r="Q77" s="128">
        <f>+'RT (3)'!K25</f>
        <v>0</v>
      </c>
      <c r="R77" s="128">
        <f>+'RT (3)'!L25</f>
        <v>-4000000</v>
      </c>
      <c r="S77" s="128" t="str">
        <f>+'RT (3)'!M25</f>
        <v>Not material difference</v>
      </c>
      <c r="T77" s="178">
        <f t="shared" si="4"/>
        <v>0</v>
      </c>
      <c r="U77" s="19">
        <f t="shared" si="5"/>
        <v>-4000000</v>
      </c>
      <c r="V77" s="178">
        <f t="shared" si="6"/>
        <v>0</v>
      </c>
      <c r="W77" s="19">
        <f t="shared" si="7"/>
        <v>-4000000</v>
      </c>
    </row>
    <row r="78" spans="1:23">
      <c r="A78" s="128">
        <v>3</v>
      </c>
      <c r="B78" s="128" t="e">
        <f>+'RT (3)'!#REF!</f>
        <v>#REF!</v>
      </c>
      <c r="C78" s="128" t="e">
        <f>+'RT (3)'!#REF!</f>
        <v>#REF!</v>
      </c>
      <c r="D78" s="128" t="e">
        <f>+'RT (3)'!#REF!</f>
        <v>#REF!</v>
      </c>
      <c r="E78" s="128" t="e">
        <f>+'RT (3)'!#REF!</f>
        <v>#REF!</v>
      </c>
      <c r="F78" s="128" t="e">
        <f>+'RT (3)'!#REF!</f>
        <v>#REF!</v>
      </c>
      <c r="G78" s="128">
        <f>+'RT (3)'!A26</f>
        <v>11</v>
      </c>
      <c r="H78" s="128" t="str">
        <f>+'RT (3)'!B26</f>
        <v>Production Split</v>
      </c>
      <c r="I78" s="128">
        <f>+'RT (3)'!C26</f>
        <v>0</v>
      </c>
      <c r="J78" s="128">
        <f>+'RT (3)'!D26</f>
        <v>477891733.20009971</v>
      </c>
      <c r="K78" s="128">
        <f>+'RT (3)'!E26</f>
        <v>0</v>
      </c>
      <c r="L78" s="128">
        <f>+'RT (3)'!F26</f>
        <v>477891733.20009971</v>
      </c>
      <c r="M78" s="128">
        <f>+'RT (3)'!G26</f>
        <v>0</v>
      </c>
      <c r="N78" s="128">
        <f>+'RT (3)'!H26</f>
        <v>27936000</v>
      </c>
      <c r="O78" s="128">
        <f>+'RT (3)'!I26</f>
        <v>0</v>
      </c>
      <c r="P78" s="128">
        <f>+'RT (3)'!J26</f>
        <v>27936000</v>
      </c>
      <c r="Q78" s="128">
        <f>+'RT (3)'!K26</f>
        <v>0</v>
      </c>
      <c r="R78" s="128">
        <f>+'RT (3)'!L26</f>
        <v>449955733.20009971</v>
      </c>
      <c r="S78" s="128" t="str">
        <f>+'RT (3)'!M26</f>
        <v>Tax not reported by the Govt Body</v>
      </c>
      <c r="T78" s="178">
        <f t="shared" si="4"/>
        <v>449955733.20009971</v>
      </c>
      <c r="U78" s="19">
        <f t="shared" si="5"/>
        <v>0</v>
      </c>
      <c r="V78" s="178">
        <f t="shared" si="6"/>
        <v>449955733.20009971</v>
      </c>
      <c r="W78" s="19">
        <f t="shared" si="7"/>
        <v>0</v>
      </c>
    </row>
    <row r="79" spans="1:23">
      <c r="A79" s="128">
        <v>3</v>
      </c>
      <c r="B79" s="128" t="e">
        <f>+'RT (3)'!#REF!</f>
        <v>#REF!</v>
      </c>
      <c r="C79" s="128" t="e">
        <f>+'RT (3)'!#REF!</f>
        <v>#REF!</v>
      </c>
      <c r="D79" s="128" t="e">
        <f>+'RT (3)'!#REF!</f>
        <v>#REF!</v>
      </c>
      <c r="E79" s="128" t="e">
        <f>+'RT (3)'!#REF!</f>
        <v>#REF!</v>
      </c>
      <c r="F79" s="128" t="e">
        <f>+'RT (3)'!#REF!</f>
        <v>#REF!</v>
      </c>
      <c r="G79" s="128">
        <f>+'RT (3)'!A27</f>
        <v>12</v>
      </c>
      <c r="H79" s="128" t="str">
        <f>+'RT (3)'!B27</f>
        <v>Dead Rent Fees</v>
      </c>
      <c r="I79" s="128">
        <f>+'RT (3)'!C27</f>
        <v>0</v>
      </c>
      <c r="J79" s="128">
        <f>+'RT (3)'!D27</f>
        <v>27303388</v>
      </c>
      <c r="K79" s="128">
        <f>+'RT (3)'!E27</f>
        <v>0</v>
      </c>
      <c r="L79" s="128">
        <f>+'RT (3)'!F27</f>
        <v>27303388</v>
      </c>
      <c r="M79" s="128">
        <f>+'RT (3)'!G27</f>
        <v>0</v>
      </c>
      <c r="N79" s="128">
        <f>+'RT (3)'!H27</f>
        <v>5975600</v>
      </c>
      <c r="O79" s="128">
        <f>+'RT (3)'!I27</f>
        <v>21327788</v>
      </c>
      <c r="P79" s="128">
        <f>+'RT (3)'!J27</f>
        <v>27303388</v>
      </c>
      <c r="Q79" s="128">
        <f>+'RT (3)'!K27</f>
        <v>0</v>
      </c>
      <c r="R79" s="128">
        <f>+'RT (3)'!L27</f>
        <v>0</v>
      </c>
      <c r="S79" s="128">
        <f>+'RT (3)'!M27</f>
        <v>0</v>
      </c>
      <c r="T79" s="178">
        <f t="shared" si="4"/>
        <v>21327788</v>
      </c>
      <c r="U79" s="19">
        <f t="shared" si="5"/>
        <v>0</v>
      </c>
      <c r="V79" s="178">
        <f t="shared" si="6"/>
        <v>0</v>
      </c>
      <c r="W79" s="19">
        <f t="shared" si="7"/>
        <v>0</v>
      </c>
    </row>
    <row r="80" spans="1:23">
      <c r="A80" s="128">
        <v>3</v>
      </c>
      <c r="B80" s="128" t="e">
        <f>+'RT (3)'!#REF!</f>
        <v>#REF!</v>
      </c>
      <c r="C80" s="128" t="e">
        <f>+'RT (3)'!#REF!</f>
        <v>#REF!</v>
      </c>
      <c r="D80" s="128" t="e">
        <f>+'RT (3)'!#REF!</f>
        <v>#REF!</v>
      </c>
      <c r="E80" s="128" t="e">
        <f>+'RT (3)'!#REF!</f>
        <v>#REF!</v>
      </c>
      <c r="F80" s="128" t="e">
        <f>+'RT (3)'!#REF!</f>
        <v>#REF!</v>
      </c>
      <c r="G80" s="128">
        <f>+'RT (3)'!A28</f>
        <v>13</v>
      </c>
      <c r="H80" s="128" t="str">
        <f>+'RT (3)'!B28</f>
        <v>Licence Fees</v>
      </c>
      <c r="I80" s="128">
        <f>+'RT (3)'!C28</f>
        <v>0</v>
      </c>
      <c r="J80" s="128">
        <f>+'RT (3)'!D28</f>
        <v>57745500</v>
      </c>
      <c r="K80" s="128">
        <f>+'RT (3)'!E28</f>
        <v>0</v>
      </c>
      <c r="L80" s="128">
        <f>+'RT (3)'!F28</f>
        <v>57745500</v>
      </c>
      <c r="M80" s="128">
        <f>+'RT (3)'!G28</f>
        <v>0</v>
      </c>
      <c r="N80" s="128">
        <f>+'RT (3)'!H28</f>
        <v>2000</v>
      </c>
      <c r="O80" s="128">
        <f>+'RT (3)'!I28</f>
        <v>0</v>
      </c>
      <c r="P80" s="128">
        <f>+'RT (3)'!J28</f>
        <v>2000</v>
      </c>
      <c r="Q80" s="128">
        <f>+'RT (3)'!K28</f>
        <v>0</v>
      </c>
      <c r="R80" s="128">
        <f>+'RT (3)'!L28</f>
        <v>57743500</v>
      </c>
      <c r="S80" s="128" t="str">
        <f>+'RT (3)'!M28</f>
        <v>Tax not reported by the Govt Body</v>
      </c>
      <c r="T80" s="178">
        <f t="shared" si="4"/>
        <v>57743500</v>
      </c>
      <c r="U80" s="19">
        <f t="shared" si="5"/>
        <v>0</v>
      </c>
      <c r="V80" s="178">
        <f t="shared" si="6"/>
        <v>57743500</v>
      </c>
      <c r="W80" s="19">
        <f t="shared" si="7"/>
        <v>0</v>
      </c>
    </row>
    <row r="81" spans="1:23">
      <c r="A81" s="128">
        <v>3</v>
      </c>
      <c r="B81" s="128" t="e">
        <f>+'RT (3)'!#REF!</f>
        <v>#REF!</v>
      </c>
      <c r="C81" s="128" t="e">
        <f>+'RT (3)'!#REF!</f>
        <v>#REF!</v>
      </c>
      <c r="D81" s="128" t="e">
        <f>+'RT (3)'!#REF!</f>
        <v>#REF!</v>
      </c>
      <c r="E81" s="128" t="e">
        <f>+'RT (3)'!#REF!</f>
        <v>#REF!</v>
      </c>
      <c r="F81" s="128" t="e">
        <f>+'RT (3)'!#REF!</f>
        <v>#REF!</v>
      </c>
      <c r="G81" s="128">
        <f>+'RT (3)'!A29</f>
        <v>14</v>
      </c>
      <c r="H81" s="128" t="str">
        <f>+'RT (3)'!B29</f>
        <v>Dividends</v>
      </c>
      <c r="I81" s="128">
        <f>+'RT (3)'!C29</f>
        <v>0</v>
      </c>
      <c r="J81" s="128">
        <f>+'RT (3)'!D29</f>
        <v>0</v>
      </c>
      <c r="K81" s="128">
        <f>+'RT (3)'!E29</f>
        <v>0</v>
      </c>
      <c r="L81" s="128">
        <f>+'RT (3)'!F29</f>
        <v>0</v>
      </c>
      <c r="M81" s="128">
        <f>+'RT (3)'!G29</f>
        <v>0</v>
      </c>
      <c r="N81" s="128">
        <f>+'RT (3)'!H29</f>
        <v>0</v>
      </c>
      <c r="O81" s="128">
        <f>+'RT (3)'!I29</f>
        <v>0</v>
      </c>
      <c r="P81" s="128">
        <f>+'RT (3)'!J29</f>
        <v>0</v>
      </c>
      <c r="Q81" s="128">
        <f>+'RT (3)'!K29</f>
        <v>0</v>
      </c>
      <c r="R81" s="128">
        <f>+'RT (3)'!L29</f>
        <v>0</v>
      </c>
      <c r="S81" s="128">
        <f>+'RT (3)'!M29</f>
        <v>0</v>
      </c>
      <c r="T81" s="178">
        <f t="shared" si="4"/>
        <v>0</v>
      </c>
      <c r="U81" s="19">
        <f t="shared" si="5"/>
        <v>0</v>
      </c>
      <c r="V81" s="178">
        <f t="shared" si="6"/>
        <v>0</v>
      </c>
      <c r="W81" s="19">
        <f t="shared" si="7"/>
        <v>0</v>
      </c>
    </row>
    <row r="82" spans="1:23">
      <c r="A82" s="128">
        <v>3</v>
      </c>
      <c r="B82" s="128" t="e">
        <f>+'RT (3)'!#REF!</f>
        <v>#REF!</v>
      </c>
      <c r="C82" s="128" t="e">
        <f>+'RT (3)'!#REF!</f>
        <v>#REF!</v>
      </c>
      <c r="D82" s="128" t="e">
        <f>+'RT (3)'!#REF!</f>
        <v>#REF!</v>
      </c>
      <c r="E82" s="128" t="e">
        <f>+'RT (3)'!#REF!</f>
        <v>#REF!</v>
      </c>
      <c r="F82" s="128" t="e">
        <f>+'RT (3)'!#REF!</f>
        <v>#REF!</v>
      </c>
      <c r="G82" s="128">
        <f>+'RT (3)'!A32</f>
        <v>17</v>
      </c>
      <c r="H82" s="128" t="str">
        <f>+'RT (3)'!B32</f>
        <v>Other significant payments (&gt; 50,000 USD)</v>
      </c>
      <c r="I82" s="128">
        <f>+'RT (3)'!C32</f>
        <v>0</v>
      </c>
      <c r="J82" s="128">
        <f>+'RT (3)'!D32</f>
        <v>0</v>
      </c>
      <c r="K82" s="128">
        <f>+'RT (3)'!E32</f>
        <v>0</v>
      </c>
      <c r="L82" s="128">
        <f>+'RT (3)'!F32</f>
        <v>0</v>
      </c>
      <c r="M82" s="128">
        <f>+'RT (3)'!G32</f>
        <v>0</v>
      </c>
      <c r="N82" s="128">
        <f>+'RT (3)'!H32</f>
        <v>0</v>
      </c>
      <c r="O82" s="128">
        <f>+'RT (3)'!I32</f>
        <v>0</v>
      </c>
      <c r="P82" s="128">
        <f>+'RT (3)'!J32</f>
        <v>0</v>
      </c>
      <c r="Q82" s="128">
        <f>+'RT (3)'!K32</f>
        <v>0</v>
      </c>
      <c r="R82" s="128">
        <f>+'RT (3)'!L32</f>
        <v>0</v>
      </c>
      <c r="S82" s="128">
        <f>+'RT (3)'!M32</f>
        <v>0</v>
      </c>
      <c r="T82" s="178">
        <f t="shared" si="4"/>
        <v>0</v>
      </c>
      <c r="U82" s="19">
        <f t="shared" si="5"/>
        <v>0</v>
      </c>
      <c r="V82" s="178">
        <f t="shared" si="6"/>
        <v>0</v>
      </c>
      <c r="W82" s="19">
        <f t="shared" si="7"/>
        <v>0</v>
      </c>
    </row>
    <row r="83" spans="1:23">
      <c r="A83" s="128">
        <v>3</v>
      </c>
      <c r="B83" s="128" t="e">
        <f>+'RT (3)'!#REF!</f>
        <v>#REF!</v>
      </c>
      <c r="C83" s="128" t="e">
        <f>+'RT (3)'!#REF!</f>
        <v>#REF!</v>
      </c>
      <c r="D83" s="128" t="e">
        <f>+'RT (3)'!#REF!</f>
        <v>#REF!</v>
      </c>
      <c r="E83" s="128" t="e">
        <f>+'RT (3)'!#REF!</f>
        <v>#REF!</v>
      </c>
      <c r="F83" s="128" t="e">
        <f>+'RT (3)'!#REF!</f>
        <v>#REF!</v>
      </c>
      <c r="G83" s="128">
        <f>+'RT (3)'!A33</f>
        <v>0</v>
      </c>
      <c r="H83" s="128">
        <f>+'RT (3)'!B33</f>
        <v>0</v>
      </c>
      <c r="I83" s="128">
        <f>+'RT (3)'!C33</f>
        <v>0</v>
      </c>
      <c r="J83" s="128">
        <f>+'RT (3)'!D33</f>
        <v>0</v>
      </c>
      <c r="K83" s="128">
        <f>+'RT (3)'!E33</f>
        <v>0</v>
      </c>
      <c r="L83" s="128">
        <f>+'RT (3)'!F33</f>
        <v>0</v>
      </c>
      <c r="M83" s="128">
        <f>+'RT (3)'!G33</f>
        <v>0</v>
      </c>
      <c r="N83" s="128">
        <f>+'RT (3)'!H33</f>
        <v>0</v>
      </c>
      <c r="O83" s="128">
        <f>+'RT (3)'!I33</f>
        <v>0</v>
      </c>
      <c r="P83" s="128">
        <f>+'RT (3)'!J33</f>
        <v>0</v>
      </c>
      <c r="Q83" s="128">
        <f>+'RT (3)'!K33</f>
        <v>0</v>
      </c>
      <c r="R83" s="128">
        <f>+'RT (3)'!L33</f>
        <v>0</v>
      </c>
      <c r="S83" s="128">
        <f>+'RT (3)'!M33</f>
        <v>0</v>
      </c>
      <c r="T83" s="178">
        <f t="shared" si="4"/>
        <v>0</v>
      </c>
      <c r="U83" s="19">
        <f t="shared" si="5"/>
        <v>0</v>
      </c>
      <c r="V83" s="178">
        <f t="shared" si="6"/>
        <v>0</v>
      </c>
      <c r="W83" s="19">
        <f t="shared" si="7"/>
        <v>0</v>
      </c>
    </row>
    <row r="84" spans="1:23">
      <c r="A84" s="128">
        <v>3</v>
      </c>
      <c r="B84" s="128" t="e">
        <f>+'RT (3)'!#REF!</f>
        <v>#REF!</v>
      </c>
      <c r="C84" s="128" t="e">
        <f>+'RT (3)'!#REF!</f>
        <v>#REF!</v>
      </c>
      <c r="D84" s="128" t="e">
        <f>+'RT (3)'!#REF!</f>
        <v>#REF!</v>
      </c>
      <c r="E84" s="128" t="e">
        <f>+'RT (3)'!#REF!</f>
        <v>#REF!</v>
      </c>
      <c r="F84" s="128" t="e">
        <f>+'RT (3)'!#REF!</f>
        <v>#REF!</v>
      </c>
      <c r="G84" s="128">
        <f>+'RT (3)'!A34</f>
        <v>0</v>
      </c>
      <c r="H84" s="128">
        <f>+'RT (3)'!B34</f>
        <v>0</v>
      </c>
      <c r="I84" s="128">
        <f>+'RT (3)'!C34</f>
        <v>0</v>
      </c>
      <c r="J84" s="128">
        <f>+'RT (3)'!D34</f>
        <v>0</v>
      </c>
      <c r="K84" s="128">
        <f>+'RT (3)'!E34</f>
        <v>0</v>
      </c>
      <c r="L84" s="128">
        <f>+'RT (3)'!F34</f>
        <v>0</v>
      </c>
      <c r="M84" s="128">
        <f>+'RT (3)'!G34</f>
        <v>0</v>
      </c>
      <c r="N84" s="128">
        <f>+'RT (3)'!H34</f>
        <v>0</v>
      </c>
      <c r="O84" s="128">
        <f>+'RT (3)'!I34</f>
        <v>0</v>
      </c>
      <c r="P84" s="128">
        <f>+'RT (3)'!J34</f>
        <v>0</v>
      </c>
      <c r="Q84" s="128">
        <f>+'RT (3)'!K34</f>
        <v>0</v>
      </c>
      <c r="R84" s="128">
        <f>+'RT (3)'!L34</f>
        <v>0</v>
      </c>
      <c r="S84" s="128">
        <f>+'RT (3)'!M34</f>
        <v>0</v>
      </c>
      <c r="T84" s="178">
        <f t="shared" si="4"/>
        <v>0</v>
      </c>
      <c r="U84" s="19">
        <f t="shared" si="5"/>
        <v>0</v>
      </c>
      <c r="V84" s="178">
        <f t="shared" si="6"/>
        <v>0</v>
      </c>
      <c r="W84" s="19">
        <f t="shared" si="7"/>
        <v>0</v>
      </c>
    </row>
    <row r="85" spans="1:23">
      <c r="A85" s="128">
        <v>3</v>
      </c>
      <c r="B85" s="128" t="e">
        <f>+'RT (3)'!#REF!</f>
        <v>#REF!</v>
      </c>
      <c r="C85" s="128" t="e">
        <f>+'RT (3)'!#REF!</f>
        <v>#REF!</v>
      </c>
      <c r="D85" s="128" t="e">
        <f>+'RT (3)'!#REF!</f>
        <v>#REF!</v>
      </c>
      <c r="E85" s="128" t="e">
        <f>+'RT (3)'!#REF!</f>
        <v>#REF!</v>
      </c>
      <c r="F85" s="128" t="e">
        <f>+'RT (3)'!#REF!</f>
        <v>#REF!</v>
      </c>
      <c r="G85" s="128">
        <f>+'RT (3)'!A35</f>
        <v>0</v>
      </c>
      <c r="H85" s="128">
        <f>+'RT (3)'!B35</f>
        <v>0</v>
      </c>
      <c r="I85" s="128">
        <f>+'RT (3)'!C35</f>
        <v>0</v>
      </c>
      <c r="J85" s="128">
        <f>+'RT (3)'!D35</f>
        <v>0</v>
      </c>
      <c r="K85" s="128">
        <f>+'RT (3)'!E35</f>
        <v>0</v>
      </c>
      <c r="L85" s="128">
        <f>+'RT (3)'!F35</f>
        <v>0</v>
      </c>
      <c r="M85" s="128">
        <f>+'RT (3)'!G35</f>
        <v>0</v>
      </c>
      <c r="N85" s="128">
        <f>+'RT (3)'!H35</f>
        <v>0</v>
      </c>
      <c r="O85" s="128">
        <f>+'RT (3)'!I35</f>
        <v>0</v>
      </c>
      <c r="P85" s="128">
        <f>+'RT (3)'!J35</f>
        <v>0</v>
      </c>
      <c r="Q85" s="128">
        <f>+'RT (3)'!K35</f>
        <v>0</v>
      </c>
      <c r="R85" s="128">
        <f>+'RT (3)'!L35</f>
        <v>0</v>
      </c>
      <c r="S85" s="128">
        <f>+'RT (3)'!M35</f>
        <v>0</v>
      </c>
      <c r="T85" s="178">
        <f t="shared" si="4"/>
        <v>0</v>
      </c>
      <c r="U85" s="19">
        <f t="shared" si="5"/>
        <v>0</v>
      </c>
      <c r="V85" s="178">
        <f t="shared" si="6"/>
        <v>0</v>
      </c>
      <c r="W85" s="19">
        <f t="shared" si="7"/>
        <v>0</v>
      </c>
    </row>
    <row r="86" spans="1:23">
      <c r="A86" s="128">
        <v>3</v>
      </c>
      <c r="B86" s="128" t="e">
        <f>+'RT (3)'!#REF!</f>
        <v>#REF!</v>
      </c>
      <c r="C86" s="128" t="e">
        <f>+'RT (3)'!#REF!</f>
        <v>#REF!</v>
      </c>
      <c r="D86" s="128" t="e">
        <f>+'RT (3)'!#REF!</f>
        <v>#REF!</v>
      </c>
      <c r="E86" s="128" t="e">
        <f>+'RT (3)'!#REF!</f>
        <v>#REF!</v>
      </c>
      <c r="F86" s="128" t="e">
        <f>+'RT (3)'!#REF!</f>
        <v>#REF!</v>
      </c>
      <c r="G86" s="128">
        <f>+'RT (3)'!A36</f>
        <v>0</v>
      </c>
      <c r="H86" s="128" t="str">
        <f>+'RT (3)'!B36</f>
        <v>States/regions</v>
      </c>
      <c r="I86" s="128">
        <f>+'RT (3)'!C36</f>
        <v>0</v>
      </c>
      <c r="J86" s="128">
        <f>+'RT (3)'!D36</f>
        <v>0</v>
      </c>
      <c r="K86" s="128">
        <f>+'RT (3)'!E36</f>
        <v>0</v>
      </c>
      <c r="L86" s="128">
        <f>+'RT (3)'!F36</f>
        <v>0</v>
      </c>
      <c r="M86" s="128">
        <f>+'RT (3)'!G36</f>
        <v>0</v>
      </c>
      <c r="N86" s="128">
        <f>+'RT (3)'!H36</f>
        <v>0</v>
      </c>
      <c r="O86" s="128">
        <f>+'RT (3)'!I36</f>
        <v>0</v>
      </c>
      <c r="P86" s="128">
        <f>+'RT (3)'!J36</f>
        <v>0</v>
      </c>
      <c r="Q86" s="128">
        <f>+'RT (3)'!K36</f>
        <v>0</v>
      </c>
      <c r="R86" s="128">
        <f>+'RT (3)'!L36</f>
        <v>0</v>
      </c>
      <c r="S86" s="128">
        <f>+'RT (3)'!M36</f>
        <v>0</v>
      </c>
      <c r="T86" s="178">
        <f t="shared" si="4"/>
        <v>0</v>
      </c>
      <c r="U86" s="19">
        <f t="shared" si="5"/>
        <v>0</v>
      </c>
      <c r="V86" s="178">
        <f t="shared" si="6"/>
        <v>0</v>
      </c>
      <c r="W86" s="19">
        <f t="shared" si="7"/>
        <v>0</v>
      </c>
    </row>
    <row r="87" spans="1:23">
      <c r="A87" s="128">
        <v>3</v>
      </c>
      <c r="B87" s="128" t="e">
        <f>+'RT (3)'!#REF!</f>
        <v>#REF!</v>
      </c>
      <c r="C87" s="128" t="e">
        <f>+'RT (3)'!#REF!</f>
        <v>#REF!</v>
      </c>
      <c r="D87" s="128" t="e">
        <f>+'RT (3)'!#REF!</f>
        <v>#REF!</v>
      </c>
      <c r="E87" s="128" t="e">
        <f>+'RT (3)'!#REF!</f>
        <v>#REF!</v>
      </c>
      <c r="F87" s="128" t="e">
        <f>+'RT (3)'!#REF!</f>
        <v>#REF!</v>
      </c>
      <c r="G87" s="128">
        <f>+'RT (3)'!A37</f>
        <v>18</v>
      </c>
      <c r="H87" s="128" t="str">
        <f>+'RT (3)'!B37</f>
        <v>Contribution to the State/region social development fund</v>
      </c>
      <c r="I87" s="128">
        <f>+'RT (3)'!C37</f>
        <v>0</v>
      </c>
      <c r="J87" s="128">
        <f>+'RT (3)'!D37</f>
        <v>0</v>
      </c>
      <c r="K87" s="128">
        <f>+'RT (3)'!E37</f>
        <v>0</v>
      </c>
      <c r="L87" s="128">
        <f>+'RT (3)'!F37</f>
        <v>0</v>
      </c>
      <c r="M87" s="128">
        <f>+'RT (3)'!G37</f>
        <v>0</v>
      </c>
      <c r="N87" s="128">
        <f>+'RT (3)'!H37</f>
        <v>0</v>
      </c>
      <c r="O87" s="128">
        <f>+'RT (3)'!I37</f>
        <v>0</v>
      </c>
      <c r="P87" s="128">
        <f>+'RT (3)'!J37</f>
        <v>0</v>
      </c>
      <c r="Q87" s="128">
        <f>+'RT (3)'!K37</f>
        <v>0</v>
      </c>
      <c r="R87" s="128">
        <f>+'RT (3)'!L37</f>
        <v>0</v>
      </c>
      <c r="S87" s="128">
        <f>+'RT (3)'!M37</f>
        <v>0</v>
      </c>
      <c r="T87" s="178">
        <f t="shared" si="4"/>
        <v>0</v>
      </c>
      <c r="U87" s="19">
        <f t="shared" si="5"/>
        <v>0</v>
      </c>
      <c r="V87" s="178">
        <f t="shared" si="6"/>
        <v>0</v>
      </c>
      <c r="W87" s="19">
        <f t="shared" si="7"/>
        <v>0</v>
      </c>
    </row>
    <row r="88" spans="1:23">
      <c r="A88" s="128">
        <v>3</v>
      </c>
      <c r="B88" s="128" t="e">
        <f>+'RT (3)'!#REF!</f>
        <v>#REF!</v>
      </c>
      <c r="C88" s="128" t="e">
        <f>+'RT (3)'!#REF!</f>
        <v>#REF!</v>
      </c>
      <c r="D88" s="128" t="e">
        <f>+'RT (3)'!#REF!</f>
        <v>#REF!</v>
      </c>
      <c r="E88" s="128" t="e">
        <f>+'RT (3)'!#REF!</f>
        <v>#REF!</v>
      </c>
      <c r="F88" s="128" t="e">
        <f>+'RT (3)'!#REF!</f>
        <v>#REF!</v>
      </c>
      <c r="G88" s="128">
        <f>+'RT (3)'!A38</f>
        <v>0</v>
      </c>
      <c r="H88" s="128" t="str">
        <f>+'RT (3)'!B38</f>
        <v>Social payments</v>
      </c>
      <c r="I88" s="128">
        <f>+'RT (3)'!C38</f>
        <v>0</v>
      </c>
      <c r="J88" s="128">
        <f>+'RT (3)'!D38</f>
        <v>0</v>
      </c>
      <c r="K88" s="128">
        <f>+'RT (3)'!E38</f>
        <v>0</v>
      </c>
      <c r="L88" s="128">
        <f>+'RT (3)'!F38</f>
        <v>0</v>
      </c>
      <c r="M88" s="128">
        <f>+'RT (3)'!G38</f>
        <v>0</v>
      </c>
      <c r="N88" s="128">
        <f>+'RT (3)'!H38</f>
        <v>0</v>
      </c>
      <c r="O88" s="128">
        <f>+'RT (3)'!I38</f>
        <v>0</v>
      </c>
      <c r="P88" s="128">
        <f>+'RT (3)'!J38</f>
        <v>0</v>
      </c>
      <c r="Q88" s="128">
        <f>+'RT (3)'!K38</f>
        <v>0</v>
      </c>
      <c r="R88" s="128">
        <f>+'RT (3)'!L38</f>
        <v>0</v>
      </c>
      <c r="S88" s="128">
        <f>+'RT (3)'!M38</f>
        <v>0</v>
      </c>
      <c r="T88" s="178">
        <f t="shared" si="4"/>
        <v>0</v>
      </c>
      <c r="U88" s="19">
        <f t="shared" si="5"/>
        <v>0</v>
      </c>
      <c r="V88" s="178">
        <f t="shared" si="6"/>
        <v>0</v>
      </c>
      <c r="W88" s="19">
        <f t="shared" si="7"/>
        <v>0</v>
      </c>
    </row>
    <row r="89" spans="1:23">
      <c r="A89" s="128">
        <v>3</v>
      </c>
      <c r="B89" s="128" t="e">
        <f>+'RT (3)'!#REF!</f>
        <v>#REF!</v>
      </c>
      <c r="C89" s="128" t="e">
        <f>+'RT (3)'!#REF!</f>
        <v>#REF!</v>
      </c>
      <c r="D89" s="128" t="e">
        <f>+'RT (3)'!#REF!</f>
        <v>#REF!</v>
      </c>
      <c r="E89" s="128" t="e">
        <f>+'RT (3)'!#REF!</f>
        <v>#REF!</v>
      </c>
      <c r="F89" s="128" t="e">
        <f>+'RT (3)'!#REF!</f>
        <v>#REF!</v>
      </c>
      <c r="G89" s="128">
        <f>+'RT (3)'!A39</f>
        <v>19</v>
      </c>
      <c r="H89" s="128" t="str">
        <f>+'RT (3)'!B39</f>
        <v>Mandatory Corporate Social Responsibility</v>
      </c>
      <c r="I89" s="128">
        <f>+'RT (3)'!C39</f>
        <v>0</v>
      </c>
      <c r="J89" s="128">
        <f>+'RT (3)'!D39</f>
        <v>0</v>
      </c>
      <c r="K89" s="128">
        <f>+'RT (3)'!E39</f>
        <v>0</v>
      </c>
      <c r="L89" s="128">
        <f>+'RT (3)'!F39</f>
        <v>0</v>
      </c>
      <c r="M89" s="128">
        <f>+'RT (3)'!G39</f>
        <v>0</v>
      </c>
      <c r="N89" s="128">
        <f>+'RT (3)'!H39</f>
        <v>0</v>
      </c>
      <c r="O89" s="128">
        <f>+'RT (3)'!I39</f>
        <v>0</v>
      </c>
      <c r="P89" s="128">
        <f>+'RT (3)'!J39</f>
        <v>0</v>
      </c>
      <c r="Q89" s="128">
        <f>+'RT (3)'!K39</f>
        <v>0</v>
      </c>
      <c r="R89" s="128">
        <f>+'RT (3)'!L39</f>
        <v>0</v>
      </c>
      <c r="S89" s="128">
        <f>+'RT (3)'!M39</f>
        <v>0</v>
      </c>
      <c r="T89" s="178">
        <f t="shared" si="4"/>
        <v>0</v>
      </c>
      <c r="U89" s="19">
        <f t="shared" si="5"/>
        <v>0</v>
      </c>
      <c r="V89" s="178">
        <f t="shared" si="6"/>
        <v>0</v>
      </c>
      <c r="W89" s="19">
        <f t="shared" si="7"/>
        <v>0</v>
      </c>
    </row>
    <row r="90" spans="1:23">
      <c r="A90" s="128">
        <v>3</v>
      </c>
      <c r="B90" s="128" t="e">
        <f>+'RT (3)'!#REF!</f>
        <v>#REF!</v>
      </c>
      <c r="C90" s="128" t="e">
        <f>+'RT (3)'!#REF!</f>
        <v>#REF!</v>
      </c>
      <c r="D90" s="128" t="e">
        <f>+'RT (3)'!#REF!</f>
        <v>#REF!</v>
      </c>
      <c r="E90" s="128" t="e">
        <f>+'RT (3)'!#REF!</f>
        <v>#REF!</v>
      </c>
      <c r="F90" s="128" t="e">
        <f>+'RT (3)'!#REF!</f>
        <v>#REF!</v>
      </c>
      <c r="G90" s="128">
        <f>+'RT (3)'!A40</f>
        <v>20</v>
      </c>
      <c r="H90" s="128" t="str">
        <f>+'RT (3)'!B40</f>
        <v>Voluntary Corporate Social Responsibility</v>
      </c>
      <c r="I90" s="128">
        <f>+'RT (3)'!C40</f>
        <v>0</v>
      </c>
      <c r="J90" s="128">
        <f>+'RT (3)'!D40</f>
        <v>0</v>
      </c>
      <c r="K90" s="128">
        <f>+'RT (3)'!E40</f>
        <v>0</v>
      </c>
      <c r="L90" s="128">
        <f>+'RT (3)'!F40</f>
        <v>0</v>
      </c>
      <c r="M90" s="128">
        <f>+'RT (3)'!G40</f>
        <v>0</v>
      </c>
      <c r="N90" s="128">
        <f>+'RT (3)'!H40</f>
        <v>0</v>
      </c>
      <c r="O90" s="128">
        <f>+'RT (3)'!I40</f>
        <v>0</v>
      </c>
      <c r="P90" s="128">
        <f>+'RT (3)'!J40</f>
        <v>0</v>
      </c>
      <c r="Q90" s="128">
        <f>+'RT (3)'!K40</f>
        <v>0</v>
      </c>
      <c r="R90" s="128">
        <f>+'RT (3)'!L40</f>
        <v>0</v>
      </c>
      <c r="S90" s="128">
        <f>+'RT (3)'!M40</f>
        <v>0</v>
      </c>
      <c r="T90" s="178">
        <f t="shared" si="4"/>
        <v>0</v>
      </c>
      <c r="U90" s="19">
        <f t="shared" si="5"/>
        <v>0</v>
      </c>
      <c r="V90" s="178">
        <f t="shared" si="6"/>
        <v>0</v>
      </c>
      <c r="W90" s="19">
        <f t="shared" si="7"/>
        <v>0</v>
      </c>
    </row>
    <row r="91" spans="1:23">
      <c r="A91" s="128">
        <v>3</v>
      </c>
      <c r="B91" s="128" t="e">
        <f>+'RT (3)'!#REF!</f>
        <v>#REF!</v>
      </c>
      <c r="C91" s="128" t="e">
        <f>+'RT (3)'!#REF!</f>
        <v>#REF!</v>
      </c>
      <c r="D91" s="128" t="e">
        <f>+'RT (3)'!#REF!</f>
        <v>#REF!</v>
      </c>
      <c r="E91" s="128" t="e">
        <f>+'RT (3)'!#REF!</f>
        <v>#REF!</v>
      </c>
      <c r="F91" s="128" t="e">
        <f>+'RT (3)'!#REF!</f>
        <v>#REF!</v>
      </c>
      <c r="G91" s="128">
        <f>+'RT (3)'!A41</f>
        <v>0</v>
      </c>
      <c r="H91" s="128" t="str">
        <f>+'RT (3)'!B41</f>
        <v>Total payments in cash</v>
      </c>
      <c r="I91" s="128">
        <f>+'RT (3)'!C41</f>
        <v>0</v>
      </c>
      <c r="J91" s="128">
        <f>+'RT (3)'!D41</f>
        <v>729897505.87344694</v>
      </c>
      <c r="K91" s="128">
        <f>+'RT (3)'!E41</f>
        <v>0</v>
      </c>
      <c r="L91" s="128">
        <f>+'RT (3)'!F41</f>
        <v>729897505.87344694</v>
      </c>
      <c r="M91" s="128">
        <f>+'RT (3)'!G41</f>
        <v>0</v>
      </c>
      <c r="N91" s="128">
        <f>+'RT (3)'!H41</f>
        <v>123675306.84</v>
      </c>
      <c r="O91" s="128">
        <f>+'RT (3)'!I41</f>
        <v>45026614</v>
      </c>
      <c r="P91" s="128">
        <f>+'RT (3)'!J41</f>
        <v>168701920.84</v>
      </c>
      <c r="Q91" s="128">
        <f>+'RT (3)'!K41</f>
        <v>0</v>
      </c>
      <c r="R91" s="128">
        <f>+'RT (3)'!L41</f>
        <v>561195585.03344691</v>
      </c>
      <c r="S91" s="128">
        <f>+'RT (3)'!M41</f>
        <v>0</v>
      </c>
      <c r="T91" s="178">
        <f t="shared" si="4"/>
        <v>606222199.03344691</v>
      </c>
      <c r="U91" s="19">
        <f t="shared" si="5"/>
        <v>0</v>
      </c>
      <c r="V91" s="178">
        <f t="shared" si="6"/>
        <v>561195585.03344691</v>
      </c>
      <c r="W91" s="19">
        <f t="shared" si="7"/>
        <v>0</v>
      </c>
    </row>
    <row r="92" spans="1:23">
      <c r="A92" s="128">
        <v>4</v>
      </c>
      <c r="B92" s="128" t="e">
        <f>+'RT (4)'!#REF!</f>
        <v>#REF!</v>
      </c>
      <c r="C92" s="128" t="e">
        <f>+'RT (4)'!#REF!</f>
        <v>#REF!</v>
      </c>
      <c r="D92" s="128" t="e">
        <f>+'RT (4)'!#REF!</f>
        <v>#REF!</v>
      </c>
      <c r="E92" s="128" t="e">
        <f>+'RT (4)'!#REF!</f>
        <v>#REF!</v>
      </c>
      <c r="F92" s="128" t="e">
        <f>+'RT (4)'!#REF!</f>
        <v>#REF!</v>
      </c>
      <c r="G92" s="128">
        <f>+'RT (4)'!A9</f>
        <v>0</v>
      </c>
      <c r="H92" s="128" t="str">
        <f>+'RT (4)'!B9</f>
        <v>Payments in kind</v>
      </c>
      <c r="I92" s="128">
        <f>+'RT (4)'!C9</f>
        <v>0</v>
      </c>
      <c r="J92" s="128">
        <f>+'RT (4)'!D9</f>
        <v>0</v>
      </c>
      <c r="K92" s="128">
        <f>+'RT (4)'!E9</f>
        <v>0</v>
      </c>
      <c r="L92" s="128">
        <f>+'RT (4)'!F9</f>
        <v>0</v>
      </c>
      <c r="M92" s="128">
        <f>+'RT (4)'!G9</f>
        <v>0</v>
      </c>
      <c r="N92" s="128">
        <f>+'RT (4)'!H9</f>
        <v>0</v>
      </c>
      <c r="O92" s="128">
        <f>+'RT (4)'!I9</f>
        <v>0</v>
      </c>
      <c r="P92" s="128">
        <f>+'RT (4)'!J9</f>
        <v>0</v>
      </c>
      <c r="Q92" s="128">
        <f>+'RT (4)'!K9</f>
        <v>0</v>
      </c>
      <c r="R92" s="128">
        <f>+'RT (4)'!L9</f>
        <v>0</v>
      </c>
      <c r="S92" s="128">
        <f>+'RT (4)'!M9</f>
        <v>0</v>
      </c>
      <c r="T92" s="178">
        <f t="shared" si="4"/>
        <v>0</v>
      </c>
      <c r="U92" s="19">
        <f t="shared" si="5"/>
        <v>0</v>
      </c>
      <c r="V92" s="178">
        <f t="shared" si="6"/>
        <v>0</v>
      </c>
      <c r="W92" s="19">
        <f t="shared" si="7"/>
        <v>0</v>
      </c>
    </row>
    <row r="93" spans="1:23">
      <c r="A93" s="128">
        <v>4</v>
      </c>
      <c r="B93" s="128" t="e">
        <f>+'RT (4)'!#REF!</f>
        <v>#REF!</v>
      </c>
      <c r="C93" s="128" t="e">
        <f>+'RT (4)'!#REF!</f>
        <v>#REF!</v>
      </c>
      <c r="D93" s="128" t="e">
        <f>+'RT (4)'!#REF!</f>
        <v>#REF!</v>
      </c>
      <c r="E93" s="128" t="e">
        <f>+'RT (4)'!#REF!</f>
        <v>#REF!</v>
      </c>
      <c r="F93" s="128" t="e">
        <f>+'RT (4)'!#REF!</f>
        <v>#REF!</v>
      </c>
      <c r="G93" s="128">
        <f>+'RT (4)'!A10</f>
        <v>0</v>
      </c>
      <c r="H93" s="128" t="str">
        <f>+'RT (4)'!B10</f>
        <v>In (Please mention the commodity)</v>
      </c>
      <c r="I93" s="128">
        <f>+'RT (4)'!C10</f>
        <v>0</v>
      </c>
      <c r="J93" s="128">
        <f>+'RT (4)'!D10</f>
        <v>0</v>
      </c>
      <c r="K93" s="128">
        <f>+'RT (4)'!E10</f>
        <v>0</v>
      </c>
      <c r="L93" s="128">
        <f>+'RT (4)'!F10</f>
        <v>0</v>
      </c>
      <c r="M93" s="128">
        <f>+'RT (4)'!G10</f>
        <v>0</v>
      </c>
      <c r="N93" s="128">
        <f>+'RT (4)'!H10</f>
        <v>0</v>
      </c>
      <c r="O93" s="128">
        <f>+'RT (4)'!I10</f>
        <v>0</v>
      </c>
      <c r="P93" s="128">
        <f>+'RT (4)'!J10</f>
        <v>0</v>
      </c>
      <c r="Q93" s="128">
        <f>+'RT (4)'!K10</f>
        <v>0</v>
      </c>
      <c r="R93" s="128">
        <f>+'RT (4)'!L10</f>
        <v>0</v>
      </c>
      <c r="S93" s="128">
        <f>+'RT (4)'!M10</f>
        <v>0</v>
      </c>
      <c r="T93" s="178">
        <f t="shared" si="4"/>
        <v>0</v>
      </c>
      <c r="U93" s="19">
        <f t="shared" si="5"/>
        <v>0</v>
      </c>
      <c r="V93" s="178">
        <f t="shared" si="6"/>
        <v>0</v>
      </c>
      <c r="W93" s="19">
        <f t="shared" si="7"/>
        <v>0</v>
      </c>
    </row>
    <row r="94" spans="1:23">
      <c r="A94" s="128">
        <v>4</v>
      </c>
      <c r="B94" s="128" t="e">
        <f>+'RT (4)'!#REF!</f>
        <v>#REF!</v>
      </c>
      <c r="C94" s="128" t="e">
        <f>+'RT (4)'!#REF!</f>
        <v>#REF!</v>
      </c>
      <c r="D94" s="128" t="e">
        <f>+'RT (4)'!#REF!</f>
        <v>#REF!</v>
      </c>
      <c r="E94" s="128" t="e">
        <f>+'RT (4)'!#REF!</f>
        <v>#REF!</v>
      </c>
      <c r="F94" s="128" t="e">
        <f>+'RT (4)'!#REF!</f>
        <v>#REF!</v>
      </c>
      <c r="G94" s="128">
        <f>+'RT (4)'!A11</f>
        <v>1</v>
      </c>
      <c r="H94" s="128" t="str">
        <f>+'RT (4)'!B11</f>
        <v>Production Split (Government and SOEs share)</v>
      </c>
      <c r="I94" s="128">
        <f>+'RT (4)'!C11</f>
        <v>0</v>
      </c>
      <c r="J94" s="128">
        <f>+'RT (4)'!D11</f>
        <v>0</v>
      </c>
      <c r="K94" s="128">
        <f>+'RT (4)'!E11</f>
        <v>0</v>
      </c>
      <c r="L94" s="128">
        <f>+'RT (4)'!F11</f>
        <v>0</v>
      </c>
      <c r="M94" s="128">
        <f>+'RT (4)'!G11</f>
        <v>0</v>
      </c>
      <c r="N94" s="128">
        <f>+'RT (4)'!H11</f>
        <v>0</v>
      </c>
      <c r="O94" s="128">
        <f>+'RT (4)'!I11</f>
        <v>0</v>
      </c>
      <c r="P94" s="128">
        <f>+'RT (4)'!J11</f>
        <v>0</v>
      </c>
      <c r="Q94" s="128">
        <f>+'RT (4)'!K11</f>
        <v>0</v>
      </c>
      <c r="R94" s="128">
        <f>+'RT (4)'!L11</f>
        <v>0</v>
      </c>
      <c r="S94" s="128">
        <f>+'RT (4)'!M11</f>
        <v>0</v>
      </c>
      <c r="T94" s="178">
        <f t="shared" si="4"/>
        <v>0</v>
      </c>
      <c r="U94" s="19">
        <f t="shared" si="5"/>
        <v>0</v>
      </c>
      <c r="V94" s="178">
        <f t="shared" si="6"/>
        <v>0</v>
      </c>
      <c r="W94" s="19">
        <f t="shared" si="7"/>
        <v>0</v>
      </c>
    </row>
    <row r="95" spans="1:23">
      <c r="A95" s="128">
        <v>4</v>
      </c>
      <c r="B95" s="128" t="e">
        <f>+'RT (4)'!#REF!</f>
        <v>#REF!</v>
      </c>
      <c r="C95" s="128" t="e">
        <f>+'RT (4)'!#REF!</f>
        <v>#REF!</v>
      </c>
      <c r="D95" s="128" t="e">
        <f>+'RT (4)'!#REF!</f>
        <v>#REF!</v>
      </c>
      <c r="E95" s="128" t="e">
        <f>+'RT (4)'!#REF!</f>
        <v>#REF!</v>
      </c>
      <c r="F95" s="128" t="e">
        <f>+'RT (4)'!#REF!</f>
        <v>#REF!</v>
      </c>
      <c r="G95" s="128">
        <f>+'RT (4)'!A12</f>
        <v>2</v>
      </c>
      <c r="H95" s="128" t="str">
        <f>+'RT (4)'!B12</f>
        <v>Royalties</v>
      </c>
      <c r="I95" s="128">
        <f>+'RT (4)'!C12</f>
        <v>0</v>
      </c>
      <c r="J95" s="128">
        <f>+'RT (4)'!D12</f>
        <v>0</v>
      </c>
      <c r="K95" s="128">
        <f>+'RT (4)'!E12</f>
        <v>0</v>
      </c>
      <c r="L95" s="128">
        <f>+'RT (4)'!F12</f>
        <v>0</v>
      </c>
      <c r="M95" s="128">
        <f>+'RT (4)'!G12</f>
        <v>0</v>
      </c>
      <c r="N95" s="128">
        <f>+'RT (4)'!H12</f>
        <v>0</v>
      </c>
      <c r="O95" s="128">
        <f>+'RT (4)'!I12</f>
        <v>0</v>
      </c>
      <c r="P95" s="128">
        <f>+'RT (4)'!J12</f>
        <v>0</v>
      </c>
      <c r="Q95" s="128">
        <f>+'RT (4)'!K12</f>
        <v>0</v>
      </c>
      <c r="R95" s="128">
        <f>+'RT (4)'!L12</f>
        <v>0</v>
      </c>
      <c r="S95" s="128">
        <f>+'RT (4)'!M12</f>
        <v>0</v>
      </c>
      <c r="T95" s="178">
        <f t="shared" si="4"/>
        <v>0</v>
      </c>
      <c r="U95" s="19">
        <f t="shared" si="5"/>
        <v>0</v>
      </c>
      <c r="V95" s="178">
        <f t="shared" si="6"/>
        <v>0</v>
      </c>
      <c r="W95" s="19">
        <f t="shared" si="7"/>
        <v>0</v>
      </c>
    </row>
    <row r="96" spans="1:23">
      <c r="A96" s="128">
        <v>4</v>
      </c>
      <c r="B96" s="128" t="e">
        <f>+'RT (4)'!#REF!</f>
        <v>#REF!</v>
      </c>
      <c r="C96" s="128" t="e">
        <f>+'RT (4)'!#REF!</f>
        <v>#REF!</v>
      </c>
      <c r="D96" s="128" t="e">
        <f>+'RT (4)'!#REF!</f>
        <v>#REF!</v>
      </c>
      <c r="E96" s="128" t="e">
        <f>+'RT (4)'!#REF!</f>
        <v>#REF!</v>
      </c>
      <c r="F96" s="128" t="e">
        <f>+'RT (4)'!#REF!</f>
        <v>#REF!</v>
      </c>
      <c r="G96" s="128">
        <f>+'RT (4)'!A13</f>
        <v>0</v>
      </c>
      <c r="H96" s="128" t="str">
        <f>+'RT (4)'!B13</f>
        <v>Payments in cash</v>
      </c>
      <c r="I96" s="128">
        <f>+'RT (4)'!C13</f>
        <v>0</v>
      </c>
      <c r="J96" s="128">
        <f>+'RT (4)'!D13</f>
        <v>0</v>
      </c>
      <c r="K96" s="128">
        <f>+'RT (4)'!E13</f>
        <v>0</v>
      </c>
      <c r="L96" s="128">
        <f>+'RT (4)'!F13</f>
        <v>0</v>
      </c>
      <c r="M96" s="128">
        <f>+'RT (4)'!G13</f>
        <v>0</v>
      </c>
      <c r="N96" s="128">
        <f>+'RT (4)'!H13</f>
        <v>0</v>
      </c>
      <c r="O96" s="128">
        <f>+'RT (4)'!I13</f>
        <v>0</v>
      </c>
      <c r="P96" s="128">
        <f>+'RT (4)'!J13</f>
        <v>0</v>
      </c>
      <c r="Q96" s="128">
        <f>+'RT (4)'!K13</f>
        <v>0</v>
      </c>
      <c r="R96" s="128">
        <f>+'RT (4)'!L13</f>
        <v>0</v>
      </c>
      <c r="S96" s="128">
        <f>+'RT (4)'!M13</f>
        <v>0</v>
      </c>
      <c r="T96" s="178">
        <f t="shared" si="4"/>
        <v>0</v>
      </c>
      <c r="U96" s="19">
        <f t="shared" si="5"/>
        <v>0</v>
      </c>
      <c r="V96" s="178">
        <f t="shared" si="6"/>
        <v>0</v>
      </c>
      <c r="W96" s="19">
        <f t="shared" si="7"/>
        <v>0</v>
      </c>
    </row>
    <row r="97" spans="1:23">
      <c r="A97" s="128">
        <v>4</v>
      </c>
      <c r="B97" s="128" t="e">
        <f>+'RT (4)'!#REF!</f>
        <v>#REF!</v>
      </c>
      <c r="C97" s="128" t="e">
        <f>+'RT (4)'!#REF!</f>
        <v>#REF!</v>
      </c>
      <c r="D97" s="128" t="e">
        <f>+'RT (4)'!#REF!</f>
        <v>#REF!</v>
      </c>
      <c r="E97" s="128" t="e">
        <f>+'RT (4)'!#REF!</f>
        <v>#REF!</v>
      </c>
      <c r="F97" s="128" t="e">
        <f>+'RT (4)'!#REF!</f>
        <v>#REF!</v>
      </c>
      <c r="G97" s="128">
        <f>+'RT (4)'!A14</f>
        <v>0</v>
      </c>
      <c r="H97" s="128" t="str">
        <f>+'RT (4)'!B14</f>
        <v>MoF-IRD-Customs Department</v>
      </c>
      <c r="I97" s="128">
        <f>+'RT (4)'!C14</f>
        <v>0</v>
      </c>
      <c r="J97" s="128">
        <f>+'RT (4)'!D14</f>
        <v>106696320</v>
      </c>
      <c r="K97" s="128">
        <f>+'RT (4)'!E14</f>
        <v>-62581021</v>
      </c>
      <c r="L97" s="128">
        <f>+'RT (4)'!F14</f>
        <v>44115299</v>
      </c>
      <c r="M97" s="128">
        <f>+'RT (4)'!G14</f>
        <v>0</v>
      </c>
      <c r="N97" s="128">
        <f>+'RT (4)'!H14</f>
        <v>324354984</v>
      </c>
      <c r="O97" s="128">
        <f>+'RT (4)'!I14</f>
        <v>0</v>
      </c>
      <c r="P97" s="128">
        <f>+'RT (4)'!J14</f>
        <v>324354984</v>
      </c>
      <c r="Q97" s="128">
        <f>+'RT (4)'!K14</f>
        <v>0</v>
      </c>
      <c r="R97" s="128">
        <f>+'RT (4)'!L14</f>
        <v>-280239685</v>
      </c>
      <c r="S97" s="128">
        <f>+'RT (4)'!M14</f>
        <v>0</v>
      </c>
      <c r="T97" s="178">
        <f t="shared" si="4"/>
        <v>0</v>
      </c>
      <c r="U97" s="19">
        <f t="shared" si="5"/>
        <v>-217658664</v>
      </c>
      <c r="V97" s="178">
        <f t="shared" si="6"/>
        <v>0</v>
      </c>
      <c r="W97" s="19">
        <f t="shared" si="7"/>
        <v>-280239685</v>
      </c>
    </row>
    <row r="98" spans="1:23">
      <c r="A98" s="128">
        <v>4</v>
      </c>
      <c r="B98" s="128" t="e">
        <f>+'RT (4)'!#REF!</f>
        <v>#REF!</v>
      </c>
      <c r="C98" s="128" t="e">
        <f>+'RT (4)'!#REF!</f>
        <v>#REF!</v>
      </c>
      <c r="D98" s="128" t="e">
        <f>+'RT (4)'!#REF!</f>
        <v>#REF!</v>
      </c>
      <c r="E98" s="128" t="e">
        <f>+'RT (4)'!#REF!</f>
        <v>#REF!</v>
      </c>
      <c r="F98" s="128" t="e">
        <f>+'RT (4)'!#REF!</f>
        <v>#REF!</v>
      </c>
      <c r="G98" s="128">
        <f>+'RT (4)'!A15</f>
        <v>1</v>
      </c>
      <c r="H98" s="128" t="str">
        <f>+'RT (4)'!B15</f>
        <v>Corporate Income Tax (CIT)</v>
      </c>
      <c r="I98" s="128">
        <f>+'RT (4)'!C15</f>
        <v>0</v>
      </c>
      <c r="J98" s="128">
        <f>+'RT (4)'!D15</f>
        <v>58949296</v>
      </c>
      <c r="K98" s="128">
        <f>+'RT (4)'!E15</f>
        <v>-47855262</v>
      </c>
      <c r="L98" s="128">
        <f>+'RT (4)'!F15</f>
        <v>11094034</v>
      </c>
      <c r="M98" s="128">
        <f>+'RT (4)'!G15</f>
        <v>0</v>
      </c>
      <c r="N98" s="128">
        <f>+'RT (4)'!H15</f>
        <v>11094034</v>
      </c>
      <c r="O98" s="128">
        <f>+'RT (4)'!I15</f>
        <v>0</v>
      </c>
      <c r="P98" s="128">
        <f>+'RT (4)'!J15</f>
        <v>11094034</v>
      </c>
      <c r="Q98" s="128">
        <f>+'RT (4)'!K15</f>
        <v>0</v>
      </c>
      <c r="R98" s="128">
        <f>+'RT (4)'!L15</f>
        <v>0</v>
      </c>
      <c r="S98" s="128">
        <f>+'RT (4)'!M15</f>
        <v>0</v>
      </c>
      <c r="T98" s="178">
        <f t="shared" si="4"/>
        <v>47855262</v>
      </c>
      <c r="U98" s="19">
        <f t="shared" si="5"/>
        <v>0</v>
      </c>
      <c r="V98" s="178">
        <f t="shared" si="6"/>
        <v>0</v>
      </c>
      <c r="W98" s="19">
        <f t="shared" si="7"/>
        <v>0</v>
      </c>
    </row>
    <row r="99" spans="1:23">
      <c r="A99" s="128">
        <v>4</v>
      </c>
      <c r="B99" s="128" t="e">
        <f>+'RT (4)'!#REF!</f>
        <v>#REF!</v>
      </c>
      <c r="C99" s="128" t="e">
        <f>+'RT (4)'!#REF!</f>
        <v>#REF!</v>
      </c>
      <c r="D99" s="128" t="e">
        <f>+'RT (4)'!#REF!</f>
        <v>#REF!</v>
      </c>
      <c r="E99" s="128" t="e">
        <f>+'RT (4)'!#REF!</f>
        <v>#REF!</v>
      </c>
      <c r="F99" s="128" t="e">
        <f>+'RT (4)'!#REF!</f>
        <v>#REF!</v>
      </c>
      <c r="G99" s="128">
        <f>+'RT (4)'!A16</f>
        <v>2</v>
      </c>
      <c r="H99" s="128" t="str">
        <f>+'RT (4)'!B16</f>
        <v>Commercial Tax</v>
      </c>
      <c r="I99" s="128">
        <f>+'RT (4)'!C16</f>
        <v>0</v>
      </c>
      <c r="J99" s="128">
        <f>+'RT (4)'!D16</f>
        <v>47747024</v>
      </c>
      <c r="K99" s="128">
        <f>+'RT (4)'!E16</f>
        <v>-14725759</v>
      </c>
      <c r="L99" s="128">
        <f>+'RT (4)'!F16</f>
        <v>33021265</v>
      </c>
      <c r="M99" s="128">
        <f>+'RT (4)'!G16</f>
        <v>0</v>
      </c>
      <c r="N99" s="128">
        <f>+'RT (4)'!H16</f>
        <v>33021265</v>
      </c>
      <c r="O99" s="128">
        <f>+'RT (4)'!I16</f>
        <v>0</v>
      </c>
      <c r="P99" s="128">
        <f>+'RT (4)'!J16</f>
        <v>33021265</v>
      </c>
      <c r="Q99" s="128">
        <f>+'RT (4)'!K16</f>
        <v>0</v>
      </c>
      <c r="R99" s="128">
        <f>+'RT (4)'!L16</f>
        <v>0</v>
      </c>
      <c r="S99" s="128">
        <f>+'RT (4)'!M16</f>
        <v>0</v>
      </c>
      <c r="T99" s="178">
        <f t="shared" si="4"/>
        <v>14725759</v>
      </c>
      <c r="U99" s="19">
        <f t="shared" si="5"/>
        <v>0</v>
      </c>
      <c r="V99" s="178">
        <f t="shared" si="6"/>
        <v>0</v>
      </c>
      <c r="W99" s="19">
        <f t="shared" si="7"/>
        <v>0</v>
      </c>
    </row>
    <row r="100" spans="1:23">
      <c r="A100" s="128">
        <v>4</v>
      </c>
      <c r="B100" s="128" t="e">
        <f>+'RT (4)'!#REF!</f>
        <v>#REF!</v>
      </c>
      <c r="C100" s="128" t="e">
        <f>+'RT (4)'!#REF!</f>
        <v>#REF!</v>
      </c>
      <c r="D100" s="128" t="e">
        <f>+'RT (4)'!#REF!</f>
        <v>#REF!</v>
      </c>
      <c r="E100" s="128" t="e">
        <f>+'RT (4)'!#REF!</f>
        <v>#REF!</v>
      </c>
      <c r="F100" s="128" t="e">
        <f>+'RT (4)'!#REF!</f>
        <v>#REF!</v>
      </c>
      <c r="G100" s="128">
        <f>+'RT (4)'!A18</f>
        <v>4</v>
      </c>
      <c r="H100" s="128" t="str">
        <f>+'RT (4)'!B18</f>
        <v>Customs Duties</v>
      </c>
      <c r="I100" s="128">
        <f>+'RT (4)'!C18</f>
        <v>0</v>
      </c>
      <c r="J100" s="128">
        <f>+'RT (4)'!D18</f>
        <v>0</v>
      </c>
      <c r="K100" s="128">
        <f>+'RT (4)'!E18</f>
        <v>0</v>
      </c>
      <c r="L100" s="128">
        <f>+'RT (4)'!F18</f>
        <v>0</v>
      </c>
      <c r="M100" s="128">
        <f>+'RT (4)'!G18</f>
        <v>0</v>
      </c>
      <c r="N100" s="128">
        <f>+'RT (4)'!H18</f>
        <v>280239685</v>
      </c>
      <c r="O100" s="128">
        <f>+'RT (4)'!I18</f>
        <v>0</v>
      </c>
      <c r="P100" s="128">
        <f>+'RT (4)'!J18</f>
        <v>280239685</v>
      </c>
      <c r="Q100" s="128">
        <f>+'RT (4)'!K18</f>
        <v>0</v>
      </c>
      <c r="R100" s="128">
        <f>+'RT (4)'!L18</f>
        <v>-280239685</v>
      </c>
      <c r="S100" s="128" t="str">
        <f>+'RT (4)'!M18</f>
        <v>Tax not reported by the extractive company</v>
      </c>
      <c r="T100" s="178">
        <f t="shared" si="4"/>
        <v>0</v>
      </c>
      <c r="U100" s="19">
        <f t="shared" si="5"/>
        <v>-280239685</v>
      </c>
      <c r="V100" s="178">
        <f t="shared" si="6"/>
        <v>0</v>
      </c>
      <c r="W100" s="19">
        <f t="shared" si="7"/>
        <v>-280239685</v>
      </c>
    </row>
    <row r="101" spans="1:23">
      <c r="A101" s="128">
        <v>4</v>
      </c>
      <c r="B101" s="128" t="e">
        <f>+'RT (4)'!#REF!</f>
        <v>#REF!</v>
      </c>
      <c r="C101" s="128" t="e">
        <f>+'RT (4)'!#REF!</f>
        <v>#REF!</v>
      </c>
      <c r="D101" s="128" t="e">
        <f>+'RT (4)'!#REF!</f>
        <v>#REF!</v>
      </c>
      <c r="E101" s="128" t="e">
        <f>+'RT (4)'!#REF!</f>
        <v>#REF!</v>
      </c>
      <c r="F101" s="128" t="e">
        <f>+'RT (4)'!#REF!</f>
        <v>#REF!</v>
      </c>
      <c r="G101" s="128">
        <f>+'RT (4)'!A19</f>
        <v>5</v>
      </c>
      <c r="H101" s="128" t="str">
        <f>+'RT (4)'!B19</f>
        <v>Stamp Duties</v>
      </c>
      <c r="I101" s="128">
        <f>+'RT (4)'!C19</f>
        <v>0</v>
      </c>
      <c r="J101" s="128">
        <f>+'RT (4)'!D19</f>
        <v>0</v>
      </c>
      <c r="K101" s="128">
        <f>+'RT (4)'!E19</f>
        <v>0</v>
      </c>
      <c r="L101" s="128">
        <f>+'RT (4)'!F19</f>
        <v>0</v>
      </c>
      <c r="M101" s="128">
        <f>+'RT (4)'!G19</f>
        <v>0</v>
      </c>
      <c r="N101" s="128">
        <f>+'RT (4)'!H19</f>
        <v>0</v>
      </c>
      <c r="O101" s="128">
        <f>+'RT (4)'!I19</f>
        <v>0</v>
      </c>
      <c r="P101" s="128">
        <f>+'RT (4)'!J19</f>
        <v>0</v>
      </c>
      <c r="Q101" s="128">
        <f>+'RT (4)'!K19</f>
        <v>0</v>
      </c>
      <c r="R101" s="128">
        <f>+'RT (4)'!L19</f>
        <v>0</v>
      </c>
      <c r="S101" s="128">
        <f>+'RT (4)'!M19</f>
        <v>0</v>
      </c>
      <c r="T101" s="178">
        <f t="shared" si="4"/>
        <v>0</v>
      </c>
      <c r="U101" s="19">
        <f t="shared" si="5"/>
        <v>0</v>
      </c>
      <c r="V101" s="178">
        <f t="shared" si="6"/>
        <v>0</v>
      </c>
      <c r="W101" s="19">
        <f t="shared" si="7"/>
        <v>0</v>
      </c>
    </row>
    <row r="102" spans="1:23">
      <c r="A102" s="128">
        <v>4</v>
      </c>
      <c r="B102" s="128" t="e">
        <f>+'RT (4)'!#REF!</f>
        <v>#REF!</v>
      </c>
      <c r="C102" s="128" t="e">
        <f>+'RT (4)'!#REF!</f>
        <v>#REF!</v>
      </c>
      <c r="D102" s="128" t="e">
        <f>+'RT (4)'!#REF!</f>
        <v>#REF!</v>
      </c>
      <c r="E102" s="128" t="e">
        <f>+'RT (4)'!#REF!</f>
        <v>#REF!</v>
      </c>
      <c r="F102" s="128" t="e">
        <f>+'RT (4)'!#REF!</f>
        <v>#REF!</v>
      </c>
      <c r="G102" s="128">
        <f>+'RT (4)'!A20</f>
        <v>6</v>
      </c>
      <c r="H102" s="128" t="str">
        <f>+'RT (4)'!B20</f>
        <v>Capital Gains Tax</v>
      </c>
      <c r="I102" s="128">
        <f>+'RT (4)'!C20</f>
        <v>0</v>
      </c>
      <c r="J102" s="128">
        <f>+'RT (4)'!D20</f>
        <v>0</v>
      </c>
      <c r="K102" s="128">
        <f>+'RT (4)'!E20</f>
        <v>0</v>
      </c>
      <c r="L102" s="128">
        <f>+'RT (4)'!F20</f>
        <v>0</v>
      </c>
      <c r="M102" s="128">
        <f>+'RT (4)'!G20</f>
        <v>0</v>
      </c>
      <c r="N102" s="128">
        <f>+'RT (4)'!H20</f>
        <v>0</v>
      </c>
      <c r="O102" s="128">
        <f>+'RT (4)'!I20</f>
        <v>0</v>
      </c>
      <c r="P102" s="128">
        <f>+'RT (4)'!J20</f>
        <v>0</v>
      </c>
      <c r="Q102" s="128">
        <f>+'RT (4)'!K20</f>
        <v>0</v>
      </c>
      <c r="R102" s="128">
        <f>+'RT (4)'!L20</f>
        <v>0</v>
      </c>
      <c r="S102" s="128">
        <f>+'RT (4)'!M20</f>
        <v>0</v>
      </c>
      <c r="T102" s="178">
        <f t="shared" si="4"/>
        <v>0</v>
      </c>
      <c r="U102" s="19">
        <f t="shared" si="5"/>
        <v>0</v>
      </c>
      <c r="V102" s="178">
        <f t="shared" si="6"/>
        <v>0</v>
      </c>
      <c r="W102" s="19">
        <f t="shared" si="7"/>
        <v>0</v>
      </c>
    </row>
    <row r="103" spans="1:23">
      <c r="A103" s="128">
        <v>4</v>
      </c>
      <c r="B103" s="128" t="e">
        <f>+'RT (4)'!#REF!</f>
        <v>#REF!</v>
      </c>
      <c r="C103" s="128" t="e">
        <f>+'RT (4)'!#REF!</f>
        <v>#REF!</v>
      </c>
      <c r="D103" s="128" t="e">
        <f>+'RT (4)'!#REF!</f>
        <v>#REF!</v>
      </c>
      <c r="E103" s="128" t="e">
        <f>+'RT (4)'!#REF!</f>
        <v>#REF!</v>
      </c>
      <c r="F103" s="128" t="e">
        <f>+'RT (4)'!#REF!</f>
        <v>#REF!</v>
      </c>
      <c r="G103" s="128">
        <f>+'RT (4)'!A21</f>
        <v>7</v>
      </c>
      <c r="H103" s="128" t="str">
        <f>+'RT (4)'!B21</f>
        <v>Withholding Tax</v>
      </c>
      <c r="I103" s="128">
        <f>+'RT (4)'!C21</f>
        <v>0</v>
      </c>
      <c r="J103" s="128">
        <f>+'RT (4)'!D21</f>
        <v>0</v>
      </c>
      <c r="K103" s="128">
        <f>+'RT (4)'!E21</f>
        <v>0</v>
      </c>
      <c r="L103" s="128">
        <f>+'RT (4)'!F21</f>
        <v>0</v>
      </c>
      <c r="M103" s="128">
        <f>+'RT (4)'!G21</f>
        <v>0</v>
      </c>
      <c r="N103" s="128">
        <f>+'RT (4)'!H21</f>
        <v>0</v>
      </c>
      <c r="O103" s="128">
        <f>+'RT (4)'!I21</f>
        <v>0</v>
      </c>
      <c r="P103" s="128">
        <f>+'RT (4)'!J21</f>
        <v>0</v>
      </c>
      <c r="Q103" s="128">
        <f>+'RT (4)'!K21</f>
        <v>0</v>
      </c>
      <c r="R103" s="128">
        <f>+'RT (4)'!L21</f>
        <v>0</v>
      </c>
      <c r="S103" s="128">
        <f>+'RT (4)'!M21</f>
        <v>0</v>
      </c>
      <c r="T103" s="178">
        <f t="shared" si="4"/>
        <v>0</v>
      </c>
      <c r="U103" s="19">
        <f t="shared" si="5"/>
        <v>0</v>
      </c>
      <c r="V103" s="178">
        <f t="shared" si="6"/>
        <v>0</v>
      </c>
      <c r="W103" s="19">
        <f t="shared" si="7"/>
        <v>0</v>
      </c>
    </row>
    <row r="104" spans="1:23">
      <c r="A104" s="128">
        <v>4</v>
      </c>
      <c r="B104" s="128" t="e">
        <f>+'RT (4)'!#REF!</f>
        <v>#REF!</v>
      </c>
      <c r="C104" s="128" t="e">
        <f>+'RT (4)'!#REF!</f>
        <v>#REF!</v>
      </c>
      <c r="D104" s="128" t="e">
        <f>+'RT (4)'!#REF!</f>
        <v>#REF!</v>
      </c>
      <c r="E104" s="128" t="e">
        <f>+'RT (4)'!#REF!</f>
        <v>#REF!</v>
      </c>
      <c r="F104" s="128" t="e">
        <f>+'RT (4)'!#REF!</f>
        <v>#REF!</v>
      </c>
      <c r="G104" s="128">
        <f>+'RT (4)'!A22</f>
        <v>8</v>
      </c>
      <c r="H104" s="128" t="str">
        <f>+'RT (4)'!B22</f>
        <v>Other significant payments (&gt; 50,000 USD)</v>
      </c>
      <c r="I104" s="128">
        <f>+'RT (4)'!C22</f>
        <v>0</v>
      </c>
      <c r="J104" s="128">
        <f>+'RT (4)'!D22</f>
        <v>0</v>
      </c>
      <c r="K104" s="128">
        <f>+'RT (4)'!E22</f>
        <v>0</v>
      </c>
      <c r="L104" s="128">
        <f>+'RT (4)'!F22</f>
        <v>0</v>
      </c>
      <c r="M104" s="128">
        <f>+'RT (4)'!G22</f>
        <v>0</v>
      </c>
      <c r="N104" s="128">
        <f>+'RT (4)'!H22</f>
        <v>0</v>
      </c>
      <c r="O104" s="128">
        <f>+'RT (4)'!I22</f>
        <v>0</v>
      </c>
      <c r="P104" s="128">
        <f>+'RT (4)'!J22</f>
        <v>0</v>
      </c>
      <c r="Q104" s="128">
        <f>+'RT (4)'!K22</f>
        <v>0</v>
      </c>
      <c r="R104" s="128">
        <f>+'RT (4)'!L22</f>
        <v>0</v>
      </c>
      <c r="S104" s="128">
        <f>+'RT (4)'!M22</f>
        <v>0</v>
      </c>
      <c r="T104" s="178">
        <f t="shared" si="4"/>
        <v>0</v>
      </c>
      <c r="U104" s="19">
        <f t="shared" si="5"/>
        <v>0</v>
      </c>
      <c r="V104" s="178">
        <f t="shared" si="6"/>
        <v>0</v>
      </c>
      <c r="W104" s="19">
        <f t="shared" si="7"/>
        <v>0</v>
      </c>
    </row>
    <row r="105" spans="1:23">
      <c r="A105" s="128">
        <v>4</v>
      </c>
      <c r="B105" s="128" t="e">
        <f>+'RT (4)'!#REF!</f>
        <v>#REF!</v>
      </c>
      <c r="C105" s="128" t="e">
        <f>+'RT (4)'!#REF!</f>
        <v>#REF!</v>
      </c>
      <c r="D105" s="128" t="e">
        <f>+'RT (4)'!#REF!</f>
        <v>#REF!</v>
      </c>
      <c r="E105" s="128" t="e">
        <f>+'RT (4)'!#REF!</f>
        <v>#REF!</v>
      </c>
      <c r="F105" s="128" t="e">
        <f>+'RT (4)'!#REF!</f>
        <v>#REF!</v>
      </c>
      <c r="G105" s="128">
        <f>+'RT (4)'!A23</f>
        <v>0</v>
      </c>
      <c r="H105" s="128" t="str">
        <f>+'RT (4)'!B23</f>
        <v>MoM (ME 1-ME 2-ME 3)</v>
      </c>
      <c r="I105" s="128">
        <f>+'RT (4)'!C23</f>
        <v>0</v>
      </c>
      <c r="J105" s="128">
        <f>+'RT (4)'!D23</f>
        <v>57015800</v>
      </c>
      <c r="K105" s="128">
        <f>+'RT (4)'!E23</f>
        <v>524657980</v>
      </c>
      <c r="L105" s="128">
        <f>+'RT (4)'!F23</f>
        <v>581673780</v>
      </c>
      <c r="M105" s="128">
        <f>+'RT (4)'!G23</f>
        <v>0</v>
      </c>
      <c r="N105" s="128">
        <f>+'RT (4)'!H23</f>
        <v>582675780</v>
      </c>
      <c r="O105" s="128">
        <f>+'RT (4)'!I23</f>
        <v>0</v>
      </c>
      <c r="P105" s="128">
        <f>+'RT (4)'!J23</f>
        <v>582675780</v>
      </c>
      <c r="Q105" s="128">
        <f>+'RT (4)'!K23</f>
        <v>0</v>
      </c>
      <c r="R105" s="128">
        <f>+'RT (4)'!L23</f>
        <v>-1002000</v>
      </c>
      <c r="S105" s="128">
        <f>+'RT (4)'!M23</f>
        <v>0</v>
      </c>
      <c r="T105" s="178">
        <f t="shared" si="4"/>
        <v>0</v>
      </c>
      <c r="U105" s="19">
        <f t="shared" si="5"/>
        <v>-525659980</v>
      </c>
      <c r="V105" s="178">
        <f t="shared" si="6"/>
        <v>0</v>
      </c>
      <c r="W105" s="19">
        <f t="shared" si="7"/>
        <v>-1002000</v>
      </c>
    </row>
    <row r="106" spans="1:23">
      <c r="A106" s="128">
        <v>4</v>
      </c>
      <c r="B106" s="128" t="e">
        <f>+'RT (4)'!#REF!</f>
        <v>#REF!</v>
      </c>
      <c r="C106" s="128" t="e">
        <f>+'RT (4)'!#REF!</f>
        <v>#REF!</v>
      </c>
      <c r="D106" s="128" t="e">
        <f>+'RT (4)'!#REF!</f>
        <v>#REF!</v>
      </c>
      <c r="E106" s="128" t="e">
        <f>+'RT (4)'!#REF!</f>
        <v>#REF!</v>
      </c>
      <c r="F106" s="128" t="e">
        <f>+'RT (4)'!#REF!</f>
        <v>#REF!</v>
      </c>
      <c r="G106" s="128">
        <f>+'RT (4)'!A24</f>
        <v>9</v>
      </c>
      <c r="H106" s="128" t="str">
        <f>+'RT (4)'!B24</f>
        <v>Royalties</v>
      </c>
      <c r="I106" s="128">
        <f>+'RT (4)'!C24</f>
        <v>0</v>
      </c>
      <c r="J106" s="128">
        <f>+'RT (4)'!D24</f>
        <v>0</v>
      </c>
      <c r="K106" s="128">
        <f>+'RT (4)'!E24</f>
        <v>22588200</v>
      </c>
      <c r="L106" s="128">
        <f>+'RT (4)'!F24</f>
        <v>22588200</v>
      </c>
      <c r="M106" s="128">
        <f>+'RT (4)'!G24</f>
        <v>0</v>
      </c>
      <c r="N106" s="128">
        <f>+'RT (4)'!H24</f>
        <v>22588200</v>
      </c>
      <c r="O106" s="128">
        <f>+'RT (4)'!I24</f>
        <v>0</v>
      </c>
      <c r="P106" s="128">
        <f>+'RT (4)'!J24</f>
        <v>22588200</v>
      </c>
      <c r="Q106" s="128">
        <f>+'RT (4)'!K24</f>
        <v>0</v>
      </c>
      <c r="R106" s="128">
        <f>+'RT (4)'!L24</f>
        <v>0</v>
      </c>
      <c r="S106" s="128">
        <f>+'RT (4)'!M24</f>
        <v>0</v>
      </c>
      <c r="T106" s="178">
        <f t="shared" si="4"/>
        <v>0</v>
      </c>
      <c r="U106" s="19">
        <f t="shared" si="5"/>
        <v>-22588200</v>
      </c>
      <c r="V106" s="178">
        <f t="shared" si="6"/>
        <v>0</v>
      </c>
      <c r="W106" s="19">
        <f t="shared" si="7"/>
        <v>0</v>
      </c>
    </row>
    <row r="107" spans="1:23">
      <c r="A107" s="128">
        <v>4</v>
      </c>
      <c r="B107" s="128" t="e">
        <f>+'RT (4)'!#REF!</f>
        <v>#REF!</v>
      </c>
      <c r="C107" s="128" t="e">
        <f>+'RT (4)'!#REF!</f>
        <v>#REF!</v>
      </c>
      <c r="D107" s="128" t="e">
        <f>+'RT (4)'!#REF!</f>
        <v>#REF!</v>
      </c>
      <c r="E107" s="128" t="e">
        <f>+'RT (4)'!#REF!</f>
        <v>#REF!</v>
      </c>
      <c r="F107" s="128" t="e">
        <f>+'RT (4)'!#REF!</f>
        <v>#REF!</v>
      </c>
      <c r="G107" s="128">
        <f>+'RT (4)'!A25</f>
        <v>10</v>
      </c>
      <c r="H107" s="128" t="str">
        <f>+'RT (4)'!B25</f>
        <v>Signature Bonus</v>
      </c>
      <c r="I107" s="128">
        <f>+'RT (4)'!C25</f>
        <v>0</v>
      </c>
      <c r="J107" s="128">
        <f>+'RT (4)'!D25</f>
        <v>0</v>
      </c>
      <c r="K107" s="128">
        <f>+'RT (4)'!E25</f>
        <v>0</v>
      </c>
      <c r="L107" s="128">
        <f>+'RT (4)'!F25</f>
        <v>0</v>
      </c>
      <c r="M107" s="128">
        <f>+'RT (4)'!G25</f>
        <v>0</v>
      </c>
      <c r="N107" s="128">
        <f>+'RT (4)'!H25</f>
        <v>1000000</v>
      </c>
      <c r="O107" s="128">
        <f>+'RT (4)'!I25</f>
        <v>0</v>
      </c>
      <c r="P107" s="128">
        <f>+'RT (4)'!J25</f>
        <v>1000000</v>
      </c>
      <c r="Q107" s="128">
        <f>+'RT (4)'!K25</f>
        <v>0</v>
      </c>
      <c r="R107" s="128">
        <f>+'RT (4)'!L25</f>
        <v>-1000000</v>
      </c>
      <c r="S107" s="128" t="str">
        <f>+'RT (4)'!M25</f>
        <v>Not material difference</v>
      </c>
      <c r="T107" s="178">
        <f t="shared" si="4"/>
        <v>0</v>
      </c>
      <c r="U107" s="19">
        <f t="shared" si="5"/>
        <v>-1000000</v>
      </c>
      <c r="V107" s="178">
        <f t="shared" si="6"/>
        <v>0</v>
      </c>
      <c r="W107" s="19">
        <f t="shared" si="7"/>
        <v>-1000000</v>
      </c>
    </row>
    <row r="108" spans="1:23">
      <c r="A108" s="128">
        <v>4</v>
      </c>
      <c r="B108" s="128" t="e">
        <f>+'RT (4)'!#REF!</f>
        <v>#REF!</v>
      </c>
      <c r="C108" s="128" t="e">
        <f>+'RT (4)'!#REF!</f>
        <v>#REF!</v>
      </c>
      <c r="D108" s="128" t="e">
        <f>+'RT (4)'!#REF!</f>
        <v>#REF!</v>
      </c>
      <c r="E108" s="128" t="e">
        <f>+'RT (4)'!#REF!</f>
        <v>#REF!</v>
      </c>
      <c r="F108" s="128" t="e">
        <f>+'RT (4)'!#REF!</f>
        <v>#REF!</v>
      </c>
      <c r="G108" s="128">
        <f>+'RT (4)'!A26</f>
        <v>11</v>
      </c>
      <c r="H108" s="128" t="str">
        <f>+'RT (4)'!B26</f>
        <v>Production Split</v>
      </c>
      <c r="I108" s="128">
        <f>+'RT (4)'!C26</f>
        <v>0</v>
      </c>
      <c r="J108" s="128">
        <f>+'RT (4)'!D26</f>
        <v>0</v>
      </c>
      <c r="K108" s="128">
        <f>+'RT (4)'!E26</f>
        <v>533851380</v>
      </c>
      <c r="L108" s="128">
        <f>+'RT (4)'!F26</f>
        <v>533851380</v>
      </c>
      <c r="M108" s="128">
        <f>+'RT (4)'!G26</f>
        <v>0</v>
      </c>
      <c r="N108" s="128">
        <f>+'RT (4)'!H26</f>
        <v>533851380</v>
      </c>
      <c r="O108" s="128">
        <f>+'RT (4)'!I26</f>
        <v>0</v>
      </c>
      <c r="P108" s="128">
        <f>+'RT (4)'!J26</f>
        <v>533851380</v>
      </c>
      <c r="Q108" s="128">
        <f>+'RT (4)'!K26</f>
        <v>0</v>
      </c>
      <c r="R108" s="128">
        <f>+'RT (4)'!L26</f>
        <v>0</v>
      </c>
      <c r="S108" s="128">
        <f>+'RT (4)'!M26</f>
        <v>0</v>
      </c>
      <c r="T108" s="178">
        <f t="shared" si="4"/>
        <v>0</v>
      </c>
      <c r="U108" s="19">
        <f t="shared" si="5"/>
        <v>-533851380</v>
      </c>
      <c r="V108" s="178">
        <f t="shared" si="6"/>
        <v>0</v>
      </c>
      <c r="W108" s="19">
        <f t="shared" si="7"/>
        <v>0</v>
      </c>
    </row>
    <row r="109" spans="1:23">
      <c r="A109" s="128">
        <v>4</v>
      </c>
      <c r="B109" s="128" t="e">
        <f>+'RT (4)'!#REF!</f>
        <v>#REF!</v>
      </c>
      <c r="C109" s="128" t="e">
        <f>+'RT (4)'!#REF!</f>
        <v>#REF!</v>
      </c>
      <c r="D109" s="128" t="e">
        <f>+'RT (4)'!#REF!</f>
        <v>#REF!</v>
      </c>
      <c r="E109" s="128" t="e">
        <f>+'RT (4)'!#REF!</f>
        <v>#REF!</v>
      </c>
      <c r="F109" s="128" t="e">
        <f>+'RT (4)'!#REF!</f>
        <v>#REF!</v>
      </c>
      <c r="G109" s="128">
        <f>+'RT (4)'!A27</f>
        <v>12</v>
      </c>
      <c r="H109" s="128" t="str">
        <f>+'RT (4)'!B27</f>
        <v>Dead Rent Fees</v>
      </c>
      <c r="I109" s="128">
        <f>+'RT (4)'!C27</f>
        <v>0</v>
      </c>
      <c r="J109" s="128">
        <f>+'RT (4)'!D27</f>
        <v>57015800</v>
      </c>
      <c r="K109" s="128">
        <f>+'RT (4)'!E27</f>
        <v>-42446600</v>
      </c>
      <c r="L109" s="128">
        <f>+'RT (4)'!F27</f>
        <v>14569200</v>
      </c>
      <c r="M109" s="128">
        <f>+'RT (4)'!G27</f>
        <v>0</v>
      </c>
      <c r="N109" s="128">
        <f>+'RT (4)'!H27</f>
        <v>14569200</v>
      </c>
      <c r="O109" s="128">
        <f>+'RT (4)'!I27</f>
        <v>0</v>
      </c>
      <c r="P109" s="128">
        <f>+'RT (4)'!J27</f>
        <v>14569200</v>
      </c>
      <c r="Q109" s="128">
        <f>+'RT (4)'!K27</f>
        <v>0</v>
      </c>
      <c r="R109" s="128">
        <f>+'RT (4)'!L27</f>
        <v>0</v>
      </c>
      <c r="S109" s="128">
        <f>+'RT (4)'!M27</f>
        <v>0</v>
      </c>
      <c r="T109" s="178">
        <f t="shared" si="4"/>
        <v>42446600</v>
      </c>
      <c r="U109" s="19">
        <f t="shared" si="5"/>
        <v>0</v>
      </c>
      <c r="V109" s="178">
        <f t="shared" si="6"/>
        <v>0</v>
      </c>
      <c r="W109" s="19">
        <f t="shared" si="7"/>
        <v>0</v>
      </c>
    </row>
    <row r="110" spans="1:23">
      <c r="A110" s="128">
        <v>4</v>
      </c>
      <c r="B110" s="128" t="e">
        <f>+'RT (4)'!#REF!</f>
        <v>#REF!</v>
      </c>
      <c r="C110" s="128" t="e">
        <f>+'RT (4)'!#REF!</f>
        <v>#REF!</v>
      </c>
      <c r="D110" s="128" t="e">
        <f>+'RT (4)'!#REF!</f>
        <v>#REF!</v>
      </c>
      <c r="E110" s="128" t="e">
        <f>+'RT (4)'!#REF!</f>
        <v>#REF!</v>
      </c>
      <c r="F110" s="128" t="e">
        <f>+'RT (4)'!#REF!</f>
        <v>#REF!</v>
      </c>
      <c r="G110" s="128">
        <f>+'RT (4)'!A28</f>
        <v>13</v>
      </c>
      <c r="H110" s="128" t="str">
        <f>+'RT (4)'!B28</f>
        <v>Licence Fees</v>
      </c>
      <c r="I110" s="128">
        <f>+'RT (4)'!C28</f>
        <v>0</v>
      </c>
      <c r="J110" s="128">
        <f>+'RT (4)'!D28</f>
        <v>0</v>
      </c>
      <c r="K110" s="128">
        <f>+'RT (4)'!E28</f>
        <v>0</v>
      </c>
      <c r="L110" s="128">
        <f>+'RT (4)'!F28</f>
        <v>0</v>
      </c>
      <c r="M110" s="128">
        <f>+'RT (4)'!G28</f>
        <v>0</v>
      </c>
      <c r="N110" s="128">
        <f>+'RT (4)'!H28</f>
        <v>2000</v>
      </c>
      <c r="O110" s="128">
        <f>+'RT (4)'!I28</f>
        <v>0</v>
      </c>
      <c r="P110" s="128">
        <f>+'RT (4)'!J28</f>
        <v>2000</v>
      </c>
      <c r="Q110" s="128">
        <f>+'RT (4)'!K28</f>
        <v>0</v>
      </c>
      <c r="R110" s="128">
        <f>+'RT (4)'!L28</f>
        <v>-2000</v>
      </c>
      <c r="S110" s="128" t="str">
        <f>+'RT (4)'!M28</f>
        <v>Not material difference</v>
      </c>
      <c r="T110" s="178">
        <f t="shared" si="4"/>
        <v>0</v>
      </c>
      <c r="U110" s="19">
        <f t="shared" si="5"/>
        <v>-2000</v>
      </c>
      <c r="V110" s="178">
        <f t="shared" si="6"/>
        <v>0</v>
      </c>
      <c r="W110" s="19">
        <f t="shared" si="7"/>
        <v>-2000</v>
      </c>
    </row>
    <row r="111" spans="1:23">
      <c r="A111" s="128">
        <v>4</v>
      </c>
      <c r="B111" s="128" t="e">
        <f>+'RT (4)'!#REF!</f>
        <v>#REF!</v>
      </c>
      <c r="C111" s="128" t="e">
        <f>+'RT (4)'!#REF!</f>
        <v>#REF!</v>
      </c>
      <c r="D111" s="128" t="e">
        <f>+'RT (4)'!#REF!</f>
        <v>#REF!</v>
      </c>
      <c r="E111" s="128" t="e">
        <f>+'RT (4)'!#REF!</f>
        <v>#REF!</v>
      </c>
      <c r="F111" s="128" t="e">
        <f>+'RT (4)'!#REF!</f>
        <v>#REF!</v>
      </c>
      <c r="G111" s="128">
        <f>+'RT (4)'!A29</f>
        <v>14</v>
      </c>
      <c r="H111" s="128" t="str">
        <f>+'RT (4)'!B29</f>
        <v>Dividends</v>
      </c>
      <c r="I111" s="128">
        <f>+'RT (4)'!C29</f>
        <v>0</v>
      </c>
      <c r="J111" s="128">
        <f>+'RT (4)'!D29</f>
        <v>0</v>
      </c>
      <c r="K111" s="128">
        <f>+'RT (4)'!E29</f>
        <v>0</v>
      </c>
      <c r="L111" s="128">
        <f>+'RT (4)'!F29</f>
        <v>0</v>
      </c>
      <c r="M111" s="128">
        <f>+'RT (4)'!G29</f>
        <v>0</v>
      </c>
      <c r="N111" s="128">
        <f>+'RT (4)'!H29</f>
        <v>0</v>
      </c>
      <c r="O111" s="128">
        <f>+'RT (4)'!I29</f>
        <v>0</v>
      </c>
      <c r="P111" s="128">
        <f>+'RT (4)'!J29</f>
        <v>0</v>
      </c>
      <c r="Q111" s="128">
        <f>+'RT (4)'!K29</f>
        <v>0</v>
      </c>
      <c r="R111" s="128">
        <f>+'RT (4)'!L29</f>
        <v>0</v>
      </c>
      <c r="S111" s="128">
        <f>+'RT (4)'!M29</f>
        <v>0</v>
      </c>
      <c r="T111" s="178">
        <f t="shared" si="4"/>
        <v>0</v>
      </c>
      <c r="U111" s="19">
        <f t="shared" si="5"/>
        <v>0</v>
      </c>
      <c r="V111" s="178">
        <f t="shared" si="6"/>
        <v>0</v>
      </c>
      <c r="W111" s="19">
        <f t="shared" si="7"/>
        <v>0</v>
      </c>
    </row>
    <row r="112" spans="1:23">
      <c r="A112" s="128">
        <v>4</v>
      </c>
      <c r="B112" s="128" t="e">
        <f>+'RT (4)'!#REF!</f>
        <v>#REF!</v>
      </c>
      <c r="C112" s="128" t="e">
        <f>+'RT (4)'!#REF!</f>
        <v>#REF!</v>
      </c>
      <c r="D112" s="128" t="e">
        <f>+'RT (4)'!#REF!</f>
        <v>#REF!</v>
      </c>
      <c r="E112" s="128" t="e">
        <f>+'RT (4)'!#REF!</f>
        <v>#REF!</v>
      </c>
      <c r="F112" s="128" t="e">
        <f>+'RT (4)'!#REF!</f>
        <v>#REF!</v>
      </c>
      <c r="G112" s="128">
        <f>+'RT (4)'!A32</f>
        <v>17</v>
      </c>
      <c r="H112" s="128" t="str">
        <f>+'RT (4)'!B32</f>
        <v>Other significant payments (&gt; 50,000 USD)</v>
      </c>
      <c r="I112" s="128">
        <f>+'RT (4)'!C32</f>
        <v>0</v>
      </c>
      <c r="J112" s="128">
        <f>+'RT (4)'!D32</f>
        <v>0</v>
      </c>
      <c r="K112" s="128">
        <f>+'RT (4)'!E32</f>
        <v>0</v>
      </c>
      <c r="L112" s="128">
        <f>+'RT (4)'!F32</f>
        <v>0</v>
      </c>
      <c r="M112" s="128">
        <f>+'RT (4)'!G32</f>
        <v>0</v>
      </c>
      <c r="N112" s="128">
        <f>+'RT (4)'!H32</f>
        <v>0</v>
      </c>
      <c r="O112" s="128">
        <f>+'RT (4)'!I32</f>
        <v>0</v>
      </c>
      <c r="P112" s="128">
        <f>+'RT (4)'!J32</f>
        <v>0</v>
      </c>
      <c r="Q112" s="128">
        <f>+'RT (4)'!K32</f>
        <v>0</v>
      </c>
      <c r="R112" s="128">
        <f>+'RT (4)'!L32</f>
        <v>0</v>
      </c>
      <c r="S112" s="128">
        <f>+'RT (4)'!M32</f>
        <v>0</v>
      </c>
      <c r="T112" s="178">
        <f t="shared" si="4"/>
        <v>0</v>
      </c>
      <c r="U112" s="19">
        <f t="shared" si="5"/>
        <v>0</v>
      </c>
      <c r="V112" s="178">
        <f t="shared" si="6"/>
        <v>0</v>
      </c>
      <c r="W112" s="19">
        <f t="shared" si="7"/>
        <v>0</v>
      </c>
    </row>
    <row r="113" spans="1:23">
      <c r="A113" s="128">
        <v>4</v>
      </c>
      <c r="B113" s="128" t="e">
        <f>+'RT (4)'!#REF!</f>
        <v>#REF!</v>
      </c>
      <c r="C113" s="128" t="e">
        <f>+'RT (4)'!#REF!</f>
        <v>#REF!</v>
      </c>
      <c r="D113" s="128" t="e">
        <f>+'RT (4)'!#REF!</f>
        <v>#REF!</v>
      </c>
      <c r="E113" s="128" t="e">
        <f>+'RT (4)'!#REF!</f>
        <v>#REF!</v>
      </c>
      <c r="F113" s="128" t="e">
        <f>+'RT (4)'!#REF!</f>
        <v>#REF!</v>
      </c>
      <c r="G113" s="128">
        <f>+'RT (4)'!A33</f>
        <v>0</v>
      </c>
      <c r="H113" s="128">
        <f>+'RT (4)'!B33</f>
        <v>0</v>
      </c>
      <c r="I113" s="128">
        <f>+'RT (4)'!C33</f>
        <v>0</v>
      </c>
      <c r="J113" s="128">
        <f>+'RT (4)'!D33</f>
        <v>0</v>
      </c>
      <c r="K113" s="128">
        <f>+'RT (4)'!E33</f>
        <v>0</v>
      </c>
      <c r="L113" s="128">
        <f>+'RT (4)'!F33</f>
        <v>0</v>
      </c>
      <c r="M113" s="128">
        <f>+'RT (4)'!G33</f>
        <v>0</v>
      </c>
      <c r="N113" s="128">
        <f>+'RT (4)'!H33</f>
        <v>0</v>
      </c>
      <c r="O113" s="128">
        <f>+'RT (4)'!I33</f>
        <v>0</v>
      </c>
      <c r="P113" s="128">
        <f>+'RT (4)'!J33</f>
        <v>0</v>
      </c>
      <c r="Q113" s="128">
        <f>+'RT (4)'!K33</f>
        <v>0</v>
      </c>
      <c r="R113" s="128">
        <f>+'RT (4)'!L33</f>
        <v>0</v>
      </c>
      <c r="S113" s="128">
        <f>+'RT (4)'!M33</f>
        <v>0</v>
      </c>
      <c r="T113" s="178">
        <f t="shared" si="4"/>
        <v>0</v>
      </c>
      <c r="U113" s="19">
        <f t="shared" si="5"/>
        <v>0</v>
      </c>
      <c r="V113" s="178">
        <f t="shared" si="6"/>
        <v>0</v>
      </c>
      <c r="W113" s="19">
        <f t="shared" si="7"/>
        <v>0</v>
      </c>
    </row>
    <row r="114" spans="1:23">
      <c r="A114" s="128">
        <v>4</v>
      </c>
      <c r="B114" s="128" t="e">
        <f>+'RT (4)'!#REF!</f>
        <v>#REF!</v>
      </c>
      <c r="C114" s="128" t="e">
        <f>+'RT (4)'!#REF!</f>
        <v>#REF!</v>
      </c>
      <c r="D114" s="128" t="e">
        <f>+'RT (4)'!#REF!</f>
        <v>#REF!</v>
      </c>
      <c r="E114" s="128" t="e">
        <f>+'RT (4)'!#REF!</f>
        <v>#REF!</v>
      </c>
      <c r="F114" s="128" t="e">
        <f>+'RT (4)'!#REF!</f>
        <v>#REF!</v>
      </c>
      <c r="G114" s="128">
        <f>+'RT (4)'!A34</f>
        <v>0</v>
      </c>
      <c r="H114" s="128">
        <f>+'RT (4)'!B34</f>
        <v>0</v>
      </c>
      <c r="I114" s="128">
        <f>+'RT (4)'!C34</f>
        <v>0</v>
      </c>
      <c r="J114" s="128">
        <f>+'RT (4)'!D34</f>
        <v>0</v>
      </c>
      <c r="K114" s="128">
        <f>+'RT (4)'!E34</f>
        <v>0</v>
      </c>
      <c r="L114" s="128">
        <f>+'RT (4)'!F34</f>
        <v>0</v>
      </c>
      <c r="M114" s="128">
        <f>+'RT (4)'!G34</f>
        <v>0</v>
      </c>
      <c r="N114" s="128">
        <f>+'RT (4)'!H34</f>
        <v>0</v>
      </c>
      <c r="O114" s="128">
        <f>+'RT (4)'!I34</f>
        <v>0</v>
      </c>
      <c r="P114" s="128">
        <f>+'RT (4)'!J34</f>
        <v>0</v>
      </c>
      <c r="Q114" s="128">
        <f>+'RT (4)'!K34</f>
        <v>0</v>
      </c>
      <c r="R114" s="128">
        <f>+'RT (4)'!L34</f>
        <v>0</v>
      </c>
      <c r="S114" s="128">
        <f>+'RT (4)'!M34</f>
        <v>0</v>
      </c>
      <c r="T114" s="178">
        <f t="shared" si="4"/>
        <v>0</v>
      </c>
      <c r="U114" s="19">
        <f t="shared" si="5"/>
        <v>0</v>
      </c>
      <c r="V114" s="178">
        <f t="shared" si="6"/>
        <v>0</v>
      </c>
      <c r="W114" s="19">
        <f t="shared" si="7"/>
        <v>0</v>
      </c>
    </row>
    <row r="115" spans="1:23">
      <c r="A115" s="128">
        <v>4</v>
      </c>
      <c r="B115" s="128" t="e">
        <f>+'RT (4)'!#REF!</f>
        <v>#REF!</v>
      </c>
      <c r="C115" s="128" t="e">
        <f>+'RT (4)'!#REF!</f>
        <v>#REF!</v>
      </c>
      <c r="D115" s="128" t="e">
        <f>+'RT (4)'!#REF!</f>
        <v>#REF!</v>
      </c>
      <c r="E115" s="128" t="e">
        <f>+'RT (4)'!#REF!</f>
        <v>#REF!</v>
      </c>
      <c r="F115" s="128" t="e">
        <f>+'RT (4)'!#REF!</f>
        <v>#REF!</v>
      </c>
      <c r="G115" s="128">
        <f>+'RT (4)'!A35</f>
        <v>0</v>
      </c>
      <c r="H115" s="128">
        <f>+'RT (4)'!B35</f>
        <v>0</v>
      </c>
      <c r="I115" s="128">
        <f>+'RT (4)'!C35</f>
        <v>0</v>
      </c>
      <c r="J115" s="128">
        <f>+'RT (4)'!D35</f>
        <v>0</v>
      </c>
      <c r="K115" s="128">
        <f>+'RT (4)'!E35</f>
        <v>0</v>
      </c>
      <c r="L115" s="128">
        <f>+'RT (4)'!F35</f>
        <v>0</v>
      </c>
      <c r="M115" s="128">
        <f>+'RT (4)'!G35</f>
        <v>0</v>
      </c>
      <c r="N115" s="128">
        <f>+'RT (4)'!H35</f>
        <v>0</v>
      </c>
      <c r="O115" s="128">
        <f>+'RT (4)'!I35</f>
        <v>0</v>
      </c>
      <c r="P115" s="128">
        <f>+'RT (4)'!J35</f>
        <v>0</v>
      </c>
      <c r="Q115" s="128">
        <f>+'RT (4)'!K35</f>
        <v>0</v>
      </c>
      <c r="R115" s="128">
        <f>+'RT (4)'!L35</f>
        <v>0</v>
      </c>
      <c r="S115" s="128">
        <f>+'RT (4)'!M35</f>
        <v>0</v>
      </c>
      <c r="T115" s="178">
        <f t="shared" si="4"/>
        <v>0</v>
      </c>
      <c r="U115" s="19">
        <f t="shared" si="5"/>
        <v>0</v>
      </c>
      <c r="V115" s="178">
        <f t="shared" si="6"/>
        <v>0</v>
      </c>
      <c r="W115" s="19">
        <f t="shared" si="7"/>
        <v>0</v>
      </c>
    </row>
    <row r="116" spans="1:23">
      <c r="A116" s="128">
        <v>4</v>
      </c>
      <c r="B116" s="128" t="e">
        <f>+'RT (4)'!#REF!</f>
        <v>#REF!</v>
      </c>
      <c r="C116" s="128" t="e">
        <f>+'RT (4)'!#REF!</f>
        <v>#REF!</v>
      </c>
      <c r="D116" s="128" t="e">
        <f>+'RT (4)'!#REF!</f>
        <v>#REF!</v>
      </c>
      <c r="E116" s="128" t="e">
        <f>+'RT (4)'!#REF!</f>
        <v>#REF!</v>
      </c>
      <c r="F116" s="128" t="e">
        <f>+'RT (4)'!#REF!</f>
        <v>#REF!</v>
      </c>
      <c r="G116" s="128">
        <f>+'RT (4)'!A36</f>
        <v>0</v>
      </c>
      <c r="H116" s="128" t="str">
        <f>+'RT (4)'!B36</f>
        <v>States/regions</v>
      </c>
      <c r="I116" s="128">
        <f>+'RT (4)'!C36</f>
        <v>0</v>
      </c>
      <c r="J116" s="128">
        <f>+'RT (4)'!D36</f>
        <v>0</v>
      </c>
      <c r="K116" s="128">
        <f>+'RT (4)'!E36</f>
        <v>0</v>
      </c>
      <c r="L116" s="128">
        <f>+'RT (4)'!F36</f>
        <v>0</v>
      </c>
      <c r="M116" s="128">
        <f>+'RT (4)'!G36</f>
        <v>0</v>
      </c>
      <c r="N116" s="128">
        <f>+'RT (4)'!H36</f>
        <v>0</v>
      </c>
      <c r="O116" s="128">
        <f>+'RT (4)'!I36</f>
        <v>0</v>
      </c>
      <c r="P116" s="128">
        <f>+'RT (4)'!J36</f>
        <v>0</v>
      </c>
      <c r="Q116" s="128">
        <f>+'RT (4)'!K36</f>
        <v>0</v>
      </c>
      <c r="R116" s="128">
        <f>+'RT (4)'!L36</f>
        <v>0</v>
      </c>
      <c r="S116" s="128">
        <f>+'RT (4)'!M36</f>
        <v>0</v>
      </c>
      <c r="T116" s="178">
        <f t="shared" si="4"/>
        <v>0</v>
      </c>
      <c r="U116" s="19">
        <f t="shared" si="5"/>
        <v>0</v>
      </c>
      <c r="V116" s="178">
        <f t="shared" si="6"/>
        <v>0</v>
      </c>
      <c r="W116" s="19">
        <f t="shared" si="7"/>
        <v>0</v>
      </c>
    </row>
    <row r="117" spans="1:23">
      <c r="A117" s="128">
        <v>4</v>
      </c>
      <c r="B117" s="128" t="e">
        <f>+'RT (4)'!#REF!</f>
        <v>#REF!</v>
      </c>
      <c r="C117" s="128" t="e">
        <f>+'RT (4)'!#REF!</f>
        <v>#REF!</v>
      </c>
      <c r="D117" s="128" t="e">
        <f>+'RT (4)'!#REF!</f>
        <v>#REF!</v>
      </c>
      <c r="E117" s="128" t="e">
        <f>+'RT (4)'!#REF!</f>
        <v>#REF!</v>
      </c>
      <c r="F117" s="128" t="e">
        <f>+'RT (4)'!#REF!</f>
        <v>#REF!</v>
      </c>
      <c r="G117" s="128">
        <f>+'RT (4)'!A37</f>
        <v>18</v>
      </c>
      <c r="H117" s="128" t="str">
        <f>+'RT (4)'!B37</f>
        <v>Contribution to the State/region social development fund</v>
      </c>
      <c r="I117" s="128">
        <f>+'RT (4)'!C37</f>
        <v>0</v>
      </c>
      <c r="J117" s="128">
        <f>+'RT (4)'!D37</f>
        <v>0</v>
      </c>
      <c r="K117" s="128">
        <f>+'RT (4)'!E37</f>
        <v>0</v>
      </c>
      <c r="L117" s="128">
        <f>+'RT (4)'!F37</f>
        <v>0</v>
      </c>
      <c r="M117" s="128">
        <f>+'RT (4)'!G37</f>
        <v>0</v>
      </c>
      <c r="N117" s="128">
        <f>+'RT (4)'!H37</f>
        <v>0</v>
      </c>
      <c r="O117" s="128">
        <f>+'RT (4)'!I37</f>
        <v>0</v>
      </c>
      <c r="P117" s="128">
        <f>+'RT (4)'!J37</f>
        <v>0</v>
      </c>
      <c r="Q117" s="128">
        <f>+'RT (4)'!K37</f>
        <v>0</v>
      </c>
      <c r="R117" s="128">
        <f>+'RT (4)'!L37</f>
        <v>0</v>
      </c>
      <c r="S117" s="128">
        <f>+'RT (4)'!M37</f>
        <v>0</v>
      </c>
      <c r="T117" s="178">
        <f t="shared" si="4"/>
        <v>0</v>
      </c>
      <c r="U117" s="19">
        <f t="shared" si="5"/>
        <v>0</v>
      </c>
      <c r="V117" s="178">
        <f t="shared" si="6"/>
        <v>0</v>
      </c>
      <c r="W117" s="19">
        <f t="shared" si="7"/>
        <v>0</v>
      </c>
    </row>
    <row r="118" spans="1:23">
      <c r="A118" s="128">
        <v>4</v>
      </c>
      <c r="B118" s="128" t="e">
        <f>+'RT (4)'!#REF!</f>
        <v>#REF!</v>
      </c>
      <c r="C118" s="128" t="e">
        <f>+'RT (4)'!#REF!</f>
        <v>#REF!</v>
      </c>
      <c r="D118" s="128" t="e">
        <f>+'RT (4)'!#REF!</f>
        <v>#REF!</v>
      </c>
      <c r="E118" s="128" t="e">
        <f>+'RT (4)'!#REF!</f>
        <v>#REF!</v>
      </c>
      <c r="F118" s="128" t="e">
        <f>+'RT (4)'!#REF!</f>
        <v>#REF!</v>
      </c>
      <c r="G118" s="128">
        <f>+'RT (4)'!A38</f>
        <v>0</v>
      </c>
      <c r="H118" s="128" t="str">
        <f>+'RT (4)'!B38</f>
        <v>Social payments</v>
      </c>
      <c r="I118" s="128">
        <f>+'RT (4)'!C38</f>
        <v>0</v>
      </c>
      <c r="J118" s="128">
        <f>+'RT (4)'!D38</f>
        <v>0</v>
      </c>
      <c r="K118" s="128">
        <f>+'RT (4)'!E38</f>
        <v>0</v>
      </c>
      <c r="L118" s="128">
        <f>+'RT (4)'!F38</f>
        <v>0</v>
      </c>
      <c r="M118" s="128">
        <f>+'RT (4)'!G38</f>
        <v>0</v>
      </c>
      <c r="N118" s="128">
        <f>+'RT (4)'!H38</f>
        <v>0</v>
      </c>
      <c r="O118" s="128">
        <f>+'RT (4)'!I38</f>
        <v>0</v>
      </c>
      <c r="P118" s="128">
        <f>+'RT (4)'!J38</f>
        <v>0</v>
      </c>
      <c r="Q118" s="128">
        <f>+'RT (4)'!K38</f>
        <v>0</v>
      </c>
      <c r="R118" s="128">
        <f>+'RT (4)'!L38</f>
        <v>0</v>
      </c>
      <c r="S118" s="128">
        <f>+'RT (4)'!M38</f>
        <v>0</v>
      </c>
      <c r="T118" s="178">
        <f t="shared" si="4"/>
        <v>0</v>
      </c>
      <c r="U118" s="19">
        <f t="shared" si="5"/>
        <v>0</v>
      </c>
      <c r="V118" s="178">
        <f t="shared" si="6"/>
        <v>0</v>
      </c>
      <c r="W118" s="19">
        <f t="shared" si="7"/>
        <v>0</v>
      </c>
    </row>
    <row r="119" spans="1:23">
      <c r="A119" s="128">
        <v>4</v>
      </c>
      <c r="B119" s="128" t="e">
        <f>+'RT (4)'!#REF!</f>
        <v>#REF!</v>
      </c>
      <c r="C119" s="128" t="e">
        <f>+'RT (4)'!#REF!</f>
        <v>#REF!</v>
      </c>
      <c r="D119" s="128" t="e">
        <f>+'RT (4)'!#REF!</f>
        <v>#REF!</v>
      </c>
      <c r="E119" s="128" t="e">
        <f>+'RT (4)'!#REF!</f>
        <v>#REF!</v>
      </c>
      <c r="F119" s="128" t="e">
        <f>+'RT (4)'!#REF!</f>
        <v>#REF!</v>
      </c>
      <c r="G119" s="128">
        <f>+'RT (4)'!A39</f>
        <v>19</v>
      </c>
      <c r="H119" s="128" t="str">
        <f>+'RT (4)'!B39</f>
        <v>Mandatory Corporate Social Responsibility</v>
      </c>
      <c r="I119" s="128">
        <f>+'RT (4)'!C39</f>
        <v>0</v>
      </c>
      <c r="J119" s="128">
        <f>+'RT (4)'!D39</f>
        <v>0</v>
      </c>
      <c r="K119" s="128">
        <f>+'RT (4)'!E39</f>
        <v>0</v>
      </c>
      <c r="L119" s="128">
        <f>+'RT (4)'!F39</f>
        <v>0</v>
      </c>
      <c r="M119" s="128">
        <f>+'RT (4)'!G39</f>
        <v>0</v>
      </c>
      <c r="N119" s="128">
        <f>+'RT (4)'!H39</f>
        <v>0</v>
      </c>
      <c r="O119" s="128">
        <f>+'RT (4)'!I39</f>
        <v>0</v>
      </c>
      <c r="P119" s="128">
        <f>+'RT (4)'!J39</f>
        <v>0</v>
      </c>
      <c r="Q119" s="128">
        <f>+'RT (4)'!K39</f>
        <v>0</v>
      </c>
      <c r="R119" s="128">
        <f>+'RT (4)'!L39</f>
        <v>0</v>
      </c>
      <c r="S119" s="128">
        <f>+'RT (4)'!M39</f>
        <v>0</v>
      </c>
      <c r="T119" s="178">
        <f t="shared" si="4"/>
        <v>0</v>
      </c>
      <c r="U119" s="19">
        <f t="shared" si="5"/>
        <v>0</v>
      </c>
      <c r="V119" s="178">
        <f t="shared" si="6"/>
        <v>0</v>
      </c>
      <c r="W119" s="19">
        <f t="shared" si="7"/>
        <v>0</v>
      </c>
    </row>
    <row r="120" spans="1:23">
      <c r="A120" s="128">
        <v>4</v>
      </c>
      <c r="B120" s="128" t="e">
        <f>+'RT (4)'!#REF!</f>
        <v>#REF!</v>
      </c>
      <c r="C120" s="128" t="e">
        <f>+'RT (4)'!#REF!</f>
        <v>#REF!</v>
      </c>
      <c r="D120" s="128" t="e">
        <f>+'RT (4)'!#REF!</f>
        <v>#REF!</v>
      </c>
      <c r="E120" s="128" t="e">
        <f>+'RT (4)'!#REF!</f>
        <v>#REF!</v>
      </c>
      <c r="F120" s="128" t="e">
        <f>+'RT (4)'!#REF!</f>
        <v>#REF!</v>
      </c>
      <c r="G120" s="128">
        <f>+'RT (4)'!A40</f>
        <v>20</v>
      </c>
      <c r="H120" s="128" t="str">
        <f>+'RT (4)'!B40</f>
        <v>Voluntary Corporate Social Responsibility</v>
      </c>
      <c r="I120" s="128">
        <f>+'RT (4)'!C40</f>
        <v>0</v>
      </c>
      <c r="J120" s="128">
        <f>+'RT (4)'!D40</f>
        <v>0</v>
      </c>
      <c r="K120" s="128">
        <f>+'RT (4)'!E40</f>
        <v>0</v>
      </c>
      <c r="L120" s="128">
        <f>+'RT (4)'!F40</f>
        <v>0</v>
      </c>
      <c r="M120" s="128">
        <f>+'RT (4)'!G40</f>
        <v>0</v>
      </c>
      <c r="N120" s="128">
        <f>+'RT (4)'!H40</f>
        <v>0</v>
      </c>
      <c r="O120" s="128">
        <f>+'RT (4)'!I40</f>
        <v>0</v>
      </c>
      <c r="P120" s="128">
        <f>+'RT (4)'!J40</f>
        <v>0</v>
      </c>
      <c r="Q120" s="128">
        <f>+'RT (4)'!K40</f>
        <v>0</v>
      </c>
      <c r="R120" s="128">
        <f>+'RT (4)'!L40</f>
        <v>0</v>
      </c>
      <c r="S120" s="128">
        <f>+'RT (4)'!M40</f>
        <v>0</v>
      </c>
      <c r="T120" s="178">
        <f t="shared" si="4"/>
        <v>0</v>
      </c>
      <c r="U120" s="19">
        <f t="shared" si="5"/>
        <v>0</v>
      </c>
      <c r="V120" s="178">
        <f t="shared" si="6"/>
        <v>0</v>
      </c>
      <c r="W120" s="19">
        <f t="shared" si="7"/>
        <v>0</v>
      </c>
    </row>
    <row r="121" spans="1:23">
      <c r="A121" s="128">
        <v>4</v>
      </c>
      <c r="B121" s="128" t="e">
        <f>+'RT (4)'!#REF!</f>
        <v>#REF!</v>
      </c>
      <c r="C121" s="128" t="e">
        <f>+'RT (4)'!#REF!</f>
        <v>#REF!</v>
      </c>
      <c r="D121" s="128" t="e">
        <f>+'RT (4)'!#REF!</f>
        <v>#REF!</v>
      </c>
      <c r="E121" s="128" t="e">
        <f>+'RT (4)'!#REF!</f>
        <v>#REF!</v>
      </c>
      <c r="F121" s="128" t="e">
        <f>+'RT (4)'!#REF!</f>
        <v>#REF!</v>
      </c>
      <c r="G121" s="128">
        <f>+'RT (4)'!A41</f>
        <v>0</v>
      </c>
      <c r="H121" s="128" t="str">
        <f>+'RT (4)'!B41</f>
        <v>Total payments in cash</v>
      </c>
      <c r="I121" s="128">
        <f>+'RT (4)'!C41</f>
        <v>0</v>
      </c>
      <c r="J121" s="128">
        <f>+'RT (4)'!D41</f>
        <v>163712120</v>
      </c>
      <c r="K121" s="128">
        <f>+'RT (4)'!E41</f>
        <v>462076959</v>
      </c>
      <c r="L121" s="128">
        <f>+'RT (4)'!F41</f>
        <v>625789079</v>
      </c>
      <c r="M121" s="128">
        <f>+'RT (4)'!G41</f>
        <v>0</v>
      </c>
      <c r="N121" s="128">
        <f>+'RT (4)'!H41</f>
        <v>907030764</v>
      </c>
      <c r="O121" s="128">
        <f>+'RT (4)'!I41</f>
        <v>0</v>
      </c>
      <c r="P121" s="128">
        <f>+'RT (4)'!J41</f>
        <v>907030764</v>
      </c>
      <c r="Q121" s="128">
        <f>+'RT (4)'!K41</f>
        <v>0</v>
      </c>
      <c r="R121" s="128">
        <f>+'RT (4)'!L41</f>
        <v>-281241685</v>
      </c>
      <c r="S121" s="128">
        <f>+'RT (4)'!M41</f>
        <v>0</v>
      </c>
      <c r="T121" s="178">
        <f t="shared" si="4"/>
        <v>0</v>
      </c>
      <c r="U121" s="19">
        <f t="shared" si="5"/>
        <v>-743318644</v>
      </c>
      <c r="V121" s="178">
        <f t="shared" si="6"/>
        <v>0</v>
      </c>
      <c r="W121" s="19">
        <f t="shared" si="7"/>
        <v>-281241685</v>
      </c>
    </row>
    <row r="122" spans="1:23">
      <c r="A122" s="128">
        <v>5</v>
      </c>
      <c r="B122" s="128" t="e">
        <f>+'RT (5)'!#REF!</f>
        <v>#REF!</v>
      </c>
      <c r="C122" s="128" t="e">
        <f>+'RT (5)'!#REF!</f>
        <v>#REF!</v>
      </c>
      <c r="D122" s="128" t="e">
        <f>+'RT (5)'!#REF!</f>
        <v>#REF!</v>
      </c>
      <c r="E122" s="128" t="e">
        <f>+'RT (5)'!#REF!</f>
        <v>#REF!</v>
      </c>
      <c r="F122" s="128" t="e">
        <f>+'RT (5)'!#REF!</f>
        <v>#REF!</v>
      </c>
      <c r="G122" s="128">
        <f>+'RT (5)'!A9</f>
        <v>0</v>
      </c>
      <c r="H122" s="128" t="str">
        <f>+'RT (5)'!B9</f>
        <v>Payments in kind</v>
      </c>
      <c r="I122" s="128">
        <f>+'RT (5)'!C9</f>
        <v>0</v>
      </c>
      <c r="J122" s="128">
        <f>+'RT (5)'!D9</f>
        <v>0</v>
      </c>
      <c r="K122" s="128">
        <f>+'RT (5)'!E9</f>
        <v>0</v>
      </c>
      <c r="L122" s="128">
        <f>+'RT (5)'!F9</f>
        <v>0</v>
      </c>
      <c r="M122" s="128">
        <f>+'RT (5)'!G9</f>
        <v>0</v>
      </c>
      <c r="N122" s="128">
        <f>+'RT (5)'!H9</f>
        <v>0</v>
      </c>
      <c r="O122" s="128">
        <f>+'RT (5)'!I9</f>
        <v>0</v>
      </c>
      <c r="P122" s="128">
        <f>+'RT (5)'!J9</f>
        <v>0</v>
      </c>
      <c r="Q122" s="128">
        <f>+'RT (5)'!K9</f>
        <v>0</v>
      </c>
      <c r="R122" s="128">
        <f>+'RT (5)'!L9</f>
        <v>0</v>
      </c>
      <c r="S122" s="128">
        <f>+'RT (5)'!M9</f>
        <v>0</v>
      </c>
      <c r="T122" s="178">
        <f t="shared" si="4"/>
        <v>0</v>
      </c>
      <c r="U122" s="19">
        <f t="shared" si="5"/>
        <v>0</v>
      </c>
      <c r="V122" s="178">
        <f t="shared" si="6"/>
        <v>0</v>
      </c>
      <c r="W122" s="19">
        <f t="shared" si="7"/>
        <v>0</v>
      </c>
    </row>
    <row r="123" spans="1:23">
      <c r="A123" s="128">
        <v>5</v>
      </c>
      <c r="B123" s="128" t="e">
        <f>+'RT (5)'!#REF!</f>
        <v>#REF!</v>
      </c>
      <c r="C123" s="128" t="e">
        <f>+'RT (5)'!#REF!</f>
        <v>#REF!</v>
      </c>
      <c r="D123" s="128" t="e">
        <f>+'RT (5)'!#REF!</f>
        <v>#REF!</v>
      </c>
      <c r="E123" s="128" t="e">
        <f>+'RT (5)'!#REF!</f>
        <v>#REF!</v>
      </c>
      <c r="F123" s="128" t="e">
        <f>+'RT (5)'!#REF!</f>
        <v>#REF!</v>
      </c>
      <c r="G123" s="128">
        <f>+'RT (5)'!A10</f>
        <v>0</v>
      </c>
      <c r="H123" s="128" t="str">
        <f>+'RT (5)'!B10</f>
        <v>Antimony Ore</v>
      </c>
      <c r="I123" s="128">
        <f>+'RT (5)'!C10</f>
        <v>0</v>
      </c>
      <c r="J123" s="128">
        <f>+'RT (5)'!D10</f>
        <v>0</v>
      </c>
      <c r="K123" s="128">
        <f>+'RT (5)'!E10</f>
        <v>0</v>
      </c>
      <c r="L123" s="128">
        <f>+'RT (5)'!F10</f>
        <v>0</v>
      </c>
      <c r="M123" s="128">
        <f>+'RT (5)'!G10</f>
        <v>0</v>
      </c>
      <c r="N123" s="128">
        <f>+'RT (5)'!H10</f>
        <v>0</v>
      </c>
      <c r="O123" s="128">
        <f>+'RT (5)'!I10</f>
        <v>0</v>
      </c>
      <c r="P123" s="128">
        <f>+'RT (5)'!J10</f>
        <v>0</v>
      </c>
      <c r="Q123" s="128">
        <f>+'RT (5)'!K10</f>
        <v>0</v>
      </c>
      <c r="R123" s="128">
        <f>+'RT (5)'!L10</f>
        <v>0</v>
      </c>
      <c r="S123" s="128">
        <f>+'RT (5)'!M10</f>
        <v>0</v>
      </c>
      <c r="T123" s="178">
        <f t="shared" si="4"/>
        <v>0</v>
      </c>
      <c r="U123" s="19">
        <f t="shared" si="5"/>
        <v>0</v>
      </c>
      <c r="V123" s="178">
        <f t="shared" si="6"/>
        <v>0</v>
      </c>
      <c r="W123" s="19">
        <f t="shared" si="7"/>
        <v>0</v>
      </c>
    </row>
    <row r="124" spans="1:23">
      <c r="A124" s="128">
        <v>5</v>
      </c>
      <c r="B124" s="128" t="e">
        <f>+'RT (5)'!#REF!</f>
        <v>#REF!</v>
      </c>
      <c r="C124" s="128" t="e">
        <f>+'RT (5)'!#REF!</f>
        <v>#REF!</v>
      </c>
      <c r="D124" s="128" t="e">
        <f>+'RT (5)'!#REF!</f>
        <v>#REF!</v>
      </c>
      <c r="E124" s="128" t="e">
        <f>+'RT (5)'!#REF!</f>
        <v>#REF!</v>
      </c>
      <c r="F124" s="128" t="e">
        <f>+'RT (5)'!#REF!</f>
        <v>#REF!</v>
      </c>
      <c r="G124" s="128">
        <f>+'RT (5)'!A11</f>
        <v>1</v>
      </c>
      <c r="H124" s="128" t="str">
        <f>+'RT (5)'!B11</f>
        <v>Production Split (Government and SOEs share)</v>
      </c>
      <c r="I124" s="128">
        <f>+'RT (5)'!C11</f>
        <v>0</v>
      </c>
      <c r="J124" s="128">
        <f>+'RT (5)'!D11</f>
        <v>0</v>
      </c>
      <c r="K124" s="128">
        <f>+'RT (5)'!E11</f>
        <v>0</v>
      </c>
      <c r="L124" s="128">
        <f>+'RT (5)'!F11</f>
        <v>0</v>
      </c>
      <c r="M124" s="128">
        <f>+'RT (5)'!G11</f>
        <v>0</v>
      </c>
      <c r="N124" s="128">
        <f>+'RT (5)'!H11</f>
        <v>0</v>
      </c>
      <c r="O124" s="128">
        <f>+'RT (5)'!I11</f>
        <v>0</v>
      </c>
      <c r="P124" s="128">
        <f>+'RT (5)'!J11</f>
        <v>0</v>
      </c>
      <c r="Q124" s="128">
        <f>+'RT (5)'!K11</f>
        <v>0</v>
      </c>
      <c r="R124" s="128">
        <f>+'RT (5)'!L11</f>
        <v>0</v>
      </c>
      <c r="S124" s="128">
        <f>+'RT (5)'!M11</f>
        <v>0</v>
      </c>
      <c r="T124" s="178">
        <f t="shared" si="4"/>
        <v>0</v>
      </c>
      <c r="U124" s="19">
        <f t="shared" si="5"/>
        <v>0</v>
      </c>
      <c r="V124" s="178">
        <f t="shared" si="6"/>
        <v>0</v>
      </c>
      <c r="W124" s="19">
        <f t="shared" si="7"/>
        <v>0</v>
      </c>
    </row>
    <row r="125" spans="1:23">
      <c r="A125" s="128">
        <v>5</v>
      </c>
      <c r="B125" s="128" t="e">
        <f>+'RT (5)'!#REF!</f>
        <v>#REF!</v>
      </c>
      <c r="C125" s="128" t="e">
        <f>+'RT (5)'!#REF!</f>
        <v>#REF!</v>
      </c>
      <c r="D125" s="128" t="e">
        <f>+'RT (5)'!#REF!</f>
        <v>#REF!</v>
      </c>
      <c r="E125" s="128" t="e">
        <f>+'RT (5)'!#REF!</f>
        <v>#REF!</v>
      </c>
      <c r="F125" s="128" t="e">
        <f>+'RT (5)'!#REF!</f>
        <v>#REF!</v>
      </c>
      <c r="G125" s="128">
        <f>+'RT (5)'!A12</f>
        <v>2</v>
      </c>
      <c r="H125" s="128" t="str">
        <f>+'RT (5)'!B12</f>
        <v>Royalties</v>
      </c>
      <c r="I125" s="128">
        <f>+'RT (5)'!C12</f>
        <v>0</v>
      </c>
      <c r="J125" s="128">
        <f>+'RT (5)'!D12</f>
        <v>0</v>
      </c>
      <c r="K125" s="128">
        <f>+'RT (5)'!E12</f>
        <v>0</v>
      </c>
      <c r="L125" s="128">
        <f>+'RT (5)'!F12</f>
        <v>0</v>
      </c>
      <c r="M125" s="128">
        <f>+'RT (5)'!G12</f>
        <v>0</v>
      </c>
      <c r="N125" s="128">
        <f>+'RT (5)'!H12</f>
        <v>0</v>
      </c>
      <c r="O125" s="128">
        <f>+'RT (5)'!I12</f>
        <v>0</v>
      </c>
      <c r="P125" s="128">
        <f>+'RT (5)'!J12</f>
        <v>0</v>
      </c>
      <c r="Q125" s="128">
        <f>+'RT (5)'!K12</f>
        <v>0</v>
      </c>
      <c r="R125" s="128">
        <f>+'RT (5)'!L12</f>
        <v>0</v>
      </c>
      <c r="S125" s="128">
        <f>+'RT (5)'!M12</f>
        <v>0</v>
      </c>
      <c r="T125" s="178">
        <f t="shared" si="4"/>
        <v>0</v>
      </c>
      <c r="U125" s="19">
        <f t="shared" si="5"/>
        <v>0</v>
      </c>
      <c r="V125" s="178">
        <f t="shared" si="6"/>
        <v>0</v>
      </c>
      <c r="W125" s="19">
        <f t="shared" si="7"/>
        <v>0</v>
      </c>
    </row>
    <row r="126" spans="1:23">
      <c r="A126" s="128">
        <v>5</v>
      </c>
      <c r="B126" s="128" t="e">
        <f>+'RT (5)'!#REF!</f>
        <v>#REF!</v>
      </c>
      <c r="C126" s="128" t="e">
        <f>+'RT (5)'!#REF!</f>
        <v>#REF!</v>
      </c>
      <c r="D126" s="128" t="e">
        <f>+'RT (5)'!#REF!</f>
        <v>#REF!</v>
      </c>
      <c r="E126" s="128" t="e">
        <f>+'RT (5)'!#REF!</f>
        <v>#REF!</v>
      </c>
      <c r="F126" s="128" t="e">
        <f>+'RT (5)'!#REF!</f>
        <v>#REF!</v>
      </c>
      <c r="G126" s="128">
        <f>+'RT (5)'!A13</f>
        <v>0</v>
      </c>
      <c r="H126" s="128" t="str">
        <f>+'RT (5)'!B13</f>
        <v>Payments in cash</v>
      </c>
      <c r="I126" s="128">
        <f>+'RT (5)'!C13</f>
        <v>0</v>
      </c>
      <c r="J126" s="128">
        <f>+'RT (5)'!D13</f>
        <v>0</v>
      </c>
      <c r="K126" s="128">
        <f>+'RT (5)'!E13</f>
        <v>0</v>
      </c>
      <c r="L126" s="128">
        <f>+'RT (5)'!F13</f>
        <v>0</v>
      </c>
      <c r="M126" s="128">
        <f>+'RT (5)'!G13</f>
        <v>0</v>
      </c>
      <c r="N126" s="128">
        <f>+'RT (5)'!H13</f>
        <v>0</v>
      </c>
      <c r="O126" s="128">
        <f>+'RT (5)'!I13</f>
        <v>0</v>
      </c>
      <c r="P126" s="128">
        <f>+'RT (5)'!J13</f>
        <v>0</v>
      </c>
      <c r="Q126" s="128">
        <f>+'RT (5)'!K13</f>
        <v>0</v>
      </c>
      <c r="R126" s="128">
        <f>+'RT (5)'!L13</f>
        <v>0</v>
      </c>
      <c r="S126" s="128">
        <f>+'RT (5)'!M13</f>
        <v>0</v>
      </c>
      <c r="T126" s="178">
        <f t="shared" si="4"/>
        <v>0</v>
      </c>
      <c r="U126" s="19">
        <f t="shared" si="5"/>
        <v>0</v>
      </c>
      <c r="V126" s="178">
        <f t="shared" si="6"/>
        <v>0</v>
      </c>
      <c r="W126" s="19">
        <f t="shared" si="7"/>
        <v>0</v>
      </c>
    </row>
    <row r="127" spans="1:23">
      <c r="A127" s="128">
        <v>5</v>
      </c>
      <c r="B127" s="128" t="e">
        <f>+'RT (5)'!#REF!</f>
        <v>#REF!</v>
      </c>
      <c r="C127" s="128" t="e">
        <f>+'RT (5)'!#REF!</f>
        <v>#REF!</v>
      </c>
      <c r="D127" s="128" t="e">
        <f>+'RT (5)'!#REF!</f>
        <v>#REF!</v>
      </c>
      <c r="E127" s="128" t="e">
        <f>+'RT (5)'!#REF!</f>
        <v>#REF!</v>
      </c>
      <c r="F127" s="128" t="e">
        <f>+'RT (5)'!#REF!</f>
        <v>#REF!</v>
      </c>
      <c r="G127" s="128">
        <f>+'RT (5)'!A14</f>
        <v>0</v>
      </c>
      <c r="H127" s="128" t="str">
        <f>+'RT (5)'!B14</f>
        <v>MoF-IRD-Customs Department</v>
      </c>
      <c r="I127" s="128">
        <f>+'RT (5)'!C14</f>
        <v>0</v>
      </c>
      <c r="J127" s="128">
        <f>+'RT (5)'!D14</f>
        <v>15923282</v>
      </c>
      <c r="K127" s="128">
        <f>+'RT (5)'!E14</f>
        <v>0</v>
      </c>
      <c r="L127" s="128">
        <f>+'RT (5)'!F14</f>
        <v>15923282</v>
      </c>
      <c r="M127" s="128">
        <f>+'RT (5)'!G14</f>
        <v>0</v>
      </c>
      <c r="N127" s="128">
        <f>+'RT (5)'!H14</f>
        <v>835551106.54999995</v>
      </c>
      <c r="O127" s="128">
        <f>+'RT (5)'!I14</f>
        <v>0</v>
      </c>
      <c r="P127" s="128">
        <f>+'RT (5)'!J14</f>
        <v>835551106.54999995</v>
      </c>
      <c r="Q127" s="128">
        <f>+'RT (5)'!K14</f>
        <v>0</v>
      </c>
      <c r="R127" s="128">
        <f>+'RT (5)'!L14</f>
        <v>-819627824.54999995</v>
      </c>
      <c r="S127" s="128">
        <f>+'RT (5)'!M14</f>
        <v>0</v>
      </c>
      <c r="T127" s="178">
        <f t="shared" si="4"/>
        <v>0</v>
      </c>
      <c r="U127" s="19">
        <f t="shared" si="5"/>
        <v>-819627824.54999995</v>
      </c>
      <c r="V127" s="178">
        <f t="shared" si="6"/>
        <v>0</v>
      </c>
      <c r="W127" s="19">
        <f t="shared" si="7"/>
        <v>-819627824.54999995</v>
      </c>
    </row>
    <row r="128" spans="1:23">
      <c r="A128" s="128">
        <v>5</v>
      </c>
      <c r="B128" s="128" t="e">
        <f>+'RT (5)'!#REF!</f>
        <v>#REF!</v>
      </c>
      <c r="C128" s="128" t="e">
        <f>+'RT (5)'!#REF!</f>
        <v>#REF!</v>
      </c>
      <c r="D128" s="128" t="e">
        <f>+'RT (5)'!#REF!</f>
        <v>#REF!</v>
      </c>
      <c r="E128" s="128" t="e">
        <f>+'RT (5)'!#REF!</f>
        <v>#REF!</v>
      </c>
      <c r="F128" s="128" t="e">
        <f>+'RT (5)'!#REF!</f>
        <v>#REF!</v>
      </c>
      <c r="G128" s="128">
        <f>+'RT (5)'!A15</f>
        <v>1</v>
      </c>
      <c r="H128" s="128" t="str">
        <f>+'RT (5)'!B15</f>
        <v>Corporate Income Tax (CIT)</v>
      </c>
      <c r="I128" s="128">
        <f>+'RT (5)'!C15</f>
        <v>0</v>
      </c>
      <c r="J128" s="128">
        <f>+'RT (5)'!D15</f>
        <v>4015701</v>
      </c>
      <c r="K128" s="128">
        <f>+'RT (5)'!E15</f>
        <v>0</v>
      </c>
      <c r="L128" s="128">
        <f>+'RT (5)'!F15</f>
        <v>4015701</v>
      </c>
      <c r="M128" s="128">
        <f>+'RT (5)'!G15</f>
        <v>0</v>
      </c>
      <c r="N128" s="128">
        <f>+'RT (5)'!H15</f>
        <v>220734114</v>
      </c>
      <c r="O128" s="128">
        <f>+'RT (5)'!I15</f>
        <v>0</v>
      </c>
      <c r="P128" s="128">
        <f>+'RT (5)'!J15</f>
        <v>220734114</v>
      </c>
      <c r="Q128" s="128">
        <f>+'RT (5)'!K15</f>
        <v>0</v>
      </c>
      <c r="R128" s="128">
        <f>+'RT (5)'!L15</f>
        <v>-216718413</v>
      </c>
      <c r="S128" s="128" t="str">
        <f>+'RT (5)'!M15</f>
        <v>Tax not reported by the extractive company</v>
      </c>
      <c r="T128" s="178">
        <f t="shared" si="4"/>
        <v>0</v>
      </c>
      <c r="U128" s="19">
        <f t="shared" si="5"/>
        <v>-216718413</v>
      </c>
      <c r="V128" s="178">
        <f t="shared" si="6"/>
        <v>0</v>
      </c>
      <c r="W128" s="19">
        <f t="shared" si="7"/>
        <v>-216718413</v>
      </c>
    </row>
    <row r="129" spans="1:23">
      <c r="A129" s="128">
        <v>5</v>
      </c>
      <c r="B129" s="128" t="e">
        <f>+'RT (5)'!#REF!</f>
        <v>#REF!</v>
      </c>
      <c r="C129" s="128" t="e">
        <f>+'RT (5)'!#REF!</f>
        <v>#REF!</v>
      </c>
      <c r="D129" s="128" t="e">
        <f>+'RT (5)'!#REF!</f>
        <v>#REF!</v>
      </c>
      <c r="E129" s="128" t="e">
        <f>+'RT (5)'!#REF!</f>
        <v>#REF!</v>
      </c>
      <c r="F129" s="128" t="e">
        <f>+'RT (5)'!#REF!</f>
        <v>#REF!</v>
      </c>
      <c r="G129" s="128">
        <f>+'RT (5)'!A16</f>
        <v>2</v>
      </c>
      <c r="H129" s="128" t="str">
        <f>+'RT (5)'!B16</f>
        <v>Commercial Tax</v>
      </c>
      <c r="I129" s="128">
        <f>+'RT (5)'!C16</f>
        <v>0</v>
      </c>
      <c r="J129" s="128">
        <f>+'RT (5)'!D16</f>
        <v>11907581</v>
      </c>
      <c r="K129" s="128">
        <f>+'RT (5)'!E16</f>
        <v>0</v>
      </c>
      <c r="L129" s="128">
        <f>+'RT (5)'!F16</f>
        <v>11907581</v>
      </c>
      <c r="M129" s="128">
        <f>+'RT (5)'!G16</f>
        <v>0</v>
      </c>
      <c r="N129" s="128">
        <f>+'RT (5)'!H16</f>
        <v>614707239</v>
      </c>
      <c r="O129" s="128">
        <f>+'RT (5)'!I16</f>
        <v>0</v>
      </c>
      <c r="P129" s="128">
        <f>+'RT (5)'!J16</f>
        <v>614707239</v>
      </c>
      <c r="Q129" s="128">
        <f>+'RT (5)'!K16</f>
        <v>0</v>
      </c>
      <c r="R129" s="128">
        <f>+'RT (5)'!L16</f>
        <v>-602799658</v>
      </c>
      <c r="S129" s="128" t="str">
        <f>+'RT (5)'!M16</f>
        <v>Tax not reported by the extractive company</v>
      </c>
      <c r="T129" s="178">
        <f t="shared" si="4"/>
        <v>0</v>
      </c>
      <c r="U129" s="19">
        <f t="shared" si="5"/>
        <v>-602799658</v>
      </c>
      <c r="V129" s="178">
        <f t="shared" si="6"/>
        <v>0</v>
      </c>
      <c r="W129" s="19">
        <f t="shared" si="7"/>
        <v>-602799658</v>
      </c>
    </row>
    <row r="130" spans="1:23">
      <c r="A130" s="128">
        <v>5</v>
      </c>
      <c r="B130" s="128" t="e">
        <f>+'RT (5)'!#REF!</f>
        <v>#REF!</v>
      </c>
      <c r="C130" s="128" t="e">
        <f>+'RT (5)'!#REF!</f>
        <v>#REF!</v>
      </c>
      <c r="D130" s="128" t="e">
        <f>+'RT (5)'!#REF!</f>
        <v>#REF!</v>
      </c>
      <c r="E130" s="128" t="e">
        <f>+'RT (5)'!#REF!</f>
        <v>#REF!</v>
      </c>
      <c r="F130" s="128" t="e">
        <f>+'RT (5)'!#REF!</f>
        <v>#REF!</v>
      </c>
      <c r="G130" s="128">
        <f>+'RT (5)'!A18</f>
        <v>4</v>
      </c>
      <c r="H130" s="128" t="str">
        <f>+'RT (5)'!B18</f>
        <v>Customs Duties</v>
      </c>
      <c r="I130" s="128">
        <f>+'RT (5)'!C18</f>
        <v>0</v>
      </c>
      <c r="J130" s="128">
        <f>+'RT (5)'!D18</f>
        <v>0</v>
      </c>
      <c r="K130" s="128">
        <f>+'RT (5)'!E18</f>
        <v>0</v>
      </c>
      <c r="L130" s="128">
        <f>+'RT (5)'!F18</f>
        <v>0</v>
      </c>
      <c r="M130" s="128">
        <f>+'RT (5)'!G18</f>
        <v>0</v>
      </c>
      <c r="N130" s="128">
        <f>+'RT (5)'!H18</f>
        <v>109753.55</v>
      </c>
      <c r="O130" s="128">
        <f>+'RT (5)'!I18</f>
        <v>0</v>
      </c>
      <c r="P130" s="128">
        <f>+'RT (5)'!J18</f>
        <v>109753.55</v>
      </c>
      <c r="Q130" s="128">
        <f>+'RT (5)'!K18</f>
        <v>0</v>
      </c>
      <c r="R130" s="128">
        <f>+'RT (5)'!L18</f>
        <v>-109753.55</v>
      </c>
      <c r="S130" s="128" t="str">
        <f>+'RT (5)'!M18</f>
        <v>Not material difference</v>
      </c>
      <c r="T130" s="178">
        <f t="shared" si="4"/>
        <v>0</v>
      </c>
      <c r="U130" s="19">
        <f t="shared" si="5"/>
        <v>-109753.55</v>
      </c>
      <c r="V130" s="178">
        <f t="shared" si="6"/>
        <v>0</v>
      </c>
      <c r="W130" s="19">
        <f t="shared" si="7"/>
        <v>-109753.55</v>
      </c>
    </row>
    <row r="131" spans="1:23">
      <c r="A131" s="128">
        <v>5</v>
      </c>
      <c r="B131" s="128" t="e">
        <f>+'RT (5)'!#REF!</f>
        <v>#REF!</v>
      </c>
      <c r="C131" s="128" t="e">
        <f>+'RT (5)'!#REF!</f>
        <v>#REF!</v>
      </c>
      <c r="D131" s="128" t="e">
        <f>+'RT (5)'!#REF!</f>
        <v>#REF!</v>
      </c>
      <c r="E131" s="128" t="e">
        <f>+'RT (5)'!#REF!</f>
        <v>#REF!</v>
      </c>
      <c r="F131" s="128" t="e">
        <f>+'RT (5)'!#REF!</f>
        <v>#REF!</v>
      </c>
      <c r="G131" s="128">
        <f>+'RT (5)'!A19</f>
        <v>5</v>
      </c>
      <c r="H131" s="128" t="str">
        <f>+'RT (5)'!B19</f>
        <v>Stamp Duties</v>
      </c>
      <c r="I131" s="128">
        <f>+'RT (5)'!C19</f>
        <v>0</v>
      </c>
      <c r="J131" s="128">
        <f>+'RT (5)'!D19</f>
        <v>0</v>
      </c>
      <c r="K131" s="128">
        <f>+'RT (5)'!E19</f>
        <v>0</v>
      </c>
      <c r="L131" s="128">
        <f>+'RT (5)'!F19</f>
        <v>0</v>
      </c>
      <c r="M131" s="128">
        <f>+'RT (5)'!G19</f>
        <v>0</v>
      </c>
      <c r="N131" s="128">
        <f>+'RT (5)'!H19</f>
        <v>0</v>
      </c>
      <c r="O131" s="128">
        <f>+'RT (5)'!I19</f>
        <v>0</v>
      </c>
      <c r="P131" s="128">
        <f>+'RT (5)'!J19</f>
        <v>0</v>
      </c>
      <c r="Q131" s="128">
        <f>+'RT (5)'!K19</f>
        <v>0</v>
      </c>
      <c r="R131" s="128">
        <f>+'RT (5)'!L19</f>
        <v>0</v>
      </c>
      <c r="S131" s="128">
        <f>+'RT (5)'!M19</f>
        <v>0</v>
      </c>
      <c r="T131" s="178">
        <f t="shared" ref="T131:T194" si="8">+IF((J131-N131)&gt;0,(J131-N131),0)</f>
        <v>0</v>
      </c>
      <c r="U131" s="19">
        <f t="shared" ref="U131:U194" si="9">+IF((J131-N131)&lt;=0,(J131-N131),0)</f>
        <v>0</v>
      </c>
      <c r="V131" s="178">
        <f t="shared" ref="V131:V194" si="10">+IF(R131&gt;0,R131,0)</f>
        <v>0</v>
      </c>
      <c r="W131" s="19">
        <f t="shared" ref="W131:W194" si="11">+IF(R131&lt;=0,R131,0)</f>
        <v>0</v>
      </c>
    </row>
    <row r="132" spans="1:23">
      <c r="A132" s="128">
        <v>5</v>
      </c>
      <c r="B132" s="128" t="e">
        <f>+'RT (5)'!#REF!</f>
        <v>#REF!</v>
      </c>
      <c r="C132" s="128" t="e">
        <f>+'RT (5)'!#REF!</f>
        <v>#REF!</v>
      </c>
      <c r="D132" s="128" t="e">
        <f>+'RT (5)'!#REF!</f>
        <v>#REF!</v>
      </c>
      <c r="E132" s="128" t="e">
        <f>+'RT (5)'!#REF!</f>
        <v>#REF!</v>
      </c>
      <c r="F132" s="128" t="e">
        <f>+'RT (5)'!#REF!</f>
        <v>#REF!</v>
      </c>
      <c r="G132" s="128">
        <f>+'RT (5)'!A20</f>
        <v>6</v>
      </c>
      <c r="H132" s="128" t="str">
        <f>+'RT (5)'!B20</f>
        <v>Capital Gains Tax</v>
      </c>
      <c r="I132" s="128">
        <f>+'RT (5)'!C20</f>
        <v>0</v>
      </c>
      <c r="J132" s="128">
        <f>+'RT (5)'!D20</f>
        <v>0</v>
      </c>
      <c r="K132" s="128">
        <f>+'RT (5)'!E20</f>
        <v>0</v>
      </c>
      <c r="L132" s="128">
        <f>+'RT (5)'!F20</f>
        <v>0</v>
      </c>
      <c r="M132" s="128">
        <f>+'RT (5)'!G20</f>
        <v>0</v>
      </c>
      <c r="N132" s="128">
        <f>+'RT (5)'!H20</f>
        <v>0</v>
      </c>
      <c r="O132" s="128">
        <f>+'RT (5)'!I20</f>
        <v>0</v>
      </c>
      <c r="P132" s="128">
        <f>+'RT (5)'!J20</f>
        <v>0</v>
      </c>
      <c r="Q132" s="128">
        <f>+'RT (5)'!K20</f>
        <v>0</v>
      </c>
      <c r="R132" s="128">
        <f>+'RT (5)'!L20</f>
        <v>0</v>
      </c>
      <c r="S132" s="128">
        <f>+'RT (5)'!M20</f>
        <v>0</v>
      </c>
      <c r="T132" s="178">
        <f t="shared" si="8"/>
        <v>0</v>
      </c>
      <c r="U132" s="19">
        <f t="shared" si="9"/>
        <v>0</v>
      </c>
      <c r="V132" s="178">
        <f t="shared" si="10"/>
        <v>0</v>
      </c>
      <c r="W132" s="19">
        <f t="shared" si="11"/>
        <v>0</v>
      </c>
    </row>
    <row r="133" spans="1:23">
      <c r="A133" s="128">
        <v>5</v>
      </c>
      <c r="B133" s="128" t="e">
        <f>+'RT (5)'!#REF!</f>
        <v>#REF!</v>
      </c>
      <c r="C133" s="128" t="e">
        <f>+'RT (5)'!#REF!</f>
        <v>#REF!</v>
      </c>
      <c r="D133" s="128" t="e">
        <f>+'RT (5)'!#REF!</f>
        <v>#REF!</v>
      </c>
      <c r="E133" s="128" t="e">
        <f>+'RT (5)'!#REF!</f>
        <v>#REF!</v>
      </c>
      <c r="F133" s="128" t="e">
        <f>+'RT (5)'!#REF!</f>
        <v>#REF!</v>
      </c>
      <c r="G133" s="128">
        <f>+'RT (5)'!A21</f>
        <v>7</v>
      </c>
      <c r="H133" s="128" t="str">
        <f>+'RT (5)'!B21</f>
        <v>Withholding Tax</v>
      </c>
      <c r="I133" s="128">
        <f>+'RT (5)'!C21</f>
        <v>0</v>
      </c>
      <c r="J133" s="128">
        <f>+'RT (5)'!D21</f>
        <v>0</v>
      </c>
      <c r="K133" s="128">
        <f>+'RT (5)'!E21</f>
        <v>0</v>
      </c>
      <c r="L133" s="128">
        <f>+'RT (5)'!F21</f>
        <v>0</v>
      </c>
      <c r="M133" s="128">
        <f>+'RT (5)'!G21</f>
        <v>0</v>
      </c>
      <c r="N133" s="128">
        <f>+'RT (5)'!H21</f>
        <v>0</v>
      </c>
      <c r="O133" s="128">
        <f>+'RT (5)'!I21</f>
        <v>0</v>
      </c>
      <c r="P133" s="128">
        <f>+'RT (5)'!J21</f>
        <v>0</v>
      </c>
      <c r="Q133" s="128">
        <f>+'RT (5)'!K21</f>
        <v>0</v>
      </c>
      <c r="R133" s="128">
        <f>+'RT (5)'!L21</f>
        <v>0</v>
      </c>
      <c r="S133" s="128">
        <f>+'RT (5)'!M21</f>
        <v>0</v>
      </c>
      <c r="T133" s="178">
        <f t="shared" si="8"/>
        <v>0</v>
      </c>
      <c r="U133" s="19">
        <f t="shared" si="9"/>
        <v>0</v>
      </c>
      <c r="V133" s="178">
        <f t="shared" si="10"/>
        <v>0</v>
      </c>
      <c r="W133" s="19">
        <f t="shared" si="11"/>
        <v>0</v>
      </c>
    </row>
    <row r="134" spans="1:23">
      <c r="A134" s="128">
        <v>5</v>
      </c>
      <c r="B134" s="128" t="e">
        <f>+'RT (5)'!#REF!</f>
        <v>#REF!</v>
      </c>
      <c r="C134" s="128" t="e">
        <f>+'RT (5)'!#REF!</f>
        <v>#REF!</v>
      </c>
      <c r="D134" s="128" t="e">
        <f>+'RT (5)'!#REF!</f>
        <v>#REF!</v>
      </c>
      <c r="E134" s="128" t="e">
        <f>+'RT (5)'!#REF!</f>
        <v>#REF!</v>
      </c>
      <c r="F134" s="128" t="e">
        <f>+'RT (5)'!#REF!</f>
        <v>#REF!</v>
      </c>
      <c r="G134" s="128">
        <f>+'RT (5)'!A22</f>
        <v>8</v>
      </c>
      <c r="H134" s="128" t="str">
        <f>+'RT (5)'!B22</f>
        <v>Other significant payments (&gt; 50,000 USD)</v>
      </c>
      <c r="I134" s="128">
        <f>+'RT (5)'!C22</f>
        <v>0</v>
      </c>
      <c r="J134" s="128">
        <f>+'RT (5)'!D22</f>
        <v>0</v>
      </c>
      <c r="K134" s="128">
        <f>+'RT (5)'!E22</f>
        <v>0</v>
      </c>
      <c r="L134" s="128">
        <f>+'RT (5)'!F22</f>
        <v>0</v>
      </c>
      <c r="M134" s="128">
        <f>+'RT (5)'!G22</f>
        <v>0</v>
      </c>
      <c r="N134" s="128">
        <f>+'RT (5)'!H22</f>
        <v>0</v>
      </c>
      <c r="O134" s="128">
        <f>+'RT (5)'!I22</f>
        <v>0</v>
      </c>
      <c r="P134" s="128">
        <f>+'RT (5)'!J22</f>
        <v>0</v>
      </c>
      <c r="Q134" s="128">
        <f>+'RT (5)'!K22</f>
        <v>0</v>
      </c>
      <c r="R134" s="128">
        <f>+'RT (5)'!L22</f>
        <v>0</v>
      </c>
      <c r="S134" s="128">
        <f>+'RT (5)'!M22</f>
        <v>0</v>
      </c>
      <c r="T134" s="178">
        <f t="shared" si="8"/>
        <v>0</v>
      </c>
      <c r="U134" s="19">
        <f t="shared" si="9"/>
        <v>0</v>
      </c>
      <c r="V134" s="178">
        <f t="shared" si="10"/>
        <v>0</v>
      </c>
      <c r="W134" s="19">
        <f t="shared" si="11"/>
        <v>0</v>
      </c>
    </row>
    <row r="135" spans="1:23">
      <c r="A135" s="128">
        <v>5</v>
      </c>
      <c r="B135" s="128" t="e">
        <f>+'RT (5)'!#REF!</f>
        <v>#REF!</v>
      </c>
      <c r="C135" s="128" t="e">
        <f>+'RT (5)'!#REF!</f>
        <v>#REF!</v>
      </c>
      <c r="D135" s="128" t="e">
        <f>+'RT (5)'!#REF!</f>
        <v>#REF!</v>
      </c>
      <c r="E135" s="128" t="e">
        <f>+'RT (5)'!#REF!</f>
        <v>#REF!</v>
      </c>
      <c r="F135" s="128" t="e">
        <f>+'RT (5)'!#REF!</f>
        <v>#REF!</v>
      </c>
      <c r="G135" s="128">
        <f>+'RT (5)'!A23</f>
        <v>0</v>
      </c>
      <c r="H135" s="128" t="str">
        <f>+'RT (5)'!B23</f>
        <v>MoM (ME 1-ME 2-ME 3)</v>
      </c>
      <c r="I135" s="128">
        <f>+'RT (5)'!C23</f>
        <v>0</v>
      </c>
      <c r="J135" s="128">
        <f>+'RT (5)'!D23</f>
        <v>972583298</v>
      </c>
      <c r="K135" s="128">
        <f>+'RT (5)'!E23</f>
        <v>0</v>
      </c>
      <c r="L135" s="128">
        <f>+'RT (5)'!F23</f>
        <v>972583298</v>
      </c>
      <c r="M135" s="128">
        <f>+'RT (5)'!G23</f>
        <v>0</v>
      </c>
      <c r="N135" s="128">
        <f>+'RT (5)'!H23</f>
        <v>399142110</v>
      </c>
      <c r="O135" s="128">
        <f>+'RT (5)'!I23</f>
        <v>0</v>
      </c>
      <c r="P135" s="128">
        <f>+'RT (5)'!J23</f>
        <v>399142110</v>
      </c>
      <c r="Q135" s="128">
        <f>+'RT (5)'!K23</f>
        <v>0</v>
      </c>
      <c r="R135" s="128">
        <f>+'RT (5)'!L23</f>
        <v>573441188</v>
      </c>
      <c r="S135" s="128">
        <f>+'RT (5)'!M23</f>
        <v>0</v>
      </c>
      <c r="T135" s="178">
        <f t="shared" si="8"/>
        <v>573441188</v>
      </c>
      <c r="U135" s="19">
        <f t="shared" si="9"/>
        <v>0</v>
      </c>
      <c r="V135" s="178">
        <f t="shared" si="10"/>
        <v>573441188</v>
      </c>
      <c r="W135" s="19">
        <f t="shared" si="11"/>
        <v>0</v>
      </c>
    </row>
    <row r="136" spans="1:23">
      <c r="A136" s="128">
        <v>5</v>
      </c>
      <c r="B136" s="128" t="e">
        <f>+'RT (5)'!#REF!</f>
        <v>#REF!</v>
      </c>
      <c r="C136" s="128" t="e">
        <f>+'RT (5)'!#REF!</f>
        <v>#REF!</v>
      </c>
      <c r="D136" s="128" t="e">
        <f>+'RT (5)'!#REF!</f>
        <v>#REF!</v>
      </c>
      <c r="E136" s="128" t="e">
        <f>+'RT (5)'!#REF!</f>
        <v>#REF!</v>
      </c>
      <c r="F136" s="128" t="e">
        <f>+'RT (5)'!#REF!</f>
        <v>#REF!</v>
      </c>
      <c r="G136" s="128">
        <f>+'RT (5)'!A24</f>
        <v>9</v>
      </c>
      <c r="H136" s="128" t="str">
        <f>+'RT (5)'!B24</f>
        <v>Royalties</v>
      </c>
      <c r="I136" s="128">
        <f>+'RT (5)'!C24</f>
        <v>0</v>
      </c>
      <c r="J136" s="128">
        <f>+'RT (5)'!D24</f>
        <v>58495500</v>
      </c>
      <c r="K136" s="128">
        <f>+'RT (5)'!E24</f>
        <v>0</v>
      </c>
      <c r="L136" s="128">
        <f>+'RT (5)'!F24</f>
        <v>58495500</v>
      </c>
      <c r="M136" s="128">
        <f>+'RT (5)'!G24</f>
        <v>0</v>
      </c>
      <c r="N136" s="128">
        <f>+'RT (5)'!H24</f>
        <v>13740000</v>
      </c>
      <c r="O136" s="128">
        <f>+'RT (5)'!I24</f>
        <v>0</v>
      </c>
      <c r="P136" s="128">
        <f>+'RT (5)'!J24</f>
        <v>13740000</v>
      </c>
      <c r="Q136" s="128">
        <f>+'RT (5)'!K24</f>
        <v>0</v>
      </c>
      <c r="R136" s="128">
        <f>+'RT (5)'!L24</f>
        <v>44755500</v>
      </c>
      <c r="S136" s="128" t="str">
        <f>+'RT (5)'!M24</f>
        <v>Tax not reported by the Govt Body</v>
      </c>
      <c r="T136" s="178">
        <f t="shared" si="8"/>
        <v>44755500</v>
      </c>
      <c r="U136" s="19">
        <f t="shared" si="9"/>
        <v>0</v>
      </c>
      <c r="V136" s="178">
        <f t="shared" si="10"/>
        <v>44755500</v>
      </c>
      <c r="W136" s="19">
        <f t="shared" si="11"/>
        <v>0</v>
      </c>
    </row>
    <row r="137" spans="1:23">
      <c r="A137" s="128">
        <v>5</v>
      </c>
      <c r="B137" s="128" t="e">
        <f>+'RT (5)'!#REF!</f>
        <v>#REF!</v>
      </c>
      <c r="C137" s="128" t="e">
        <f>+'RT (5)'!#REF!</f>
        <v>#REF!</v>
      </c>
      <c r="D137" s="128" t="e">
        <f>+'RT (5)'!#REF!</f>
        <v>#REF!</v>
      </c>
      <c r="E137" s="128" t="e">
        <f>+'RT (5)'!#REF!</f>
        <v>#REF!</v>
      </c>
      <c r="F137" s="128" t="e">
        <f>+'RT (5)'!#REF!</f>
        <v>#REF!</v>
      </c>
      <c r="G137" s="128">
        <f>+'RT (5)'!A25</f>
        <v>10</v>
      </c>
      <c r="H137" s="128" t="str">
        <f>+'RT (5)'!B25</f>
        <v>Signature Bonus</v>
      </c>
      <c r="I137" s="128">
        <f>+'RT (5)'!C25</f>
        <v>0</v>
      </c>
      <c r="J137" s="128">
        <f>+'RT (5)'!D25</f>
        <v>0</v>
      </c>
      <c r="K137" s="128">
        <f>+'RT (5)'!E25</f>
        <v>0</v>
      </c>
      <c r="L137" s="128">
        <f>+'RT (5)'!F25</f>
        <v>0</v>
      </c>
      <c r="M137" s="128">
        <f>+'RT (5)'!G25</f>
        <v>0</v>
      </c>
      <c r="N137" s="128">
        <f>+'RT (5)'!H25</f>
        <v>3044000</v>
      </c>
      <c r="O137" s="128">
        <f>+'RT (5)'!I25</f>
        <v>0</v>
      </c>
      <c r="P137" s="128">
        <f>+'RT (5)'!J25</f>
        <v>3044000</v>
      </c>
      <c r="Q137" s="128">
        <f>+'RT (5)'!K25</f>
        <v>0</v>
      </c>
      <c r="R137" s="128">
        <f>+'RT (5)'!L25</f>
        <v>-3044000</v>
      </c>
      <c r="S137" s="128" t="str">
        <f>+'RT (5)'!M25</f>
        <v>Tax not reported by the extractive company</v>
      </c>
      <c r="T137" s="178">
        <f t="shared" si="8"/>
        <v>0</v>
      </c>
      <c r="U137" s="19">
        <f t="shared" si="9"/>
        <v>-3044000</v>
      </c>
      <c r="V137" s="178">
        <f t="shared" si="10"/>
        <v>0</v>
      </c>
      <c r="W137" s="19">
        <f t="shared" si="11"/>
        <v>-3044000</v>
      </c>
    </row>
    <row r="138" spans="1:23">
      <c r="A138" s="128">
        <v>5</v>
      </c>
      <c r="B138" s="128" t="e">
        <f>+'RT (5)'!#REF!</f>
        <v>#REF!</v>
      </c>
      <c r="C138" s="128" t="e">
        <f>+'RT (5)'!#REF!</f>
        <v>#REF!</v>
      </c>
      <c r="D138" s="128" t="e">
        <f>+'RT (5)'!#REF!</f>
        <v>#REF!</v>
      </c>
      <c r="E138" s="128" t="e">
        <f>+'RT (5)'!#REF!</f>
        <v>#REF!</v>
      </c>
      <c r="F138" s="128" t="e">
        <f>+'RT (5)'!#REF!</f>
        <v>#REF!</v>
      </c>
      <c r="G138" s="128">
        <f>+'RT (5)'!A26</f>
        <v>11</v>
      </c>
      <c r="H138" s="128" t="str">
        <f>+'RT (5)'!B26</f>
        <v>Production Split</v>
      </c>
      <c r="I138" s="128">
        <f>+'RT (5)'!C26</f>
        <v>0</v>
      </c>
      <c r="J138" s="128">
        <f>+'RT (5)'!D26</f>
        <v>861870000</v>
      </c>
      <c r="K138" s="128">
        <f>+'RT (5)'!E26</f>
        <v>0</v>
      </c>
      <c r="L138" s="128">
        <f>+'RT (5)'!F26</f>
        <v>861870000</v>
      </c>
      <c r="M138" s="128">
        <f>+'RT (5)'!G26</f>
        <v>0</v>
      </c>
      <c r="N138" s="128">
        <f>+'RT (5)'!H26</f>
        <v>378678300</v>
      </c>
      <c r="O138" s="128">
        <f>+'RT (5)'!I26</f>
        <v>0</v>
      </c>
      <c r="P138" s="128">
        <f>+'RT (5)'!J26</f>
        <v>378678300</v>
      </c>
      <c r="Q138" s="128">
        <f>+'RT (5)'!K26</f>
        <v>0</v>
      </c>
      <c r="R138" s="128">
        <f>+'RT (5)'!L26</f>
        <v>483191700</v>
      </c>
      <c r="S138" s="128" t="str">
        <f>+'RT (5)'!M26</f>
        <v>Tax not reported by the Govt Body</v>
      </c>
      <c r="T138" s="178">
        <f t="shared" si="8"/>
        <v>483191700</v>
      </c>
      <c r="U138" s="19">
        <f t="shared" si="9"/>
        <v>0</v>
      </c>
      <c r="V138" s="178">
        <f t="shared" si="10"/>
        <v>483191700</v>
      </c>
      <c r="W138" s="19">
        <f t="shared" si="11"/>
        <v>0</v>
      </c>
    </row>
    <row r="139" spans="1:23">
      <c r="A139" s="128">
        <v>5</v>
      </c>
      <c r="B139" s="128" t="e">
        <f>+'RT (5)'!#REF!</f>
        <v>#REF!</v>
      </c>
      <c r="C139" s="128" t="e">
        <f>+'RT (5)'!#REF!</f>
        <v>#REF!</v>
      </c>
      <c r="D139" s="128" t="e">
        <f>+'RT (5)'!#REF!</f>
        <v>#REF!</v>
      </c>
      <c r="E139" s="128" t="e">
        <f>+'RT (5)'!#REF!</f>
        <v>#REF!</v>
      </c>
      <c r="F139" s="128" t="e">
        <f>+'RT (5)'!#REF!</f>
        <v>#REF!</v>
      </c>
      <c r="G139" s="128">
        <f>+'RT (5)'!A27</f>
        <v>12</v>
      </c>
      <c r="H139" s="128" t="str">
        <f>+'RT (5)'!B27</f>
        <v>Dead Rent Fees</v>
      </c>
      <c r="I139" s="128">
        <f>+'RT (5)'!C27</f>
        <v>0</v>
      </c>
      <c r="J139" s="128">
        <f>+'RT (5)'!D27</f>
        <v>24252698</v>
      </c>
      <c r="K139" s="128">
        <f>+'RT (5)'!E27</f>
        <v>0</v>
      </c>
      <c r="L139" s="128">
        <f>+'RT (5)'!F27</f>
        <v>24252698</v>
      </c>
      <c r="M139" s="128">
        <f>+'RT (5)'!G27</f>
        <v>0</v>
      </c>
      <c r="N139" s="128">
        <f>+'RT (5)'!H27</f>
        <v>3677810</v>
      </c>
      <c r="O139" s="128">
        <f>+'RT (5)'!I27</f>
        <v>0</v>
      </c>
      <c r="P139" s="128">
        <f>+'RT (5)'!J27</f>
        <v>3677810</v>
      </c>
      <c r="Q139" s="128">
        <f>+'RT (5)'!K27</f>
        <v>0</v>
      </c>
      <c r="R139" s="128">
        <f>+'RT (5)'!L27</f>
        <v>20574888</v>
      </c>
      <c r="S139" s="128" t="str">
        <f>+'RT (5)'!M27</f>
        <v>Tax not reported by the Govt Body</v>
      </c>
      <c r="T139" s="178">
        <f t="shared" si="8"/>
        <v>20574888</v>
      </c>
      <c r="U139" s="19">
        <f t="shared" si="9"/>
        <v>0</v>
      </c>
      <c r="V139" s="178">
        <f t="shared" si="10"/>
        <v>20574888</v>
      </c>
      <c r="W139" s="19">
        <f t="shared" si="11"/>
        <v>0</v>
      </c>
    </row>
    <row r="140" spans="1:23">
      <c r="A140" s="128">
        <v>5</v>
      </c>
      <c r="B140" s="128" t="e">
        <f>+'RT (5)'!#REF!</f>
        <v>#REF!</v>
      </c>
      <c r="C140" s="128" t="e">
        <f>+'RT (5)'!#REF!</f>
        <v>#REF!</v>
      </c>
      <c r="D140" s="128" t="e">
        <f>+'RT (5)'!#REF!</f>
        <v>#REF!</v>
      </c>
      <c r="E140" s="128" t="e">
        <f>+'RT (5)'!#REF!</f>
        <v>#REF!</v>
      </c>
      <c r="F140" s="128" t="e">
        <f>+'RT (5)'!#REF!</f>
        <v>#REF!</v>
      </c>
      <c r="G140" s="128">
        <f>+'RT (5)'!A28</f>
        <v>13</v>
      </c>
      <c r="H140" s="128" t="str">
        <f>+'RT (5)'!B28</f>
        <v>Licence Fees</v>
      </c>
      <c r="I140" s="128">
        <f>+'RT (5)'!C28</f>
        <v>0</v>
      </c>
      <c r="J140" s="128">
        <f>+'RT (5)'!D28</f>
        <v>0</v>
      </c>
      <c r="K140" s="128">
        <f>+'RT (5)'!E28</f>
        <v>0</v>
      </c>
      <c r="L140" s="128">
        <f>+'RT (5)'!F28</f>
        <v>0</v>
      </c>
      <c r="M140" s="128">
        <f>+'RT (5)'!G28</f>
        <v>0</v>
      </c>
      <c r="N140" s="128">
        <f>+'RT (5)'!H28</f>
        <v>2000</v>
      </c>
      <c r="O140" s="128">
        <f>+'RT (5)'!I28</f>
        <v>0</v>
      </c>
      <c r="P140" s="128">
        <f>+'RT (5)'!J28</f>
        <v>2000</v>
      </c>
      <c r="Q140" s="128">
        <f>+'RT (5)'!K28</f>
        <v>0</v>
      </c>
      <c r="R140" s="128">
        <f>+'RT (5)'!L28</f>
        <v>-2000</v>
      </c>
      <c r="S140" s="128" t="str">
        <f>+'RT (5)'!M28</f>
        <v>Not material difference</v>
      </c>
      <c r="T140" s="178">
        <f t="shared" si="8"/>
        <v>0</v>
      </c>
      <c r="U140" s="19">
        <f t="shared" si="9"/>
        <v>-2000</v>
      </c>
      <c r="V140" s="178">
        <f t="shared" si="10"/>
        <v>0</v>
      </c>
      <c r="W140" s="19">
        <f t="shared" si="11"/>
        <v>-2000</v>
      </c>
    </row>
    <row r="141" spans="1:23">
      <c r="A141" s="128">
        <v>5</v>
      </c>
      <c r="B141" s="128" t="e">
        <f>+'RT (5)'!#REF!</f>
        <v>#REF!</v>
      </c>
      <c r="C141" s="128" t="e">
        <f>+'RT (5)'!#REF!</f>
        <v>#REF!</v>
      </c>
      <c r="D141" s="128" t="e">
        <f>+'RT (5)'!#REF!</f>
        <v>#REF!</v>
      </c>
      <c r="E141" s="128" t="e">
        <f>+'RT (5)'!#REF!</f>
        <v>#REF!</v>
      </c>
      <c r="F141" s="128" t="e">
        <f>+'RT (5)'!#REF!</f>
        <v>#REF!</v>
      </c>
      <c r="G141" s="128">
        <f>+'RT (5)'!A29</f>
        <v>14</v>
      </c>
      <c r="H141" s="128" t="str">
        <f>+'RT (5)'!B29</f>
        <v>Dividends</v>
      </c>
      <c r="I141" s="128">
        <f>+'RT (5)'!C29</f>
        <v>0</v>
      </c>
      <c r="J141" s="128">
        <f>+'RT (5)'!D29</f>
        <v>0</v>
      </c>
      <c r="K141" s="128">
        <f>+'RT (5)'!E29</f>
        <v>0</v>
      </c>
      <c r="L141" s="128">
        <f>+'RT (5)'!F29</f>
        <v>0</v>
      </c>
      <c r="M141" s="128">
        <f>+'RT (5)'!G29</f>
        <v>0</v>
      </c>
      <c r="N141" s="128">
        <f>+'RT (5)'!H29</f>
        <v>0</v>
      </c>
      <c r="O141" s="128">
        <f>+'RT (5)'!I29</f>
        <v>0</v>
      </c>
      <c r="P141" s="128">
        <f>+'RT (5)'!J29</f>
        <v>0</v>
      </c>
      <c r="Q141" s="128">
        <f>+'RT (5)'!K29</f>
        <v>0</v>
      </c>
      <c r="R141" s="128">
        <f>+'RT (5)'!L29</f>
        <v>0</v>
      </c>
      <c r="S141" s="128">
        <f>+'RT (5)'!M29</f>
        <v>0</v>
      </c>
      <c r="T141" s="178">
        <f t="shared" si="8"/>
        <v>0</v>
      </c>
      <c r="U141" s="19">
        <f t="shared" si="9"/>
        <v>0</v>
      </c>
      <c r="V141" s="178">
        <f t="shared" si="10"/>
        <v>0</v>
      </c>
      <c r="W141" s="19">
        <f t="shared" si="11"/>
        <v>0</v>
      </c>
    </row>
    <row r="142" spans="1:23">
      <c r="A142" s="128">
        <v>5</v>
      </c>
      <c r="B142" s="128" t="e">
        <f>+'RT (5)'!#REF!</f>
        <v>#REF!</v>
      </c>
      <c r="C142" s="128" t="e">
        <f>+'RT (5)'!#REF!</f>
        <v>#REF!</v>
      </c>
      <c r="D142" s="128" t="e">
        <f>+'RT (5)'!#REF!</f>
        <v>#REF!</v>
      </c>
      <c r="E142" s="128" t="e">
        <f>+'RT (5)'!#REF!</f>
        <v>#REF!</v>
      </c>
      <c r="F142" s="128" t="e">
        <f>+'RT (5)'!#REF!</f>
        <v>#REF!</v>
      </c>
      <c r="G142" s="128">
        <f>+'RT (5)'!A32</f>
        <v>17</v>
      </c>
      <c r="H142" s="128" t="str">
        <f>+'RT (5)'!B32</f>
        <v>Other significant payments (&gt; 50,000 USD)</v>
      </c>
      <c r="I142" s="128">
        <f>+'RT (5)'!C32</f>
        <v>0</v>
      </c>
      <c r="J142" s="128">
        <f>+'RT (5)'!D32</f>
        <v>0</v>
      </c>
      <c r="K142" s="128">
        <f>+'RT (5)'!E32</f>
        <v>0</v>
      </c>
      <c r="L142" s="128">
        <f>+'RT (5)'!F32</f>
        <v>0</v>
      </c>
      <c r="M142" s="128">
        <f>+'RT (5)'!G32</f>
        <v>0</v>
      </c>
      <c r="N142" s="128">
        <f>+'RT (5)'!H32</f>
        <v>0</v>
      </c>
      <c r="O142" s="128">
        <f>+'RT (5)'!I32</f>
        <v>0</v>
      </c>
      <c r="P142" s="128">
        <f>+'RT (5)'!J32</f>
        <v>0</v>
      </c>
      <c r="Q142" s="128">
        <f>+'RT (5)'!K32</f>
        <v>0</v>
      </c>
      <c r="R142" s="128">
        <f>+'RT (5)'!L32</f>
        <v>0</v>
      </c>
      <c r="S142" s="128">
        <f>+'RT (5)'!M32</f>
        <v>0</v>
      </c>
      <c r="T142" s="178">
        <f t="shared" si="8"/>
        <v>0</v>
      </c>
      <c r="U142" s="19">
        <f t="shared" si="9"/>
        <v>0</v>
      </c>
      <c r="V142" s="178">
        <f t="shared" si="10"/>
        <v>0</v>
      </c>
      <c r="W142" s="19">
        <f t="shared" si="11"/>
        <v>0</v>
      </c>
    </row>
    <row r="143" spans="1:23">
      <c r="A143" s="128">
        <v>5</v>
      </c>
      <c r="B143" s="128" t="e">
        <f>+'RT (5)'!#REF!</f>
        <v>#REF!</v>
      </c>
      <c r="C143" s="128" t="e">
        <f>+'RT (5)'!#REF!</f>
        <v>#REF!</v>
      </c>
      <c r="D143" s="128" t="e">
        <f>+'RT (5)'!#REF!</f>
        <v>#REF!</v>
      </c>
      <c r="E143" s="128" t="e">
        <f>+'RT (5)'!#REF!</f>
        <v>#REF!</v>
      </c>
      <c r="F143" s="128" t="e">
        <f>+'RT (5)'!#REF!</f>
        <v>#REF!</v>
      </c>
      <c r="G143" s="128">
        <f>+'RT (5)'!A33</f>
        <v>0</v>
      </c>
      <c r="H143" s="128">
        <f>+'RT (5)'!B33</f>
        <v>0</v>
      </c>
      <c r="I143" s="128">
        <f>+'RT (5)'!C33</f>
        <v>0</v>
      </c>
      <c r="J143" s="128">
        <f>+'RT (5)'!D33</f>
        <v>0</v>
      </c>
      <c r="K143" s="128">
        <f>+'RT (5)'!E33</f>
        <v>0</v>
      </c>
      <c r="L143" s="128">
        <f>+'RT (5)'!F33</f>
        <v>0</v>
      </c>
      <c r="M143" s="128">
        <f>+'RT (5)'!G33</f>
        <v>0</v>
      </c>
      <c r="N143" s="128">
        <f>+'RT (5)'!H33</f>
        <v>0</v>
      </c>
      <c r="O143" s="128">
        <f>+'RT (5)'!I33</f>
        <v>0</v>
      </c>
      <c r="P143" s="128">
        <f>+'RT (5)'!J33</f>
        <v>0</v>
      </c>
      <c r="Q143" s="128">
        <f>+'RT (5)'!K33</f>
        <v>0</v>
      </c>
      <c r="R143" s="128">
        <f>+'RT (5)'!L33</f>
        <v>0</v>
      </c>
      <c r="S143" s="128">
        <f>+'RT (5)'!M33</f>
        <v>0</v>
      </c>
      <c r="T143" s="178">
        <f t="shared" si="8"/>
        <v>0</v>
      </c>
      <c r="U143" s="19">
        <f t="shared" si="9"/>
        <v>0</v>
      </c>
      <c r="V143" s="178">
        <f t="shared" si="10"/>
        <v>0</v>
      </c>
      <c r="W143" s="19">
        <f t="shared" si="11"/>
        <v>0</v>
      </c>
    </row>
    <row r="144" spans="1:23">
      <c r="A144" s="128">
        <v>5</v>
      </c>
      <c r="B144" s="128" t="e">
        <f>+'RT (5)'!#REF!</f>
        <v>#REF!</v>
      </c>
      <c r="C144" s="128" t="e">
        <f>+'RT (5)'!#REF!</f>
        <v>#REF!</v>
      </c>
      <c r="D144" s="128" t="e">
        <f>+'RT (5)'!#REF!</f>
        <v>#REF!</v>
      </c>
      <c r="E144" s="128" t="e">
        <f>+'RT (5)'!#REF!</f>
        <v>#REF!</v>
      </c>
      <c r="F144" s="128" t="e">
        <f>+'RT (5)'!#REF!</f>
        <v>#REF!</v>
      </c>
      <c r="G144" s="128">
        <f>+'RT (5)'!A34</f>
        <v>0</v>
      </c>
      <c r="H144" s="128">
        <f>+'RT (5)'!B34</f>
        <v>0</v>
      </c>
      <c r="I144" s="128">
        <f>+'RT (5)'!C34</f>
        <v>0</v>
      </c>
      <c r="J144" s="128">
        <f>+'RT (5)'!D34</f>
        <v>0</v>
      </c>
      <c r="K144" s="128">
        <f>+'RT (5)'!E34</f>
        <v>0</v>
      </c>
      <c r="L144" s="128">
        <f>+'RT (5)'!F34</f>
        <v>0</v>
      </c>
      <c r="M144" s="128">
        <f>+'RT (5)'!G34</f>
        <v>0</v>
      </c>
      <c r="N144" s="128">
        <f>+'RT (5)'!H34</f>
        <v>0</v>
      </c>
      <c r="O144" s="128">
        <f>+'RT (5)'!I34</f>
        <v>0</v>
      </c>
      <c r="P144" s="128">
        <f>+'RT (5)'!J34</f>
        <v>0</v>
      </c>
      <c r="Q144" s="128">
        <f>+'RT (5)'!K34</f>
        <v>0</v>
      </c>
      <c r="R144" s="128">
        <f>+'RT (5)'!L34</f>
        <v>0</v>
      </c>
      <c r="S144" s="128">
        <f>+'RT (5)'!M34</f>
        <v>0</v>
      </c>
      <c r="T144" s="178">
        <f t="shared" si="8"/>
        <v>0</v>
      </c>
      <c r="U144" s="19">
        <f t="shared" si="9"/>
        <v>0</v>
      </c>
      <c r="V144" s="178">
        <f t="shared" si="10"/>
        <v>0</v>
      </c>
      <c r="W144" s="19">
        <f t="shared" si="11"/>
        <v>0</v>
      </c>
    </row>
    <row r="145" spans="1:23">
      <c r="A145" s="128">
        <v>5</v>
      </c>
      <c r="B145" s="128" t="e">
        <f>+'RT (5)'!#REF!</f>
        <v>#REF!</v>
      </c>
      <c r="C145" s="128" t="e">
        <f>+'RT (5)'!#REF!</f>
        <v>#REF!</v>
      </c>
      <c r="D145" s="128" t="e">
        <f>+'RT (5)'!#REF!</f>
        <v>#REF!</v>
      </c>
      <c r="E145" s="128" t="e">
        <f>+'RT (5)'!#REF!</f>
        <v>#REF!</v>
      </c>
      <c r="F145" s="128" t="e">
        <f>+'RT (5)'!#REF!</f>
        <v>#REF!</v>
      </c>
      <c r="G145" s="128">
        <f>+'RT (5)'!A35</f>
        <v>0</v>
      </c>
      <c r="H145" s="128">
        <f>+'RT (5)'!B35</f>
        <v>0</v>
      </c>
      <c r="I145" s="128">
        <f>+'RT (5)'!C35</f>
        <v>0</v>
      </c>
      <c r="J145" s="128">
        <f>+'RT (5)'!D35</f>
        <v>0</v>
      </c>
      <c r="K145" s="128">
        <f>+'RT (5)'!E35</f>
        <v>0</v>
      </c>
      <c r="L145" s="128">
        <f>+'RT (5)'!F35</f>
        <v>0</v>
      </c>
      <c r="M145" s="128">
        <f>+'RT (5)'!G35</f>
        <v>0</v>
      </c>
      <c r="N145" s="128">
        <f>+'RT (5)'!H35</f>
        <v>0</v>
      </c>
      <c r="O145" s="128">
        <f>+'RT (5)'!I35</f>
        <v>0</v>
      </c>
      <c r="P145" s="128">
        <f>+'RT (5)'!J35</f>
        <v>0</v>
      </c>
      <c r="Q145" s="128">
        <f>+'RT (5)'!K35</f>
        <v>0</v>
      </c>
      <c r="R145" s="128">
        <f>+'RT (5)'!L35</f>
        <v>0</v>
      </c>
      <c r="S145" s="128">
        <f>+'RT (5)'!M35</f>
        <v>0</v>
      </c>
      <c r="T145" s="178">
        <f t="shared" si="8"/>
        <v>0</v>
      </c>
      <c r="U145" s="19">
        <f t="shared" si="9"/>
        <v>0</v>
      </c>
      <c r="V145" s="178">
        <f t="shared" si="10"/>
        <v>0</v>
      </c>
      <c r="W145" s="19">
        <f t="shared" si="11"/>
        <v>0</v>
      </c>
    </row>
    <row r="146" spans="1:23">
      <c r="A146" s="128">
        <v>5</v>
      </c>
      <c r="B146" s="128" t="e">
        <f>+'RT (5)'!#REF!</f>
        <v>#REF!</v>
      </c>
      <c r="C146" s="128" t="e">
        <f>+'RT (5)'!#REF!</f>
        <v>#REF!</v>
      </c>
      <c r="D146" s="128" t="e">
        <f>+'RT (5)'!#REF!</f>
        <v>#REF!</v>
      </c>
      <c r="E146" s="128" t="e">
        <f>+'RT (5)'!#REF!</f>
        <v>#REF!</v>
      </c>
      <c r="F146" s="128" t="e">
        <f>+'RT (5)'!#REF!</f>
        <v>#REF!</v>
      </c>
      <c r="G146" s="128">
        <f>+'RT (5)'!A36</f>
        <v>0</v>
      </c>
      <c r="H146" s="128" t="str">
        <f>+'RT (5)'!B36</f>
        <v>States/regions</v>
      </c>
      <c r="I146" s="128">
        <f>+'RT (5)'!C36</f>
        <v>0</v>
      </c>
      <c r="J146" s="128">
        <f>+'RT (5)'!D36</f>
        <v>0</v>
      </c>
      <c r="K146" s="128">
        <f>+'RT (5)'!E36</f>
        <v>0</v>
      </c>
      <c r="L146" s="128">
        <f>+'RT (5)'!F36</f>
        <v>0</v>
      </c>
      <c r="M146" s="128">
        <f>+'RT (5)'!G36</f>
        <v>0</v>
      </c>
      <c r="N146" s="128">
        <f>+'RT (5)'!H36</f>
        <v>0</v>
      </c>
      <c r="O146" s="128">
        <f>+'RT (5)'!I36</f>
        <v>0</v>
      </c>
      <c r="P146" s="128">
        <f>+'RT (5)'!J36</f>
        <v>0</v>
      </c>
      <c r="Q146" s="128">
        <f>+'RT (5)'!K36</f>
        <v>0</v>
      </c>
      <c r="R146" s="128">
        <f>+'RT (5)'!L36</f>
        <v>0</v>
      </c>
      <c r="S146" s="128">
        <f>+'RT (5)'!M36</f>
        <v>0</v>
      </c>
      <c r="T146" s="178">
        <f t="shared" si="8"/>
        <v>0</v>
      </c>
      <c r="U146" s="19">
        <f t="shared" si="9"/>
        <v>0</v>
      </c>
      <c r="V146" s="178">
        <f t="shared" si="10"/>
        <v>0</v>
      </c>
      <c r="W146" s="19">
        <f t="shared" si="11"/>
        <v>0</v>
      </c>
    </row>
    <row r="147" spans="1:23">
      <c r="A147" s="128">
        <v>5</v>
      </c>
      <c r="B147" s="128" t="e">
        <f>+'RT (5)'!#REF!</f>
        <v>#REF!</v>
      </c>
      <c r="C147" s="128" t="e">
        <f>+'RT (5)'!#REF!</f>
        <v>#REF!</v>
      </c>
      <c r="D147" s="128" t="e">
        <f>+'RT (5)'!#REF!</f>
        <v>#REF!</v>
      </c>
      <c r="E147" s="128" t="e">
        <f>+'RT (5)'!#REF!</f>
        <v>#REF!</v>
      </c>
      <c r="F147" s="128" t="e">
        <f>+'RT (5)'!#REF!</f>
        <v>#REF!</v>
      </c>
      <c r="G147" s="128">
        <f>+'RT (5)'!A37</f>
        <v>18</v>
      </c>
      <c r="H147" s="128" t="str">
        <f>+'RT (5)'!B37</f>
        <v>Contribution to the State/region social development fund</v>
      </c>
      <c r="I147" s="128">
        <f>+'RT (5)'!C37</f>
        <v>0</v>
      </c>
      <c r="J147" s="128">
        <f>+'RT (5)'!D37</f>
        <v>0</v>
      </c>
      <c r="K147" s="128">
        <f>+'RT (5)'!E37</f>
        <v>0</v>
      </c>
      <c r="L147" s="128">
        <f>+'RT (5)'!F37</f>
        <v>0</v>
      </c>
      <c r="M147" s="128">
        <f>+'RT (5)'!G37</f>
        <v>0</v>
      </c>
      <c r="N147" s="128">
        <f>+'RT (5)'!H37</f>
        <v>0</v>
      </c>
      <c r="O147" s="128">
        <f>+'RT (5)'!I37</f>
        <v>0</v>
      </c>
      <c r="P147" s="128">
        <f>+'RT (5)'!J37</f>
        <v>0</v>
      </c>
      <c r="Q147" s="128">
        <f>+'RT (5)'!K37</f>
        <v>0</v>
      </c>
      <c r="R147" s="128">
        <f>+'RT (5)'!L37</f>
        <v>0</v>
      </c>
      <c r="S147" s="128">
        <f>+'RT (5)'!M37</f>
        <v>0</v>
      </c>
      <c r="T147" s="178">
        <f t="shared" si="8"/>
        <v>0</v>
      </c>
      <c r="U147" s="19">
        <f t="shared" si="9"/>
        <v>0</v>
      </c>
      <c r="V147" s="178">
        <f t="shared" si="10"/>
        <v>0</v>
      </c>
      <c r="W147" s="19">
        <f t="shared" si="11"/>
        <v>0</v>
      </c>
    </row>
    <row r="148" spans="1:23">
      <c r="A148" s="128">
        <v>5</v>
      </c>
      <c r="B148" s="128" t="e">
        <f>+'RT (5)'!#REF!</f>
        <v>#REF!</v>
      </c>
      <c r="C148" s="128" t="e">
        <f>+'RT (5)'!#REF!</f>
        <v>#REF!</v>
      </c>
      <c r="D148" s="128" t="e">
        <f>+'RT (5)'!#REF!</f>
        <v>#REF!</v>
      </c>
      <c r="E148" s="128" t="e">
        <f>+'RT (5)'!#REF!</f>
        <v>#REF!</v>
      </c>
      <c r="F148" s="128" t="e">
        <f>+'RT (5)'!#REF!</f>
        <v>#REF!</v>
      </c>
      <c r="G148" s="128">
        <f>+'RT (5)'!A38</f>
        <v>0</v>
      </c>
      <c r="H148" s="128" t="str">
        <f>+'RT (5)'!B38</f>
        <v>Social payments</v>
      </c>
      <c r="I148" s="128">
        <f>+'RT (5)'!C38</f>
        <v>0</v>
      </c>
      <c r="J148" s="128">
        <f>+'RT (5)'!D38</f>
        <v>201272500</v>
      </c>
      <c r="K148" s="128">
        <f>+'RT (5)'!E38</f>
        <v>0</v>
      </c>
      <c r="L148" s="128">
        <f>+'RT (5)'!F38</f>
        <v>201272500</v>
      </c>
      <c r="M148" s="128">
        <f>+'RT (5)'!G38</f>
        <v>0</v>
      </c>
      <c r="N148" s="128">
        <f>+'RT (5)'!H38</f>
        <v>0</v>
      </c>
      <c r="O148" s="128">
        <f>+'RT (5)'!I38</f>
        <v>0</v>
      </c>
      <c r="P148" s="128">
        <f>+'RT (5)'!J38</f>
        <v>0</v>
      </c>
      <c r="Q148" s="128">
        <f>+'RT (5)'!K38</f>
        <v>0</v>
      </c>
      <c r="R148" s="128">
        <f>+'RT (5)'!L38</f>
        <v>0</v>
      </c>
      <c r="S148" s="128">
        <f>+'RT (5)'!M38</f>
        <v>0</v>
      </c>
      <c r="T148" s="178">
        <f t="shared" si="8"/>
        <v>201272500</v>
      </c>
      <c r="U148" s="19">
        <f t="shared" si="9"/>
        <v>0</v>
      </c>
      <c r="V148" s="178">
        <f t="shared" si="10"/>
        <v>0</v>
      </c>
      <c r="W148" s="19">
        <f t="shared" si="11"/>
        <v>0</v>
      </c>
    </row>
    <row r="149" spans="1:23">
      <c r="A149" s="128">
        <v>5</v>
      </c>
      <c r="B149" s="128" t="e">
        <f>+'RT (5)'!#REF!</f>
        <v>#REF!</v>
      </c>
      <c r="C149" s="128" t="e">
        <f>+'RT (5)'!#REF!</f>
        <v>#REF!</v>
      </c>
      <c r="D149" s="128" t="e">
        <f>+'RT (5)'!#REF!</f>
        <v>#REF!</v>
      </c>
      <c r="E149" s="128" t="e">
        <f>+'RT (5)'!#REF!</f>
        <v>#REF!</v>
      </c>
      <c r="F149" s="128" t="e">
        <f>+'RT (5)'!#REF!</f>
        <v>#REF!</v>
      </c>
      <c r="G149" s="128">
        <f>+'RT (5)'!A39</f>
        <v>19</v>
      </c>
      <c r="H149" s="128" t="str">
        <f>+'RT (5)'!B39</f>
        <v>Mandatory Corporate Social Responsibility</v>
      </c>
      <c r="I149" s="128">
        <f>+'RT (5)'!C39</f>
        <v>0</v>
      </c>
      <c r="J149" s="128">
        <f>+'RT (5)'!D39</f>
        <v>0</v>
      </c>
      <c r="K149" s="128">
        <f>+'RT (5)'!E39</f>
        <v>0</v>
      </c>
      <c r="L149" s="128">
        <f>+'RT (5)'!F39</f>
        <v>0</v>
      </c>
      <c r="M149" s="128">
        <f>+'RT (5)'!G39</f>
        <v>0</v>
      </c>
      <c r="N149" s="128">
        <f>+'RT (5)'!H39</f>
        <v>0</v>
      </c>
      <c r="O149" s="128">
        <f>+'RT (5)'!I39</f>
        <v>0</v>
      </c>
      <c r="P149" s="128">
        <f>+'RT (5)'!J39</f>
        <v>0</v>
      </c>
      <c r="Q149" s="128">
        <f>+'RT (5)'!K39</f>
        <v>0</v>
      </c>
      <c r="R149" s="128">
        <f>+'RT (5)'!L39</f>
        <v>0</v>
      </c>
      <c r="S149" s="128">
        <f>+'RT (5)'!M39</f>
        <v>0</v>
      </c>
      <c r="T149" s="178">
        <f t="shared" si="8"/>
        <v>0</v>
      </c>
      <c r="U149" s="19">
        <f t="shared" si="9"/>
        <v>0</v>
      </c>
      <c r="V149" s="178">
        <f t="shared" si="10"/>
        <v>0</v>
      </c>
      <c r="W149" s="19">
        <f t="shared" si="11"/>
        <v>0</v>
      </c>
    </row>
    <row r="150" spans="1:23">
      <c r="A150" s="128">
        <v>5</v>
      </c>
      <c r="B150" s="128" t="e">
        <f>+'RT (5)'!#REF!</f>
        <v>#REF!</v>
      </c>
      <c r="C150" s="128" t="e">
        <f>+'RT (5)'!#REF!</f>
        <v>#REF!</v>
      </c>
      <c r="D150" s="128" t="e">
        <f>+'RT (5)'!#REF!</f>
        <v>#REF!</v>
      </c>
      <c r="E150" s="128" t="e">
        <f>+'RT (5)'!#REF!</f>
        <v>#REF!</v>
      </c>
      <c r="F150" s="128" t="e">
        <f>+'RT (5)'!#REF!</f>
        <v>#REF!</v>
      </c>
      <c r="G150" s="128">
        <f>+'RT (5)'!A40</f>
        <v>20</v>
      </c>
      <c r="H150" s="128" t="str">
        <f>+'RT (5)'!B40</f>
        <v>Voluntary Corporate Social Responsibility</v>
      </c>
      <c r="I150" s="128">
        <f>+'RT (5)'!C40</f>
        <v>0</v>
      </c>
      <c r="J150" s="128">
        <f>+'RT (5)'!D40</f>
        <v>201272500</v>
      </c>
      <c r="K150" s="128">
        <f>+'RT (5)'!E40</f>
        <v>0</v>
      </c>
      <c r="L150" s="128">
        <f>+'RT (5)'!F40</f>
        <v>201272500</v>
      </c>
      <c r="M150" s="128">
        <f>+'RT (5)'!G40</f>
        <v>0</v>
      </c>
      <c r="N150" s="128">
        <f>+'RT (5)'!H40</f>
        <v>0</v>
      </c>
      <c r="O150" s="128">
        <f>+'RT (5)'!I40</f>
        <v>0</v>
      </c>
      <c r="P150" s="128">
        <f>+'RT (5)'!J40</f>
        <v>0</v>
      </c>
      <c r="Q150" s="128">
        <f>+'RT (5)'!K40</f>
        <v>0</v>
      </c>
      <c r="R150" s="128">
        <f>+'RT (5)'!L40</f>
        <v>0</v>
      </c>
      <c r="S150" s="128">
        <f>+'RT (5)'!M40</f>
        <v>0</v>
      </c>
      <c r="T150" s="178">
        <f t="shared" si="8"/>
        <v>201272500</v>
      </c>
      <c r="U150" s="19">
        <f t="shared" si="9"/>
        <v>0</v>
      </c>
      <c r="V150" s="178">
        <f t="shared" si="10"/>
        <v>0</v>
      </c>
      <c r="W150" s="19">
        <f t="shared" si="11"/>
        <v>0</v>
      </c>
    </row>
    <row r="151" spans="1:23">
      <c r="A151" s="128">
        <v>5</v>
      </c>
      <c r="B151" s="128" t="e">
        <f>+'RT (5)'!#REF!</f>
        <v>#REF!</v>
      </c>
      <c r="C151" s="128" t="e">
        <f>+'RT (5)'!#REF!</f>
        <v>#REF!</v>
      </c>
      <c r="D151" s="128" t="e">
        <f>+'RT (5)'!#REF!</f>
        <v>#REF!</v>
      </c>
      <c r="E151" s="128" t="e">
        <f>+'RT (5)'!#REF!</f>
        <v>#REF!</v>
      </c>
      <c r="F151" s="128" t="e">
        <f>+'RT (5)'!#REF!</f>
        <v>#REF!</v>
      </c>
      <c r="G151" s="128">
        <f>+'RT (5)'!A41</f>
        <v>0</v>
      </c>
      <c r="H151" s="128" t="str">
        <f>+'RT (5)'!B41</f>
        <v>Total payments in cash</v>
      </c>
      <c r="I151" s="128">
        <f>+'RT (5)'!C41</f>
        <v>0</v>
      </c>
      <c r="J151" s="128">
        <f>+'RT (5)'!D41</f>
        <v>988506580</v>
      </c>
      <c r="K151" s="128">
        <f>+'RT (5)'!E41</f>
        <v>0</v>
      </c>
      <c r="L151" s="128">
        <f>+'RT (5)'!F41</f>
        <v>988506580</v>
      </c>
      <c r="M151" s="128">
        <f>+'RT (5)'!G41</f>
        <v>0</v>
      </c>
      <c r="N151" s="128">
        <f>+'RT (5)'!H41</f>
        <v>1234693216.55</v>
      </c>
      <c r="O151" s="128">
        <f>+'RT (5)'!I41</f>
        <v>0</v>
      </c>
      <c r="P151" s="128">
        <f>+'RT (5)'!J41</f>
        <v>1234693216.55</v>
      </c>
      <c r="Q151" s="128">
        <f>+'RT (5)'!K41</f>
        <v>0</v>
      </c>
      <c r="R151" s="128">
        <f>+'RT (5)'!L41</f>
        <v>-246186636.54999995</v>
      </c>
      <c r="S151" s="128">
        <f>+'RT (5)'!M41</f>
        <v>0</v>
      </c>
      <c r="T151" s="178">
        <f t="shared" si="8"/>
        <v>0</v>
      </c>
      <c r="U151" s="19">
        <f t="shared" si="9"/>
        <v>-246186636.54999995</v>
      </c>
      <c r="V151" s="178">
        <f t="shared" si="10"/>
        <v>0</v>
      </c>
      <c r="W151" s="19">
        <f t="shared" si="11"/>
        <v>-246186636.54999995</v>
      </c>
    </row>
    <row r="152" spans="1:23">
      <c r="A152" s="128">
        <v>6</v>
      </c>
      <c r="B152" s="128" t="e">
        <f>+'RT (6)'!#REF!</f>
        <v>#REF!</v>
      </c>
      <c r="C152" s="128" t="e">
        <f>+'RT (6)'!#REF!</f>
        <v>#REF!</v>
      </c>
      <c r="D152" s="128" t="e">
        <f>+'RT (6)'!#REF!</f>
        <v>#REF!</v>
      </c>
      <c r="E152" s="128" t="e">
        <f>+'RT (6)'!#REF!</f>
        <v>#REF!</v>
      </c>
      <c r="F152" s="128" t="e">
        <f>+'RT (6)'!#REF!</f>
        <v>#REF!</v>
      </c>
      <c r="G152" s="128">
        <f>+'RT (6)'!A9</f>
        <v>0</v>
      </c>
      <c r="H152" s="128" t="str">
        <f>+'RT (6)'!B9</f>
        <v>Payments in kind</v>
      </c>
      <c r="I152" s="128">
        <f>+'RT (6)'!C9</f>
        <v>0</v>
      </c>
      <c r="J152" s="128">
        <f>+'RT (6)'!D9</f>
        <v>0</v>
      </c>
      <c r="K152" s="128">
        <f>+'RT (6)'!E9</f>
        <v>0</v>
      </c>
      <c r="L152" s="128">
        <f>+'RT (6)'!F9</f>
        <v>0</v>
      </c>
      <c r="M152" s="128">
        <f>+'RT (6)'!G9</f>
        <v>0</v>
      </c>
      <c r="N152" s="128">
        <f>+'RT (6)'!H9</f>
        <v>0</v>
      </c>
      <c r="O152" s="128">
        <f>+'RT (6)'!I9</f>
        <v>0</v>
      </c>
      <c r="P152" s="128">
        <f>+'RT (6)'!J9</f>
        <v>0</v>
      </c>
      <c r="Q152" s="128">
        <f>+'RT (6)'!K9</f>
        <v>0</v>
      </c>
      <c r="R152" s="128">
        <f>+'RT (6)'!L9</f>
        <v>0</v>
      </c>
      <c r="S152" s="128">
        <f>+'RT (6)'!M9</f>
        <v>0</v>
      </c>
      <c r="T152" s="178">
        <f t="shared" si="8"/>
        <v>0</v>
      </c>
      <c r="U152" s="19">
        <f t="shared" si="9"/>
        <v>0</v>
      </c>
      <c r="V152" s="178">
        <f t="shared" si="10"/>
        <v>0</v>
      </c>
      <c r="W152" s="19">
        <f t="shared" si="11"/>
        <v>0</v>
      </c>
    </row>
    <row r="153" spans="1:23">
      <c r="A153" s="128">
        <v>6</v>
      </c>
      <c r="B153" s="128" t="e">
        <f>+'RT (6)'!#REF!</f>
        <v>#REF!</v>
      </c>
      <c r="C153" s="128" t="e">
        <f>+'RT (6)'!#REF!</f>
        <v>#REF!</v>
      </c>
      <c r="D153" s="128" t="e">
        <f>+'RT (6)'!#REF!</f>
        <v>#REF!</v>
      </c>
      <c r="E153" s="128" t="e">
        <f>+'RT (6)'!#REF!</f>
        <v>#REF!</v>
      </c>
      <c r="F153" s="128" t="e">
        <f>+'RT (6)'!#REF!</f>
        <v>#REF!</v>
      </c>
      <c r="G153" s="128">
        <f>+'RT (6)'!A10</f>
        <v>0</v>
      </c>
      <c r="H153" s="128" t="str">
        <f>+'RT (6)'!B10</f>
        <v>NA</v>
      </c>
      <c r="I153" s="128">
        <f>+'RT (6)'!C10</f>
        <v>0</v>
      </c>
      <c r="J153" s="128">
        <f>+'RT (6)'!D10</f>
        <v>0</v>
      </c>
      <c r="K153" s="128">
        <f>+'RT (6)'!E10</f>
        <v>0</v>
      </c>
      <c r="L153" s="128">
        <f>+'RT (6)'!F10</f>
        <v>0</v>
      </c>
      <c r="M153" s="128">
        <f>+'RT (6)'!G10</f>
        <v>0</v>
      </c>
      <c r="N153" s="128">
        <f>+'RT (6)'!H10</f>
        <v>0</v>
      </c>
      <c r="O153" s="128">
        <f>+'RT (6)'!I10</f>
        <v>0</v>
      </c>
      <c r="P153" s="128">
        <f>+'RT (6)'!J10</f>
        <v>0</v>
      </c>
      <c r="Q153" s="128">
        <f>+'RT (6)'!K10</f>
        <v>0</v>
      </c>
      <c r="R153" s="128">
        <f>+'RT (6)'!L10</f>
        <v>0</v>
      </c>
      <c r="S153" s="128">
        <f>+'RT (6)'!M10</f>
        <v>0</v>
      </c>
      <c r="T153" s="178">
        <f t="shared" si="8"/>
        <v>0</v>
      </c>
      <c r="U153" s="19">
        <f t="shared" si="9"/>
        <v>0</v>
      </c>
      <c r="V153" s="178">
        <f t="shared" si="10"/>
        <v>0</v>
      </c>
      <c r="W153" s="19">
        <f t="shared" si="11"/>
        <v>0</v>
      </c>
    </row>
    <row r="154" spans="1:23">
      <c r="A154" s="128">
        <v>6</v>
      </c>
      <c r="B154" s="128" t="e">
        <f>+'RT (6)'!#REF!</f>
        <v>#REF!</v>
      </c>
      <c r="C154" s="128" t="e">
        <f>+'RT (6)'!#REF!</f>
        <v>#REF!</v>
      </c>
      <c r="D154" s="128" t="e">
        <f>+'RT (6)'!#REF!</f>
        <v>#REF!</v>
      </c>
      <c r="E154" s="128" t="e">
        <f>+'RT (6)'!#REF!</f>
        <v>#REF!</v>
      </c>
      <c r="F154" s="128" t="e">
        <f>+'RT (6)'!#REF!</f>
        <v>#REF!</v>
      </c>
      <c r="G154" s="128">
        <f>+'RT (6)'!A11</f>
        <v>1</v>
      </c>
      <c r="H154" s="128" t="str">
        <f>+'RT (6)'!B11</f>
        <v>Production Split (Government and SOEs share)</v>
      </c>
      <c r="I154" s="128">
        <f>+'RT (6)'!C11</f>
        <v>0</v>
      </c>
      <c r="J154" s="128">
        <f>+'RT (6)'!D11</f>
        <v>0</v>
      </c>
      <c r="K154" s="128">
        <f>+'RT (6)'!E11</f>
        <v>0</v>
      </c>
      <c r="L154" s="128">
        <f>+'RT (6)'!F11</f>
        <v>0</v>
      </c>
      <c r="M154" s="128">
        <f>+'RT (6)'!G11</f>
        <v>0</v>
      </c>
      <c r="N154" s="128">
        <f>+'RT (6)'!H11</f>
        <v>0</v>
      </c>
      <c r="O154" s="128">
        <f>+'RT (6)'!I11</f>
        <v>0</v>
      </c>
      <c r="P154" s="128">
        <f>+'RT (6)'!J11</f>
        <v>0</v>
      </c>
      <c r="Q154" s="128">
        <f>+'RT (6)'!K11</f>
        <v>0</v>
      </c>
      <c r="R154" s="128">
        <f>+'RT (6)'!L11</f>
        <v>0</v>
      </c>
      <c r="S154" s="128">
        <f>+'RT (6)'!M11</f>
        <v>0</v>
      </c>
      <c r="T154" s="178">
        <f t="shared" si="8"/>
        <v>0</v>
      </c>
      <c r="U154" s="19">
        <f t="shared" si="9"/>
        <v>0</v>
      </c>
      <c r="V154" s="178">
        <f t="shared" si="10"/>
        <v>0</v>
      </c>
      <c r="W154" s="19">
        <f t="shared" si="11"/>
        <v>0</v>
      </c>
    </row>
    <row r="155" spans="1:23">
      <c r="A155" s="128">
        <v>6</v>
      </c>
      <c r="B155" s="128" t="e">
        <f>+'RT (6)'!#REF!</f>
        <v>#REF!</v>
      </c>
      <c r="C155" s="128" t="e">
        <f>+'RT (6)'!#REF!</f>
        <v>#REF!</v>
      </c>
      <c r="D155" s="128" t="e">
        <f>+'RT (6)'!#REF!</f>
        <v>#REF!</v>
      </c>
      <c r="E155" s="128" t="e">
        <f>+'RT (6)'!#REF!</f>
        <v>#REF!</v>
      </c>
      <c r="F155" s="128" t="e">
        <f>+'RT (6)'!#REF!</f>
        <v>#REF!</v>
      </c>
      <c r="G155" s="128">
        <f>+'RT (6)'!A12</f>
        <v>2</v>
      </c>
      <c r="H155" s="128" t="str">
        <f>+'RT (6)'!B12</f>
        <v>Royalties</v>
      </c>
      <c r="I155" s="128">
        <f>+'RT (6)'!C12</f>
        <v>0</v>
      </c>
      <c r="J155" s="128">
        <f>+'RT (6)'!D12</f>
        <v>0</v>
      </c>
      <c r="K155" s="128">
        <f>+'RT (6)'!E12</f>
        <v>0</v>
      </c>
      <c r="L155" s="128">
        <f>+'RT (6)'!F12</f>
        <v>0</v>
      </c>
      <c r="M155" s="128">
        <f>+'RT (6)'!G12</f>
        <v>0</v>
      </c>
      <c r="N155" s="128">
        <f>+'RT (6)'!H12</f>
        <v>0</v>
      </c>
      <c r="O155" s="128">
        <f>+'RT (6)'!I12</f>
        <v>0</v>
      </c>
      <c r="P155" s="128">
        <f>+'RT (6)'!J12</f>
        <v>0</v>
      </c>
      <c r="Q155" s="128">
        <f>+'RT (6)'!K12</f>
        <v>0</v>
      </c>
      <c r="R155" s="128">
        <f>+'RT (6)'!L12</f>
        <v>0</v>
      </c>
      <c r="S155" s="128">
        <f>+'RT (6)'!M12</f>
        <v>0</v>
      </c>
      <c r="T155" s="178">
        <f t="shared" si="8"/>
        <v>0</v>
      </c>
      <c r="U155" s="19">
        <f t="shared" si="9"/>
        <v>0</v>
      </c>
      <c r="V155" s="178">
        <f t="shared" si="10"/>
        <v>0</v>
      </c>
      <c r="W155" s="19">
        <f t="shared" si="11"/>
        <v>0</v>
      </c>
    </row>
    <row r="156" spans="1:23">
      <c r="A156" s="128">
        <v>6</v>
      </c>
      <c r="B156" s="128" t="e">
        <f>+'RT (6)'!#REF!</f>
        <v>#REF!</v>
      </c>
      <c r="C156" s="128" t="e">
        <f>+'RT (6)'!#REF!</f>
        <v>#REF!</v>
      </c>
      <c r="D156" s="128" t="e">
        <f>+'RT (6)'!#REF!</f>
        <v>#REF!</v>
      </c>
      <c r="E156" s="128" t="e">
        <f>+'RT (6)'!#REF!</f>
        <v>#REF!</v>
      </c>
      <c r="F156" s="128" t="e">
        <f>+'RT (6)'!#REF!</f>
        <v>#REF!</v>
      </c>
      <c r="G156" s="128">
        <f>+'RT (6)'!A13</f>
        <v>0</v>
      </c>
      <c r="H156" s="128" t="str">
        <f>+'RT (6)'!B13</f>
        <v>Payments in cash</v>
      </c>
      <c r="I156" s="128">
        <f>+'RT (6)'!C13</f>
        <v>0</v>
      </c>
      <c r="J156" s="128">
        <f>+'RT (6)'!D13</f>
        <v>0</v>
      </c>
      <c r="K156" s="128">
        <f>+'RT (6)'!E13</f>
        <v>0</v>
      </c>
      <c r="L156" s="128">
        <f>+'RT (6)'!F13</f>
        <v>0</v>
      </c>
      <c r="M156" s="128">
        <f>+'RT (6)'!G13</f>
        <v>0</v>
      </c>
      <c r="N156" s="128">
        <f>+'RT (6)'!H13</f>
        <v>0</v>
      </c>
      <c r="O156" s="128">
        <f>+'RT (6)'!I13</f>
        <v>0</v>
      </c>
      <c r="P156" s="128">
        <f>+'RT (6)'!J13</f>
        <v>0</v>
      </c>
      <c r="Q156" s="128">
        <f>+'RT (6)'!K13</f>
        <v>0</v>
      </c>
      <c r="R156" s="128">
        <f>+'RT (6)'!L13</f>
        <v>0</v>
      </c>
      <c r="S156" s="128">
        <f>+'RT (6)'!M13</f>
        <v>0</v>
      </c>
      <c r="T156" s="178">
        <f t="shared" si="8"/>
        <v>0</v>
      </c>
      <c r="U156" s="19">
        <f t="shared" si="9"/>
        <v>0</v>
      </c>
      <c r="V156" s="178">
        <f t="shared" si="10"/>
        <v>0</v>
      </c>
      <c r="W156" s="19">
        <f t="shared" si="11"/>
        <v>0</v>
      </c>
    </row>
    <row r="157" spans="1:23">
      <c r="A157" s="128">
        <v>6</v>
      </c>
      <c r="B157" s="128" t="e">
        <f>+'RT (6)'!#REF!</f>
        <v>#REF!</v>
      </c>
      <c r="C157" s="128" t="e">
        <f>+'RT (6)'!#REF!</f>
        <v>#REF!</v>
      </c>
      <c r="D157" s="128" t="e">
        <f>+'RT (6)'!#REF!</f>
        <v>#REF!</v>
      </c>
      <c r="E157" s="128" t="e">
        <f>+'RT (6)'!#REF!</f>
        <v>#REF!</v>
      </c>
      <c r="F157" s="128" t="e">
        <f>+'RT (6)'!#REF!</f>
        <v>#REF!</v>
      </c>
      <c r="G157" s="128">
        <f>+'RT (6)'!A14</f>
        <v>0</v>
      </c>
      <c r="H157" s="128" t="str">
        <f>+'RT (6)'!B14</f>
        <v>MoF-IRD-Customs Department</v>
      </c>
      <c r="I157" s="128">
        <f>+'RT (6)'!C14</f>
        <v>0</v>
      </c>
      <c r="J157" s="128">
        <f>+'RT (6)'!D14</f>
        <v>62019460</v>
      </c>
      <c r="K157" s="128">
        <f>+'RT (6)'!E14</f>
        <v>0</v>
      </c>
      <c r="L157" s="128">
        <f>+'RT (6)'!F14</f>
        <v>62019460</v>
      </c>
      <c r="M157" s="128">
        <f>+'RT (6)'!G14</f>
        <v>0</v>
      </c>
      <c r="N157" s="128">
        <f>+'RT (6)'!H14</f>
        <v>821120</v>
      </c>
      <c r="O157" s="128">
        <f>+'RT (6)'!I14</f>
        <v>0</v>
      </c>
      <c r="P157" s="128">
        <f>+'RT (6)'!J14</f>
        <v>821120</v>
      </c>
      <c r="Q157" s="128">
        <f>+'RT (6)'!K14</f>
        <v>0</v>
      </c>
      <c r="R157" s="128">
        <f>+'RT (6)'!L14</f>
        <v>61198340</v>
      </c>
      <c r="S157" s="128">
        <f>+'RT (6)'!M14</f>
        <v>0</v>
      </c>
      <c r="T157" s="178">
        <f t="shared" si="8"/>
        <v>61198340</v>
      </c>
      <c r="U157" s="19">
        <f t="shared" si="9"/>
        <v>0</v>
      </c>
      <c r="V157" s="178">
        <f t="shared" si="10"/>
        <v>61198340</v>
      </c>
      <c r="W157" s="19">
        <f t="shared" si="11"/>
        <v>0</v>
      </c>
    </row>
    <row r="158" spans="1:23">
      <c r="A158" s="128">
        <v>6</v>
      </c>
      <c r="B158" s="128" t="e">
        <f>+'RT (6)'!#REF!</f>
        <v>#REF!</v>
      </c>
      <c r="C158" s="128" t="e">
        <f>+'RT (6)'!#REF!</f>
        <v>#REF!</v>
      </c>
      <c r="D158" s="128" t="e">
        <f>+'RT (6)'!#REF!</f>
        <v>#REF!</v>
      </c>
      <c r="E158" s="128" t="e">
        <f>+'RT (6)'!#REF!</f>
        <v>#REF!</v>
      </c>
      <c r="F158" s="128" t="e">
        <f>+'RT (6)'!#REF!</f>
        <v>#REF!</v>
      </c>
      <c r="G158" s="128">
        <f>+'RT (6)'!A15</f>
        <v>1</v>
      </c>
      <c r="H158" s="128" t="str">
        <f>+'RT (6)'!B15</f>
        <v>Corporate Income Tax (CIT)</v>
      </c>
      <c r="I158" s="128">
        <f>+'RT (6)'!C15</f>
        <v>0</v>
      </c>
      <c r="J158" s="128">
        <f>+'RT (6)'!D15</f>
        <v>62019460</v>
      </c>
      <c r="K158" s="128">
        <f>+'RT (6)'!E15</f>
        <v>0</v>
      </c>
      <c r="L158" s="128">
        <f>+'RT (6)'!F15</f>
        <v>62019460</v>
      </c>
      <c r="M158" s="128">
        <f>+'RT (6)'!G15</f>
        <v>0</v>
      </c>
      <c r="N158" s="128">
        <f>+'RT (6)'!H15</f>
        <v>0</v>
      </c>
      <c r="O158" s="128">
        <f>+'RT (6)'!I15</f>
        <v>0</v>
      </c>
      <c r="P158" s="128">
        <f>+'RT (6)'!J15</f>
        <v>0</v>
      </c>
      <c r="Q158" s="128">
        <f>+'RT (6)'!K15</f>
        <v>0</v>
      </c>
      <c r="R158" s="128">
        <f>+'RT (6)'!L15</f>
        <v>62019460</v>
      </c>
      <c r="S158" s="128" t="str">
        <f>+'RT (6)'!M15</f>
        <v>Tax not reported by the Govt Body</v>
      </c>
      <c r="T158" s="178">
        <f t="shared" si="8"/>
        <v>62019460</v>
      </c>
      <c r="U158" s="19">
        <f t="shared" si="9"/>
        <v>0</v>
      </c>
      <c r="V158" s="178">
        <f t="shared" si="10"/>
        <v>62019460</v>
      </c>
      <c r="W158" s="19">
        <f t="shared" si="11"/>
        <v>0</v>
      </c>
    </row>
    <row r="159" spans="1:23">
      <c r="A159" s="128">
        <v>6</v>
      </c>
      <c r="B159" s="128" t="e">
        <f>+'RT (6)'!#REF!</f>
        <v>#REF!</v>
      </c>
      <c r="C159" s="128" t="e">
        <f>+'RT (6)'!#REF!</f>
        <v>#REF!</v>
      </c>
      <c r="D159" s="128" t="e">
        <f>+'RT (6)'!#REF!</f>
        <v>#REF!</v>
      </c>
      <c r="E159" s="128" t="e">
        <f>+'RT (6)'!#REF!</f>
        <v>#REF!</v>
      </c>
      <c r="F159" s="128" t="e">
        <f>+'RT (6)'!#REF!</f>
        <v>#REF!</v>
      </c>
      <c r="G159" s="128">
        <f>+'RT (6)'!A16</f>
        <v>2</v>
      </c>
      <c r="H159" s="128" t="str">
        <f>+'RT (6)'!B16</f>
        <v>Commercial Tax</v>
      </c>
      <c r="I159" s="128">
        <f>+'RT (6)'!C16</f>
        <v>0</v>
      </c>
      <c r="J159" s="128">
        <f>+'RT (6)'!D16</f>
        <v>0</v>
      </c>
      <c r="K159" s="128">
        <f>+'RT (6)'!E16</f>
        <v>0</v>
      </c>
      <c r="L159" s="128">
        <f>+'RT (6)'!F16</f>
        <v>0</v>
      </c>
      <c r="M159" s="128">
        <f>+'RT (6)'!G16</f>
        <v>0</v>
      </c>
      <c r="N159" s="128">
        <f>+'RT (6)'!H16</f>
        <v>0</v>
      </c>
      <c r="O159" s="128">
        <f>+'RT (6)'!I16</f>
        <v>0</v>
      </c>
      <c r="P159" s="128">
        <f>+'RT (6)'!J16</f>
        <v>0</v>
      </c>
      <c r="Q159" s="128">
        <f>+'RT (6)'!K16</f>
        <v>0</v>
      </c>
      <c r="R159" s="128">
        <f>+'RT (6)'!L16</f>
        <v>0</v>
      </c>
      <c r="S159" s="128">
        <f>+'RT (6)'!M16</f>
        <v>0</v>
      </c>
      <c r="T159" s="178">
        <f t="shared" si="8"/>
        <v>0</v>
      </c>
      <c r="U159" s="19">
        <f t="shared" si="9"/>
        <v>0</v>
      </c>
      <c r="V159" s="178">
        <f t="shared" si="10"/>
        <v>0</v>
      </c>
      <c r="W159" s="19">
        <f t="shared" si="11"/>
        <v>0</v>
      </c>
    </row>
    <row r="160" spans="1:23">
      <c r="A160" s="128">
        <v>6</v>
      </c>
      <c r="B160" s="128" t="e">
        <f>+'RT (6)'!#REF!</f>
        <v>#REF!</v>
      </c>
      <c r="C160" s="128" t="e">
        <f>+'RT (6)'!#REF!</f>
        <v>#REF!</v>
      </c>
      <c r="D160" s="128" t="e">
        <f>+'RT (6)'!#REF!</f>
        <v>#REF!</v>
      </c>
      <c r="E160" s="128" t="e">
        <f>+'RT (6)'!#REF!</f>
        <v>#REF!</v>
      </c>
      <c r="F160" s="128" t="e">
        <f>+'RT (6)'!#REF!</f>
        <v>#REF!</v>
      </c>
      <c r="G160" s="128">
        <f>+'RT (6)'!A18</f>
        <v>4</v>
      </c>
      <c r="H160" s="128" t="str">
        <f>+'RT (6)'!B18</f>
        <v>Customs Duties</v>
      </c>
      <c r="I160" s="128">
        <f>+'RT (6)'!C18</f>
        <v>0</v>
      </c>
      <c r="J160" s="128">
        <f>+'RT (6)'!D18</f>
        <v>0</v>
      </c>
      <c r="K160" s="128">
        <f>+'RT (6)'!E18</f>
        <v>0</v>
      </c>
      <c r="L160" s="128">
        <f>+'RT (6)'!F18</f>
        <v>0</v>
      </c>
      <c r="M160" s="128">
        <f>+'RT (6)'!G18</f>
        <v>0</v>
      </c>
      <c r="N160" s="128">
        <f>+'RT (6)'!H18</f>
        <v>821120</v>
      </c>
      <c r="O160" s="128">
        <f>+'RT (6)'!I18</f>
        <v>0</v>
      </c>
      <c r="P160" s="128">
        <f>+'RT (6)'!J18</f>
        <v>821120</v>
      </c>
      <c r="Q160" s="128">
        <f>+'RT (6)'!K18</f>
        <v>0</v>
      </c>
      <c r="R160" s="128">
        <f>+'RT (6)'!L18</f>
        <v>-821120</v>
      </c>
      <c r="S160" s="128" t="str">
        <f>+'RT (6)'!M18</f>
        <v>Not material difference</v>
      </c>
      <c r="T160" s="178">
        <f t="shared" si="8"/>
        <v>0</v>
      </c>
      <c r="U160" s="19">
        <f t="shared" si="9"/>
        <v>-821120</v>
      </c>
      <c r="V160" s="178">
        <f t="shared" si="10"/>
        <v>0</v>
      </c>
      <c r="W160" s="19">
        <f t="shared" si="11"/>
        <v>-821120</v>
      </c>
    </row>
    <row r="161" spans="1:23">
      <c r="A161" s="128">
        <v>6</v>
      </c>
      <c r="B161" s="128" t="e">
        <f>+'RT (6)'!#REF!</f>
        <v>#REF!</v>
      </c>
      <c r="C161" s="128" t="e">
        <f>+'RT (6)'!#REF!</f>
        <v>#REF!</v>
      </c>
      <c r="D161" s="128" t="e">
        <f>+'RT (6)'!#REF!</f>
        <v>#REF!</v>
      </c>
      <c r="E161" s="128" t="e">
        <f>+'RT (6)'!#REF!</f>
        <v>#REF!</v>
      </c>
      <c r="F161" s="128" t="e">
        <f>+'RT (6)'!#REF!</f>
        <v>#REF!</v>
      </c>
      <c r="G161" s="128">
        <f>+'RT (6)'!A19</f>
        <v>5</v>
      </c>
      <c r="H161" s="128" t="str">
        <f>+'RT (6)'!B19</f>
        <v>Stamp Duties</v>
      </c>
      <c r="I161" s="128">
        <f>+'RT (6)'!C19</f>
        <v>0</v>
      </c>
      <c r="J161" s="128">
        <f>+'RT (6)'!D19</f>
        <v>0</v>
      </c>
      <c r="K161" s="128">
        <f>+'RT (6)'!E19</f>
        <v>0</v>
      </c>
      <c r="L161" s="128">
        <f>+'RT (6)'!F19</f>
        <v>0</v>
      </c>
      <c r="M161" s="128">
        <f>+'RT (6)'!G19</f>
        <v>0</v>
      </c>
      <c r="N161" s="128">
        <f>+'RT (6)'!H19</f>
        <v>0</v>
      </c>
      <c r="O161" s="128">
        <f>+'RT (6)'!I19</f>
        <v>0</v>
      </c>
      <c r="P161" s="128">
        <f>+'RT (6)'!J19</f>
        <v>0</v>
      </c>
      <c r="Q161" s="128">
        <f>+'RT (6)'!K19</f>
        <v>0</v>
      </c>
      <c r="R161" s="128">
        <f>+'RT (6)'!L19</f>
        <v>0</v>
      </c>
      <c r="S161" s="128">
        <f>+'RT (6)'!M19</f>
        <v>0</v>
      </c>
      <c r="T161" s="178">
        <f t="shared" si="8"/>
        <v>0</v>
      </c>
      <c r="U161" s="19">
        <f t="shared" si="9"/>
        <v>0</v>
      </c>
      <c r="V161" s="178">
        <f t="shared" si="10"/>
        <v>0</v>
      </c>
      <c r="W161" s="19">
        <f t="shared" si="11"/>
        <v>0</v>
      </c>
    </row>
    <row r="162" spans="1:23">
      <c r="A162" s="128">
        <v>6</v>
      </c>
      <c r="B162" s="128" t="e">
        <f>+'RT (6)'!#REF!</f>
        <v>#REF!</v>
      </c>
      <c r="C162" s="128" t="e">
        <f>+'RT (6)'!#REF!</f>
        <v>#REF!</v>
      </c>
      <c r="D162" s="128" t="e">
        <f>+'RT (6)'!#REF!</f>
        <v>#REF!</v>
      </c>
      <c r="E162" s="128" t="e">
        <f>+'RT (6)'!#REF!</f>
        <v>#REF!</v>
      </c>
      <c r="F162" s="128" t="e">
        <f>+'RT (6)'!#REF!</f>
        <v>#REF!</v>
      </c>
      <c r="G162" s="128">
        <f>+'RT (6)'!A20</f>
        <v>6</v>
      </c>
      <c r="H162" s="128" t="str">
        <f>+'RT (6)'!B20</f>
        <v>Capital Gains Tax</v>
      </c>
      <c r="I162" s="128">
        <f>+'RT (6)'!C20</f>
        <v>0</v>
      </c>
      <c r="J162" s="128">
        <f>+'RT (6)'!D20</f>
        <v>0</v>
      </c>
      <c r="K162" s="128">
        <f>+'RT (6)'!E20</f>
        <v>0</v>
      </c>
      <c r="L162" s="128">
        <f>+'RT (6)'!F20</f>
        <v>0</v>
      </c>
      <c r="M162" s="128">
        <f>+'RT (6)'!G20</f>
        <v>0</v>
      </c>
      <c r="N162" s="128">
        <f>+'RT (6)'!H20</f>
        <v>0</v>
      </c>
      <c r="O162" s="128">
        <f>+'RT (6)'!I20</f>
        <v>0</v>
      </c>
      <c r="P162" s="128">
        <f>+'RT (6)'!J20</f>
        <v>0</v>
      </c>
      <c r="Q162" s="128">
        <f>+'RT (6)'!K20</f>
        <v>0</v>
      </c>
      <c r="R162" s="128">
        <f>+'RT (6)'!L20</f>
        <v>0</v>
      </c>
      <c r="S162" s="128">
        <f>+'RT (6)'!M20</f>
        <v>0</v>
      </c>
      <c r="T162" s="178">
        <f t="shared" si="8"/>
        <v>0</v>
      </c>
      <c r="U162" s="19">
        <f t="shared" si="9"/>
        <v>0</v>
      </c>
      <c r="V162" s="178">
        <f t="shared" si="10"/>
        <v>0</v>
      </c>
      <c r="W162" s="19">
        <f t="shared" si="11"/>
        <v>0</v>
      </c>
    </row>
    <row r="163" spans="1:23">
      <c r="A163" s="128">
        <v>6</v>
      </c>
      <c r="B163" s="128" t="e">
        <f>+'RT (6)'!#REF!</f>
        <v>#REF!</v>
      </c>
      <c r="C163" s="128" t="e">
        <f>+'RT (6)'!#REF!</f>
        <v>#REF!</v>
      </c>
      <c r="D163" s="128" t="e">
        <f>+'RT (6)'!#REF!</f>
        <v>#REF!</v>
      </c>
      <c r="E163" s="128" t="e">
        <f>+'RT (6)'!#REF!</f>
        <v>#REF!</v>
      </c>
      <c r="F163" s="128" t="e">
        <f>+'RT (6)'!#REF!</f>
        <v>#REF!</v>
      </c>
      <c r="G163" s="128">
        <f>+'RT (6)'!A21</f>
        <v>7</v>
      </c>
      <c r="H163" s="128" t="str">
        <f>+'RT (6)'!B21</f>
        <v>Withholding Tax</v>
      </c>
      <c r="I163" s="128">
        <f>+'RT (6)'!C21</f>
        <v>0</v>
      </c>
      <c r="J163" s="128">
        <f>+'RT (6)'!D21</f>
        <v>0</v>
      </c>
      <c r="K163" s="128">
        <f>+'RT (6)'!E21</f>
        <v>0</v>
      </c>
      <c r="L163" s="128">
        <f>+'RT (6)'!F21</f>
        <v>0</v>
      </c>
      <c r="M163" s="128">
        <f>+'RT (6)'!G21</f>
        <v>0</v>
      </c>
      <c r="N163" s="128">
        <f>+'RT (6)'!H21</f>
        <v>0</v>
      </c>
      <c r="O163" s="128">
        <f>+'RT (6)'!I21</f>
        <v>0</v>
      </c>
      <c r="P163" s="128">
        <f>+'RT (6)'!J21</f>
        <v>0</v>
      </c>
      <c r="Q163" s="128">
        <f>+'RT (6)'!K21</f>
        <v>0</v>
      </c>
      <c r="R163" s="128">
        <f>+'RT (6)'!L21</f>
        <v>0</v>
      </c>
      <c r="S163" s="128">
        <f>+'RT (6)'!M21</f>
        <v>0</v>
      </c>
      <c r="T163" s="178">
        <f t="shared" si="8"/>
        <v>0</v>
      </c>
      <c r="U163" s="19">
        <f t="shared" si="9"/>
        <v>0</v>
      </c>
      <c r="V163" s="178">
        <f t="shared" si="10"/>
        <v>0</v>
      </c>
      <c r="W163" s="19">
        <f t="shared" si="11"/>
        <v>0</v>
      </c>
    </row>
    <row r="164" spans="1:23">
      <c r="A164" s="128">
        <v>6</v>
      </c>
      <c r="B164" s="128" t="e">
        <f>+'RT (6)'!#REF!</f>
        <v>#REF!</v>
      </c>
      <c r="C164" s="128" t="e">
        <f>+'RT (6)'!#REF!</f>
        <v>#REF!</v>
      </c>
      <c r="D164" s="128" t="e">
        <f>+'RT (6)'!#REF!</f>
        <v>#REF!</v>
      </c>
      <c r="E164" s="128" t="e">
        <f>+'RT (6)'!#REF!</f>
        <v>#REF!</v>
      </c>
      <c r="F164" s="128" t="e">
        <f>+'RT (6)'!#REF!</f>
        <v>#REF!</v>
      </c>
      <c r="G164" s="128">
        <f>+'RT (6)'!A22</f>
        <v>8</v>
      </c>
      <c r="H164" s="128" t="str">
        <f>+'RT (6)'!B22</f>
        <v>Other significant payments (&gt; 50,000 USD)</v>
      </c>
      <c r="I164" s="128">
        <f>+'RT (6)'!C22</f>
        <v>0</v>
      </c>
      <c r="J164" s="128">
        <f>+'RT (6)'!D22</f>
        <v>0</v>
      </c>
      <c r="K164" s="128">
        <f>+'RT (6)'!E22</f>
        <v>0</v>
      </c>
      <c r="L164" s="128">
        <f>+'RT (6)'!F22</f>
        <v>0</v>
      </c>
      <c r="M164" s="128">
        <f>+'RT (6)'!G22</f>
        <v>0</v>
      </c>
      <c r="N164" s="128">
        <f>+'RT (6)'!H22</f>
        <v>0</v>
      </c>
      <c r="O164" s="128">
        <f>+'RT (6)'!I22</f>
        <v>0</v>
      </c>
      <c r="P164" s="128">
        <f>+'RT (6)'!J22</f>
        <v>0</v>
      </c>
      <c r="Q164" s="128">
        <f>+'RT (6)'!K22</f>
        <v>0</v>
      </c>
      <c r="R164" s="128">
        <f>+'RT (6)'!L22</f>
        <v>0</v>
      </c>
      <c r="S164" s="128">
        <f>+'RT (6)'!M22</f>
        <v>0</v>
      </c>
      <c r="T164" s="178">
        <f t="shared" si="8"/>
        <v>0</v>
      </c>
      <c r="U164" s="19">
        <f t="shared" si="9"/>
        <v>0</v>
      </c>
      <c r="V164" s="178">
        <f t="shared" si="10"/>
        <v>0</v>
      </c>
      <c r="W164" s="19">
        <f t="shared" si="11"/>
        <v>0</v>
      </c>
    </row>
    <row r="165" spans="1:23">
      <c r="A165" s="128">
        <v>6</v>
      </c>
      <c r="B165" s="128" t="e">
        <f>+'RT (6)'!#REF!</f>
        <v>#REF!</v>
      </c>
      <c r="C165" s="128" t="e">
        <f>+'RT (6)'!#REF!</f>
        <v>#REF!</v>
      </c>
      <c r="D165" s="128" t="e">
        <f>+'RT (6)'!#REF!</f>
        <v>#REF!</v>
      </c>
      <c r="E165" s="128" t="e">
        <f>+'RT (6)'!#REF!</f>
        <v>#REF!</v>
      </c>
      <c r="F165" s="128" t="e">
        <f>+'RT (6)'!#REF!</f>
        <v>#REF!</v>
      </c>
      <c r="G165" s="128">
        <f>+'RT (6)'!A23</f>
        <v>0</v>
      </c>
      <c r="H165" s="128" t="str">
        <f>+'RT (6)'!B23</f>
        <v>MoM (ME 1-ME 2-ME 3)</v>
      </c>
      <c r="I165" s="128">
        <f>+'RT (6)'!C23</f>
        <v>0</v>
      </c>
      <c r="J165" s="128">
        <f>+'RT (6)'!D23</f>
        <v>1612584205.4200001</v>
      </c>
      <c r="K165" s="128">
        <f>+'RT (6)'!E23</f>
        <v>0</v>
      </c>
      <c r="L165" s="128">
        <f>+'RT (6)'!F23</f>
        <v>1612584205.4200001</v>
      </c>
      <c r="M165" s="128">
        <f>+'RT (6)'!G23</f>
        <v>0</v>
      </c>
      <c r="N165" s="128">
        <f>+'RT (6)'!H23</f>
        <v>2131634949.6050408</v>
      </c>
      <c r="O165" s="128">
        <f>+'RT (6)'!I23</f>
        <v>0</v>
      </c>
      <c r="P165" s="128">
        <f>+'RT (6)'!J23</f>
        <v>2131634949.6050408</v>
      </c>
      <c r="Q165" s="128">
        <f>+'RT (6)'!K23</f>
        <v>0</v>
      </c>
      <c r="R165" s="128">
        <f>+'RT (6)'!L23</f>
        <v>-519050744.18504083</v>
      </c>
      <c r="S165" s="128">
        <f>+'RT (6)'!M23</f>
        <v>0</v>
      </c>
      <c r="T165" s="178">
        <f t="shared" si="8"/>
        <v>0</v>
      </c>
      <c r="U165" s="19">
        <f t="shared" si="9"/>
        <v>-519050744.18504071</v>
      </c>
      <c r="V165" s="178">
        <f t="shared" si="10"/>
        <v>0</v>
      </c>
      <c r="W165" s="19">
        <f t="shared" si="11"/>
        <v>-519050744.18504083</v>
      </c>
    </row>
    <row r="166" spans="1:23">
      <c r="A166" s="128">
        <v>6</v>
      </c>
      <c r="B166" s="128" t="e">
        <f>+'RT (6)'!#REF!</f>
        <v>#REF!</v>
      </c>
      <c r="C166" s="128" t="e">
        <f>+'RT (6)'!#REF!</f>
        <v>#REF!</v>
      </c>
      <c r="D166" s="128" t="e">
        <f>+'RT (6)'!#REF!</f>
        <v>#REF!</v>
      </c>
      <c r="E166" s="128" t="e">
        <f>+'RT (6)'!#REF!</f>
        <v>#REF!</v>
      </c>
      <c r="F166" s="128" t="e">
        <f>+'RT (6)'!#REF!</f>
        <v>#REF!</v>
      </c>
      <c r="G166" s="128">
        <f>+'RT (6)'!A24</f>
        <v>9</v>
      </c>
      <c r="H166" s="128" t="str">
        <f>+'RT (6)'!B24</f>
        <v>Royalties</v>
      </c>
      <c r="I166" s="128">
        <f>+'RT (6)'!C24</f>
        <v>0</v>
      </c>
      <c r="J166" s="128">
        <f>+'RT (6)'!D24</f>
        <v>47830827.210000001</v>
      </c>
      <c r="K166" s="128">
        <f>+'RT (6)'!E24</f>
        <v>0</v>
      </c>
      <c r="L166" s="128">
        <f>+'RT (6)'!F24</f>
        <v>47830827.210000001</v>
      </c>
      <c r="M166" s="128">
        <f>+'RT (6)'!G24</f>
        <v>0</v>
      </c>
      <c r="N166" s="128">
        <f>+'RT (6)'!H24</f>
        <v>84412758.969999999</v>
      </c>
      <c r="O166" s="128">
        <f>+'RT (6)'!I24</f>
        <v>0</v>
      </c>
      <c r="P166" s="128">
        <f>+'RT (6)'!J24</f>
        <v>84412758.969999999</v>
      </c>
      <c r="Q166" s="128">
        <f>+'RT (6)'!K24</f>
        <v>0</v>
      </c>
      <c r="R166" s="128">
        <f>+'RT (6)'!L24</f>
        <v>-36581931.759999998</v>
      </c>
      <c r="S166" s="128" t="str">
        <f>+'RT (6)'!M24</f>
        <v>Tax not reported by the extractive company</v>
      </c>
      <c r="T166" s="178">
        <f t="shared" si="8"/>
        <v>0</v>
      </c>
      <c r="U166" s="19">
        <f t="shared" si="9"/>
        <v>-36581931.759999998</v>
      </c>
      <c r="V166" s="178">
        <f t="shared" si="10"/>
        <v>0</v>
      </c>
      <c r="W166" s="19">
        <f t="shared" si="11"/>
        <v>-36581931.759999998</v>
      </c>
    </row>
    <row r="167" spans="1:23">
      <c r="A167" s="128">
        <v>6</v>
      </c>
      <c r="B167" s="128" t="e">
        <f>+'RT (6)'!#REF!</f>
        <v>#REF!</v>
      </c>
      <c r="C167" s="128" t="e">
        <f>+'RT (6)'!#REF!</f>
        <v>#REF!</v>
      </c>
      <c r="D167" s="128" t="e">
        <f>+'RT (6)'!#REF!</f>
        <v>#REF!</v>
      </c>
      <c r="E167" s="128" t="e">
        <f>+'RT (6)'!#REF!</f>
        <v>#REF!</v>
      </c>
      <c r="F167" s="128" t="e">
        <f>+'RT (6)'!#REF!</f>
        <v>#REF!</v>
      </c>
      <c r="G167" s="128">
        <f>+'RT (6)'!A25</f>
        <v>10</v>
      </c>
      <c r="H167" s="128" t="str">
        <f>+'RT (6)'!B25</f>
        <v>Signature Bonus</v>
      </c>
      <c r="I167" s="128">
        <f>+'RT (6)'!C25</f>
        <v>0</v>
      </c>
      <c r="J167" s="128">
        <f>+'RT (6)'!D25</f>
        <v>0</v>
      </c>
      <c r="K167" s="128">
        <f>+'RT (6)'!E25</f>
        <v>0</v>
      </c>
      <c r="L167" s="128">
        <f>+'RT (6)'!F25</f>
        <v>0</v>
      </c>
      <c r="M167" s="128">
        <f>+'RT (6)'!G25</f>
        <v>0</v>
      </c>
      <c r="N167" s="128">
        <f>+'RT (6)'!H25</f>
        <v>10000000</v>
      </c>
      <c r="O167" s="128">
        <f>+'RT (6)'!I25</f>
        <v>0</v>
      </c>
      <c r="P167" s="128">
        <f>+'RT (6)'!J25</f>
        <v>10000000</v>
      </c>
      <c r="Q167" s="128">
        <f>+'RT (6)'!K25</f>
        <v>0</v>
      </c>
      <c r="R167" s="128">
        <f>+'RT (6)'!L25</f>
        <v>-10000000</v>
      </c>
      <c r="S167" s="128" t="str">
        <f>+'RT (6)'!M25</f>
        <v>Tax not reported by the extractive company</v>
      </c>
      <c r="T167" s="178">
        <f t="shared" si="8"/>
        <v>0</v>
      </c>
      <c r="U167" s="19">
        <f t="shared" si="9"/>
        <v>-10000000</v>
      </c>
      <c r="V167" s="178">
        <f t="shared" si="10"/>
        <v>0</v>
      </c>
      <c r="W167" s="19">
        <f t="shared" si="11"/>
        <v>-10000000</v>
      </c>
    </row>
    <row r="168" spans="1:23">
      <c r="A168" s="128">
        <v>6</v>
      </c>
      <c r="B168" s="128" t="e">
        <f>+'RT (6)'!#REF!</f>
        <v>#REF!</v>
      </c>
      <c r="C168" s="128" t="e">
        <f>+'RT (6)'!#REF!</f>
        <v>#REF!</v>
      </c>
      <c r="D168" s="128" t="e">
        <f>+'RT (6)'!#REF!</f>
        <v>#REF!</v>
      </c>
      <c r="E168" s="128" t="e">
        <f>+'RT (6)'!#REF!</f>
        <v>#REF!</v>
      </c>
      <c r="F168" s="128" t="e">
        <f>+'RT (6)'!#REF!</f>
        <v>#REF!</v>
      </c>
      <c r="G168" s="128">
        <f>+'RT (6)'!A26</f>
        <v>11</v>
      </c>
      <c r="H168" s="128" t="str">
        <f>+'RT (6)'!B26</f>
        <v>Production Split</v>
      </c>
      <c r="I168" s="128">
        <f>+'RT (6)'!C26</f>
        <v>0</v>
      </c>
      <c r="J168" s="128">
        <f>+'RT (6)'!D26</f>
        <v>567903495.15999997</v>
      </c>
      <c r="K168" s="128">
        <f>+'RT (6)'!E26</f>
        <v>0</v>
      </c>
      <c r="L168" s="128">
        <f>+'RT (6)'!F26</f>
        <v>567903495.15999997</v>
      </c>
      <c r="M168" s="128">
        <f>+'RT (6)'!G26</f>
        <v>0</v>
      </c>
      <c r="N168" s="128">
        <f>+'RT (6)'!H26</f>
        <v>1046232242.6350408</v>
      </c>
      <c r="O168" s="128">
        <f>+'RT (6)'!I26</f>
        <v>0</v>
      </c>
      <c r="P168" s="128">
        <f>+'RT (6)'!J26</f>
        <v>1046232242.6350408</v>
      </c>
      <c r="Q168" s="128">
        <f>+'RT (6)'!K26</f>
        <v>0</v>
      </c>
      <c r="R168" s="128">
        <f>+'RT (6)'!L26</f>
        <v>-478328747.47504079</v>
      </c>
      <c r="S168" s="128" t="str">
        <f>+'RT (6)'!M26</f>
        <v>Tax not reported by the extractive company</v>
      </c>
      <c r="T168" s="178">
        <f t="shared" si="8"/>
        <v>0</v>
      </c>
      <c r="U168" s="19">
        <f t="shared" si="9"/>
        <v>-478328747.47504079</v>
      </c>
      <c r="V168" s="178">
        <f t="shared" si="10"/>
        <v>0</v>
      </c>
      <c r="W168" s="19">
        <f t="shared" si="11"/>
        <v>-478328747.47504079</v>
      </c>
    </row>
    <row r="169" spans="1:23">
      <c r="A169" s="128">
        <v>6</v>
      </c>
      <c r="B169" s="128" t="e">
        <f>+'RT (6)'!#REF!</f>
        <v>#REF!</v>
      </c>
      <c r="C169" s="128" t="e">
        <f>+'RT (6)'!#REF!</f>
        <v>#REF!</v>
      </c>
      <c r="D169" s="128" t="e">
        <f>+'RT (6)'!#REF!</f>
        <v>#REF!</v>
      </c>
      <c r="E169" s="128" t="e">
        <f>+'RT (6)'!#REF!</f>
        <v>#REF!</v>
      </c>
      <c r="F169" s="128" t="e">
        <f>+'RT (6)'!#REF!</f>
        <v>#REF!</v>
      </c>
      <c r="G169" s="128">
        <f>+'RT (6)'!A27</f>
        <v>12</v>
      </c>
      <c r="H169" s="128" t="str">
        <f>+'RT (6)'!B27</f>
        <v>Dead Rent Fees</v>
      </c>
      <c r="I169" s="128">
        <f>+'RT (6)'!C27</f>
        <v>0</v>
      </c>
      <c r="J169" s="128">
        <f>+'RT (6)'!D27</f>
        <v>374885948</v>
      </c>
      <c r="K169" s="128">
        <f>+'RT (6)'!E27</f>
        <v>0</v>
      </c>
      <c r="L169" s="128">
        <f>+'RT (6)'!F27</f>
        <v>374885948</v>
      </c>
      <c r="M169" s="128">
        <f>+'RT (6)'!G27</f>
        <v>0</v>
      </c>
      <c r="N169" s="128">
        <f>+'RT (6)'!H27</f>
        <v>374885948</v>
      </c>
      <c r="O169" s="128">
        <f>+'RT (6)'!I27</f>
        <v>0</v>
      </c>
      <c r="P169" s="128">
        <f>+'RT (6)'!J27</f>
        <v>374885948</v>
      </c>
      <c r="Q169" s="128">
        <f>+'RT (6)'!K27</f>
        <v>0</v>
      </c>
      <c r="R169" s="128">
        <f>+'RT (6)'!L27</f>
        <v>0</v>
      </c>
      <c r="S169" s="128">
        <f>+'RT (6)'!M27</f>
        <v>0</v>
      </c>
      <c r="T169" s="178">
        <f t="shared" si="8"/>
        <v>0</v>
      </c>
      <c r="U169" s="19">
        <f t="shared" si="9"/>
        <v>0</v>
      </c>
      <c r="V169" s="178">
        <f t="shared" si="10"/>
        <v>0</v>
      </c>
      <c r="W169" s="19">
        <f t="shared" si="11"/>
        <v>0</v>
      </c>
    </row>
    <row r="170" spans="1:23">
      <c r="A170" s="128">
        <v>6</v>
      </c>
      <c r="B170" s="128" t="e">
        <f>+'RT (6)'!#REF!</f>
        <v>#REF!</v>
      </c>
      <c r="C170" s="128" t="e">
        <f>+'RT (6)'!#REF!</f>
        <v>#REF!</v>
      </c>
      <c r="D170" s="128" t="e">
        <f>+'RT (6)'!#REF!</f>
        <v>#REF!</v>
      </c>
      <c r="E170" s="128" t="e">
        <f>+'RT (6)'!#REF!</f>
        <v>#REF!</v>
      </c>
      <c r="F170" s="128" t="e">
        <f>+'RT (6)'!#REF!</f>
        <v>#REF!</v>
      </c>
      <c r="G170" s="128">
        <f>+'RT (6)'!A28</f>
        <v>13</v>
      </c>
      <c r="H170" s="128" t="str">
        <f>+'RT (6)'!B28</f>
        <v>Licence Fees</v>
      </c>
      <c r="I170" s="128">
        <f>+'RT (6)'!C28</f>
        <v>0</v>
      </c>
      <c r="J170" s="128">
        <f>+'RT (6)'!D28</f>
        <v>0</v>
      </c>
      <c r="K170" s="128">
        <f>+'RT (6)'!E28</f>
        <v>0</v>
      </c>
      <c r="L170" s="128">
        <f>+'RT (6)'!F28</f>
        <v>0</v>
      </c>
      <c r="M170" s="128">
        <f>+'RT (6)'!G28</f>
        <v>0</v>
      </c>
      <c r="N170" s="128">
        <f>+'RT (6)'!H28</f>
        <v>0</v>
      </c>
      <c r="O170" s="128">
        <f>+'RT (6)'!I28</f>
        <v>0</v>
      </c>
      <c r="P170" s="128">
        <f>+'RT (6)'!J28</f>
        <v>0</v>
      </c>
      <c r="Q170" s="128">
        <f>+'RT (6)'!K28</f>
        <v>0</v>
      </c>
      <c r="R170" s="128">
        <f>+'RT (6)'!L28</f>
        <v>0</v>
      </c>
      <c r="S170" s="128">
        <f>+'RT (6)'!M28</f>
        <v>0</v>
      </c>
      <c r="T170" s="178">
        <f t="shared" si="8"/>
        <v>0</v>
      </c>
      <c r="U170" s="19">
        <f t="shared" si="9"/>
        <v>0</v>
      </c>
      <c r="V170" s="178">
        <f t="shared" si="10"/>
        <v>0</v>
      </c>
      <c r="W170" s="19">
        <f t="shared" si="11"/>
        <v>0</v>
      </c>
    </row>
    <row r="171" spans="1:23">
      <c r="A171" s="128">
        <v>6</v>
      </c>
      <c r="B171" s="128" t="e">
        <f>+'RT (6)'!#REF!</f>
        <v>#REF!</v>
      </c>
      <c r="C171" s="128" t="e">
        <f>+'RT (6)'!#REF!</f>
        <v>#REF!</v>
      </c>
      <c r="D171" s="128" t="e">
        <f>+'RT (6)'!#REF!</f>
        <v>#REF!</v>
      </c>
      <c r="E171" s="128" t="e">
        <f>+'RT (6)'!#REF!</f>
        <v>#REF!</v>
      </c>
      <c r="F171" s="128" t="e">
        <f>+'RT (6)'!#REF!</f>
        <v>#REF!</v>
      </c>
      <c r="G171" s="128">
        <f>+'RT (6)'!A29</f>
        <v>14</v>
      </c>
      <c r="H171" s="128" t="str">
        <f>+'RT (6)'!B29</f>
        <v>Dividends</v>
      </c>
      <c r="I171" s="128">
        <f>+'RT (6)'!C29</f>
        <v>0</v>
      </c>
      <c r="J171" s="128">
        <f>+'RT (6)'!D29</f>
        <v>0</v>
      </c>
      <c r="K171" s="128">
        <f>+'RT (6)'!E29</f>
        <v>0</v>
      </c>
      <c r="L171" s="128">
        <f>+'RT (6)'!F29</f>
        <v>0</v>
      </c>
      <c r="M171" s="128">
        <f>+'RT (6)'!G29</f>
        <v>0</v>
      </c>
      <c r="N171" s="128">
        <f>+'RT (6)'!H29</f>
        <v>0</v>
      </c>
      <c r="O171" s="128">
        <f>+'RT (6)'!I29</f>
        <v>0</v>
      </c>
      <c r="P171" s="128">
        <f>+'RT (6)'!J29</f>
        <v>0</v>
      </c>
      <c r="Q171" s="128">
        <f>+'RT (6)'!K29</f>
        <v>0</v>
      </c>
      <c r="R171" s="128">
        <f>+'RT (6)'!L29</f>
        <v>0</v>
      </c>
      <c r="S171" s="128">
        <f>+'RT (6)'!M29</f>
        <v>0</v>
      </c>
      <c r="T171" s="178">
        <f t="shared" si="8"/>
        <v>0</v>
      </c>
      <c r="U171" s="19">
        <f t="shared" si="9"/>
        <v>0</v>
      </c>
      <c r="V171" s="178">
        <f t="shared" si="10"/>
        <v>0</v>
      </c>
      <c r="W171" s="19">
        <f t="shared" si="11"/>
        <v>0</v>
      </c>
    </row>
    <row r="172" spans="1:23">
      <c r="A172" s="128">
        <v>6</v>
      </c>
      <c r="B172" s="128" t="e">
        <f>+'RT (6)'!#REF!</f>
        <v>#REF!</v>
      </c>
      <c r="C172" s="128" t="e">
        <f>+'RT (6)'!#REF!</f>
        <v>#REF!</v>
      </c>
      <c r="D172" s="128" t="e">
        <f>+'RT (6)'!#REF!</f>
        <v>#REF!</v>
      </c>
      <c r="E172" s="128" t="e">
        <f>+'RT (6)'!#REF!</f>
        <v>#REF!</v>
      </c>
      <c r="F172" s="128" t="e">
        <f>+'RT (6)'!#REF!</f>
        <v>#REF!</v>
      </c>
      <c r="G172" s="128">
        <f>+'RT (6)'!A32</f>
        <v>17</v>
      </c>
      <c r="H172" s="128" t="str">
        <f>+'RT (6)'!B32</f>
        <v>Other significant payments (&gt; 50,000 USD)</v>
      </c>
      <c r="I172" s="128">
        <f>+'RT (6)'!C32</f>
        <v>0</v>
      </c>
      <c r="J172" s="128">
        <f>+'RT (6)'!D32</f>
        <v>621963935.04999995</v>
      </c>
      <c r="K172" s="128">
        <f>+'RT (6)'!E32</f>
        <v>0</v>
      </c>
      <c r="L172" s="128">
        <f>+'RT (6)'!F32</f>
        <v>621963935.04999995</v>
      </c>
      <c r="M172" s="128">
        <f>+'RT (6)'!G32</f>
        <v>0</v>
      </c>
      <c r="N172" s="128">
        <f>+'RT (6)'!H32</f>
        <v>616104000</v>
      </c>
      <c r="O172" s="128">
        <f>+'RT (6)'!I32</f>
        <v>0</v>
      </c>
      <c r="P172" s="128">
        <f>+'RT (6)'!J32</f>
        <v>616104000</v>
      </c>
      <c r="Q172" s="128">
        <f>+'RT (6)'!K32</f>
        <v>0</v>
      </c>
      <c r="R172" s="128">
        <f>+'RT (6)'!L32</f>
        <v>5859935.0499999523</v>
      </c>
      <c r="S172" s="128" t="str">
        <f>+'RT (6)'!M32</f>
        <v>Tax not reported by the Govt Body</v>
      </c>
      <c r="T172" s="178">
        <f t="shared" si="8"/>
        <v>5859935.0499999523</v>
      </c>
      <c r="U172" s="19">
        <f t="shared" si="9"/>
        <v>0</v>
      </c>
      <c r="V172" s="178">
        <f t="shared" si="10"/>
        <v>5859935.0499999523</v>
      </c>
      <c r="W172" s="19">
        <f t="shared" si="11"/>
        <v>0</v>
      </c>
    </row>
    <row r="173" spans="1:23">
      <c r="A173" s="128">
        <v>6</v>
      </c>
      <c r="B173" s="128" t="e">
        <f>+'RT (6)'!#REF!</f>
        <v>#REF!</v>
      </c>
      <c r="C173" s="128" t="e">
        <f>+'RT (6)'!#REF!</f>
        <v>#REF!</v>
      </c>
      <c r="D173" s="128" t="e">
        <f>+'RT (6)'!#REF!</f>
        <v>#REF!</v>
      </c>
      <c r="E173" s="128" t="e">
        <f>+'RT (6)'!#REF!</f>
        <v>#REF!</v>
      </c>
      <c r="F173" s="128" t="e">
        <f>+'RT (6)'!#REF!</f>
        <v>#REF!</v>
      </c>
      <c r="G173" s="128">
        <f>+'RT (6)'!A33</f>
        <v>0</v>
      </c>
      <c r="H173" s="128">
        <f>+'RT (6)'!B33</f>
        <v>0</v>
      </c>
      <c r="I173" s="128">
        <f>+'RT (6)'!C33</f>
        <v>0</v>
      </c>
      <c r="J173" s="128">
        <f>+'RT (6)'!D33</f>
        <v>0</v>
      </c>
      <c r="K173" s="128">
        <f>+'RT (6)'!E33</f>
        <v>0</v>
      </c>
      <c r="L173" s="128">
        <f>+'RT (6)'!F33</f>
        <v>0</v>
      </c>
      <c r="M173" s="128">
        <f>+'RT (6)'!G33</f>
        <v>0</v>
      </c>
      <c r="N173" s="128">
        <f>+'RT (6)'!H33</f>
        <v>0</v>
      </c>
      <c r="O173" s="128">
        <f>+'RT (6)'!I33</f>
        <v>0</v>
      </c>
      <c r="P173" s="128">
        <f>+'RT (6)'!J33</f>
        <v>0</v>
      </c>
      <c r="Q173" s="128">
        <f>+'RT (6)'!K33</f>
        <v>0</v>
      </c>
      <c r="R173" s="128">
        <f>+'RT (6)'!L33</f>
        <v>0</v>
      </c>
      <c r="S173" s="128">
        <f>+'RT (6)'!M33</f>
        <v>0</v>
      </c>
      <c r="T173" s="178">
        <f t="shared" si="8"/>
        <v>0</v>
      </c>
      <c r="U173" s="19">
        <f t="shared" si="9"/>
        <v>0</v>
      </c>
      <c r="V173" s="178">
        <f t="shared" si="10"/>
        <v>0</v>
      </c>
      <c r="W173" s="19">
        <f t="shared" si="11"/>
        <v>0</v>
      </c>
    </row>
    <row r="174" spans="1:23">
      <c r="A174" s="128">
        <v>6</v>
      </c>
      <c r="B174" s="128" t="e">
        <f>+'RT (6)'!#REF!</f>
        <v>#REF!</v>
      </c>
      <c r="C174" s="128" t="e">
        <f>+'RT (6)'!#REF!</f>
        <v>#REF!</v>
      </c>
      <c r="D174" s="128" t="e">
        <f>+'RT (6)'!#REF!</f>
        <v>#REF!</v>
      </c>
      <c r="E174" s="128" t="e">
        <f>+'RT (6)'!#REF!</f>
        <v>#REF!</v>
      </c>
      <c r="F174" s="128" t="e">
        <f>+'RT (6)'!#REF!</f>
        <v>#REF!</v>
      </c>
      <c r="G174" s="128">
        <f>+'RT (6)'!A34</f>
        <v>0</v>
      </c>
      <c r="H174" s="128">
        <f>+'RT (6)'!B34</f>
        <v>0</v>
      </c>
      <c r="I174" s="128">
        <f>+'RT (6)'!C34</f>
        <v>0</v>
      </c>
      <c r="J174" s="128">
        <f>+'RT (6)'!D34</f>
        <v>0</v>
      </c>
      <c r="K174" s="128">
        <f>+'RT (6)'!E34</f>
        <v>0</v>
      </c>
      <c r="L174" s="128">
        <f>+'RT (6)'!F34</f>
        <v>0</v>
      </c>
      <c r="M174" s="128">
        <f>+'RT (6)'!G34</f>
        <v>0</v>
      </c>
      <c r="N174" s="128">
        <f>+'RT (6)'!H34</f>
        <v>0</v>
      </c>
      <c r="O174" s="128">
        <f>+'RT (6)'!I34</f>
        <v>0</v>
      </c>
      <c r="P174" s="128">
        <f>+'RT (6)'!J34</f>
        <v>0</v>
      </c>
      <c r="Q174" s="128">
        <f>+'RT (6)'!K34</f>
        <v>0</v>
      </c>
      <c r="R174" s="128">
        <f>+'RT (6)'!L34</f>
        <v>0</v>
      </c>
      <c r="S174" s="128">
        <f>+'RT (6)'!M34</f>
        <v>0</v>
      </c>
      <c r="T174" s="178">
        <f t="shared" si="8"/>
        <v>0</v>
      </c>
      <c r="U174" s="19">
        <f t="shared" si="9"/>
        <v>0</v>
      </c>
      <c r="V174" s="178">
        <f t="shared" si="10"/>
        <v>0</v>
      </c>
      <c r="W174" s="19">
        <f t="shared" si="11"/>
        <v>0</v>
      </c>
    </row>
    <row r="175" spans="1:23">
      <c r="A175" s="128">
        <v>6</v>
      </c>
      <c r="B175" s="128" t="e">
        <f>+'RT (6)'!#REF!</f>
        <v>#REF!</v>
      </c>
      <c r="C175" s="128" t="e">
        <f>+'RT (6)'!#REF!</f>
        <v>#REF!</v>
      </c>
      <c r="D175" s="128" t="e">
        <f>+'RT (6)'!#REF!</f>
        <v>#REF!</v>
      </c>
      <c r="E175" s="128" t="e">
        <f>+'RT (6)'!#REF!</f>
        <v>#REF!</v>
      </c>
      <c r="F175" s="128" t="e">
        <f>+'RT (6)'!#REF!</f>
        <v>#REF!</v>
      </c>
      <c r="G175" s="128">
        <f>+'RT (6)'!A35</f>
        <v>0</v>
      </c>
      <c r="H175" s="128">
        <f>+'RT (6)'!B35</f>
        <v>0</v>
      </c>
      <c r="I175" s="128">
        <f>+'RT (6)'!C35</f>
        <v>0</v>
      </c>
      <c r="J175" s="128">
        <f>+'RT (6)'!D35</f>
        <v>0</v>
      </c>
      <c r="K175" s="128">
        <f>+'RT (6)'!E35</f>
        <v>0</v>
      </c>
      <c r="L175" s="128">
        <f>+'RT (6)'!F35</f>
        <v>0</v>
      </c>
      <c r="M175" s="128">
        <f>+'RT (6)'!G35</f>
        <v>0</v>
      </c>
      <c r="N175" s="128">
        <f>+'RT (6)'!H35</f>
        <v>0</v>
      </c>
      <c r="O175" s="128">
        <f>+'RT (6)'!I35</f>
        <v>0</v>
      </c>
      <c r="P175" s="128">
        <f>+'RT (6)'!J35</f>
        <v>0</v>
      </c>
      <c r="Q175" s="128">
        <f>+'RT (6)'!K35</f>
        <v>0</v>
      </c>
      <c r="R175" s="128">
        <f>+'RT (6)'!L35</f>
        <v>0</v>
      </c>
      <c r="S175" s="128">
        <f>+'RT (6)'!M35</f>
        <v>0</v>
      </c>
      <c r="T175" s="178">
        <f t="shared" si="8"/>
        <v>0</v>
      </c>
      <c r="U175" s="19">
        <f t="shared" si="9"/>
        <v>0</v>
      </c>
      <c r="V175" s="178">
        <f t="shared" si="10"/>
        <v>0</v>
      </c>
      <c r="W175" s="19">
        <f t="shared" si="11"/>
        <v>0</v>
      </c>
    </row>
    <row r="176" spans="1:23">
      <c r="A176" s="128">
        <v>6</v>
      </c>
      <c r="B176" s="128" t="e">
        <f>+'RT (6)'!#REF!</f>
        <v>#REF!</v>
      </c>
      <c r="C176" s="128" t="e">
        <f>+'RT (6)'!#REF!</f>
        <v>#REF!</v>
      </c>
      <c r="D176" s="128" t="e">
        <f>+'RT (6)'!#REF!</f>
        <v>#REF!</v>
      </c>
      <c r="E176" s="128" t="e">
        <f>+'RT (6)'!#REF!</f>
        <v>#REF!</v>
      </c>
      <c r="F176" s="128" t="e">
        <f>+'RT (6)'!#REF!</f>
        <v>#REF!</v>
      </c>
      <c r="G176" s="128">
        <f>+'RT (6)'!A36</f>
        <v>0</v>
      </c>
      <c r="H176" s="128" t="str">
        <f>+'RT (6)'!B36</f>
        <v>States/regions</v>
      </c>
      <c r="I176" s="128">
        <f>+'RT (6)'!C36</f>
        <v>0</v>
      </c>
      <c r="J176" s="128">
        <f>+'RT (6)'!D36</f>
        <v>0</v>
      </c>
      <c r="K176" s="128">
        <f>+'RT (6)'!E36</f>
        <v>0</v>
      </c>
      <c r="L176" s="128">
        <f>+'RT (6)'!F36</f>
        <v>0</v>
      </c>
      <c r="M176" s="128">
        <f>+'RT (6)'!G36</f>
        <v>0</v>
      </c>
      <c r="N176" s="128">
        <f>+'RT (6)'!H36</f>
        <v>0</v>
      </c>
      <c r="O176" s="128">
        <f>+'RT (6)'!I36</f>
        <v>0</v>
      </c>
      <c r="P176" s="128">
        <f>+'RT (6)'!J36</f>
        <v>0</v>
      </c>
      <c r="Q176" s="128">
        <f>+'RT (6)'!K36</f>
        <v>0</v>
      </c>
      <c r="R176" s="128">
        <f>+'RT (6)'!L36</f>
        <v>0</v>
      </c>
      <c r="S176" s="128">
        <f>+'RT (6)'!M36</f>
        <v>0</v>
      </c>
      <c r="T176" s="178">
        <f t="shared" si="8"/>
        <v>0</v>
      </c>
      <c r="U176" s="19">
        <f t="shared" si="9"/>
        <v>0</v>
      </c>
      <c r="V176" s="178">
        <f t="shared" si="10"/>
        <v>0</v>
      </c>
      <c r="W176" s="19">
        <f t="shared" si="11"/>
        <v>0</v>
      </c>
    </row>
    <row r="177" spans="1:23">
      <c r="A177" s="128">
        <v>6</v>
      </c>
      <c r="B177" s="128" t="e">
        <f>+'RT (6)'!#REF!</f>
        <v>#REF!</v>
      </c>
      <c r="C177" s="128" t="e">
        <f>+'RT (6)'!#REF!</f>
        <v>#REF!</v>
      </c>
      <c r="D177" s="128" t="e">
        <f>+'RT (6)'!#REF!</f>
        <v>#REF!</v>
      </c>
      <c r="E177" s="128" t="e">
        <f>+'RT (6)'!#REF!</f>
        <v>#REF!</v>
      </c>
      <c r="F177" s="128" t="e">
        <f>+'RT (6)'!#REF!</f>
        <v>#REF!</v>
      </c>
      <c r="G177" s="128">
        <f>+'RT (6)'!A37</f>
        <v>18</v>
      </c>
      <c r="H177" s="128" t="str">
        <f>+'RT (6)'!B37</f>
        <v>Contribution to the State/region social development fund</v>
      </c>
      <c r="I177" s="128">
        <f>+'RT (6)'!C37</f>
        <v>0</v>
      </c>
      <c r="J177" s="128">
        <f>+'RT (6)'!D37</f>
        <v>0</v>
      </c>
      <c r="K177" s="128">
        <f>+'RT (6)'!E37</f>
        <v>0</v>
      </c>
      <c r="L177" s="128">
        <f>+'RT (6)'!F37</f>
        <v>0</v>
      </c>
      <c r="M177" s="128">
        <f>+'RT (6)'!G37</f>
        <v>0</v>
      </c>
      <c r="N177" s="128">
        <f>+'RT (6)'!H37</f>
        <v>0</v>
      </c>
      <c r="O177" s="128">
        <f>+'RT (6)'!I37</f>
        <v>0</v>
      </c>
      <c r="P177" s="128">
        <f>+'RT (6)'!J37</f>
        <v>0</v>
      </c>
      <c r="Q177" s="128">
        <f>+'RT (6)'!K37</f>
        <v>0</v>
      </c>
      <c r="R177" s="128">
        <f>+'RT (6)'!L37</f>
        <v>0</v>
      </c>
      <c r="S177" s="128">
        <f>+'RT (6)'!M37</f>
        <v>0</v>
      </c>
      <c r="T177" s="178">
        <f t="shared" si="8"/>
        <v>0</v>
      </c>
      <c r="U177" s="19">
        <f t="shared" si="9"/>
        <v>0</v>
      </c>
      <c r="V177" s="178">
        <f t="shared" si="10"/>
        <v>0</v>
      </c>
      <c r="W177" s="19">
        <f t="shared" si="11"/>
        <v>0</v>
      </c>
    </row>
    <row r="178" spans="1:23">
      <c r="A178" s="128">
        <v>6</v>
      </c>
      <c r="B178" s="128" t="e">
        <f>+'RT (6)'!#REF!</f>
        <v>#REF!</v>
      </c>
      <c r="C178" s="128" t="e">
        <f>+'RT (6)'!#REF!</f>
        <v>#REF!</v>
      </c>
      <c r="D178" s="128" t="e">
        <f>+'RT (6)'!#REF!</f>
        <v>#REF!</v>
      </c>
      <c r="E178" s="128" t="e">
        <f>+'RT (6)'!#REF!</f>
        <v>#REF!</v>
      </c>
      <c r="F178" s="128" t="e">
        <f>+'RT (6)'!#REF!</f>
        <v>#REF!</v>
      </c>
      <c r="G178" s="128">
        <f>+'RT (6)'!A38</f>
        <v>0</v>
      </c>
      <c r="H178" s="128" t="str">
        <f>+'RT (6)'!B38</f>
        <v>Social payments</v>
      </c>
      <c r="I178" s="128">
        <f>+'RT (6)'!C38</f>
        <v>0</v>
      </c>
      <c r="J178" s="128">
        <f>+'RT (6)'!D38</f>
        <v>21288839.739999998</v>
      </c>
      <c r="K178" s="128">
        <f>+'RT (6)'!E38</f>
        <v>0</v>
      </c>
      <c r="L178" s="128">
        <f>+'RT (6)'!F38</f>
        <v>21288839.739999998</v>
      </c>
      <c r="M178" s="128">
        <f>+'RT (6)'!G38</f>
        <v>0</v>
      </c>
      <c r="N178" s="128">
        <f>+'RT (6)'!H38</f>
        <v>0</v>
      </c>
      <c r="O178" s="128">
        <f>+'RT (6)'!I38</f>
        <v>0</v>
      </c>
      <c r="P178" s="128">
        <f>+'RT (6)'!J38</f>
        <v>0</v>
      </c>
      <c r="Q178" s="128">
        <f>+'RT (6)'!K38</f>
        <v>0</v>
      </c>
      <c r="R178" s="128">
        <f>+'RT (6)'!L38</f>
        <v>0</v>
      </c>
      <c r="S178" s="128">
        <f>+'RT (6)'!M38</f>
        <v>0</v>
      </c>
      <c r="T178" s="178">
        <f t="shared" si="8"/>
        <v>21288839.739999998</v>
      </c>
      <c r="U178" s="19">
        <f t="shared" si="9"/>
        <v>0</v>
      </c>
      <c r="V178" s="178">
        <f t="shared" si="10"/>
        <v>0</v>
      </c>
      <c r="W178" s="19">
        <f t="shared" si="11"/>
        <v>0</v>
      </c>
    </row>
    <row r="179" spans="1:23">
      <c r="A179" s="128">
        <v>6</v>
      </c>
      <c r="B179" s="128" t="e">
        <f>+'RT (6)'!#REF!</f>
        <v>#REF!</v>
      </c>
      <c r="C179" s="128" t="e">
        <f>+'RT (6)'!#REF!</f>
        <v>#REF!</v>
      </c>
      <c r="D179" s="128" t="e">
        <f>+'RT (6)'!#REF!</f>
        <v>#REF!</v>
      </c>
      <c r="E179" s="128" t="e">
        <f>+'RT (6)'!#REF!</f>
        <v>#REF!</v>
      </c>
      <c r="F179" s="128" t="e">
        <f>+'RT (6)'!#REF!</f>
        <v>#REF!</v>
      </c>
      <c r="G179" s="128">
        <f>+'RT (6)'!A39</f>
        <v>19</v>
      </c>
      <c r="H179" s="128" t="str">
        <f>+'RT (6)'!B39</f>
        <v>Mandatory Corporate Social Responsibility</v>
      </c>
      <c r="I179" s="128">
        <f>+'RT (6)'!C39</f>
        <v>0</v>
      </c>
      <c r="J179" s="128">
        <f>+'RT (6)'!D39</f>
        <v>0</v>
      </c>
      <c r="K179" s="128">
        <f>+'RT (6)'!E39</f>
        <v>0</v>
      </c>
      <c r="L179" s="128">
        <f>+'RT (6)'!F39</f>
        <v>0</v>
      </c>
      <c r="M179" s="128">
        <f>+'RT (6)'!G39</f>
        <v>0</v>
      </c>
      <c r="N179" s="128">
        <f>+'RT (6)'!H39</f>
        <v>0</v>
      </c>
      <c r="O179" s="128">
        <f>+'RT (6)'!I39</f>
        <v>0</v>
      </c>
      <c r="P179" s="128">
        <f>+'RT (6)'!J39</f>
        <v>0</v>
      </c>
      <c r="Q179" s="128">
        <f>+'RT (6)'!K39</f>
        <v>0</v>
      </c>
      <c r="R179" s="128">
        <f>+'RT (6)'!L39</f>
        <v>0</v>
      </c>
      <c r="S179" s="128">
        <f>+'RT (6)'!M39</f>
        <v>0</v>
      </c>
      <c r="T179" s="178">
        <f t="shared" si="8"/>
        <v>0</v>
      </c>
      <c r="U179" s="19">
        <f t="shared" si="9"/>
        <v>0</v>
      </c>
      <c r="V179" s="178">
        <f t="shared" si="10"/>
        <v>0</v>
      </c>
      <c r="W179" s="19">
        <f t="shared" si="11"/>
        <v>0</v>
      </c>
    </row>
    <row r="180" spans="1:23">
      <c r="A180" s="128">
        <v>6</v>
      </c>
      <c r="B180" s="128" t="e">
        <f>+'RT (6)'!#REF!</f>
        <v>#REF!</v>
      </c>
      <c r="C180" s="128" t="e">
        <f>+'RT (6)'!#REF!</f>
        <v>#REF!</v>
      </c>
      <c r="D180" s="128" t="e">
        <f>+'RT (6)'!#REF!</f>
        <v>#REF!</v>
      </c>
      <c r="E180" s="128" t="e">
        <f>+'RT (6)'!#REF!</f>
        <v>#REF!</v>
      </c>
      <c r="F180" s="128" t="e">
        <f>+'RT (6)'!#REF!</f>
        <v>#REF!</v>
      </c>
      <c r="G180" s="128">
        <f>+'RT (6)'!A40</f>
        <v>20</v>
      </c>
      <c r="H180" s="128" t="str">
        <f>+'RT (6)'!B40</f>
        <v>Voluntary Corporate Social Responsibility</v>
      </c>
      <c r="I180" s="128">
        <f>+'RT (6)'!C40</f>
        <v>0</v>
      </c>
      <c r="J180" s="128">
        <f>+'RT (6)'!D40</f>
        <v>21288839.739999998</v>
      </c>
      <c r="K180" s="128">
        <f>+'RT (6)'!E40</f>
        <v>0</v>
      </c>
      <c r="L180" s="128">
        <f>+'RT (6)'!F40</f>
        <v>21288839.739999998</v>
      </c>
      <c r="M180" s="128">
        <f>+'RT (6)'!G40</f>
        <v>0</v>
      </c>
      <c r="N180" s="128">
        <f>+'RT (6)'!H40</f>
        <v>0</v>
      </c>
      <c r="O180" s="128">
        <f>+'RT (6)'!I40</f>
        <v>0</v>
      </c>
      <c r="P180" s="128">
        <f>+'RT (6)'!J40</f>
        <v>0</v>
      </c>
      <c r="Q180" s="128">
        <f>+'RT (6)'!K40</f>
        <v>0</v>
      </c>
      <c r="R180" s="128">
        <f>+'RT (6)'!L40</f>
        <v>0</v>
      </c>
      <c r="S180" s="128">
        <f>+'RT (6)'!M40</f>
        <v>0</v>
      </c>
      <c r="T180" s="178">
        <f t="shared" si="8"/>
        <v>21288839.739999998</v>
      </c>
      <c r="U180" s="19">
        <f t="shared" si="9"/>
        <v>0</v>
      </c>
      <c r="V180" s="178">
        <f t="shared" si="10"/>
        <v>0</v>
      </c>
      <c r="W180" s="19">
        <f t="shared" si="11"/>
        <v>0</v>
      </c>
    </row>
    <row r="181" spans="1:23">
      <c r="A181" s="128">
        <v>6</v>
      </c>
      <c r="B181" s="128" t="e">
        <f>+'RT (6)'!#REF!</f>
        <v>#REF!</v>
      </c>
      <c r="C181" s="128" t="e">
        <f>+'RT (6)'!#REF!</f>
        <v>#REF!</v>
      </c>
      <c r="D181" s="128" t="e">
        <f>+'RT (6)'!#REF!</f>
        <v>#REF!</v>
      </c>
      <c r="E181" s="128" t="e">
        <f>+'RT (6)'!#REF!</f>
        <v>#REF!</v>
      </c>
      <c r="F181" s="128" t="e">
        <f>+'RT (6)'!#REF!</f>
        <v>#REF!</v>
      </c>
      <c r="G181" s="128">
        <f>+'RT (6)'!A41</f>
        <v>0</v>
      </c>
      <c r="H181" s="128" t="str">
        <f>+'RT (6)'!B41</f>
        <v>Total payments in cash</v>
      </c>
      <c r="I181" s="128">
        <f>+'RT (6)'!C41</f>
        <v>0</v>
      </c>
      <c r="J181" s="128">
        <f>+'RT (6)'!D41</f>
        <v>1674603665.4200001</v>
      </c>
      <c r="K181" s="128">
        <f>+'RT (6)'!E41</f>
        <v>0</v>
      </c>
      <c r="L181" s="128">
        <f>+'RT (6)'!F41</f>
        <v>1674603665.4200001</v>
      </c>
      <c r="M181" s="128">
        <f>+'RT (6)'!G41</f>
        <v>0</v>
      </c>
      <c r="N181" s="128">
        <f>+'RT (6)'!H41</f>
        <v>2132456069.6050408</v>
      </c>
      <c r="O181" s="128">
        <f>+'RT (6)'!I41</f>
        <v>0</v>
      </c>
      <c r="P181" s="128">
        <f>+'RT (6)'!J41</f>
        <v>2132456069.6050408</v>
      </c>
      <c r="Q181" s="128">
        <f>+'RT (6)'!K41</f>
        <v>0</v>
      </c>
      <c r="R181" s="128">
        <f>+'RT (6)'!L41</f>
        <v>-457852404.18504083</v>
      </c>
      <c r="S181" s="128">
        <f>+'RT (6)'!M41</f>
        <v>0</v>
      </c>
      <c r="T181" s="178">
        <f t="shared" si="8"/>
        <v>0</v>
      </c>
      <c r="U181" s="19">
        <f t="shared" si="9"/>
        <v>-457852404.18504071</v>
      </c>
      <c r="V181" s="178">
        <f t="shared" si="10"/>
        <v>0</v>
      </c>
      <c r="W181" s="19">
        <f t="shared" si="11"/>
        <v>-457852404.18504083</v>
      </c>
    </row>
    <row r="182" spans="1:23">
      <c r="A182" s="128">
        <v>7</v>
      </c>
      <c r="B182" s="128" t="e">
        <f>+'RT (7)'!#REF!</f>
        <v>#REF!</v>
      </c>
      <c r="C182" s="128" t="e">
        <f>+'RT (7)'!#REF!</f>
        <v>#REF!</v>
      </c>
      <c r="D182" s="128" t="e">
        <f>+'RT (7)'!#REF!</f>
        <v>#REF!</v>
      </c>
      <c r="E182" s="128" t="e">
        <f>+'RT (7)'!#REF!</f>
        <v>#REF!</v>
      </c>
      <c r="F182" s="128" t="e">
        <f>+'RT (7)'!#REF!</f>
        <v>#REF!</v>
      </c>
      <c r="G182" s="128">
        <f>+'RT (7)'!A9</f>
        <v>0</v>
      </c>
      <c r="H182" s="128" t="str">
        <f>+'RT (7)'!B9</f>
        <v>Payments in kind</v>
      </c>
      <c r="I182" s="128">
        <f>+'RT (7)'!C9</f>
        <v>0</v>
      </c>
      <c r="J182" s="128">
        <f>+'RT (7)'!D9</f>
        <v>0</v>
      </c>
      <c r="K182" s="128">
        <f>+'RT (7)'!E9</f>
        <v>0</v>
      </c>
      <c r="L182" s="128">
        <f>+'RT (7)'!F9</f>
        <v>0</v>
      </c>
      <c r="M182" s="128">
        <f>+'RT (7)'!G9</f>
        <v>0</v>
      </c>
      <c r="N182" s="128">
        <f>+'RT (7)'!H9</f>
        <v>0</v>
      </c>
      <c r="O182" s="128">
        <f>+'RT (7)'!I9</f>
        <v>0</v>
      </c>
      <c r="P182" s="128">
        <f>+'RT (7)'!J9</f>
        <v>0</v>
      </c>
      <c r="Q182" s="128">
        <f>+'RT (7)'!K9</f>
        <v>0</v>
      </c>
      <c r="R182" s="128">
        <f>+'RT (7)'!L9</f>
        <v>0</v>
      </c>
      <c r="S182" s="128">
        <f>+'RT (7)'!M9</f>
        <v>0</v>
      </c>
      <c r="T182" s="178">
        <f t="shared" si="8"/>
        <v>0</v>
      </c>
      <c r="U182" s="19">
        <f t="shared" si="9"/>
        <v>0</v>
      </c>
      <c r="V182" s="178">
        <f t="shared" si="10"/>
        <v>0</v>
      </c>
      <c r="W182" s="19">
        <f t="shared" si="11"/>
        <v>0</v>
      </c>
    </row>
    <row r="183" spans="1:23">
      <c r="A183" s="128">
        <v>7</v>
      </c>
      <c r="B183" s="128" t="e">
        <f>+'RT (7)'!#REF!</f>
        <v>#REF!</v>
      </c>
      <c r="C183" s="128" t="e">
        <f>+'RT (7)'!#REF!</f>
        <v>#REF!</v>
      </c>
      <c r="D183" s="128" t="e">
        <f>+'RT (7)'!#REF!</f>
        <v>#REF!</v>
      </c>
      <c r="E183" s="128" t="e">
        <f>+'RT (7)'!#REF!</f>
        <v>#REF!</v>
      </c>
      <c r="F183" s="128" t="e">
        <f>+'RT (7)'!#REF!</f>
        <v>#REF!</v>
      </c>
      <c r="G183" s="128">
        <f>+'RT (7)'!A10</f>
        <v>0</v>
      </c>
      <c r="H183" s="128" t="str">
        <f>+'RT (7)'!B10</f>
        <v>Tin in MT</v>
      </c>
      <c r="I183" s="128">
        <f>+'RT (7)'!C10</f>
        <v>0</v>
      </c>
      <c r="J183" s="128">
        <f>+'RT (7)'!D10</f>
        <v>0</v>
      </c>
      <c r="K183" s="128">
        <f>+'RT (7)'!E10</f>
        <v>0</v>
      </c>
      <c r="L183" s="128">
        <f>+'RT (7)'!F10</f>
        <v>0</v>
      </c>
      <c r="M183" s="128">
        <f>+'RT (7)'!G10</f>
        <v>0</v>
      </c>
      <c r="N183" s="128">
        <f>+'RT (7)'!H10</f>
        <v>0</v>
      </c>
      <c r="O183" s="128">
        <f>+'RT (7)'!I10</f>
        <v>0</v>
      </c>
      <c r="P183" s="128">
        <f>+'RT (7)'!J10</f>
        <v>0</v>
      </c>
      <c r="Q183" s="128">
        <f>+'RT (7)'!K10</f>
        <v>0</v>
      </c>
      <c r="R183" s="128">
        <f>+'RT (7)'!L10</f>
        <v>0</v>
      </c>
      <c r="S183" s="128">
        <f>+'RT (7)'!M10</f>
        <v>0</v>
      </c>
      <c r="T183" s="178">
        <f t="shared" si="8"/>
        <v>0</v>
      </c>
      <c r="U183" s="19">
        <f t="shared" si="9"/>
        <v>0</v>
      </c>
      <c r="V183" s="178">
        <f t="shared" si="10"/>
        <v>0</v>
      </c>
      <c r="W183" s="19">
        <f t="shared" si="11"/>
        <v>0</v>
      </c>
    </row>
    <row r="184" spans="1:23">
      <c r="A184" s="128">
        <v>7</v>
      </c>
      <c r="B184" s="128" t="e">
        <f>+'RT (7)'!#REF!</f>
        <v>#REF!</v>
      </c>
      <c r="C184" s="128" t="e">
        <f>+'RT (7)'!#REF!</f>
        <v>#REF!</v>
      </c>
      <c r="D184" s="128" t="e">
        <f>+'RT (7)'!#REF!</f>
        <v>#REF!</v>
      </c>
      <c r="E184" s="128" t="e">
        <f>+'RT (7)'!#REF!</f>
        <v>#REF!</v>
      </c>
      <c r="F184" s="128" t="e">
        <f>+'RT (7)'!#REF!</f>
        <v>#REF!</v>
      </c>
      <c r="G184" s="128">
        <f>+'RT (7)'!A11</f>
        <v>1</v>
      </c>
      <c r="H184" s="128" t="str">
        <f>+'RT (7)'!B11</f>
        <v>Production Split (Government and SOEs share)</v>
      </c>
      <c r="I184" s="128">
        <f>+'RT (7)'!C11</f>
        <v>0</v>
      </c>
      <c r="J184" s="128">
        <f>+'RT (7)'!D11</f>
        <v>0</v>
      </c>
      <c r="K184" s="128">
        <f>+'RT (7)'!E11</f>
        <v>0</v>
      </c>
      <c r="L184" s="128">
        <f>+'RT (7)'!F11</f>
        <v>0</v>
      </c>
      <c r="M184" s="128">
        <f>+'RT (7)'!G11</f>
        <v>0</v>
      </c>
      <c r="N184" s="128">
        <f>+'RT (7)'!H11</f>
        <v>0</v>
      </c>
      <c r="O184" s="128">
        <f>+'RT (7)'!I11</f>
        <v>0</v>
      </c>
      <c r="P184" s="128">
        <f>+'RT (7)'!J11</f>
        <v>0</v>
      </c>
      <c r="Q184" s="128">
        <f>+'RT (7)'!K11</f>
        <v>0</v>
      </c>
      <c r="R184" s="128">
        <f>+'RT (7)'!L11</f>
        <v>0</v>
      </c>
      <c r="S184" s="128">
        <f>+'RT (7)'!M11</f>
        <v>0</v>
      </c>
      <c r="T184" s="178">
        <f t="shared" si="8"/>
        <v>0</v>
      </c>
      <c r="U184" s="19">
        <f t="shared" si="9"/>
        <v>0</v>
      </c>
      <c r="V184" s="178">
        <f t="shared" si="10"/>
        <v>0</v>
      </c>
      <c r="W184" s="19">
        <f t="shared" si="11"/>
        <v>0</v>
      </c>
    </row>
    <row r="185" spans="1:23">
      <c r="A185" s="128">
        <v>7</v>
      </c>
      <c r="B185" s="128" t="e">
        <f>+'RT (7)'!#REF!</f>
        <v>#REF!</v>
      </c>
      <c r="C185" s="128" t="e">
        <f>+'RT (7)'!#REF!</f>
        <v>#REF!</v>
      </c>
      <c r="D185" s="128" t="e">
        <f>+'RT (7)'!#REF!</f>
        <v>#REF!</v>
      </c>
      <c r="E185" s="128" t="e">
        <f>+'RT (7)'!#REF!</f>
        <v>#REF!</v>
      </c>
      <c r="F185" s="128" t="e">
        <f>+'RT (7)'!#REF!</f>
        <v>#REF!</v>
      </c>
      <c r="G185" s="128">
        <f>+'RT (7)'!A12</f>
        <v>2</v>
      </c>
      <c r="H185" s="128" t="str">
        <f>+'RT (7)'!B12</f>
        <v>Royalties</v>
      </c>
      <c r="I185" s="128">
        <f>+'RT (7)'!C12</f>
        <v>0</v>
      </c>
      <c r="J185" s="128">
        <f>+'RT (7)'!D12</f>
        <v>0</v>
      </c>
      <c r="K185" s="128">
        <f>+'RT (7)'!E12</f>
        <v>0</v>
      </c>
      <c r="L185" s="128">
        <f>+'RT (7)'!F12</f>
        <v>0</v>
      </c>
      <c r="M185" s="128">
        <f>+'RT (7)'!G12</f>
        <v>0</v>
      </c>
      <c r="N185" s="128">
        <f>+'RT (7)'!H12</f>
        <v>0</v>
      </c>
      <c r="O185" s="128">
        <f>+'RT (7)'!I12</f>
        <v>0</v>
      </c>
      <c r="P185" s="128">
        <f>+'RT (7)'!J12</f>
        <v>0</v>
      </c>
      <c r="Q185" s="128">
        <f>+'RT (7)'!K12</f>
        <v>0</v>
      </c>
      <c r="R185" s="128">
        <f>+'RT (7)'!L12</f>
        <v>0</v>
      </c>
      <c r="S185" s="128">
        <f>+'RT (7)'!M12</f>
        <v>0</v>
      </c>
      <c r="T185" s="178">
        <f t="shared" si="8"/>
        <v>0</v>
      </c>
      <c r="U185" s="19">
        <f t="shared" si="9"/>
        <v>0</v>
      </c>
      <c r="V185" s="178">
        <f t="shared" si="10"/>
        <v>0</v>
      </c>
      <c r="W185" s="19">
        <f t="shared" si="11"/>
        <v>0</v>
      </c>
    </row>
    <row r="186" spans="1:23">
      <c r="A186" s="128">
        <v>7</v>
      </c>
      <c r="B186" s="128" t="e">
        <f>+'RT (7)'!#REF!</f>
        <v>#REF!</v>
      </c>
      <c r="C186" s="128" t="e">
        <f>+'RT (7)'!#REF!</f>
        <v>#REF!</v>
      </c>
      <c r="D186" s="128" t="e">
        <f>+'RT (7)'!#REF!</f>
        <v>#REF!</v>
      </c>
      <c r="E186" s="128" t="e">
        <f>+'RT (7)'!#REF!</f>
        <v>#REF!</v>
      </c>
      <c r="F186" s="128" t="e">
        <f>+'RT (7)'!#REF!</f>
        <v>#REF!</v>
      </c>
      <c r="G186" s="128">
        <f>+'RT (7)'!A13</f>
        <v>0</v>
      </c>
      <c r="H186" s="128" t="str">
        <f>+'RT (7)'!B13</f>
        <v>Payments in cash</v>
      </c>
      <c r="I186" s="128">
        <f>+'RT (7)'!C13</f>
        <v>0</v>
      </c>
      <c r="J186" s="128">
        <f>+'RT (7)'!D13</f>
        <v>0</v>
      </c>
      <c r="K186" s="128">
        <f>+'RT (7)'!E13</f>
        <v>0</v>
      </c>
      <c r="L186" s="128">
        <f>+'RT (7)'!F13</f>
        <v>0</v>
      </c>
      <c r="M186" s="128">
        <f>+'RT (7)'!G13</f>
        <v>0</v>
      </c>
      <c r="N186" s="128">
        <f>+'RT (7)'!H13</f>
        <v>0</v>
      </c>
      <c r="O186" s="128">
        <f>+'RT (7)'!I13</f>
        <v>0</v>
      </c>
      <c r="P186" s="128">
        <f>+'RT (7)'!J13</f>
        <v>0</v>
      </c>
      <c r="Q186" s="128">
        <f>+'RT (7)'!K13</f>
        <v>0</v>
      </c>
      <c r="R186" s="128">
        <f>+'RT (7)'!L13</f>
        <v>0</v>
      </c>
      <c r="S186" s="128">
        <f>+'RT (7)'!M13</f>
        <v>0</v>
      </c>
      <c r="T186" s="178">
        <f t="shared" si="8"/>
        <v>0</v>
      </c>
      <c r="U186" s="19">
        <f t="shared" si="9"/>
        <v>0</v>
      </c>
      <c r="V186" s="178">
        <f t="shared" si="10"/>
        <v>0</v>
      </c>
      <c r="W186" s="19">
        <f t="shared" si="11"/>
        <v>0</v>
      </c>
    </row>
    <row r="187" spans="1:23">
      <c r="A187" s="128">
        <v>7</v>
      </c>
      <c r="B187" s="128" t="e">
        <f>+'RT (7)'!#REF!</f>
        <v>#REF!</v>
      </c>
      <c r="C187" s="128" t="e">
        <f>+'RT (7)'!#REF!</f>
        <v>#REF!</v>
      </c>
      <c r="D187" s="128" t="e">
        <f>+'RT (7)'!#REF!</f>
        <v>#REF!</v>
      </c>
      <c r="E187" s="128" t="e">
        <f>+'RT (7)'!#REF!</f>
        <v>#REF!</v>
      </c>
      <c r="F187" s="128" t="e">
        <f>+'RT (7)'!#REF!</f>
        <v>#REF!</v>
      </c>
      <c r="G187" s="128">
        <f>+'RT (7)'!A14</f>
        <v>0</v>
      </c>
      <c r="H187" s="128" t="str">
        <f>+'RT (7)'!B14</f>
        <v>MoF-IRD-Customs Department</v>
      </c>
      <c r="I187" s="128">
        <f>+'RT (7)'!C14</f>
        <v>0</v>
      </c>
      <c r="J187" s="128">
        <f>+'RT (7)'!D14</f>
        <v>26534534</v>
      </c>
      <c r="K187" s="128">
        <f>+'RT (7)'!E14</f>
        <v>0</v>
      </c>
      <c r="L187" s="128">
        <f>+'RT (7)'!F14</f>
        <v>26534534</v>
      </c>
      <c r="M187" s="128">
        <f>+'RT (7)'!G14</f>
        <v>0</v>
      </c>
      <c r="N187" s="128">
        <f>+'RT (7)'!H14</f>
        <v>26534534</v>
      </c>
      <c r="O187" s="128">
        <f>+'RT (7)'!I14</f>
        <v>0</v>
      </c>
      <c r="P187" s="128">
        <f>+'RT (7)'!J14</f>
        <v>26534534</v>
      </c>
      <c r="Q187" s="128">
        <f>+'RT (7)'!K14</f>
        <v>0</v>
      </c>
      <c r="R187" s="128">
        <f>+'RT (7)'!L14</f>
        <v>0</v>
      </c>
      <c r="S187" s="128">
        <f>+'RT (7)'!M14</f>
        <v>0</v>
      </c>
      <c r="T187" s="178">
        <f t="shared" si="8"/>
        <v>0</v>
      </c>
      <c r="U187" s="19">
        <f t="shared" si="9"/>
        <v>0</v>
      </c>
      <c r="V187" s="178">
        <f t="shared" si="10"/>
        <v>0</v>
      </c>
      <c r="W187" s="19">
        <f t="shared" si="11"/>
        <v>0</v>
      </c>
    </row>
    <row r="188" spans="1:23">
      <c r="A188" s="128">
        <v>7</v>
      </c>
      <c r="B188" s="128" t="e">
        <f>+'RT (7)'!#REF!</f>
        <v>#REF!</v>
      </c>
      <c r="C188" s="128" t="e">
        <f>+'RT (7)'!#REF!</f>
        <v>#REF!</v>
      </c>
      <c r="D188" s="128" t="e">
        <f>+'RT (7)'!#REF!</f>
        <v>#REF!</v>
      </c>
      <c r="E188" s="128" t="e">
        <f>+'RT (7)'!#REF!</f>
        <v>#REF!</v>
      </c>
      <c r="F188" s="128" t="e">
        <f>+'RT (7)'!#REF!</f>
        <v>#REF!</v>
      </c>
      <c r="G188" s="128">
        <f>+'RT (7)'!A15</f>
        <v>1</v>
      </c>
      <c r="H188" s="128" t="str">
        <f>+'RT (7)'!B15</f>
        <v>Corporate Income Tax (CIT)</v>
      </c>
      <c r="I188" s="128">
        <f>+'RT (7)'!C15</f>
        <v>0</v>
      </c>
      <c r="J188" s="128">
        <f>+'RT (7)'!D15</f>
        <v>6016694</v>
      </c>
      <c r="K188" s="128">
        <f>+'RT (7)'!E15</f>
        <v>20517840</v>
      </c>
      <c r="L188" s="128">
        <f>+'RT (7)'!F15</f>
        <v>26534534</v>
      </c>
      <c r="M188" s="128">
        <f>+'RT (7)'!G15</f>
        <v>0</v>
      </c>
      <c r="N188" s="128">
        <f>+'RT (7)'!H15</f>
        <v>26534534</v>
      </c>
      <c r="O188" s="128">
        <f>+'RT (7)'!I15</f>
        <v>0</v>
      </c>
      <c r="P188" s="128">
        <f>+'RT (7)'!J15</f>
        <v>26534534</v>
      </c>
      <c r="Q188" s="128">
        <f>+'RT (7)'!K15</f>
        <v>0</v>
      </c>
      <c r="R188" s="128">
        <f>+'RT (7)'!L15</f>
        <v>0</v>
      </c>
      <c r="S188" s="128">
        <f>+'RT (7)'!M15</f>
        <v>0</v>
      </c>
      <c r="T188" s="178">
        <f t="shared" si="8"/>
        <v>0</v>
      </c>
      <c r="U188" s="19">
        <f t="shared" si="9"/>
        <v>-20517840</v>
      </c>
      <c r="V188" s="178">
        <f t="shared" si="10"/>
        <v>0</v>
      </c>
      <c r="W188" s="19">
        <f t="shared" si="11"/>
        <v>0</v>
      </c>
    </row>
    <row r="189" spans="1:23">
      <c r="A189" s="128">
        <v>7</v>
      </c>
      <c r="B189" s="128" t="e">
        <f>+'RT (7)'!#REF!</f>
        <v>#REF!</v>
      </c>
      <c r="C189" s="128" t="e">
        <f>+'RT (7)'!#REF!</f>
        <v>#REF!</v>
      </c>
      <c r="D189" s="128" t="e">
        <f>+'RT (7)'!#REF!</f>
        <v>#REF!</v>
      </c>
      <c r="E189" s="128" t="e">
        <f>+'RT (7)'!#REF!</f>
        <v>#REF!</v>
      </c>
      <c r="F189" s="128" t="e">
        <f>+'RT (7)'!#REF!</f>
        <v>#REF!</v>
      </c>
      <c r="G189" s="128">
        <f>+'RT (7)'!A16</f>
        <v>2</v>
      </c>
      <c r="H189" s="128" t="str">
        <f>+'RT (7)'!B16</f>
        <v>Commercial Tax</v>
      </c>
      <c r="I189" s="128">
        <f>+'RT (7)'!C16</f>
        <v>0</v>
      </c>
      <c r="J189" s="128">
        <f>+'RT (7)'!D16</f>
        <v>0</v>
      </c>
      <c r="K189" s="128">
        <f>+'RT (7)'!E16</f>
        <v>0</v>
      </c>
      <c r="L189" s="128">
        <f>+'RT (7)'!F16</f>
        <v>0</v>
      </c>
      <c r="M189" s="128">
        <f>+'RT (7)'!G16</f>
        <v>0</v>
      </c>
      <c r="N189" s="128">
        <f>+'RT (7)'!H16</f>
        <v>0</v>
      </c>
      <c r="O189" s="128">
        <f>+'RT (7)'!I16</f>
        <v>0</v>
      </c>
      <c r="P189" s="128">
        <f>+'RT (7)'!J16</f>
        <v>0</v>
      </c>
      <c r="Q189" s="128">
        <f>+'RT (7)'!K16</f>
        <v>0</v>
      </c>
      <c r="R189" s="128">
        <f>+'RT (7)'!L16</f>
        <v>0</v>
      </c>
      <c r="S189" s="128">
        <f>+'RT (7)'!M16</f>
        <v>0</v>
      </c>
      <c r="T189" s="178">
        <f t="shared" si="8"/>
        <v>0</v>
      </c>
      <c r="U189" s="19">
        <f t="shared" si="9"/>
        <v>0</v>
      </c>
      <c r="V189" s="178">
        <f t="shared" si="10"/>
        <v>0</v>
      </c>
      <c r="W189" s="19">
        <f t="shared" si="11"/>
        <v>0</v>
      </c>
    </row>
    <row r="190" spans="1:23">
      <c r="A190" s="128">
        <v>7</v>
      </c>
      <c r="B190" s="128" t="e">
        <f>+'RT (7)'!#REF!</f>
        <v>#REF!</v>
      </c>
      <c r="C190" s="128" t="e">
        <f>+'RT (7)'!#REF!</f>
        <v>#REF!</v>
      </c>
      <c r="D190" s="128" t="e">
        <f>+'RT (7)'!#REF!</f>
        <v>#REF!</v>
      </c>
      <c r="E190" s="128" t="e">
        <f>+'RT (7)'!#REF!</f>
        <v>#REF!</v>
      </c>
      <c r="F190" s="128" t="e">
        <f>+'RT (7)'!#REF!</f>
        <v>#REF!</v>
      </c>
      <c r="G190" s="128">
        <f>+'RT (7)'!A18</f>
        <v>4</v>
      </c>
      <c r="H190" s="128" t="str">
        <f>+'RT (7)'!B18</f>
        <v>Customs Duties</v>
      </c>
      <c r="I190" s="128">
        <f>+'RT (7)'!C18</f>
        <v>0</v>
      </c>
      <c r="J190" s="128">
        <f>+'RT (7)'!D18</f>
        <v>0</v>
      </c>
      <c r="K190" s="128">
        <f>+'RT (7)'!E18</f>
        <v>0</v>
      </c>
      <c r="L190" s="128">
        <f>+'RT (7)'!F18</f>
        <v>0</v>
      </c>
      <c r="M190" s="128">
        <f>+'RT (7)'!G18</f>
        <v>0</v>
      </c>
      <c r="N190" s="128">
        <f>+'RT (7)'!H18</f>
        <v>0</v>
      </c>
      <c r="O190" s="128">
        <f>+'RT (7)'!I18</f>
        <v>0</v>
      </c>
      <c r="P190" s="128">
        <f>+'RT (7)'!J18</f>
        <v>0</v>
      </c>
      <c r="Q190" s="128">
        <f>+'RT (7)'!K18</f>
        <v>0</v>
      </c>
      <c r="R190" s="128">
        <f>+'RT (7)'!L18</f>
        <v>0</v>
      </c>
      <c r="S190" s="128">
        <f>+'RT (7)'!M18</f>
        <v>0</v>
      </c>
      <c r="T190" s="178">
        <f t="shared" si="8"/>
        <v>0</v>
      </c>
      <c r="U190" s="19">
        <f t="shared" si="9"/>
        <v>0</v>
      </c>
      <c r="V190" s="178">
        <f t="shared" si="10"/>
        <v>0</v>
      </c>
      <c r="W190" s="19">
        <f t="shared" si="11"/>
        <v>0</v>
      </c>
    </row>
    <row r="191" spans="1:23">
      <c r="A191" s="128">
        <v>7</v>
      </c>
      <c r="B191" s="128" t="e">
        <f>+'RT (7)'!#REF!</f>
        <v>#REF!</v>
      </c>
      <c r="C191" s="128" t="e">
        <f>+'RT (7)'!#REF!</f>
        <v>#REF!</v>
      </c>
      <c r="D191" s="128" t="e">
        <f>+'RT (7)'!#REF!</f>
        <v>#REF!</v>
      </c>
      <c r="E191" s="128" t="e">
        <f>+'RT (7)'!#REF!</f>
        <v>#REF!</v>
      </c>
      <c r="F191" s="128" t="e">
        <f>+'RT (7)'!#REF!</f>
        <v>#REF!</v>
      </c>
      <c r="G191" s="128">
        <f>+'RT (7)'!A19</f>
        <v>5</v>
      </c>
      <c r="H191" s="128" t="str">
        <f>+'RT (7)'!B19</f>
        <v>Stamp Duties</v>
      </c>
      <c r="I191" s="128">
        <f>+'RT (7)'!C19</f>
        <v>0</v>
      </c>
      <c r="J191" s="128">
        <f>+'RT (7)'!D19</f>
        <v>0</v>
      </c>
      <c r="K191" s="128">
        <f>+'RT (7)'!E19</f>
        <v>0</v>
      </c>
      <c r="L191" s="128">
        <f>+'RT (7)'!F19</f>
        <v>0</v>
      </c>
      <c r="M191" s="128">
        <f>+'RT (7)'!G19</f>
        <v>0</v>
      </c>
      <c r="N191" s="128">
        <f>+'RT (7)'!H19</f>
        <v>0</v>
      </c>
      <c r="O191" s="128">
        <f>+'RT (7)'!I19</f>
        <v>0</v>
      </c>
      <c r="P191" s="128">
        <f>+'RT (7)'!J19</f>
        <v>0</v>
      </c>
      <c r="Q191" s="128">
        <f>+'RT (7)'!K19</f>
        <v>0</v>
      </c>
      <c r="R191" s="128">
        <f>+'RT (7)'!L19</f>
        <v>0</v>
      </c>
      <c r="S191" s="128">
        <f>+'RT (7)'!M19</f>
        <v>0</v>
      </c>
      <c r="T191" s="178">
        <f t="shared" si="8"/>
        <v>0</v>
      </c>
      <c r="U191" s="19">
        <f t="shared" si="9"/>
        <v>0</v>
      </c>
      <c r="V191" s="178">
        <f t="shared" si="10"/>
        <v>0</v>
      </c>
      <c r="W191" s="19">
        <f t="shared" si="11"/>
        <v>0</v>
      </c>
    </row>
    <row r="192" spans="1:23">
      <c r="A192" s="128">
        <v>7</v>
      </c>
      <c r="B192" s="128" t="e">
        <f>+'RT (7)'!#REF!</f>
        <v>#REF!</v>
      </c>
      <c r="C192" s="128" t="e">
        <f>+'RT (7)'!#REF!</f>
        <v>#REF!</v>
      </c>
      <c r="D192" s="128" t="e">
        <f>+'RT (7)'!#REF!</f>
        <v>#REF!</v>
      </c>
      <c r="E192" s="128" t="e">
        <f>+'RT (7)'!#REF!</f>
        <v>#REF!</v>
      </c>
      <c r="F192" s="128" t="e">
        <f>+'RT (7)'!#REF!</f>
        <v>#REF!</v>
      </c>
      <c r="G192" s="128">
        <f>+'RT (7)'!A20</f>
        <v>6</v>
      </c>
      <c r="H192" s="128" t="str">
        <f>+'RT (7)'!B20</f>
        <v>Capital Gains Tax</v>
      </c>
      <c r="I192" s="128">
        <f>+'RT (7)'!C20</f>
        <v>0</v>
      </c>
      <c r="J192" s="128">
        <f>+'RT (7)'!D20</f>
        <v>0</v>
      </c>
      <c r="K192" s="128">
        <f>+'RT (7)'!E20</f>
        <v>0</v>
      </c>
      <c r="L192" s="128">
        <f>+'RT (7)'!F20</f>
        <v>0</v>
      </c>
      <c r="M192" s="128">
        <f>+'RT (7)'!G20</f>
        <v>0</v>
      </c>
      <c r="N192" s="128">
        <f>+'RT (7)'!H20</f>
        <v>0</v>
      </c>
      <c r="O192" s="128">
        <f>+'RT (7)'!I20</f>
        <v>0</v>
      </c>
      <c r="P192" s="128">
        <f>+'RT (7)'!J20</f>
        <v>0</v>
      </c>
      <c r="Q192" s="128">
        <f>+'RT (7)'!K20</f>
        <v>0</v>
      </c>
      <c r="R192" s="128">
        <f>+'RT (7)'!L20</f>
        <v>0</v>
      </c>
      <c r="S192" s="128">
        <f>+'RT (7)'!M20</f>
        <v>0</v>
      </c>
      <c r="T192" s="178">
        <f t="shared" si="8"/>
        <v>0</v>
      </c>
      <c r="U192" s="19">
        <f t="shared" si="9"/>
        <v>0</v>
      </c>
      <c r="V192" s="178">
        <f t="shared" si="10"/>
        <v>0</v>
      </c>
      <c r="W192" s="19">
        <f t="shared" si="11"/>
        <v>0</v>
      </c>
    </row>
    <row r="193" spans="1:23">
      <c r="A193" s="128">
        <v>7</v>
      </c>
      <c r="B193" s="128" t="e">
        <f>+'RT (7)'!#REF!</f>
        <v>#REF!</v>
      </c>
      <c r="C193" s="128" t="e">
        <f>+'RT (7)'!#REF!</f>
        <v>#REF!</v>
      </c>
      <c r="D193" s="128" t="e">
        <f>+'RT (7)'!#REF!</f>
        <v>#REF!</v>
      </c>
      <c r="E193" s="128" t="e">
        <f>+'RT (7)'!#REF!</f>
        <v>#REF!</v>
      </c>
      <c r="F193" s="128" t="e">
        <f>+'RT (7)'!#REF!</f>
        <v>#REF!</v>
      </c>
      <c r="G193" s="128">
        <f>+'RT (7)'!A21</f>
        <v>7</v>
      </c>
      <c r="H193" s="128" t="str">
        <f>+'RT (7)'!B21</f>
        <v>Withholding Tax</v>
      </c>
      <c r="I193" s="128">
        <f>+'RT (7)'!C21</f>
        <v>0</v>
      </c>
      <c r="J193" s="128">
        <f>+'RT (7)'!D21</f>
        <v>20517840</v>
      </c>
      <c r="K193" s="128">
        <f>+'RT (7)'!E21</f>
        <v>-20517840</v>
      </c>
      <c r="L193" s="128">
        <f>+'RT (7)'!F21</f>
        <v>0</v>
      </c>
      <c r="M193" s="128">
        <f>+'RT (7)'!G21</f>
        <v>0</v>
      </c>
      <c r="N193" s="128">
        <f>+'RT (7)'!H21</f>
        <v>0</v>
      </c>
      <c r="O193" s="128">
        <f>+'RT (7)'!I21</f>
        <v>0</v>
      </c>
      <c r="P193" s="128">
        <f>+'RT (7)'!J21</f>
        <v>0</v>
      </c>
      <c r="Q193" s="128">
        <f>+'RT (7)'!K21</f>
        <v>0</v>
      </c>
      <c r="R193" s="128">
        <f>+'RT (7)'!L21</f>
        <v>0</v>
      </c>
      <c r="S193" s="128">
        <f>+'RT (7)'!M21</f>
        <v>0</v>
      </c>
      <c r="T193" s="178">
        <f t="shared" si="8"/>
        <v>20517840</v>
      </c>
      <c r="U193" s="19">
        <f t="shared" si="9"/>
        <v>0</v>
      </c>
      <c r="V193" s="178">
        <f t="shared" si="10"/>
        <v>0</v>
      </c>
      <c r="W193" s="19">
        <f t="shared" si="11"/>
        <v>0</v>
      </c>
    </row>
    <row r="194" spans="1:23">
      <c r="A194" s="128">
        <v>7</v>
      </c>
      <c r="B194" s="128" t="e">
        <f>+'RT (7)'!#REF!</f>
        <v>#REF!</v>
      </c>
      <c r="C194" s="128" t="e">
        <f>+'RT (7)'!#REF!</f>
        <v>#REF!</v>
      </c>
      <c r="D194" s="128" t="e">
        <f>+'RT (7)'!#REF!</f>
        <v>#REF!</v>
      </c>
      <c r="E194" s="128" t="e">
        <f>+'RT (7)'!#REF!</f>
        <v>#REF!</v>
      </c>
      <c r="F194" s="128" t="e">
        <f>+'RT (7)'!#REF!</f>
        <v>#REF!</v>
      </c>
      <c r="G194" s="128">
        <f>+'RT (7)'!A22</f>
        <v>8</v>
      </c>
      <c r="H194" s="128" t="str">
        <f>+'RT (7)'!B22</f>
        <v>Other significant payments (&gt; 50,000 USD)</v>
      </c>
      <c r="I194" s="128">
        <f>+'RT (7)'!C22</f>
        <v>0</v>
      </c>
      <c r="J194" s="128">
        <f>+'RT (7)'!D22</f>
        <v>0</v>
      </c>
      <c r="K194" s="128">
        <f>+'RT (7)'!E22</f>
        <v>0</v>
      </c>
      <c r="L194" s="128">
        <f>+'RT (7)'!F22</f>
        <v>0</v>
      </c>
      <c r="M194" s="128">
        <f>+'RT (7)'!G22</f>
        <v>0</v>
      </c>
      <c r="N194" s="128">
        <f>+'RT (7)'!H22</f>
        <v>0</v>
      </c>
      <c r="O194" s="128">
        <f>+'RT (7)'!I22</f>
        <v>0</v>
      </c>
      <c r="P194" s="128">
        <f>+'RT (7)'!J22</f>
        <v>0</v>
      </c>
      <c r="Q194" s="128">
        <f>+'RT (7)'!K22</f>
        <v>0</v>
      </c>
      <c r="R194" s="128">
        <f>+'RT (7)'!L22</f>
        <v>0</v>
      </c>
      <c r="S194" s="128">
        <f>+'RT (7)'!M22</f>
        <v>0</v>
      </c>
      <c r="T194" s="178">
        <f t="shared" si="8"/>
        <v>0</v>
      </c>
      <c r="U194" s="19">
        <f t="shared" si="9"/>
        <v>0</v>
      </c>
      <c r="V194" s="178">
        <f t="shared" si="10"/>
        <v>0</v>
      </c>
      <c r="W194" s="19">
        <f t="shared" si="11"/>
        <v>0</v>
      </c>
    </row>
    <row r="195" spans="1:23">
      <c r="A195" s="128">
        <v>7</v>
      </c>
      <c r="B195" s="128" t="e">
        <f>+'RT (7)'!#REF!</f>
        <v>#REF!</v>
      </c>
      <c r="C195" s="128" t="e">
        <f>+'RT (7)'!#REF!</f>
        <v>#REF!</v>
      </c>
      <c r="D195" s="128" t="e">
        <f>+'RT (7)'!#REF!</f>
        <v>#REF!</v>
      </c>
      <c r="E195" s="128" t="e">
        <f>+'RT (7)'!#REF!</f>
        <v>#REF!</v>
      </c>
      <c r="F195" s="128" t="e">
        <f>+'RT (7)'!#REF!</f>
        <v>#REF!</v>
      </c>
      <c r="G195" s="128">
        <f>+'RT (7)'!A23</f>
        <v>0</v>
      </c>
      <c r="H195" s="128" t="str">
        <f>+'RT (7)'!B23</f>
        <v>MoM (ME 1-ME 2-ME 3)</v>
      </c>
      <c r="I195" s="128">
        <f>+'RT (7)'!C23</f>
        <v>0</v>
      </c>
      <c r="J195" s="128">
        <f>+'RT (7)'!D23</f>
        <v>380086077</v>
      </c>
      <c r="K195" s="128">
        <f>+'RT (7)'!E23</f>
        <v>-48077700</v>
      </c>
      <c r="L195" s="128">
        <f>+'RT (7)'!F23</f>
        <v>332008377</v>
      </c>
      <c r="M195" s="128">
        <f>+'RT (7)'!G23</f>
        <v>0</v>
      </c>
      <c r="N195" s="128">
        <f>+'RT (7)'!H23</f>
        <v>336640032.95999998</v>
      </c>
      <c r="O195" s="128">
        <f>+'RT (7)'!I23</f>
        <v>0</v>
      </c>
      <c r="P195" s="128">
        <f>+'RT (7)'!J23</f>
        <v>336640032.95999998</v>
      </c>
      <c r="Q195" s="128">
        <f>+'RT (7)'!K23</f>
        <v>0</v>
      </c>
      <c r="R195" s="128">
        <f>+'RT (7)'!L23</f>
        <v>-4631655.9599999785</v>
      </c>
      <c r="S195" s="128">
        <f>+'RT (7)'!M23</f>
        <v>0</v>
      </c>
      <c r="T195" s="178">
        <f t="shared" ref="T195:T258" si="12">+IF((J195-N195)&gt;0,(J195-N195),0)</f>
        <v>43446044.040000021</v>
      </c>
      <c r="U195" s="19">
        <f t="shared" ref="U195:U258" si="13">+IF((J195-N195)&lt;=0,(J195-N195),0)</f>
        <v>0</v>
      </c>
      <c r="V195" s="178">
        <f t="shared" ref="V195:V258" si="14">+IF(R195&gt;0,R195,0)</f>
        <v>0</v>
      </c>
      <c r="W195" s="19">
        <f t="shared" ref="W195:W258" si="15">+IF(R195&lt;=0,R195,0)</f>
        <v>-4631655.9599999785</v>
      </c>
    </row>
    <row r="196" spans="1:23">
      <c r="A196" s="128">
        <v>7</v>
      </c>
      <c r="B196" s="128" t="e">
        <f>+'RT (7)'!#REF!</f>
        <v>#REF!</v>
      </c>
      <c r="C196" s="128" t="e">
        <f>+'RT (7)'!#REF!</f>
        <v>#REF!</v>
      </c>
      <c r="D196" s="128" t="e">
        <f>+'RT (7)'!#REF!</f>
        <v>#REF!</v>
      </c>
      <c r="E196" s="128" t="e">
        <f>+'RT (7)'!#REF!</f>
        <v>#REF!</v>
      </c>
      <c r="F196" s="128" t="e">
        <f>+'RT (7)'!#REF!</f>
        <v>#REF!</v>
      </c>
      <c r="G196" s="128">
        <f>+'RT (7)'!A24</f>
        <v>9</v>
      </c>
      <c r="H196" s="128" t="str">
        <f>+'RT (7)'!B24</f>
        <v>Royalties</v>
      </c>
      <c r="I196" s="128">
        <f>+'RT (7)'!C24</f>
        <v>0</v>
      </c>
      <c r="J196" s="128">
        <f>+'RT (7)'!D24</f>
        <v>40488826</v>
      </c>
      <c r="K196" s="128">
        <f>+'RT (7)'!E24</f>
        <v>0</v>
      </c>
      <c r="L196" s="128">
        <f>+'RT (7)'!F24</f>
        <v>40488826</v>
      </c>
      <c r="M196" s="128">
        <f>+'RT (7)'!G24</f>
        <v>0</v>
      </c>
      <c r="N196" s="128">
        <f>+'RT (7)'!H24</f>
        <v>40488826.560000002</v>
      </c>
      <c r="O196" s="128">
        <f>+'RT (7)'!I24</f>
        <v>0</v>
      </c>
      <c r="P196" s="128">
        <f>+'RT (7)'!J24</f>
        <v>40488826.560000002</v>
      </c>
      <c r="Q196" s="128">
        <f>+'RT (7)'!K24</f>
        <v>0</v>
      </c>
      <c r="R196" s="128">
        <f>+'RT (7)'!L24</f>
        <v>-0.56000000238418579</v>
      </c>
      <c r="S196" s="128" t="str">
        <f>+'RT (7)'!M24</f>
        <v>Not material difference</v>
      </c>
      <c r="T196" s="178">
        <f t="shared" si="12"/>
        <v>0</v>
      </c>
      <c r="U196" s="19">
        <f t="shared" si="13"/>
        <v>-0.56000000238418579</v>
      </c>
      <c r="V196" s="178">
        <f t="shared" si="14"/>
        <v>0</v>
      </c>
      <c r="W196" s="19">
        <f t="shared" si="15"/>
        <v>-0.56000000238418579</v>
      </c>
    </row>
    <row r="197" spans="1:23">
      <c r="A197" s="128">
        <v>7</v>
      </c>
      <c r="B197" s="128" t="e">
        <f>+'RT (7)'!#REF!</f>
        <v>#REF!</v>
      </c>
      <c r="C197" s="128" t="e">
        <f>+'RT (7)'!#REF!</f>
        <v>#REF!</v>
      </c>
      <c r="D197" s="128" t="e">
        <f>+'RT (7)'!#REF!</f>
        <v>#REF!</v>
      </c>
      <c r="E197" s="128" t="e">
        <f>+'RT (7)'!#REF!</f>
        <v>#REF!</v>
      </c>
      <c r="F197" s="128" t="e">
        <f>+'RT (7)'!#REF!</f>
        <v>#REF!</v>
      </c>
      <c r="G197" s="128">
        <f>+'RT (7)'!A25</f>
        <v>10</v>
      </c>
      <c r="H197" s="128" t="str">
        <f>+'RT (7)'!B25</f>
        <v>Signature Bonus</v>
      </c>
      <c r="I197" s="128">
        <f>+'RT (7)'!C25</f>
        <v>0</v>
      </c>
      <c r="J197" s="128">
        <f>+'RT (7)'!D25</f>
        <v>0</v>
      </c>
      <c r="K197" s="128">
        <f>+'RT (7)'!E25</f>
        <v>0</v>
      </c>
      <c r="L197" s="128">
        <f>+'RT (7)'!F25</f>
        <v>0</v>
      </c>
      <c r="M197" s="128">
        <f>+'RT (7)'!G25</f>
        <v>0</v>
      </c>
      <c r="N197" s="128">
        <f>+'RT (7)'!H25</f>
        <v>0</v>
      </c>
      <c r="O197" s="128">
        <f>+'RT (7)'!I25</f>
        <v>0</v>
      </c>
      <c r="P197" s="128">
        <f>+'RT (7)'!J25</f>
        <v>0</v>
      </c>
      <c r="Q197" s="128">
        <f>+'RT (7)'!K25</f>
        <v>0</v>
      </c>
      <c r="R197" s="128">
        <f>+'RT (7)'!L25</f>
        <v>0</v>
      </c>
      <c r="S197" s="128">
        <f>+'RT (7)'!M25</f>
        <v>0</v>
      </c>
      <c r="T197" s="178">
        <f t="shared" si="12"/>
        <v>0</v>
      </c>
      <c r="U197" s="19">
        <f t="shared" si="13"/>
        <v>0</v>
      </c>
      <c r="V197" s="178">
        <f t="shared" si="14"/>
        <v>0</v>
      </c>
      <c r="W197" s="19">
        <f t="shared" si="15"/>
        <v>0</v>
      </c>
    </row>
    <row r="198" spans="1:23">
      <c r="A198" s="128">
        <v>7</v>
      </c>
      <c r="B198" s="128" t="e">
        <f>+'RT (7)'!#REF!</f>
        <v>#REF!</v>
      </c>
      <c r="C198" s="128" t="e">
        <f>+'RT (7)'!#REF!</f>
        <v>#REF!</v>
      </c>
      <c r="D198" s="128" t="e">
        <f>+'RT (7)'!#REF!</f>
        <v>#REF!</v>
      </c>
      <c r="E198" s="128" t="e">
        <f>+'RT (7)'!#REF!</f>
        <v>#REF!</v>
      </c>
      <c r="F198" s="128" t="e">
        <f>+'RT (7)'!#REF!</f>
        <v>#REF!</v>
      </c>
      <c r="G198" s="128">
        <f>+'RT (7)'!A26</f>
        <v>11</v>
      </c>
      <c r="H198" s="128" t="str">
        <f>+'RT (7)'!B26</f>
        <v>Production Split</v>
      </c>
      <c r="I198" s="128">
        <f>+'RT (7)'!C26</f>
        <v>0</v>
      </c>
      <c r="J198" s="128">
        <f>+'RT (7)'!D26</f>
        <v>291519551</v>
      </c>
      <c r="K198" s="128">
        <f>+'RT (7)'!E26</f>
        <v>0</v>
      </c>
      <c r="L198" s="128">
        <f>+'RT (7)'!F26</f>
        <v>291519551</v>
      </c>
      <c r="M198" s="128">
        <f>+'RT (7)'!G26</f>
        <v>0</v>
      </c>
      <c r="N198" s="128">
        <f>+'RT (7)'!H26</f>
        <v>296151206.39999998</v>
      </c>
      <c r="O198" s="128">
        <f>+'RT (7)'!I26</f>
        <v>0</v>
      </c>
      <c r="P198" s="128">
        <f>+'RT (7)'!J26</f>
        <v>296151206.39999998</v>
      </c>
      <c r="Q198" s="128">
        <f>+'RT (7)'!K26</f>
        <v>0</v>
      </c>
      <c r="R198" s="128">
        <f>+'RT (7)'!L26</f>
        <v>-4631655.3999999762</v>
      </c>
      <c r="S198" s="128" t="str">
        <f>+'RT (7)'!M26</f>
        <v>Not material difference</v>
      </c>
      <c r="T198" s="178">
        <f t="shared" si="12"/>
        <v>0</v>
      </c>
      <c r="U198" s="19">
        <f t="shared" si="13"/>
        <v>-4631655.3999999762</v>
      </c>
      <c r="V198" s="178">
        <f t="shared" si="14"/>
        <v>0</v>
      </c>
      <c r="W198" s="19">
        <f t="shared" si="15"/>
        <v>-4631655.3999999762</v>
      </c>
    </row>
    <row r="199" spans="1:23">
      <c r="A199" s="128">
        <v>7</v>
      </c>
      <c r="B199" s="128" t="e">
        <f>+'RT (7)'!#REF!</f>
        <v>#REF!</v>
      </c>
      <c r="C199" s="128" t="e">
        <f>+'RT (7)'!#REF!</f>
        <v>#REF!</v>
      </c>
      <c r="D199" s="128" t="e">
        <f>+'RT (7)'!#REF!</f>
        <v>#REF!</v>
      </c>
      <c r="E199" s="128" t="e">
        <f>+'RT (7)'!#REF!</f>
        <v>#REF!</v>
      </c>
      <c r="F199" s="128" t="e">
        <f>+'RT (7)'!#REF!</f>
        <v>#REF!</v>
      </c>
      <c r="G199" s="128">
        <f>+'RT (7)'!A27</f>
        <v>12</v>
      </c>
      <c r="H199" s="128" t="str">
        <f>+'RT (7)'!B27</f>
        <v>Dead Rent Fees</v>
      </c>
      <c r="I199" s="128">
        <f>+'RT (7)'!C27</f>
        <v>0</v>
      </c>
      <c r="J199" s="128">
        <f>+'RT (7)'!D27</f>
        <v>48077700</v>
      </c>
      <c r="K199" s="128">
        <f>+'RT (7)'!E27</f>
        <v>-48077700</v>
      </c>
      <c r="L199" s="128">
        <f>+'RT (7)'!F27</f>
        <v>0</v>
      </c>
      <c r="M199" s="128">
        <f>+'RT (7)'!G27</f>
        <v>0</v>
      </c>
      <c r="N199" s="128">
        <f>+'RT (7)'!H27</f>
        <v>0</v>
      </c>
      <c r="O199" s="128">
        <f>+'RT (7)'!I27</f>
        <v>0</v>
      </c>
      <c r="P199" s="128">
        <f>+'RT (7)'!J27</f>
        <v>0</v>
      </c>
      <c r="Q199" s="128">
        <f>+'RT (7)'!K27</f>
        <v>0</v>
      </c>
      <c r="R199" s="128">
        <f>+'RT (7)'!L27</f>
        <v>0</v>
      </c>
      <c r="S199" s="128">
        <f>+'RT (7)'!M27</f>
        <v>0</v>
      </c>
      <c r="T199" s="178">
        <f t="shared" si="12"/>
        <v>48077700</v>
      </c>
      <c r="U199" s="19">
        <f t="shared" si="13"/>
        <v>0</v>
      </c>
      <c r="V199" s="178">
        <f t="shared" si="14"/>
        <v>0</v>
      </c>
      <c r="W199" s="19">
        <f t="shared" si="15"/>
        <v>0</v>
      </c>
    </row>
    <row r="200" spans="1:23">
      <c r="A200" s="128">
        <v>7</v>
      </c>
      <c r="B200" s="128" t="e">
        <f>+'RT (7)'!#REF!</f>
        <v>#REF!</v>
      </c>
      <c r="C200" s="128" t="e">
        <f>+'RT (7)'!#REF!</f>
        <v>#REF!</v>
      </c>
      <c r="D200" s="128" t="e">
        <f>+'RT (7)'!#REF!</f>
        <v>#REF!</v>
      </c>
      <c r="E200" s="128" t="e">
        <f>+'RT (7)'!#REF!</f>
        <v>#REF!</v>
      </c>
      <c r="F200" s="128" t="e">
        <f>+'RT (7)'!#REF!</f>
        <v>#REF!</v>
      </c>
      <c r="G200" s="128">
        <f>+'RT (7)'!A28</f>
        <v>13</v>
      </c>
      <c r="H200" s="128" t="str">
        <f>+'RT (7)'!B28</f>
        <v>Licence Fees</v>
      </c>
      <c r="I200" s="128">
        <f>+'RT (7)'!C28</f>
        <v>0</v>
      </c>
      <c r="J200" s="128">
        <f>+'RT (7)'!D28</f>
        <v>0</v>
      </c>
      <c r="K200" s="128">
        <f>+'RT (7)'!E28</f>
        <v>0</v>
      </c>
      <c r="L200" s="128">
        <f>+'RT (7)'!F28</f>
        <v>0</v>
      </c>
      <c r="M200" s="128">
        <f>+'RT (7)'!G28</f>
        <v>0</v>
      </c>
      <c r="N200" s="128">
        <f>+'RT (7)'!H28</f>
        <v>0</v>
      </c>
      <c r="O200" s="128">
        <f>+'RT (7)'!I28</f>
        <v>0</v>
      </c>
      <c r="P200" s="128">
        <f>+'RT (7)'!J28</f>
        <v>0</v>
      </c>
      <c r="Q200" s="128">
        <f>+'RT (7)'!K28</f>
        <v>0</v>
      </c>
      <c r="R200" s="128">
        <f>+'RT (7)'!L28</f>
        <v>0</v>
      </c>
      <c r="S200" s="128">
        <f>+'RT (7)'!M28</f>
        <v>0</v>
      </c>
      <c r="T200" s="178">
        <f t="shared" si="12"/>
        <v>0</v>
      </c>
      <c r="U200" s="19">
        <f t="shared" si="13"/>
        <v>0</v>
      </c>
      <c r="V200" s="178">
        <f t="shared" si="14"/>
        <v>0</v>
      </c>
      <c r="W200" s="19">
        <f t="shared" si="15"/>
        <v>0</v>
      </c>
    </row>
    <row r="201" spans="1:23">
      <c r="A201" s="128">
        <v>7</v>
      </c>
      <c r="B201" s="128" t="e">
        <f>+'RT (7)'!#REF!</f>
        <v>#REF!</v>
      </c>
      <c r="C201" s="128" t="e">
        <f>+'RT (7)'!#REF!</f>
        <v>#REF!</v>
      </c>
      <c r="D201" s="128" t="e">
        <f>+'RT (7)'!#REF!</f>
        <v>#REF!</v>
      </c>
      <c r="E201" s="128" t="e">
        <f>+'RT (7)'!#REF!</f>
        <v>#REF!</v>
      </c>
      <c r="F201" s="128" t="e">
        <f>+'RT (7)'!#REF!</f>
        <v>#REF!</v>
      </c>
      <c r="G201" s="128">
        <f>+'RT (7)'!A29</f>
        <v>14</v>
      </c>
      <c r="H201" s="128" t="str">
        <f>+'RT (7)'!B29</f>
        <v>Dividends</v>
      </c>
      <c r="I201" s="128">
        <f>+'RT (7)'!C29</f>
        <v>0</v>
      </c>
      <c r="J201" s="128">
        <f>+'RT (7)'!D29</f>
        <v>0</v>
      </c>
      <c r="K201" s="128">
        <f>+'RT (7)'!E29</f>
        <v>0</v>
      </c>
      <c r="L201" s="128">
        <f>+'RT (7)'!F29</f>
        <v>0</v>
      </c>
      <c r="M201" s="128">
        <f>+'RT (7)'!G29</f>
        <v>0</v>
      </c>
      <c r="N201" s="128">
        <f>+'RT (7)'!H29</f>
        <v>0</v>
      </c>
      <c r="O201" s="128">
        <f>+'RT (7)'!I29</f>
        <v>0</v>
      </c>
      <c r="P201" s="128">
        <f>+'RT (7)'!J29</f>
        <v>0</v>
      </c>
      <c r="Q201" s="128">
        <f>+'RT (7)'!K29</f>
        <v>0</v>
      </c>
      <c r="R201" s="128">
        <f>+'RT (7)'!L29</f>
        <v>0</v>
      </c>
      <c r="S201" s="128">
        <f>+'RT (7)'!M29</f>
        <v>0</v>
      </c>
      <c r="T201" s="178">
        <f t="shared" si="12"/>
        <v>0</v>
      </c>
      <c r="U201" s="19">
        <f t="shared" si="13"/>
        <v>0</v>
      </c>
      <c r="V201" s="178">
        <f t="shared" si="14"/>
        <v>0</v>
      </c>
      <c r="W201" s="19">
        <f t="shared" si="15"/>
        <v>0</v>
      </c>
    </row>
    <row r="202" spans="1:23">
      <c r="A202" s="128">
        <v>7</v>
      </c>
      <c r="B202" s="128" t="e">
        <f>+'RT (7)'!#REF!</f>
        <v>#REF!</v>
      </c>
      <c r="C202" s="128" t="e">
        <f>+'RT (7)'!#REF!</f>
        <v>#REF!</v>
      </c>
      <c r="D202" s="128" t="e">
        <f>+'RT (7)'!#REF!</f>
        <v>#REF!</v>
      </c>
      <c r="E202" s="128" t="e">
        <f>+'RT (7)'!#REF!</f>
        <v>#REF!</v>
      </c>
      <c r="F202" s="128" t="e">
        <f>+'RT (7)'!#REF!</f>
        <v>#REF!</v>
      </c>
      <c r="G202" s="128">
        <f>+'RT (7)'!A32</f>
        <v>17</v>
      </c>
      <c r="H202" s="128" t="str">
        <f>+'RT (7)'!B32</f>
        <v>Other significant payments (&gt; 50,000 USD)</v>
      </c>
      <c r="I202" s="128">
        <f>+'RT (7)'!C32</f>
        <v>0</v>
      </c>
      <c r="J202" s="128">
        <f>+'RT (7)'!D32</f>
        <v>0</v>
      </c>
      <c r="K202" s="128">
        <f>+'RT (7)'!E32</f>
        <v>0</v>
      </c>
      <c r="L202" s="128">
        <f>+'RT (7)'!F32</f>
        <v>0</v>
      </c>
      <c r="M202" s="128">
        <f>+'RT (7)'!G32</f>
        <v>0</v>
      </c>
      <c r="N202" s="128">
        <f>+'RT (7)'!H32</f>
        <v>0</v>
      </c>
      <c r="O202" s="128">
        <f>+'RT (7)'!I32</f>
        <v>0</v>
      </c>
      <c r="P202" s="128">
        <f>+'RT (7)'!J32</f>
        <v>0</v>
      </c>
      <c r="Q202" s="128">
        <f>+'RT (7)'!K32</f>
        <v>0</v>
      </c>
      <c r="R202" s="128">
        <f>+'RT (7)'!L32</f>
        <v>0</v>
      </c>
      <c r="S202" s="128">
        <f>+'RT (7)'!M32</f>
        <v>0</v>
      </c>
      <c r="T202" s="178">
        <f t="shared" si="12"/>
        <v>0</v>
      </c>
      <c r="U202" s="19">
        <f t="shared" si="13"/>
        <v>0</v>
      </c>
      <c r="V202" s="178">
        <f t="shared" si="14"/>
        <v>0</v>
      </c>
      <c r="W202" s="19">
        <f t="shared" si="15"/>
        <v>0</v>
      </c>
    </row>
    <row r="203" spans="1:23">
      <c r="A203" s="128">
        <v>7</v>
      </c>
      <c r="B203" s="128" t="e">
        <f>+'RT (7)'!#REF!</f>
        <v>#REF!</v>
      </c>
      <c r="C203" s="128" t="e">
        <f>+'RT (7)'!#REF!</f>
        <v>#REF!</v>
      </c>
      <c r="D203" s="128" t="e">
        <f>+'RT (7)'!#REF!</f>
        <v>#REF!</v>
      </c>
      <c r="E203" s="128" t="e">
        <f>+'RT (7)'!#REF!</f>
        <v>#REF!</v>
      </c>
      <c r="F203" s="128" t="e">
        <f>+'RT (7)'!#REF!</f>
        <v>#REF!</v>
      </c>
      <c r="G203" s="128">
        <f>+'RT (7)'!A33</f>
        <v>0</v>
      </c>
      <c r="H203" s="128">
        <f>+'RT (7)'!B33</f>
        <v>0</v>
      </c>
      <c r="I203" s="128">
        <f>+'RT (7)'!C33</f>
        <v>0</v>
      </c>
      <c r="J203" s="128">
        <f>+'RT (7)'!D33</f>
        <v>0</v>
      </c>
      <c r="K203" s="128">
        <f>+'RT (7)'!E33</f>
        <v>0</v>
      </c>
      <c r="L203" s="128">
        <f>+'RT (7)'!F33</f>
        <v>0</v>
      </c>
      <c r="M203" s="128">
        <f>+'RT (7)'!G33</f>
        <v>0</v>
      </c>
      <c r="N203" s="128">
        <f>+'RT (7)'!H33</f>
        <v>0</v>
      </c>
      <c r="O203" s="128">
        <f>+'RT (7)'!I33</f>
        <v>0</v>
      </c>
      <c r="P203" s="128">
        <f>+'RT (7)'!J33</f>
        <v>0</v>
      </c>
      <c r="Q203" s="128">
        <f>+'RT (7)'!K33</f>
        <v>0</v>
      </c>
      <c r="R203" s="128">
        <f>+'RT (7)'!L33</f>
        <v>0</v>
      </c>
      <c r="S203" s="128">
        <f>+'RT (7)'!M33</f>
        <v>0</v>
      </c>
      <c r="T203" s="178">
        <f t="shared" si="12"/>
        <v>0</v>
      </c>
      <c r="U203" s="19">
        <f t="shared" si="13"/>
        <v>0</v>
      </c>
      <c r="V203" s="178">
        <f t="shared" si="14"/>
        <v>0</v>
      </c>
      <c r="W203" s="19">
        <f t="shared" si="15"/>
        <v>0</v>
      </c>
    </row>
    <row r="204" spans="1:23">
      <c r="A204" s="128">
        <v>7</v>
      </c>
      <c r="B204" s="128" t="e">
        <f>+'RT (7)'!#REF!</f>
        <v>#REF!</v>
      </c>
      <c r="C204" s="128" t="e">
        <f>+'RT (7)'!#REF!</f>
        <v>#REF!</v>
      </c>
      <c r="D204" s="128" t="e">
        <f>+'RT (7)'!#REF!</f>
        <v>#REF!</v>
      </c>
      <c r="E204" s="128" t="e">
        <f>+'RT (7)'!#REF!</f>
        <v>#REF!</v>
      </c>
      <c r="F204" s="128" t="e">
        <f>+'RT (7)'!#REF!</f>
        <v>#REF!</v>
      </c>
      <c r="G204" s="128">
        <f>+'RT (7)'!A34</f>
        <v>0</v>
      </c>
      <c r="H204" s="128">
        <f>+'RT (7)'!B34</f>
        <v>0</v>
      </c>
      <c r="I204" s="128">
        <f>+'RT (7)'!C34</f>
        <v>0</v>
      </c>
      <c r="J204" s="128">
        <f>+'RT (7)'!D34</f>
        <v>0</v>
      </c>
      <c r="K204" s="128">
        <f>+'RT (7)'!E34</f>
        <v>0</v>
      </c>
      <c r="L204" s="128">
        <f>+'RT (7)'!F34</f>
        <v>0</v>
      </c>
      <c r="M204" s="128">
        <f>+'RT (7)'!G34</f>
        <v>0</v>
      </c>
      <c r="N204" s="128">
        <f>+'RT (7)'!H34</f>
        <v>0</v>
      </c>
      <c r="O204" s="128">
        <f>+'RT (7)'!I34</f>
        <v>0</v>
      </c>
      <c r="P204" s="128">
        <f>+'RT (7)'!J34</f>
        <v>0</v>
      </c>
      <c r="Q204" s="128">
        <f>+'RT (7)'!K34</f>
        <v>0</v>
      </c>
      <c r="R204" s="128">
        <f>+'RT (7)'!L34</f>
        <v>0</v>
      </c>
      <c r="S204" s="128">
        <f>+'RT (7)'!M34</f>
        <v>0</v>
      </c>
      <c r="T204" s="178">
        <f t="shared" si="12"/>
        <v>0</v>
      </c>
      <c r="U204" s="19">
        <f t="shared" si="13"/>
        <v>0</v>
      </c>
      <c r="V204" s="178">
        <f t="shared" si="14"/>
        <v>0</v>
      </c>
      <c r="W204" s="19">
        <f t="shared" si="15"/>
        <v>0</v>
      </c>
    </row>
    <row r="205" spans="1:23">
      <c r="A205" s="128">
        <v>7</v>
      </c>
      <c r="B205" s="128" t="e">
        <f>+'RT (7)'!#REF!</f>
        <v>#REF!</v>
      </c>
      <c r="C205" s="128" t="e">
        <f>+'RT (7)'!#REF!</f>
        <v>#REF!</v>
      </c>
      <c r="D205" s="128" t="e">
        <f>+'RT (7)'!#REF!</f>
        <v>#REF!</v>
      </c>
      <c r="E205" s="128" t="e">
        <f>+'RT (7)'!#REF!</f>
        <v>#REF!</v>
      </c>
      <c r="F205" s="128" t="e">
        <f>+'RT (7)'!#REF!</f>
        <v>#REF!</v>
      </c>
      <c r="G205" s="128">
        <f>+'RT (7)'!A35</f>
        <v>0</v>
      </c>
      <c r="H205" s="128">
        <f>+'RT (7)'!B35</f>
        <v>0</v>
      </c>
      <c r="I205" s="128">
        <f>+'RT (7)'!C35</f>
        <v>0</v>
      </c>
      <c r="J205" s="128">
        <f>+'RT (7)'!D35</f>
        <v>0</v>
      </c>
      <c r="K205" s="128">
        <f>+'RT (7)'!E35</f>
        <v>0</v>
      </c>
      <c r="L205" s="128">
        <f>+'RT (7)'!F35</f>
        <v>0</v>
      </c>
      <c r="M205" s="128">
        <f>+'RT (7)'!G35</f>
        <v>0</v>
      </c>
      <c r="N205" s="128">
        <f>+'RT (7)'!H35</f>
        <v>0</v>
      </c>
      <c r="O205" s="128">
        <f>+'RT (7)'!I35</f>
        <v>0</v>
      </c>
      <c r="P205" s="128">
        <f>+'RT (7)'!J35</f>
        <v>0</v>
      </c>
      <c r="Q205" s="128">
        <f>+'RT (7)'!K35</f>
        <v>0</v>
      </c>
      <c r="R205" s="128">
        <f>+'RT (7)'!L35</f>
        <v>0</v>
      </c>
      <c r="S205" s="128">
        <f>+'RT (7)'!M35</f>
        <v>0</v>
      </c>
      <c r="T205" s="178">
        <f t="shared" si="12"/>
        <v>0</v>
      </c>
      <c r="U205" s="19">
        <f t="shared" si="13"/>
        <v>0</v>
      </c>
      <c r="V205" s="178">
        <f t="shared" si="14"/>
        <v>0</v>
      </c>
      <c r="W205" s="19">
        <f t="shared" si="15"/>
        <v>0</v>
      </c>
    </row>
    <row r="206" spans="1:23">
      <c r="A206" s="128">
        <v>7</v>
      </c>
      <c r="B206" s="128" t="e">
        <f>+'RT (7)'!#REF!</f>
        <v>#REF!</v>
      </c>
      <c r="C206" s="128" t="e">
        <f>+'RT (7)'!#REF!</f>
        <v>#REF!</v>
      </c>
      <c r="D206" s="128" t="e">
        <f>+'RT (7)'!#REF!</f>
        <v>#REF!</v>
      </c>
      <c r="E206" s="128" t="e">
        <f>+'RT (7)'!#REF!</f>
        <v>#REF!</v>
      </c>
      <c r="F206" s="128" t="e">
        <f>+'RT (7)'!#REF!</f>
        <v>#REF!</v>
      </c>
      <c r="G206" s="128">
        <f>+'RT (7)'!A36</f>
        <v>0</v>
      </c>
      <c r="H206" s="128" t="str">
        <f>+'RT (7)'!B36</f>
        <v>States/regions</v>
      </c>
      <c r="I206" s="128">
        <f>+'RT (7)'!C36</f>
        <v>0</v>
      </c>
      <c r="J206" s="128">
        <f>+'RT (7)'!D36</f>
        <v>0</v>
      </c>
      <c r="K206" s="128">
        <f>+'RT (7)'!E36</f>
        <v>0</v>
      </c>
      <c r="L206" s="128">
        <f>+'RT (7)'!F36</f>
        <v>0</v>
      </c>
      <c r="M206" s="128">
        <f>+'RT (7)'!G36</f>
        <v>0</v>
      </c>
      <c r="N206" s="128">
        <f>+'RT (7)'!H36</f>
        <v>0</v>
      </c>
      <c r="O206" s="128">
        <f>+'RT (7)'!I36</f>
        <v>0</v>
      </c>
      <c r="P206" s="128">
        <f>+'RT (7)'!J36</f>
        <v>0</v>
      </c>
      <c r="Q206" s="128">
        <f>+'RT (7)'!K36</f>
        <v>0</v>
      </c>
      <c r="R206" s="128">
        <f>+'RT (7)'!L36</f>
        <v>0</v>
      </c>
      <c r="S206" s="128">
        <f>+'RT (7)'!M36</f>
        <v>0</v>
      </c>
      <c r="T206" s="178">
        <f t="shared" si="12"/>
        <v>0</v>
      </c>
      <c r="U206" s="19">
        <f t="shared" si="13"/>
        <v>0</v>
      </c>
      <c r="V206" s="178">
        <f t="shared" si="14"/>
        <v>0</v>
      </c>
      <c r="W206" s="19">
        <f t="shared" si="15"/>
        <v>0</v>
      </c>
    </row>
    <row r="207" spans="1:23">
      <c r="A207" s="128">
        <v>7</v>
      </c>
      <c r="B207" s="128" t="e">
        <f>+'RT (7)'!#REF!</f>
        <v>#REF!</v>
      </c>
      <c r="C207" s="128" t="e">
        <f>+'RT (7)'!#REF!</f>
        <v>#REF!</v>
      </c>
      <c r="D207" s="128" t="e">
        <f>+'RT (7)'!#REF!</f>
        <v>#REF!</v>
      </c>
      <c r="E207" s="128" t="e">
        <f>+'RT (7)'!#REF!</f>
        <v>#REF!</v>
      </c>
      <c r="F207" s="128" t="e">
        <f>+'RT (7)'!#REF!</f>
        <v>#REF!</v>
      </c>
      <c r="G207" s="128">
        <f>+'RT (7)'!A37</f>
        <v>18</v>
      </c>
      <c r="H207" s="128" t="str">
        <f>+'RT (7)'!B37</f>
        <v>Contribution to the State/region social development fund</v>
      </c>
      <c r="I207" s="128">
        <f>+'RT (7)'!C37</f>
        <v>0</v>
      </c>
      <c r="J207" s="128">
        <f>+'RT (7)'!D37</f>
        <v>0</v>
      </c>
      <c r="K207" s="128">
        <f>+'RT (7)'!E37</f>
        <v>0</v>
      </c>
      <c r="L207" s="128">
        <f>+'RT (7)'!F37</f>
        <v>0</v>
      </c>
      <c r="M207" s="128">
        <f>+'RT (7)'!G37</f>
        <v>0</v>
      </c>
      <c r="N207" s="128">
        <f>+'RT (7)'!H37</f>
        <v>0</v>
      </c>
      <c r="O207" s="128">
        <f>+'RT (7)'!I37</f>
        <v>0</v>
      </c>
      <c r="P207" s="128">
        <f>+'RT (7)'!J37</f>
        <v>0</v>
      </c>
      <c r="Q207" s="128">
        <f>+'RT (7)'!K37</f>
        <v>0</v>
      </c>
      <c r="R207" s="128">
        <f>+'RT (7)'!L37</f>
        <v>0</v>
      </c>
      <c r="S207" s="128">
        <f>+'RT (7)'!M37</f>
        <v>0</v>
      </c>
      <c r="T207" s="178">
        <f t="shared" si="12"/>
        <v>0</v>
      </c>
      <c r="U207" s="19">
        <f t="shared" si="13"/>
        <v>0</v>
      </c>
      <c r="V207" s="178">
        <f t="shared" si="14"/>
        <v>0</v>
      </c>
      <c r="W207" s="19">
        <f t="shared" si="15"/>
        <v>0</v>
      </c>
    </row>
    <row r="208" spans="1:23">
      <c r="A208" s="128">
        <v>7</v>
      </c>
      <c r="B208" s="128" t="e">
        <f>+'RT (7)'!#REF!</f>
        <v>#REF!</v>
      </c>
      <c r="C208" s="128" t="e">
        <f>+'RT (7)'!#REF!</f>
        <v>#REF!</v>
      </c>
      <c r="D208" s="128" t="e">
        <f>+'RT (7)'!#REF!</f>
        <v>#REF!</v>
      </c>
      <c r="E208" s="128" t="e">
        <f>+'RT (7)'!#REF!</f>
        <v>#REF!</v>
      </c>
      <c r="F208" s="128" t="e">
        <f>+'RT (7)'!#REF!</f>
        <v>#REF!</v>
      </c>
      <c r="G208" s="128">
        <f>+'RT (7)'!A38</f>
        <v>0</v>
      </c>
      <c r="H208" s="128" t="str">
        <f>+'RT (7)'!B38</f>
        <v>Social payments</v>
      </c>
      <c r="I208" s="128">
        <f>+'RT (7)'!C38</f>
        <v>0</v>
      </c>
      <c r="J208" s="128">
        <f>+'RT (7)'!D38</f>
        <v>0</v>
      </c>
      <c r="K208" s="128">
        <f>+'RT (7)'!E38</f>
        <v>0</v>
      </c>
      <c r="L208" s="128">
        <f>+'RT (7)'!F38</f>
        <v>0</v>
      </c>
      <c r="M208" s="128">
        <f>+'RT (7)'!G38</f>
        <v>0</v>
      </c>
      <c r="N208" s="128">
        <f>+'RT (7)'!H38</f>
        <v>0</v>
      </c>
      <c r="O208" s="128">
        <f>+'RT (7)'!I38</f>
        <v>0</v>
      </c>
      <c r="P208" s="128">
        <f>+'RT (7)'!J38</f>
        <v>0</v>
      </c>
      <c r="Q208" s="128">
        <f>+'RT (7)'!K38</f>
        <v>0</v>
      </c>
      <c r="R208" s="128">
        <f>+'RT (7)'!L38</f>
        <v>0</v>
      </c>
      <c r="S208" s="128">
        <f>+'RT (7)'!M38</f>
        <v>0</v>
      </c>
      <c r="T208" s="178">
        <f t="shared" si="12"/>
        <v>0</v>
      </c>
      <c r="U208" s="19">
        <f t="shared" si="13"/>
        <v>0</v>
      </c>
      <c r="V208" s="178">
        <f t="shared" si="14"/>
        <v>0</v>
      </c>
      <c r="W208" s="19">
        <f t="shared" si="15"/>
        <v>0</v>
      </c>
    </row>
    <row r="209" spans="1:23">
      <c r="A209" s="128">
        <v>7</v>
      </c>
      <c r="B209" s="128" t="e">
        <f>+'RT (7)'!#REF!</f>
        <v>#REF!</v>
      </c>
      <c r="C209" s="128" t="e">
        <f>+'RT (7)'!#REF!</f>
        <v>#REF!</v>
      </c>
      <c r="D209" s="128" t="e">
        <f>+'RT (7)'!#REF!</f>
        <v>#REF!</v>
      </c>
      <c r="E209" s="128" t="e">
        <f>+'RT (7)'!#REF!</f>
        <v>#REF!</v>
      </c>
      <c r="F209" s="128" t="e">
        <f>+'RT (7)'!#REF!</f>
        <v>#REF!</v>
      </c>
      <c r="G209" s="128">
        <f>+'RT (7)'!A39</f>
        <v>19</v>
      </c>
      <c r="H209" s="128" t="str">
        <f>+'RT (7)'!B39</f>
        <v>Mandatory Corporate Social Responsibility</v>
      </c>
      <c r="I209" s="128">
        <f>+'RT (7)'!C39</f>
        <v>0</v>
      </c>
      <c r="J209" s="128">
        <f>+'RT (7)'!D39</f>
        <v>0</v>
      </c>
      <c r="K209" s="128">
        <f>+'RT (7)'!E39</f>
        <v>0</v>
      </c>
      <c r="L209" s="128">
        <f>+'RT (7)'!F39</f>
        <v>0</v>
      </c>
      <c r="M209" s="128">
        <f>+'RT (7)'!G39</f>
        <v>0</v>
      </c>
      <c r="N209" s="128">
        <f>+'RT (7)'!H39</f>
        <v>0</v>
      </c>
      <c r="O209" s="128">
        <f>+'RT (7)'!I39</f>
        <v>0</v>
      </c>
      <c r="P209" s="128">
        <f>+'RT (7)'!J39</f>
        <v>0</v>
      </c>
      <c r="Q209" s="128">
        <f>+'RT (7)'!K39</f>
        <v>0</v>
      </c>
      <c r="R209" s="128">
        <f>+'RT (7)'!L39</f>
        <v>0</v>
      </c>
      <c r="S209" s="128">
        <f>+'RT (7)'!M39</f>
        <v>0</v>
      </c>
      <c r="T209" s="178">
        <f t="shared" si="12"/>
        <v>0</v>
      </c>
      <c r="U209" s="19">
        <f t="shared" si="13"/>
        <v>0</v>
      </c>
      <c r="V209" s="178">
        <f t="shared" si="14"/>
        <v>0</v>
      </c>
      <c r="W209" s="19">
        <f t="shared" si="15"/>
        <v>0</v>
      </c>
    </row>
    <row r="210" spans="1:23">
      <c r="A210" s="128">
        <v>7</v>
      </c>
      <c r="B210" s="128" t="e">
        <f>+'RT (7)'!#REF!</f>
        <v>#REF!</v>
      </c>
      <c r="C210" s="128" t="e">
        <f>+'RT (7)'!#REF!</f>
        <v>#REF!</v>
      </c>
      <c r="D210" s="128" t="e">
        <f>+'RT (7)'!#REF!</f>
        <v>#REF!</v>
      </c>
      <c r="E210" s="128" t="e">
        <f>+'RT (7)'!#REF!</f>
        <v>#REF!</v>
      </c>
      <c r="F210" s="128" t="e">
        <f>+'RT (7)'!#REF!</f>
        <v>#REF!</v>
      </c>
      <c r="G210" s="128">
        <f>+'RT (7)'!A40</f>
        <v>20</v>
      </c>
      <c r="H210" s="128" t="str">
        <f>+'RT (7)'!B40</f>
        <v>Voluntary Corporate Social Responsibility</v>
      </c>
      <c r="I210" s="128">
        <f>+'RT (7)'!C40</f>
        <v>0</v>
      </c>
      <c r="J210" s="128">
        <f>+'RT (7)'!D40</f>
        <v>0</v>
      </c>
      <c r="K210" s="128">
        <f>+'RT (7)'!E40</f>
        <v>0</v>
      </c>
      <c r="L210" s="128">
        <f>+'RT (7)'!F40</f>
        <v>0</v>
      </c>
      <c r="M210" s="128">
        <f>+'RT (7)'!G40</f>
        <v>0</v>
      </c>
      <c r="N210" s="128">
        <f>+'RT (7)'!H40</f>
        <v>0</v>
      </c>
      <c r="O210" s="128">
        <f>+'RT (7)'!I40</f>
        <v>0</v>
      </c>
      <c r="P210" s="128">
        <f>+'RT (7)'!J40</f>
        <v>0</v>
      </c>
      <c r="Q210" s="128">
        <f>+'RT (7)'!K40</f>
        <v>0</v>
      </c>
      <c r="R210" s="128">
        <f>+'RT (7)'!L40</f>
        <v>0</v>
      </c>
      <c r="S210" s="128">
        <f>+'RT (7)'!M40</f>
        <v>0</v>
      </c>
      <c r="T210" s="178">
        <f t="shared" si="12"/>
        <v>0</v>
      </c>
      <c r="U210" s="19">
        <f t="shared" si="13"/>
        <v>0</v>
      </c>
      <c r="V210" s="178">
        <f t="shared" si="14"/>
        <v>0</v>
      </c>
      <c r="W210" s="19">
        <f t="shared" si="15"/>
        <v>0</v>
      </c>
    </row>
    <row r="211" spans="1:23">
      <c r="A211" s="128">
        <v>7</v>
      </c>
      <c r="B211" s="128" t="e">
        <f>+'RT (7)'!#REF!</f>
        <v>#REF!</v>
      </c>
      <c r="C211" s="128" t="e">
        <f>+'RT (7)'!#REF!</f>
        <v>#REF!</v>
      </c>
      <c r="D211" s="128" t="e">
        <f>+'RT (7)'!#REF!</f>
        <v>#REF!</v>
      </c>
      <c r="E211" s="128" t="e">
        <f>+'RT (7)'!#REF!</f>
        <v>#REF!</v>
      </c>
      <c r="F211" s="128" t="e">
        <f>+'RT (7)'!#REF!</f>
        <v>#REF!</v>
      </c>
      <c r="G211" s="128">
        <f>+'RT (7)'!A41</f>
        <v>0</v>
      </c>
      <c r="H211" s="128" t="str">
        <f>+'RT (7)'!B41</f>
        <v>Total payments in cash</v>
      </c>
      <c r="I211" s="128">
        <f>+'RT (7)'!C41</f>
        <v>0</v>
      </c>
      <c r="J211" s="128">
        <f>+'RT (7)'!D41</f>
        <v>406620611</v>
      </c>
      <c r="K211" s="128">
        <f>+'RT (7)'!E41</f>
        <v>-48077700</v>
      </c>
      <c r="L211" s="128">
        <f>+'RT (7)'!F41</f>
        <v>358542911</v>
      </c>
      <c r="M211" s="128">
        <f>+'RT (7)'!G41</f>
        <v>0</v>
      </c>
      <c r="N211" s="128">
        <f>+'RT (7)'!H41</f>
        <v>363174566.95999998</v>
      </c>
      <c r="O211" s="128">
        <f>+'RT (7)'!I41</f>
        <v>0</v>
      </c>
      <c r="P211" s="128">
        <f>+'RT (7)'!J41</f>
        <v>363174566.95999998</v>
      </c>
      <c r="Q211" s="128">
        <f>+'RT (7)'!K41</f>
        <v>0</v>
      </c>
      <c r="R211" s="128">
        <f>+'RT (7)'!L41</f>
        <v>-4631655.9599999785</v>
      </c>
      <c r="S211" s="128">
        <f>+'RT (7)'!M41</f>
        <v>0</v>
      </c>
      <c r="T211" s="178">
        <f t="shared" si="12"/>
        <v>43446044.040000021</v>
      </c>
      <c r="U211" s="19">
        <f t="shared" si="13"/>
        <v>0</v>
      </c>
      <c r="V211" s="178">
        <f t="shared" si="14"/>
        <v>0</v>
      </c>
      <c r="W211" s="19">
        <f t="shared" si="15"/>
        <v>-4631655.9599999785</v>
      </c>
    </row>
    <row r="212" spans="1:23">
      <c r="A212" s="128">
        <v>8</v>
      </c>
      <c r="B212" s="128" t="e">
        <f>+'RT (8)'!#REF!</f>
        <v>#REF!</v>
      </c>
      <c r="C212" s="128" t="e">
        <f>+'RT (8)'!#REF!</f>
        <v>#REF!</v>
      </c>
      <c r="D212" s="128" t="e">
        <f>+'RT (8)'!#REF!</f>
        <v>#REF!</v>
      </c>
      <c r="E212" s="128" t="e">
        <f>+'RT (8)'!#REF!</f>
        <v>#REF!</v>
      </c>
      <c r="F212" s="128" t="e">
        <f>+'RT (8)'!#REF!</f>
        <v>#REF!</v>
      </c>
      <c r="G212" s="128">
        <f>+'RT (8)'!A9</f>
        <v>0</v>
      </c>
      <c r="H212" s="128" t="str">
        <f>+'RT (8)'!B9</f>
        <v>Payments in kind</v>
      </c>
      <c r="I212" s="128">
        <f>+'RT (8)'!C9</f>
        <v>0</v>
      </c>
      <c r="J212" s="128">
        <f>+'RT (8)'!D9</f>
        <v>0</v>
      </c>
      <c r="K212" s="128">
        <f>+'RT (8)'!E9</f>
        <v>0</v>
      </c>
      <c r="L212" s="128">
        <f>+'RT (8)'!F9</f>
        <v>0</v>
      </c>
      <c r="M212" s="128">
        <f>+'RT (8)'!G9</f>
        <v>0</v>
      </c>
      <c r="N212" s="128">
        <f>+'RT (8)'!H9</f>
        <v>0</v>
      </c>
      <c r="O212" s="128">
        <f>+'RT (8)'!I9</f>
        <v>0</v>
      </c>
      <c r="P212" s="128">
        <f>+'RT (8)'!J9</f>
        <v>0</v>
      </c>
      <c r="Q212" s="128">
        <f>+'RT (8)'!K9</f>
        <v>0</v>
      </c>
      <c r="R212" s="128">
        <f>+'RT (8)'!L9</f>
        <v>0</v>
      </c>
      <c r="S212" s="128">
        <f>+'RT (8)'!M9</f>
        <v>0</v>
      </c>
      <c r="T212" s="178">
        <f t="shared" si="12"/>
        <v>0</v>
      </c>
      <c r="U212" s="19">
        <f t="shared" si="13"/>
        <v>0</v>
      </c>
      <c r="V212" s="178">
        <f t="shared" si="14"/>
        <v>0</v>
      </c>
      <c r="W212" s="19">
        <f t="shared" si="15"/>
        <v>0</v>
      </c>
    </row>
    <row r="213" spans="1:23">
      <c r="A213" s="128">
        <v>8</v>
      </c>
      <c r="B213" s="128" t="e">
        <f>+'RT (8)'!#REF!</f>
        <v>#REF!</v>
      </c>
      <c r="C213" s="128" t="e">
        <f>+'RT (8)'!#REF!</f>
        <v>#REF!</v>
      </c>
      <c r="D213" s="128" t="e">
        <f>+'RT (8)'!#REF!</f>
        <v>#REF!</v>
      </c>
      <c r="E213" s="128" t="e">
        <f>+'RT (8)'!#REF!</f>
        <v>#REF!</v>
      </c>
      <c r="F213" s="128" t="e">
        <f>+'RT (8)'!#REF!</f>
        <v>#REF!</v>
      </c>
      <c r="G213" s="128">
        <f>+'RT (8)'!A10</f>
        <v>0</v>
      </c>
      <c r="H213" s="128" t="str">
        <f>+'RT (8)'!B10</f>
        <v>In (Please mention the commodity)</v>
      </c>
      <c r="I213" s="128">
        <f>+'RT (8)'!C10</f>
        <v>0</v>
      </c>
      <c r="J213" s="128">
        <f>+'RT (8)'!D10</f>
        <v>0</v>
      </c>
      <c r="K213" s="128">
        <f>+'RT (8)'!E10</f>
        <v>0</v>
      </c>
      <c r="L213" s="128">
        <f>+'RT (8)'!F10</f>
        <v>0</v>
      </c>
      <c r="M213" s="128">
        <f>+'RT (8)'!G10</f>
        <v>0</v>
      </c>
      <c r="N213" s="128">
        <f>+'RT (8)'!H10</f>
        <v>0</v>
      </c>
      <c r="O213" s="128">
        <f>+'RT (8)'!I10</f>
        <v>0</v>
      </c>
      <c r="P213" s="128">
        <f>+'RT (8)'!J10</f>
        <v>0</v>
      </c>
      <c r="Q213" s="128">
        <f>+'RT (8)'!K10</f>
        <v>0</v>
      </c>
      <c r="R213" s="128">
        <f>+'RT (8)'!L10</f>
        <v>0</v>
      </c>
      <c r="S213" s="128">
        <f>+'RT (8)'!M10</f>
        <v>0</v>
      </c>
      <c r="T213" s="178">
        <f t="shared" si="12"/>
        <v>0</v>
      </c>
      <c r="U213" s="19">
        <f t="shared" si="13"/>
        <v>0</v>
      </c>
      <c r="V213" s="178">
        <f t="shared" si="14"/>
        <v>0</v>
      </c>
      <c r="W213" s="19">
        <f t="shared" si="15"/>
        <v>0</v>
      </c>
    </row>
    <row r="214" spans="1:23">
      <c r="A214" s="128">
        <v>8</v>
      </c>
      <c r="B214" s="128" t="e">
        <f>+'RT (8)'!#REF!</f>
        <v>#REF!</v>
      </c>
      <c r="C214" s="128" t="e">
        <f>+'RT (8)'!#REF!</f>
        <v>#REF!</v>
      </c>
      <c r="D214" s="128" t="e">
        <f>+'RT (8)'!#REF!</f>
        <v>#REF!</v>
      </c>
      <c r="E214" s="128" t="e">
        <f>+'RT (8)'!#REF!</f>
        <v>#REF!</v>
      </c>
      <c r="F214" s="128" t="e">
        <f>+'RT (8)'!#REF!</f>
        <v>#REF!</v>
      </c>
      <c r="G214" s="128">
        <f>+'RT (8)'!A11</f>
        <v>1</v>
      </c>
      <c r="H214" s="128" t="str">
        <f>+'RT (8)'!B11</f>
        <v>Production Split (Government and SOEs share)</v>
      </c>
      <c r="I214" s="128">
        <f>+'RT (8)'!C11</f>
        <v>0</v>
      </c>
      <c r="J214" s="128">
        <f>+'RT (8)'!D11</f>
        <v>0</v>
      </c>
      <c r="K214" s="128">
        <f>+'RT (8)'!E11</f>
        <v>0</v>
      </c>
      <c r="L214" s="128">
        <f>+'RT (8)'!F11</f>
        <v>0</v>
      </c>
      <c r="M214" s="128">
        <f>+'RT (8)'!G11</f>
        <v>0</v>
      </c>
      <c r="N214" s="128">
        <f>+'RT (8)'!H11</f>
        <v>0</v>
      </c>
      <c r="O214" s="128">
        <f>+'RT (8)'!I11</f>
        <v>0</v>
      </c>
      <c r="P214" s="128">
        <f>+'RT (8)'!J11</f>
        <v>0</v>
      </c>
      <c r="Q214" s="128">
        <f>+'RT (8)'!K11</f>
        <v>0</v>
      </c>
      <c r="R214" s="128">
        <f>+'RT (8)'!L11</f>
        <v>0</v>
      </c>
      <c r="S214" s="128">
        <f>+'RT (8)'!M11</f>
        <v>0</v>
      </c>
      <c r="T214" s="178">
        <f t="shared" si="12"/>
        <v>0</v>
      </c>
      <c r="U214" s="19">
        <f t="shared" si="13"/>
        <v>0</v>
      </c>
      <c r="V214" s="178">
        <f t="shared" si="14"/>
        <v>0</v>
      </c>
      <c r="W214" s="19">
        <f t="shared" si="15"/>
        <v>0</v>
      </c>
    </row>
    <row r="215" spans="1:23">
      <c r="A215" s="128">
        <v>8</v>
      </c>
      <c r="B215" s="128" t="e">
        <f>+'RT (8)'!#REF!</f>
        <v>#REF!</v>
      </c>
      <c r="C215" s="128" t="e">
        <f>+'RT (8)'!#REF!</f>
        <v>#REF!</v>
      </c>
      <c r="D215" s="128" t="e">
        <f>+'RT (8)'!#REF!</f>
        <v>#REF!</v>
      </c>
      <c r="E215" s="128" t="e">
        <f>+'RT (8)'!#REF!</f>
        <v>#REF!</v>
      </c>
      <c r="F215" s="128" t="e">
        <f>+'RT (8)'!#REF!</f>
        <v>#REF!</v>
      </c>
      <c r="G215" s="128">
        <f>+'RT (8)'!A12</f>
        <v>2</v>
      </c>
      <c r="H215" s="128" t="str">
        <f>+'RT (8)'!B12</f>
        <v>Royalties</v>
      </c>
      <c r="I215" s="128">
        <f>+'RT (8)'!C12</f>
        <v>0</v>
      </c>
      <c r="J215" s="128">
        <f>+'RT (8)'!D12</f>
        <v>0</v>
      </c>
      <c r="K215" s="128">
        <f>+'RT (8)'!E12</f>
        <v>0</v>
      </c>
      <c r="L215" s="128">
        <f>+'RT (8)'!F12</f>
        <v>0</v>
      </c>
      <c r="M215" s="128">
        <f>+'RT (8)'!G12</f>
        <v>0</v>
      </c>
      <c r="N215" s="128">
        <f>+'RT (8)'!H12</f>
        <v>0</v>
      </c>
      <c r="O215" s="128">
        <f>+'RT (8)'!I12</f>
        <v>0</v>
      </c>
      <c r="P215" s="128">
        <f>+'RT (8)'!J12</f>
        <v>0</v>
      </c>
      <c r="Q215" s="128">
        <f>+'RT (8)'!K12</f>
        <v>0</v>
      </c>
      <c r="R215" s="128">
        <f>+'RT (8)'!L12</f>
        <v>0</v>
      </c>
      <c r="S215" s="128">
        <f>+'RT (8)'!M12</f>
        <v>0</v>
      </c>
      <c r="T215" s="178">
        <f t="shared" si="12"/>
        <v>0</v>
      </c>
      <c r="U215" s="19">
        <f t="shared" si="13"/>
        <v>0</v>
      </c>
      <c r="V215" s="178">
        <f t="shared" si="14"/>
        <v>0</v>
      </c>
      <c r="W215" s="19">
        <f t="shared" si="15"/>
        <v>0</v>
      </c>
    </row>
    <row r="216" spans="1:23">
      <c r="A216" s="128">
        <v>8</v>
      </c>
      <c r="B216" s="128" t="e">
        <f>+'RT (8)'!#REF!</f>
        <v>#REF!</v>
      </c>
      <c r="C216" s="128" t="e">
        <f>+'RT (8)'!#REF!</f>
        <v>#REF!</v>
      </c>
      <c r="D216" s="128" t="e">
        <f>+'RT (8)'!#REF!</f>
        <v>#REF!</v>
      </c>
      <c r="E216" s="128" t="e">
        <f>+'RT (8)'!#REF!</f>
        <v>#REF!</v>
      </c>
      <c r="F216" s="128" t="e">
        <f>+'RT (8)'!#REF!</f>
        <v>#REF!</v>
      </c>
      <c r="G216" s="128">
        <f>+'RT (8)'!A13</f>
        <v>0</v>
      </c>
      <c r="H216" s="128" t="str">
        <f>+'RT (8)'!B13</f>
        <v>Payments in cash</v>
      </c>
      <c r="I216" s="128">
        <f>+'RT (8)'!C13</f>
        <v>0</v>
      </c>
      <c r="J216" s="128">
        <f>+'RT (8)'!D13</f>
        <v>0</v>
      </c>
      <c r="K216" s="128">
        <f>+'RT (8)'!E13</f>
        <v>0</v>
      </c>
      <c r="L216" s="128">
        <f>+'RT (8)'!F13</f>
        <v>0</v>
      </c>
      <c r="M216" s="128">
        <f>+'RT (8)'!G13</f>
        <v>0</v>
      </c>
      <c r="N216" s="128">
        <f>+'RT (8)'!H13</f>
        <v>0</v>
      </c>
      <c r="O216" s="128">
        <f>+'RT (8)'!I13</f>
        <v>0</v>
      </c>
      <c r="P216" s="128">
        <f>+'RT (8)'!J13</f>
        <v>0</v>
      </c>
      <c r="Q216" s="128">
        <f>+'RT (8)'!K13</f>
        <v>0</v>
      </c>
      <c r="R216" s="128">
        <f>+'RT (8)'!L13</f>
        <v>0</v>
      </c>
      <c r="S216" s="128">
        <f>+'RT (8)'!M13</f>
        <v>0</v>
      </c>
      <c r="T216" s="178">
        <f t="shared" si="12"/>
        <v>0</v>
      </c>
      <c r="U216" s="19">
        <f t="shared" si="13"/>
        <v>0</v>
      </c>
      <c r="V216" s="178">
        <f t="shared" si="14"/>
        <v>0</v>
      </c>
      <c r="W216" s="19">
        <f t="shared" si="15"/>
        <v>0</v>
      </c>
    </row>
    <row r="217" spans="1:23">
      <c r="A217" s="128">
        <v>8</v>
      </c>
      <c r="B217" s="128" t="e">
        <f>+'RT (8)'!#REF!</f>
        <v>#REF!</v>
      </c>
      <c r="C217" s="128" t="e">
        <f>+'RT (8)'!#REF!</f>
        <v>#REF!</v>
      </c>
      <c r="D217" s="128" t="e">
        <f>+'RT (8)'!#REF!</f>
        <v>#REF!</v>
      </c>
      <c r="E217" s="128" t="e">
        <f>+'RT (8)'!#REF!</f>
        <v>#REF!</v>
      </c>
      <c r="F217" s="128" t="e">
        <f>+'RT (8)'!#REF!</f>
        <v>#REF!</v>
      </c>
      <c r="G217" s="128">
        <f>+'RT (8)'!A14</f>
        <v>0</v>
      </c>
      <c r="H217" s="128" t="str">
        <f>+'RT (8)'!B14</f>
        <v>MoF-IRD-Customs Department</v>
      </c>
      <c r="I217" s="128">
        <f>+'RT (8)'!C14</f>
        <v>0</v>
      </c>
      <c r="J217" s="128">
        <f>+'RT (8)'!D14</f>
        <v>0</v>
      </c>
      <c r="K217" s="128">
        <f>+'RT (8)'!E14</f>
        <v>0</v>
      </c>
      <c r="L217" s="128">
        <f>+'RT (8)'!F14</f>
        <v>0</v>
      </c>
      <c r="M217" s="128">
        <f>+'RT (8)'!G14</f>
        <v>0</v>
      </c>
      <c r="N217" s="128">
        <f>+'RT (8)'!H14</f>
        <v>0</v>
      </c>
      <c r="O217" s="128">
        <f>+'RT (8)'!I14</f>
        <v>0</v>
      </c>
      <c r="P217" s="128">
        <f>+'RT (8)'!J14</f>
        <v>0</v>
      </c>
      <c r="Q217" s="128">
        <f>+'RT (8)'!K14</f>
        <v>0</v>
      </c>
      <c r="R217" s="128">
        <f>+'RT (8)'!L14</f>
        <v>0</v>
      </c>
      <c r="S217" s="128">
        <f>+'RT (8)'!M14</f>
        <v>0</v>
      </c>
      <c r="T217" s="178">
        <f t="shared" si="12"/>
        <v>0</v>
      </c>
      <c r="U217" s="19">
        <f t="shared" si="13"/>
        <v>0</v>
      </c>
      <c r="V217" s="178">
        <f t="shared" si="14"/>
        <v>0</v>
      </c>
      <c r="W217" s="19">
        <f t="shared" si="15"/>
        <v>0</v>
      </c>
    </row>
    <row r="218" spans="1:23">
      <c r="A218" s="128">
        <v>8</v>
      </c>
      <c r="B218" s="128" t="e">
        <f>+'RT (8)'!#REF!</f>
        <v>#REF!</v>
      </c>
      <c r="C218" s="128" t="e">
        <f>+'RT (8)'!#REF!</f>
        <v>#REF!</v>
      </c>
      <c r="D218" s="128" t="e">
        <f>+'RT (8)'!#REF!</f>
        <v>#REF!</v>
      </c>
      <c r="E218" s="128" t="e">
        <f>+'RT (8)'!#REF!</f>
        <v>#REF!</v>
      </c>
      <c r="F218" s="128" t="e">
        <f>+'RT (8)'!#REF!</f>
        <v>#REF!</v>
      </c>
      <c r="G218" s="128">
        <f>+'RT (8)'!A15</f>
        <v>1</v>
      </c>
      <c r="H218" s="128" t="str">
        <f>+'RT (8)'!B15</f>
        <v>Corporate Income Tax (CIT)</v>
      </c>
      <c r="I218" s="128">
        <f>+'RT (8)'!C15</f>
        <v>0</v>
      </c>
      <c r="J218" s="128">
        <f>+'RT (8)'!D15</f>
        <v>0</v>
      </c>
      <c r="K218" s="128">
        <f>+'RT (8)'!E15</f>
        <v>0</v>
      </c>
      <c r="L218" s="128">
        <f>+'RT (8)'!F15</f>
        <v>0</v>
      </c>
      <c r="M218" s="128">
        <f>+'RT (8)'!G15</f>
        <v>0</v>
      </c>
      <c r="N218" s="128">
        <f>+'RT (8)'!H15</f>
        <v>0</v>
      </c>
      <c r="O218" s="128">
        <f>+'RT (8)'!I15</f>
        <v>0</v>
      </c>
      <c r="P218" s="128">
        <f>+'RT (8)'!J15</f>
        <v>0</v>
      </c>
      <c r="Q218" s="128">
        <f>+'RT (8)'!K15</f>
        <v>0</v>
      </c>
      <c r="R218" s="128">
        <f>+'RT (8)'!L15</f>
        <v>0</v>
      </c>
      <c r="S218" s="128">
        <f>+'RT (8)'!M15</f>
        <v>0</v>
      </c>
      <c r="T218" s="178">
        <f t="shared" si="12"/>
        <v>0</v>
      </c>
      <c r="U218" s="19">
        <f t="shared" si="13"/>
        <v>0</v>
      </c>
      <c r="V218" s="178">
        <f t="shared" si="14"/>
        <v>0</v>
      </c>
      <c r="W218" s="19">
        <f t="shared" si="15"/>
        <v>0</v>
      </c>
    </row>
    <row r="219" spans="1:23">
      <c r="A219" s="128">
        <v>8</v>
      </c>
      <c r="B219" s="128" t="e">
        <f>+'RT (8)'!#REF!</f>
        <v>#REF!</v>
      </c>
      <c r="C219" s="128" t="e">
        <f>+'RT (8)'!#REF!</f>
        <v>#REF!</v>
      </c>
      <c r="D219" s="128" t="e">
        <f>+'RT (8)'!#REF!</f>
        <v>#REF!</v>
      </c>
      <c r="E219" s="128" t="e">
        <f>+'RT (8)'!#REF!</f>
        <v>#REF!</v>
      </c>
      <c r="F219" s="128" t="e">
        <f>+'RT (8)'!#REF!</f>
        <v>#REF!</v>
      </c>
      <c r="G219" s="128">
        <f>+'RT (8)'!A16</f>
        <v>2</v>
      </c>
      <c r="H219" s="128" t="str">
        <f>+'RT (8)'!B16</f>
        <v>Commercial Tax</v>
      </c>
      <c r="I219" s="128">
        <f>+'RT (8)'!C16</f>
        <v>0</v>
      </c>
      <c r="J219" s="128">
        <f>+'RT (8)'!D16</f>
        <v>0</v>
      </c>
      <c r="K219" s="128">
        <f>+'RT (8)'!E16</f>
        <v>0</v>
      </c>
      <c r="L219" s="128">
        <f>+'RT (8)'!F16</f>
        <v>0</v>
      </c>
      <c r="M219" s="128">
        <f>+'RT (8)'!G16</f>
        <v>0</v>
      </c>
      <c r="N219" s="128">
        <f>+'RT (8)'!H16</f>
        <v>0</v>
      </c>
      <c r="O219" s="128">
        <f>+'RT (8)'!I16</f>
        <v>0</v>
      </c>
      <c r="P219" s="128">
        <f>+'RT (8)'!J16</f>
        <v>0</v>
      </c>
      <c r="Q219" s="128">
        <f>+'RT (8)'!K16</f>
        <v>0</v>
      </c>
      <c r="R219" s="128">
        <f>+'RT (8)'!L16</f>
        <v>0</v>
      </c>
      <c r="S219" s="128">
        <f>+'RT (8)'!M16</f>
        <v>0</v>
      </c>
      <c r="T219" s="178">
        <f t="shared" si="12"/>
        <v>0</v>
      </c>
      <c r="U219" s="19">
        <f t="shared" si="13"/>
        <v>0</v>
      </c>
      <c r="V219" s="178">
        <f t="shared" si="14"/>
        <v>0</v>
      </c>
      <c r="W219" s="19">
        <f t="shared" si="15"/>
        <v>0</v>
      </c>
    </row>
    <row r="220" spans="1:23">
      <c r="A220" s="128">
        <v>8</v>
      </c>
      <c r="B220" s="128" t="e">
        <f>+'RT (8)'!#REF!</f>
        <v>#REF!</v>
      </c>
      <c r="C220" s="128" t="e">
        <f>+'RT (8)'!#REF!</f>
        <v>#REF!</v>
      </c>
      <c r="D220" s="128" t="e">
        <f>+'RT (8)'!#REF!</f>
        <v>#REF!</v>
      </c>
      <c r="E220" s="128" t="e">
        <f>+'RT (8)'!#REF!</f>
        <v>#REF!</v>
      </c>
      <c r="F220" s="128" t="e">
        <f>+'RT (8)'!#REF!</f>
        <v>#REF!</v>
      </c>
      <c r="G220" s="128">
        <f>+'RT (8)'!A18</f>
        <v>4</v>
      </c>
      <c r="H220" s="128" t="str">
        <f>+'RT (8)'!B18</f>
        <v>Customs Duties</v>
      </c>
      <c r="I220" s="128">
        <f>+'RT (8)'!C18</f>
        <v>0</v>
      </c>
      <c r="J220" s="128">
        <f>+'RT (8)'!D18</f>
        <v>0</v>
      </c>
      <c r="K220" s="128">
        <f>+'RT (8)'!E18</f>
        <v>0</v>
      </c>
      <c r="L220" s="128">
        <f>+'RT (8)'!F18</f>
        <v>0</v>
      </c>
      <c r="M220" s="128">
        <f>+'RT (8)'!G18</f>
        <v>0</v>
      </c>
      <c r="N220" s="128">
        <f>+'RT (8)'!H18</f>
        <v>0</v>
      </c>
      <c r="O220" s="128">
        <f>+'RT (8)'!I18</f>
        <v>0</v>
      </c>
      <c r="P220" s="128">
        <f>+'RT (8)'!J18</f>
        <v>0</v>
      </c>
      <c r="Q220" s="128">
        <f>+'RT (8)'!K18</f>
        <v>0</v>
      </c>
      <c r="R220" s="128">
        <f>+'RT (8)'!L18</f>
        <v>0</v>
      </c>
      <c r="S220" s="128">
        <f>+'RT (8)'!M18</f>
        <v>0</v>
      </c>
      <c r="T220" s="178">
        <f t="shared" si="12"/>
        <v>0</v>
      </c>
      <c r="U220" s="19">
        <f t="shared" si="13"/>
        <v>0</v>
      </c>
      <c r="V220" s="178">
        <f t="shared" si="14"/>
        <v>0</v>
      </c>
      <c r="W220" s="19">
        <f t="shared" si="15"/>
        <v>0</v>
      </c>
    </row>
    <row r="221" spans="1:23">
      <c r="A221" s="128">
        <v>8</v>
      </c>
      <c r="B221" s="128" t="e">
        <f>+'RT (8)'!#REF!</f>
        <v>#REF!</v>
      </c>
      <c r="C221" s="128" t="e">
        <f>+'RT (8)'!#REF!</f>
        <v>#REF!</v>
      </c>
      <c r="D221" s="128" t="e">
        <f>+'RT (8)'!#REF!</f>
        <v>#REF!</v>
      </c>
      <c r="E221" s="128" t="e">
        <f>+'RT (8)'!#REF!</f>
        <v>#REF!</v>
      </c>
      <c r="F221" s="128" t="e">
        <f>+'RT (8)'!#REF!</f>
        <v>#REF!</v>
      </c>
      <c r="G221" s="128">
        <f>+'RT (8)'!A19</f>
        <v>5</v>
      </c>
      <c r="H221" s="128" t="str">
        <f>+'RT (8)'!B19</f>
        <v>Stamp Duties</v>
      </c>
      <c r="I221" s="128">
        <f>+'RT (8)'!C19</f>
        <v>0</v>
      </c>
      <c r="J221" s="128">
        <f>+'RT (8)'!D19</f>
        <v>0</v>
      </c>
      <c r="K221" s="128">
        <f>+'RT (8)'!E19</f>
        <v>0</v>
      </c>
      <c r="L221" s="128">
        <f>+'RT (8)'!F19</f>
        <v>0</v>
      </c>
      <c r="M221" s="128">
        <f>+'RT (8)'!G19</f>
        <v>0</v>
      </c>
      <c r="N221" s="128">
        <f>+'RT (8)'!H19</f>
        <v>0</v>
      </c>
      <c r="O221" s="128">
        <f>+'RT (8)'!I19</f>
        <v>0</v>
      </c>
      <c r="P221" s="128">
        <f>+'RT (8)'!J19</f>
        <v>0</v>
      </c>
      <c r="Q221" s="128">
        <f>+'RT (8)'!K19</f>
        <v>0</v>
      </c>
      <c r="R221" s="128">
        <f>+'RT (8)'!L19</f>
        <v>0</v>
      </c>
      <c r="S221" s="128">
        <f>+'RT (8)'!M19</f>
        <v>0</v>
      </c>
      <c r="T221" s="178">
        <f t="shared" si="12"/>
        <v>0</v>
      </c>
      <c r="U221" s="19">
        <f t="shared" si="13"/>
        <v>0</v>
      </c>
      <c r="V221" s="178">
        <f t="shared" si="14"/>
        <v>0</v>
      </c>
      <c r="W221" s="19">
        <f t="shared" si="15"/>
        <v>0</v>
      </c>
    </row>
    <row r="222" spans="1:23">
      <c r="A222" s="128">
        <v>8</v>
      </c>
      <c r="B222" s="128" t="e">
        <f>+'RT (8)'!#REF!</f>
        <v>#REF!</v>
      </c>
      <c r="C222" s="128" t="e">
        <f>+'RT (8)'!#REF!</f>
        <v>#REF!</v>
      </c>
      <c r="D222" s="128" t="e">
        <f>+'RT (8)'!#REF!</f>
        <v>#REF!</v>
      </c>
      <c r="E222" s="128" t="e">
        <f>+'RT (8)'!#REF!</f>
        <v>#REF!</v>
      </c>
      <c r="F222" s="128" t="e">
        <f>+'RT (8)'!#REF!</f>
        <v>#REF!</v>
      </c>
      <c r="G222" s="128">
        <f>+'RT (8)'!A20</f>
        <v>6</v>
      </c>
      <c r="H222" s="128" t="str">
        <f>+'RT (8)'!B20</f>
        <v>Capital Gains Tax</v>
      </c>
      <c r="I222" s="128">
        <f>+'RT (8)'!C20</f>
        <v>0</v>
      </c>
      <c r="J222" s="128">
        <f>+'RT (8)'!D20</f>
        <v>0</v>
      </c>
      <c r="K222" s="128">
        <f>+'RT (8)'!E20</f>
        <v>0</v>
      </c>
      <c r="L222" s="128">
        <f>+'RT (8)'!F20</f>
        <v>0</v>
      </c>
      <c r="M222" s="128">
        <f>+'RT (8)'!G20</f>
        <v>0</v>
      </c>
      <c r="N222" s="128">
        <f>+'RT (8)'!H20</f>
        <v>0</v>
      </c>
      <c r="O222" s="128">
        <f>+'RT (8)'!I20</f>
        <v>0</v>
      </c>
      <c r="P222" s="128">
        <f>+'RT (8)'!J20</f>
        <v>0</v>
      </c>
      <c r="Q222" s="128">
        <f>+'RT (8)'!K20</f>
        <v>0</v>
      </c>
      <c r="R222" s="128">
        <f>+'RT (8)'!L20</f>
        <v>0</v>
      </c>
      <c r="S222" s="128">
        <f>+'RT (8)'!M20</f>
        <v>0</v>
      </c>
      <c r="T222" s="178">
        <f t="shared" si="12"/>
        <v>0</v>
      </c>
      <c r="U222" s="19">
        <f t="shared" si="13"/>
        <v>0</v>
      </c>
      <c r="V222" s="178">
        <f t="shared" si="14"/>
        <v>0</v>
      </c>
      <c r="W222" s="19">
        <f t="shared" si="15"/>
        <v>0</v>
      </c>
    </row>
    <row r="223" spans="1:23">
      <c r="A223" s="128">
        <v>8</v>
      </c>
      <c r="B223" s="128" t="e">
        <f>+'RT (8)'!#REF!</f>
        <v>#REF!</v>
      </c>
      <c r="C223" s="128" t="e">
        <f>+'RT (8)'!#REF!</f>
        <v>#REF!</v>
      </c>
      <c r="D223" s="128" t="e">
        <f>+'RT (8)'!#REF!</f>
        <v>#REF!</v>
      </c>
      <c r="E223" s="128" t="e">
        <f>+'RT (8)'!#REF!</f>
        <v>#REF!</v>
      </c>
      <c r="F223" s="128" t="e">
        <f>+'RT (8)'!#REF!</f>
        <v>#REF!</v>
      </c>
      <c r="G223" s="128">
        <f>+'RT (8)'!A21</f>
        <v>7</v>
      </c>
      <c r="H223" s="128" t="str">
        <f>+'RT (8)'!B21</f>
        <v>Withholding Tax</v>
      </c>
      <c r="I223" s="128">
        <f>+'RT (8)'!C21</f>
        <v>0</v>
      </c>
      <c r="J223" s="128">
        <f>+'RT (8)'!D21</f>
        <v>0</v>
      </c>
      <c r="K223" s="128">
        <f>+'RT (8)'!E21</f>
        <v>0</v>
      </c>
      <c r="L223" s="128">
        <f>+'RT (8)'!F21</f>
        <v>0</v>
      </c>
      <c r="M223" s="128">
        <f>+'RT (8)'!G21</f>
        <v>0</v>
      </c>
      <c r="N223" s="128">
        <f>+'RT (8)'!H21</f>
        <v>0</v>
      </c>
      <c r="O223" s="128">
        <f>+'RT (8)'!I21</f>
        <v>0</v>
      </c>
      <c r="P223" s="128">
        <f>+'RT (8)'!J21</f>
        <v>0</v>
      </c>
      <c r="Q223" s="128">
        <f>+'RT (8)'!K21</f>
        <v>0</v>
      </c>
      <c r="R223" s="128">
        <f>+'RT (8)'!L21</f>
        <v>0</v>
      </c>
      <c r="S223" s="128">
        <f>+'RT (8)'!M21</f>
        <v>0</v>
      </c>
      <c r="T223" s="178">
        <f t="shared" si="12"/>
        <v>0</v>
      </c>
      <c r="U223" s="19">
        <f t="shared" si="13"/>
        <v>0</v>
      </c>
      <c r="V223" s="178">
        <f t="shared" si="14"/>
        <v>0</v>
      </c>
      <c r="W223" s="19">
        <f t="shared" si="15"/>
        <v>0</v>
      </c>
    </row>
    <row r="224" spans="1:23">
      <c r="A224" s="128">
        <v>8</v>
      </c>
      <c r="B224" s="128" t="e">
        <f>+'RT (8)'!#REF!</f>
        <v>#REF!</v>
      </c>
      <c r="C224" s="128" t="e">
        <f>+'RT (8)'!#REF!</f>
        <v>#REF!</v>
      </c>
      <c r="D224" s="128" t="e">
        <f>+'RT (8)'!#REF!</f>
        <v>#REF!</v>
      </c>
      <c r="E224" s="128" t="e">
        <f>+'RT (8)'!#REF!</f>
        <v>#REF!</v>
      </c>
      <c r="F224" s="128" t="e">
        <f>+'RT (8)'!#REF!</f>
        <v>#REF!</v>
      </c>
      <c r="G224" s="128">
        <f>+'RT (8)'!A22</f>
        <v>8</v>
      </c>
      <c r="H224" s="128" t="str">
        <f>+'RT (8)'!B22</f>
        <v>Other significant payments (&gt; 50,000 USD)</v>
      </c>
      <c r="I224" s="128">
        <f>+'RT (8)'!C22</f>
        <v>0</v>
      </c>
      <c r="J224" s="128">
        <f>+'RT (8)'!D22</f>
        <v>0</v>
      </c>
      <c r="K224" s="128">
        <f>+'RT (8)'!E22</f>
        <v>0</v>
      </c>
      <c r="L224" s="128">
        <f>+'RT (8)'!F22</f>
        <v>0</v>
      </c>
      <c r="M224" s="128">
        <f>+'RT (8)'!G22</f>
        <v>0</v>
      </c>
      <c r="N224" s="128">
        <f>+'RT (8)'!H22</f>
        <v>0</v>
      </c>
      <c r="O224" s="128">
        <f>+'RT (8)'!I22</f>
        <v>0</v>
      </c>
      <c r="P224" s="128">
        <f>+'RT (8)'!J22</f>
        <v>0</v>
      </c>
      <c r="Q224" s="128">
        <f>+'RT (8)'!K22</f>
        <v>0</v>
      </c>
      <c r="R224" s="128">
        <f>+'RT (8)'!L22</f>
        <v>0</v>
      </c>
      <c r="S224" s="128">
        <f>+'RT (8)'!M22</f>
        <v>0</v>
      </c>
      <c r="T224" s="178">
        <f t="shared" si="12"/>
        <v>0</v>
      </c>
      <c r="U224" s="19">
        <f t="shared" si="13"/>
        <v>0</v>
      </c>
      <c r="V224" s="178">
        <f t="shared" si="14"/>
        <v>0</v>
      </c>
      <c r="W224" s="19">
        <f t="shared" si="15"/>
        <v>0</v>
      </c>
    </row>
    <row r="225" spans="1:23">
      <c r="A225" s="128">
        <v>8</v>
      </c>
      <c r="B225" s="128" t="e">
        <f>+'RT (8)'!#REF!</f>
        <v>#REF!</v>
      </c>
      <c r="C225" s="128" t="e">
        <f>+'RT (8)'!#REF!</f>
        <v>#REF!</v>
      </c>
      <c r="D225" s="128" t="e">
        <f>+'RT (8)'!#REF!</f>
        <v>#REF!</v>
      </c>
      <c r="E225" s="128" t="e">
        <f>+'RT (8)'!#REF!</f>
        <v>#REF!</v>
      </c>
      <c r="F225" s="128" t="e">
        <f>+'RT (8)'!#REF!</f>
        <v>#REF!</v>
      </c>
      <c r="G225" s="128">
        <f>+'RT (8)'!A23</f>
        <v>0</v>
      </c>
      <c r="H225" s="128" t="str">
        <f>+'RT (8)'!B23</f>
        <v>MoM (ME 1-ME 2-ME 3)</v>
      </c>
      <c r="I225" s="128">
        <f>+'RT (8)'!C23</f>
        <v>0</v>
      </c>
      <c r="J225" s="128">
        <f>+'RT (8)'!D23</f>
        <v>438140594.65365851</v>
      </c>
      <c r="K225" s="128">
        <f>+'RT (8)'!E23</f>
        <v>0</v>
      </c>
      <c r="L225" s="128">
        <f>+'RT (8)'!F23</f>
        <v>438140594.65365851</v>
      </c>
      <c r="M225" s="128">
        <f>+'RT (8)'!G23</f>
        <v>0</v>
      </c>
      <c r="N225" s="128">
        <f>+'RT (8)'!H23</f>
        <v>438140594.65365851</v>
      </c>
      <c r="O225" s="128">
        <f>+'RT (8)'!I23</f>
        <v>0</v>
      </c>
      <c r="P225" s="128">
        <f>+'RT (8)'!J23</f>
        <v>438140594.65365851</v>
      </c>
      <c r="Q225" s="128">
        <f>+'RT (8)'!K23</f>
        <v>0</v>
      </c>
      <c r="R225" s="128">
        <f>+'RT (8)'!L23</f>
        <v>0</v>
      </c>
      <c r="S225" s="128">
        <f>+'RT (8)'!M23</f>
        <v>0</v>
      </c>
      <c r="T225" s="178">
        <f t="shared" si="12"/>
        <v>0</v>
      </c>
      <c r="U225" s="19">
        <f t="shared" si="13"/>
        <v>0</v>
      </c>
      <c r="V225" s="178">
        <f t="shared" si="14"/>
        <v>0</v>
      </c>
      <c r="W225" s="19">
        <f t="shared" si="15"/>
        <v>0</v>
      </c>
    </row>
    <row r="226" spans="1:23">
      <c r="A226" s="128">
        <v>8</v>
      </c>
      <c r="B226" s="128" t="e">
        <f>+'RT (8)'!#REF!</f>
        <v>#REF!</v>
      </c>
      <c r="C226" s="128" t="e">
        <f>+'RT (8)'!#REF!</f>
        <v>#REF!</v>
      </c>
      <c r="D226" s="128" t="e">
        <f>+'RT (8)'!#REF!</f>
        <v>#REF!</v>
      </c>
      <c r="E226" s="128" t="e">
        <f>+'RT (8)'!#REF!</f>
        <v>#REF!</v>
      </c>
      <c r="F226" s="128" t="e">
        <f>+'RT (8)'!#REF!</f>
        <v>#REF!</v>
      </c>
      <c r="G226" s="128">
        <f>+'RT (8)'!A24</f>
        <v>9</v>
      </c>
      <c r="H226" s="128" t="str">
        <f>+'RT (8)'!B24</f>
        <v>Royalties</v>
      </c>
      <c r="I226" s="128">
        <f>+'RT (8)'!C24</f>
        <v>0</v>
      </c>
      <c r="J226" s="128">
        <f>+'RT (8)'!D24</f>
        <v>103335075.95447154</v>
      </c>
      <c r="K226" s="128">
        <f>+'RT (8)'!E24</f>
        <v>0</v>
      </c>
      <c r="L226" s="128">
        <f>+'RT (8)'!F24</f>
        <v>103335075.95447154</v>
      </c>
      <c r="M226" s="128">
        <f>+'RT (8)'!G24</f>
        <v>0</v>
      </c>
      <c r="N226" s="128">
        <f>+'RT (8)'!H24</f>
        <v>103335075.95447154</v>
      </c>
      <c r="O226" s="128">
        <f>+'RT (8)'!I24</f>
        <v>0</v>
      </c>
      <c r="P226" s="128">
        <f>+'RT (8)'!J24</f>
        <v>103335075.95447154</v>
      </c>
      <c r="Q226" s="128">
        <f>+'RT (8)'!K24</f>
        <v>0</v>
      </c>
      <c r="R226" s="128">
        <f>+'RT (8)'!L24</f>
        <v>0</v>
      </c>
      <c r="S226" s="128">
        <f>+'RT (8)'!M24</f>
        <v>0</v>
      </c>
      <c r="T226" s="178">
        <f t="shared" si="12"/>
        <v>0</v>
      </c>
      <c r="U226" s="19">
        <f t="shared" si="13"/>
        <v>0</v>
      </c>
      <c r="V226" s="178">
        <f t="shared" si="14"/>
        <v>0</v>
      </c>
      <c r="W226" s="19">
        <f t="shared" si="15"/>
        <v>0</v>
      </c>
    </row>
    <row r="227" spans="1:23">
      <c r="A227" s="128">
        <v>8</v>
      </c>
      <c r="B227" s="128" t="e">
        <f>+'RT (8)'!#REF!</f>
        <v>#REF!</v>
      </c>
      <c r="C227" s="128" t="e">
        <f>+'RT (8)'!#REF!</f>
        <v>#REF!</v>
      </c>
      <c r="D227" s="128" t="e">
        <f>+'RT (8)'!#REF!</f>
        <v>#REF!</v>
      </c>
      <c r="E227" s="128" t="e">
        <f>+'RT (8)'!#REF!</f>
        <v>#REF!</v>
      </c>
      <c r="F227" s="128" t="e">
        <f>+'RT (8)'!#REF!</f>
        <v>#REF!</v>
      </c>
      <c r="G227" s="128">
        <f>+'RT (8)'!A25</f>
        <v>10</v>
      </c>
      <c r="H227" s="128" t="str">
        <f>+'RT (8)'!B25</f>
        <v>Signature Bonus</v>
      </c>
      <c r="I227" s="128">
        <f>+'RT (8)'!C25</f>
        <v>0</v>
      </c>
      <c r="J227" s="128">
        <f>+'RT (8)'!D25</f>
        <v>0</v>
      </c>
      <c r="K227" s="128">
        <f>+'RT (8)'!E25</f>
        <v>0</v>
      </c>
      <c r="L227" s="128">
        <f>+'RT (8)'!F25</f>
        <v>0</v>
      </c>
      <c r="M227" s="128">
        <f>+'RT (8)'!G25</f>
        <v>0</v>
      </c>
      <c r="N227" s="128">
        <f>+'RT (8)'!H25</f>
        <v>0</v>
      </c>
      <c r="O227" s="128">
        <f>+'RT (8)'!I25</f>
        <v>0</v>
      </c>
      <c r="P227" s="128">
        <f>+'RT (8)'!J25</f>
        <v>0</v>
      </c>
      <c r="Q227" s="128">
        <f>+'RT (8)'!K25</f>
        <v>0</v>
      </c>
      <c r="R227" s="128">
        <f>+'RT (8)'!L25</f>
        <v>0</v>
      </c>
      <c r="S227" s="128">
        <f>+'RT (8)'!M25</f>
        <v>0</v>
      </c>
      <c r="T227" s="178">
        <f t="shared" si="12"/>
        <v>0</v>
      </c>
      <c r="U227" s="19">
        <f t="shared" si="13"/>
        <v>0</v>
      </c>
      <c r="V227" s="178">
        <f t="shared" si="14"/>
        <v>0</v>
      </c>
      <c r="W227" s="19">
        <f t="shared" si="15"/>
        <v>0</v>
      </c>
    </row>
    <row r="228" spans="1:23">
      <c r="A228" s="128">
        <v>8</v>
      </c>
      <c r="B228" s="128" t="e">
        <f>+'RT (8)'!#REF!</f>
        <v>#REF!</v>
      </c>
      <c r="C228" s="128" t="e">
        <f>+'RT (8)'!#REF!</f>
        <v>#REF!</v>
      </c>
      <c r="D228" s="128" t="e">
        <f>+'RT (8)'!#REF!</f>
        <v>#REF!</v>
      </c>
      <c r="E228" s="128" t="e">
        <f>+'RT (8)'!#REF!</f>
        <v>#REF!</v>
      </c>
      <c r="F228" s="128" t="e">
        <f>+'RT (8)'!#REF!</f>
        <v>#REF!</v>
      </c>
      <c r="G228" s="128">
        <f>+'RT (8)'!A26</f>
        <v>11</v>
      </c>
      <c r="H228" s="128" t="str">
        <f>+'RT (8)'!B26</f>
        <v>Production Split</v>
      </c>
      <c r="I228" s="128">
        <f>+'RT (8)'!C26</f>
        <v>0</v>
      </c>
      <c r="J228" s="128">
        <f>+'RT (8)'!D26</f>
        <v>334805518.69918698</v>
      </c>
      <c r="K228" s="128">
        <f>+'RT (8)'!E26</f>
        <v>0</v>
      </c>
      <c r="L228" s="128">
        <f>+'RT (8)'!F26</f>
        <v>334805518.69918698</v>
      </c>
      <c r="M228" s="128">
        <f>+'RT (8)'!G26</f>
        <v>0</v>
      </c>
      <c r="N228" s="128">
        <f>+'RT (8)'!H26</f>
        <v>334805518.69918698</v>
      </c>
      <c r="O228" s="128">
        <f>+'RT (8)'!I26</f>
        <v>0</v>
      </c>
      <c r="P228" s="128">
        <f>+'RT (8)'!J26</f>
        <v>334805518.69918698</v>
      </c>
      <c r="Q228" s="128">
        <f>+'RT (8)'!K26</f>
        <v>0</v>
      </c>
      <c r="R228" s="128">
        <f>+'RT (8)'!L26</f>
        <v>0</v>
      </c>
      <c r="S228" s="128">
        <f>+'RT (8)'!M26</f>
        <v>0</v>
      </c>
      <c r="T228" s="178">
        <f t="shared" si="12"/>
        <v>0</v>
      </c>
      <c r="U228" s="19">
        <f t="shared" si="13"/>
        <v>0</v>
      </c>
      <c r="V228" s="178">
        <f t="shared" si="14"/>
        <v>0</v>
      </c>
      <c r="W228" s="19">
        <f t="shared" si="15"/>
        <v>0</v>
      </c>
    </row>
    <row r="229" spans="1:23">
      <c r="A229" s="128">
        <v>8</v>
      </c>
      <c r="B229" s="128" t="e">
        <f>+'RT (8)'!#REF!</f>
        <v>#REF!</v>
      </c>
      <c r="C229" s="128" t="e">
        <f>+'RT (8)'!#REF!</f>
        <v>#REF!</v>
      </c>
      <c r="D229" s="128" t="e">
        <f>+'RT (8)'!#REF!</f>
        <v>#REF!</v>
      </c>
      <c r="E229" s="128" t="e">
        <f>+'RT (8)'!#REF!</f>
        <v>#REF!</v>
      </c>
      <c r="F229" s="128" t="e">
        <f>+'RT (8)'!#REF!</f>
        <v>#REF!</v>
      </c>
      <c r="G229" s="128">
        <f>+'RT (8)'!A27</f>
        <v>12</v>
      </c>
      <c r="H229" s="128" t="str">
        <f>+'RT (8)'!B27</f>
        <v>Dead Rent Fees</v>
      </c>
      <c r="I229" s="128">
        <f>+'RT (8)'!C27</f>
        <v>0</v>
      </c>
      <c r="J229" s="128">
        <f>+'RT (8)'!D27</f>
        <v>0</v>
      </c>
      <c r="K229" s="128">
        <f>+'RT (8)'!E27</f>
        <v>0</v>
      </c>
      <c r="L229" s="128">
        <f>+'RT (8)'!F27</f>
        <v>0</v>
      </c>
      <c r="M229" s="128">
        <f>+'RT (8)'!G27</f>
        <v>0</v>
      </c>
      <c r="N229" s="128">
        <f>+'RT (8)'!H27</f>
        <v>0</v>
      </c>
      <c r="O229" s="128">
        <f>+'RT (8)'!I27</f>
        <v>0</v>
      </c>
      <c r="P229" s="128">
        <f>+'RT (8)'!J27</f>
        <v>0</v>
      </c>
      <c r="Q229" s="128">
        <f>+'RT (8)'!K27</f>
        <v>0</v>
      </c>
      <c r="R229" s="128">
        <f>+'RT (8)'!L27</f>
        <v>0</v>
      </c>
      <c r="S229" s="128">
        <f>+'RT (8)'!M27</f>
        <v>0</v>
      </c>
      <c r="T229" s="178">
        <f t="shared" si="12"/>
        <v>0</v>
      </c>
      <c r="U229" s="19">
        <f t="shared" si="13"/>
        <v>0</v>
      </c>
      <c r="V229" s="178">
        <f t="shared" si="14"/>
        <v>0</v>
      </c>
      <c r="W229" s="19">
        <f t="shared" si="15"/>
        <v>0</v>
      </c>
    </row>
    <row r="230" spans="1:23">
      <c r="A230" s="128">
        <v>8</v>
      </c>
      <c r="B230" s="128" t="e">
        <f>+'RT (8)'!#REF!</f>
        <v>#REF!</v>
      </c>
      <c r="C230" s="128" t="e">
        <f>+'RT (8)'!#REF!</f>
        <v>#REF!</v>
      </c>
      <c r="D230" s="128" t="e">
        <f>+'RT (8)'!#REF!</f>
        <v>#REF!</v>
      </c>
      <c r="E230" s="128" t="e">
        <f>+'RT (8)'!#REF!</f>
        <v>#REF!</v>
      </c>
      <c r="F230" s="128" t="e">
        <f>+'RT (8)'!#REF!</f>
        <v>#REF!</v>
      </c>
      <c r="G230" s="128">
        <f>+'RT (8)'!A28</f>
        <v>13</v>
      </c>
      <c r="H230" s="128" t="str">
        <f>+'RT (8)'!B28</f>
        <v>Licence Fees</v>
      </c>
      <c r="I230" s="128">
        <f>+'RT (8)'!C28</f>
        <v>0</v>
      </c>
      <c r="J230" s="128">
        <f>+'RT (8)'!D28</f>
        <v>0</v>
      </c>
      <c r="K230" s="128">
        <f>+'RT (8)'!E28</f>
        <v>0</v>
      </c>
      <c r="L230" s="128">
        <f>+'RT (8)'!F28</f>
        <v>0</v>
      </c>
      <c r="M230" s="128">
        <f>+'RT (8)'!G28</f>
        <v>0</v>
      </c>
      <c r="N230" s="128">
        <f>+'RT (8)'!H28</f>
        <v>0</v>
      </c>
      <c r="O230" s="128">
        <f>+'RT (8)'!I28</f>
        <v>0</v>
      </c>
      <c r="P230" s="128">
        <f>+'RT (8)'!J28</f>
        <v>0</v>
      </c>
      <c r="Q230" s="128">
        <f>+'RT (8)'!K28</f>
        <v>0</v>
      </c>
      <c r="R230" s="128">
        <f>+'RT (8)'!L28</f>
        <v>0</v>
      </c>
      <c r="S230" s="128">
        <f>+'RT (8)'!M28</f>
        <v>0</v>
      </c>
      <c r="T230" s="178">
        <f t="shared" si="12"/>
        <v>0</v>
      </c>
      <c r="U230" s="19">
        <f t="shared" si="13"/>
        <v>0</v>
      </c>
      <c r="V230" s="178">
        <f t="shared" si="14"/>
        <v>0</v>
      </c>
      <c r="W230" s="19">
        <f t="shared" si="15"/>
        <v>0</v>
      </c>
    </row>
    <row r="231" spans="1:23">
      <c r="A231" s="128">
        <v>8</v>
      </c>
      <c r="B231" s="128" t="e">
        <f>+'RT (8)'!#REF!</f>
        <v>#REF!</v>
      </c>
      <c r="C231" s="128" t="e">
        <f>+'RT (8)'!#REF!</f>
        <v>#REF!</v>
      </c>
      <c r="D231" s="128" t="e">
        <f>+'RT (8)'!#REF!</f>
        <v>#REF!</v>
      </c>
      <c r="E231" s="128" t="e">
        <f>+'RT (8)'!#REF!</f>
        <v>#REF!</v>
      </c>
      <c r="F231" s="128" t="e">
        <f>+'RT (8)'!#REF!</f>
        <v>#REF!</v>
      </c>
      <c r="G231" s="128">
        <f>+'RT (8)'!A29</f>
        <v>14</v>
      </c>
      <c r="H231" s="128" t="str">
        <f>+'RT (8)'!B29</f>
        <v>Dividends</v>
      </c>
      <c r="I231" s="128">
        <f>+'RT (8)'!C29</f>
        <v>0</v>
      </c>
      <c r="J231" s="128">
        <f>+'RT (8)'!D29</f>
        <v>0</v>
      </c>
      <c r="K231" s="128">
        <f>+'RT (8)'!E29</f>
        <v>0</v>
      </c>
      <c r="L231" s="128">
        <f>+'RT (8)'!F29</f>
        <v>0</v>
      </c>
      <c r="M231" s="128">
        <f>+'RT (8)'!G29</f>
        <v>0</v>
      </c>
      <c r="N231" s="128">
        <f>+'RT (8)'!H29</f>
        <v>0</v>
      </c>
      <c r="O231" s="128">
        <f>+'RT (8)'!I29</f>
        <v>0</v>
      </c>
      <c r="P231" s="128">
        <f>+'RT (8)'!J29</f>
        <v>0</v>
      </c>
      <c r="Q231" s="128">
        <f>+'RT (8)'!K29</f>
        <v>0</v>
      </c>
      <c r="R231" s="128">
        <f>+'RT (8)'!L29</f>
        <v>0</v>
      </c>
      <c r="S231" s="128">
        <f>+'RT (8)'!M29</f>
        <v>0</v>
      </c>
      <c r="T231" s="178">
        <f t="shared" si="12"/>
        <v>0</v>
      </c>
      <c r="U231" s="19">
        <f t="shared" si="13"/>
        <v>0</v>
      </c>
      <c r="V231" s="178">
        <f t="shared" si="14"/>
        <v>0</v>
      </c>
      <c r="W231" s="19">
        <f t="shared" si="15"/>
        <v>0</v>
      </c>
    </row>
    <row r="232" spans="1:23">
      <c r="A232" s="128">
        <v>8</v>
      </c>
      <c r="B232" s="128" t="e">
        <f>+'RT (8)'!#REF!</f>
        <v>#REF!</v>
      </c>
      <c r="C232" s="128" t="e">
        <f>+'RT (8)'!#REF!</f>
        <v>#REF!</v>
      </c>
      <c r="D232" s="128" t="e">
        <f>+'RT (8)'!#REF!</f>
        <v>#REF!</v>
      </c>
      <c r="E232" s="128" t="e">
        <f>+'RT (8)'!#REF!</f>
        <v>#REF!</v>
      </c>
      <c r="F232" s="128" t="e">
        <f>+'RT (8)'!#REF!</f>
        <v>#REF!</v>
      </c>
      <c r="G232" s="128">
        <f>+'RT (8)'!A32</f>
        <v>17</v>
      </c>
      <c r="H232" s="128" t="str">
        <f>+'RT (8)'!B32</f>
        <v>Other significant payments (&gt; 50,000 USD)</v>
      </c>
      <c r="I232" s="128">
        <f>+'RT (8)'!C32</f>
        <v>0</v>
      </c>
      <c r="J232" s="128">
        <f>+'RT (8)'!D32</f>
        <v>0</v>
      </c>
      <c r="K232" s="128">
        <f>+'RT (8)'!E32</f>
        <v>0</v>
      </c>
      <c r="L232" s="128">
        <f>+'RT (8)'!F32</f>
        <v>0</v>
      </c>
      <c r="M232" s="128">
        <f>+'RT (8)'!G32</f>
        <v>0</v>
      </c>
      <c r="N232" s="128">
        <f>+'RT (8)'!H32</f>
        <v>0</v>
      </c>
      <c r="O232" s="128">
        <f>+'RT (8)'!I32</f>
        <v>0</v>
      </c>
      <c r="P232" s="128">
        <f>+'RT (8)'!J32</f>
        <v>0</v>
      </c>
      <c r="Q232" s="128">
        <f>+'RT (8)'!K32</f>
        <v>0</v>
      </c>
      <c r="R232" s="128">
        <f>+'RT (8)'!L32</f>
        <v>0</v>
      </c>
      <c r="S232" s="128">
        <f>+'RT (8)'!M32</f>
        <v>0</v>
      </c>
      <c r="T232" s="178">
        <f t="shared" si="12"/>
        <v>0</v>
      </c>
      <c r="U232" s="19">
        <f t="shared" si="13"/>
        <v>0</v>
      </c>
      <c r="V232" s="178">
        <f t="shared" si="14"/>
        <v>0</v>
      </c>
      <c r="W232" s="19">
        <f t="shared" si="15"/>
        <v>0</v>
      </c>
    </row>
    <row r="233" spans="1:23">
      <c r="A233" s="128">
        <v>8</v>
      </c>
      <c r="B233" s="128" t="e">
        <f>+'RT (8)'!#REF!</f>
        <v>#REF!</v>
      </c>
      <c r="C233" s="128" t="e">
        <f>+'RT (8)'!#REF!</f>
        <v>#REF!</v>
      </c>
      <c r="D233" s="128" t="e">
        <f>+'RT (8)'!#REF!</f>
        <v>#REF!</v>
      </c>
      <c r="E233" s="128" t="e">
        <f>+'RT (8)'!#REF!</f>
        <v>#REF!</v>
      </c>
      <c r="F233" s="128" t="e">
        <f>+'RT (8)'!#REF!</f>
        <v>#REF!</v>
      </c>
      <c r="G233" s="128">
        <f>+'RT (8)'!A33</f>
        <v>0</v>
      </c>
      <c r="H233" s="128">
        <f>+'RT (8)'!B33</f>
        <v>0</v>
      </c>
      <c r="I233" s="128">
        <f>+'RT (8)'!C33</f>
        <v>0</v>
      </c>
      <c r="J233" s="128">
        <f>+'RT (8)'!D33</f>
        <v>0</v>
      </c>
      <c r="K233" s="128">
        <f>+'RT (8)'!E33</f>
        <v>0</v>
      </c>
      <c r="L233" s="128">
        <f>+'RT (8)'!F33</f>
        <v>0</v>
      </c>
      <c r="M233" s="128">
        <f>+'RT (8)'!G33</f>
        <v>0</v>
      </c>
      <c r="N233" s="128">
        <f>+'RT (8)'!H33</f>
        <v>0</v>
      </c>
      <c r="O233" s="128">
        <f>+'RT (8)'!I33</f>
        <v>0</v>
      </c>
      <c r="P233" s="128">
        <f>+'RT (8)'!J33</f>
        <v>0</v>
      </c>
      <c r="Q233" s="128">
        <f>+'RT (8)'!K33</f>
        <v>0</v>
      </c>
      <c r="R233" s="128">
        <f>+'RT (8)'!L33</f>
        <v>0</v>
      </c>
      <c r="S233" s="128">
        <f>+'RT (8)'!M33</f>
        <v>0</v>
      </c>
      <c r="T233" s="178">
        <f t="shared" si="12"/>
        <v>0</v>
      </c>
      <c r="U233" s="19">
        <f t="shared" si="13"/>
        <v>0</v>
      </c>
      <c r="V233" s="178">
        <f t="shared" si="14"/>
        <v>0</v>
      </c>
      <c r="W233" s="19">
        <f t="shared" si="15"/>
        <v>0</v>
      </c>
    </row>
    <row r="234" spans="1:23">
      <c r="A234" s="128">
        <v>8</v>
      </c>
      <c r="B234" s="128" t="e">
        <f>+'RT (8)'!#REF!</f>
        <v>#REF!</v>
      </c>
      <c r="C234" s="128" t="e">
        <f>+'RT (8)'!#REF!</f>
        <v>#REF!</v>
      </c>
      <c r="D234" s="128" t="e">
        <f>+'RT (8)'!#REF!</f>
        <v>#REF!</v>
      </c>
      <c r="E234" s="128" t="e">
        <f>+'RT (8)'!#REF!</f>
        <v>#REF!</v>
      </c>
      <c r="F234" s="128" t="e">
        <f>+'RT (8)'!#REF!</f>
        <v>#REF!</v>
      </c>
      <c r="G234" s="128">
        <f>+'RT (8)'!A34</f>
        <v>0</v>
      </c>
      <c r="H234" s="128">
        <f>+'RT (8)'!B34</f>
        <v>0</v>
      </c>
      <c r="I234" s="128">
        <f>+'RT (8)'!C34</f>
        <v>0</v>
      </c>
      <c r="J234" s="128">
        <f>+'RT (8)'!D34</f>
        <v>0</v>
      </c>
      <c r="K234" s="128">
        <f>+'RT (8)'!E34</f>
        <v>0</v>
      </c>
      <c r="L234" s="128">
        <f>+'RT (8)'!F34</f>
        <v>0</v>
      </c>
      <c r="M234" s="128">
        <f>+'RT (8)'!G34</f>
        <v>0</v>
      </c>
      <c r="N234" s="128">
        <f>+'RT (8)'!H34</f>
        <v>0</v>
      </c>
      <c r="O234" s="128">
        <f>+'RT (8)'!I34</f>
        <v>0</v>
      </c>
      <c r="P234" s="128">
        <f>+'RT (8)'!J34</f>
        <v>0</v>
      </c>
      <c r="Q234" s="128">
        <f>+'RT (8)'!K34</f>
        <v>0</v>
      </c>
      <c r="R234" s="128">
        <f>+'RT (8)'!L34</f>
        <v>0</v>
      </c>
      <c r="S234" s="128">
        <f>+'RT (8)'!M34</f>
        <v>0</v>
      </c>
      <c r="T234" s="178">
        <f t="shared" si="12"/>
        <v>0</v>
      </c>
      <c r="U234" s="19">
        <f t="shared" si="13"/>
        <v>0</v>
      </c>
      <c r="V234" s="178">
        <f t="shared" si="14"/>
        <v>0</v>
      </c>
      <c r="W234" s="19">
        <f t="shared" si="15"/>
        <v>0</v>
      </c>
    </row>
    <row r="235" spans="1:23">
      <c r="A235" s="128">
        <v>8</v>
      </c>
      <c r="B235" s="128" t="e">
        <f>+'RT (8)'!#REF!</f>
        <v>#REF!</v>
      </c>
      <c r="C235" s="128" t="e">
        <f>+'RT (8)'!#REF!</f>
        <v>#REF!</v>
      </c>
      <c r="D235" s="128" t="e">
        <f>+'RT (8)'!#REF!</f>
        <v>#REF!</v>
      </c>
      <c r="E235" s="128" t="e">
        <f>+'RT (8)'!#REF!</f>
        <v>#REF!</v>
      </c>
      <c r="F235" s="128" t="e">
        <f>+'RT (8)'!#REF!</f>
        <v>#REF!</v>
      </c>
      <c r="G235" s="128">
        <f>+'RT (8)'!A35</f>
        <v>0</v>
      </c>
      <c r="H235" s="128">
        <f>+'RT (8)'!B35</f>
        <v>0</v>
      </c>
      <c r="I235" s="128">
        <f>+'RT (8)'!C35</f>
        <v>0</v>
      </c>
      <c r="J235" s="128">
        <f>+'RT (8)'!D35</f>
        <v>0</v>
      </c>
      <c r="K235" s="128">
        <f>+'RT (8)'!E35</f>
        <v>0</v>
      </c>
      <c r="L235" s="128">
        <f>+'RT (8)'!F35</f>
        <v>0</v>
      </c>
      <c r="M235" s="128">
        <f>+'RT (8)'!G35</f>
        <v>0</v>
      </c>
      <c r="N235" s="128">
        <f>+'RT (8)'!H35</f>
        <v>0</v>
      </c>
      <c r="O235" s="128">
        <f>+'RT (8)'!I35</f>
        <v>0</v>
      </c>
      <c r="P235" s="128">
        <f>+'RT (8)'!J35</f>
        <v>0</v>
      </c>
      <c r="Q235" s="128">
        <f>+'RT (8)'!K35</f>
        <v>0</v>
      </c>
      <c r="R235" s="128">
        <f>+'RT (8)'!L35</f>
        <v>0</v>
      </c>
      <c r="S235" s="128">
        <f>+'RT (8)'!M35</f>
        <v>0</v>
      </c>
      <c r="T235" s="178">
        <f t="shared" si="12"/>
        <v>0</v>
      </c>
      <c r="U235" s="19">
        <f t="shared" si="13"/>
        <v>0</v>
      </c>
      <c r="V235" s="178">
        <f t="shared" si="14"/>
        <v>0</v>
      </c>
      <c r="W235" s="19">
        <f t="shared" si="15"/>
        <v>0</v>
      </c>
    </row>
    <row r="236" spans="1:23">
      <c r="A236" s="128">
        <v>8</v>
      </c>
      <c r="B236" s="128" t="e">
        <f>+'RT (8)'!#REF!</f>
        <v>#REF!</v>
      </c>
      <c r="C236" s="128" t="e">
        <f>+'RT (8)'!#REF!</f>
        <v>#REF!</v>
      </c>
      <c r="D236" s="128" t="e">
        <f>+'RT (8)'!#REF!</f>
        <v>#REF!</v>
      </c>
      <c r="E236" s="128" t="e">
        <f>+'RT (8)'!#REF!</f>
        <v>#REF!</v>
      </c>
      <c r="F236" s="128" t="e">
        <f>+'RT (8)'!#REF!</f>
        <v>#REF!</v>
      </c>
      <c r="G236" s="128">
        <f>+'RT (8)'!A36</f>
        <v>0</v>
      </c>
      <c r="H236" s="128" t="str">
        <f>+'RT (8)'!B36</f>
        <v>States/regions</v>
      </c>
      <c r="I236" s="128">
        <f>+'RT (8)'!C36</f>
        <v>0</v>
      </c>
      <c r="J236" s="128">
        <f>+'RT (8)'!D36</f>
        <v>0</v>
      </c>
      <c r="K236" s="128">
        <f>+'RT (8)'!E36</f>
        <v>0</v>
      </c>
      <c r="L236" s="128">
        <f>+'RT (8)'!F36</f>
        <v>0</v>
      </c>
      <c r="M236" s="128">
        <f>+'RT (8)'!G36</f>
        <v>0</v>
      </c>
      <c r="N236" s="128">
        <f>+'RT (8)'!H36</f>
        <v>0</v>
      </c>
      <c r="O236" s="128">
        <f>+'RT (8)'!I36</f>
        <v>0</v>
      </c>
      <c r="P236" s="128">
        <f>+'RT (8)'!J36</f>
        <v>0</v>
      </c>
      <c r="Q236" s="128">
        <f>+'RT (8)'!K36</f>
        <v>0</v>
      </c>
      <c r="R236" s="128">
        <f>+'RT (8)'!L36</f>
        <v>0</v>
      </c>
      <c r="S236" s="128">
        <f>+'RT (8)'!M36</f>
        <v>0</v>
      </c>
      <c r="T236" s="178">
        <f t="shared" si="12"/>
        <v>0</v>
      </c>
      <c r="U236" s="19">
        <f t="shared" si="13"/>
        <v>0</v>
      </c>
      <c r="V236" s="178">
        <f t="shared" si="14"/>
        <v>0</v>
      </c>
      <c r="W236" s="19">
        <f t="shared" si="15"/>
        <v>0</v>
      </c>
    </row>
    <row r="237" spans="1:23">
      <c r="A237" s="128">
        <v>8</v>
      </c>
      <c r="B237" s="128" t="e">
        <f>+'RT (8)'!#REF!</f>
        <v>#REF!</v>
      </c>
      <c r="C237" s="128" t="e">
        <f>+'RT (8)'!#REF!</f>
        <v>#REF!</v>
      </c>
      <c r="D237" s="128" t="e">
        <f>+'RT (8)'!#REF!</f>
        <v>#REF!</v>
      </c>
      <c r="E237" s="128" t="e">
        <f>+'RT (8)'!#REF!</f>
        <v>#REF!</v>
      </c>
      <c r="F237" s="128" t="e">
        <f>+'RT (8)'!#REF!</f>
        <v>#REF!</v>
      </c>
      <c r="G237" s="128">
        <f>+'RT (8)'!A37</f>
        <v>18</v>
      </c>
      <c r="H237" s="128" t="str">
        <f>+'RT (8)'!B37</f>
        <v>Contribution to the State/region social development fund</v>
      </c>
      <c r="I237" s="128">
        <f>+'RT (8)'!C37</f>
        <v>0</v>
      </c>
      <c r="J237" s="128">
        <f>+'RT (8)'!D37</f>
        <v>0</v>
      </c>
      <c r="K237" s="128">
        <f>+'RT (8)'!E37</f>
        <v>0</v>
      </c>
      <c r="L237" s="128">
        <f>+'RT (8)'!F37</f>
        <v>0</v>
      </c>
      <c r="M237" s="128">
        <f>+'RT (8)'!G37</f>
        <v>0</v>
      </c>
      <c r="N237" s="128">
        <f>+'RT (8)'!H37</f>
        <v>0</v>
      </c>
      <c r="O237" s="128">
        <f>+'RT (8)'!I37</f>
        <v>0</v>
      </c>
      <c r="P237" s="128">
        <f>+'RT (8)'!J37</f>
        <v>0</v>
      </c>
      <c r="Q237" s="128">
        <f>+'RT (8)'!K37</f>
        <v>0</v>
      </c>
      <c r="R237" s="128">
        <f>+'RT (8)'!L37</f>
        <v>0</v>
      </c>
      <c r="S237" s="128">
        <f>+'RT (8)'!M37</f>
        <v>0</v>
      </c>
      <c r="T237" s="178">
        <f t="shared" si="12"/>
        <v>0</v>
      </c>
      <c r="U237" s="19">
        <f t="shared" si="13"/>
        <v>0</v>
      </c>
      <c r="V237" s="178">
        <f t="shared" si="14"/>
        <v>0</v>
      </c>
      <c r="W237" s="19">
        <f t="shared" si="15"/>
        <v>0</v>
      </c>
    </row>
    <row r="238" spans="1:23">
      <c r="A238" s="128">
        <v>8</v>
      </c>
      <c r="B238" s="128" t="e">
        <f>+'RT (8)'!#REF!</f>
        <v>#REF!</v>
      </c>
      <c r="C238" s="128" t="e">
        <f>+'RT (8)'!#REF!</f>
        <v>#REF!</v>
      </c>
      <c r="D238" s="128" t="e">
        <f>+'RT (8)'!#REF!</f>
        <v>#REF!</v>
      </c>
      <c r="E238" s="128" t="e">
        <f>+'RT (8)'!#REF!</f>
        <v>#REF!</v>
      </c>
      <c r="F238" s="128" t="e">
        <f>+'RT (8)'!#REF!</f>
        <v>#REF!</v>
      </c>
      <c r="G238" s="128">
        <f>+'RT (8)'!A38</f>
        <v>0</v>
      </c>
      <c r="H238" s="128" t="str">
        <f>+'RT (8)'!B38</f>
        <v>Social payments</v>
      </c>
      <c r="I238" s="128">
        <f>+'RT (8)'!C38</f>
        <v>0</v>
      </c>
      <c r="J238" s="128">
        <f>+'RT (8)'!D38</f>
        <v>0</v>
      </c>
      <c r="K238" s="128">
        <f>+'RT (8)'!E38</f>
        <v>0</v>
      </c>
      <c r="L238" s="128">
        <f>+'RT (8)'!F38</f>
        <v>0</v>
      </c>
      <c r="M238" s="128">
        <f>+'RT (8)'!G38</f>
        <v>0</v>
      </c>
      <c r="N238" s="128">
        <f>+'RT (8)'!H38</f>
        <v>0</v>
      </c>
      <c r="O238" s="128">
        <f>+'RT (8)'!I38</f>
        <v>0</v>
      </c>
      <c r="P238" s="128">
        <f>+'RT (8)'!J38</f>
        <v>0</v>
      </c>
      <c r="Q238" s="128">
        <f>+'RT (8)'!K38</f>
        <v>0</v>
      </c>
      <c r="R238" s="128">
        <f>+'RT (8)'!L38</f>
        <v>0</v>
      </c>
      <c r="S238" s="128">
        <f>+'RT (8)'!M38</f>
        <v>0</v>
      </c>
      <c r="T238" s="178">
        <f t="shared" si="12"/>
        <v>0</v>
      </c>
      <c r="U238" s="19">
        <f t="shared" si="13"/>
        <v>0</v>
      </c>
      <c r="V238" s="178">
        <f t="shared" si="14"/>
        <v>0</v>
      </c>
      <c r="W238" s="19">
        <f t="shared" si="15"/>
        <v>0</v>
      </c>
    </row>
    <row r="239" spans="1:23">
      <c r="A239" s="128">
        <v>8</v>
      </c>
      <c r="B239" s="128" t="e">
        <f>+'RT (8)'!#REF!</f>
        <v>#REF!</v>
      </c>
      <c r="C239" s="128" t="e">
        <f>+'RT (8)'!#REF!</f>
        <v>#REF!</v>
      </c>
      <c r="D239" s="128" t="e">
        <f>+'RT (8)'!#REF!</f>
        <v>#REF!</v>
      </c>
      <c r="E239" s="128" t="e">
        <f>+'RT (8)'!#REF!</f>
        <v>#REF!</v>
      </c>
      <c r="F239" s="128" t="e">
        <f>+'RT (8)'!#REF!</f>
        <v>#REF!</v>
      </c>
      <c r="G239" s="128">
        <f>+'RT (8)'!A39</f>
        <v>19</v>
      </c>
      <c r="H239" s="128" t="str">
        <f>+'RT (8)'!B39</f>
        <v>Mandatory Corporate Social Responsibility</v>
      </c>
      <c r="I239" s="128">
        <f>+'RT (8)'!C39</f>
        <v>0</v>
      </c>
      <c r="J239" s="128">
        <f>+'RT (8)'!D39</f>
        <v>0</v>
      </c>
      <c r="K239" s="128">
        <f>+'RT (8)'!E39</f>
        <v>0</v>
      </c>
      <c r="L239" s="128">
        <f>+'RT (8)'!F39</f>
        <v>0</v>
      </c>
      <c r="M239" s="128">
        <f>+'RT (8)'!G39</f>
        <v>0</v>
      </c>
      <c r="N239" s="128">
        <f>+'RT (8)'!H39</f>
        <v>0</v>
      </c>
      <c r="O239" s="128">
        <f>+'RT (8)'!I39</f>
        <v>0</v>
      </c>
      <c r="P239" s="128">
        <f>+'RT (8)'!J39</f>
        <v>0</v>
      </c>
      <c r="Q239" s="128">
        <f>+'RT (8)'!K39</f>
        <v>0</v>
      </c>
      <c r="R239" s="128">
        <f>+'RT (8)'!L39</f>
        <v>0</v>
      </c>
      <c r="S239" s="128">
        <f>+'RT (8)'!M39</f>
        <v>0</v>
      </c>
      <c r="T239" s="178">
        <f t="shared" si="12"/>
        <v>0</v>
      </c>
      <c r="U239" s="19">
        <f t="shared" si="13"/>
        <v>0</v>
      </c>
      <c r="V239" s="178">
        <f t="shared" si="14"/>
        <v>0</v>
      </c>
      <c r="W239" s="19">
        <f t="shared" si="15"/>
        <v>0</v>
      </c>
    </row>
    <row r="240" spans="1:23">
      <c r="A240" s="128">
        <v>8</v>
      </c>
      <c r="B240" s="128" t="e">
        <f>+'RT (8)'!#REF!</f>
        <v>#REF!</v>
      </c>
      <c r="C240" s="128" t="e">
        <f>+'RT (8)'!#REF!</f>
        <v>#REF!</v>
      </c>
      <c r="D240" s="128" t="e">
        <f>+'RT (8)'!#REF!</f>
        <v>#REF!</v>
      </c>
      <c r="E240" s="128" t="e">
        <f>+'RT (8)'!#REF!</f>
        <v>#REF!</v>
      </c>
      <c r="F240" s="128" t="e">
        <f>+'RT (8)'!#REF!</f>
        <v>#REF!</v>
      </c>
      <c r="G240" s="128">
        <f>+'RT (8)'!A40</f>
        <v>20</v>
      </c>
      <c r="H240" s="128" t="str">
        <f>+'RT (8)'!B40</f>
        <v>Voluntary Corporate Social Responsibility</v>
      </c>
      <c r="I240" s="128">
        <f>+'RT (8)'!C40</f>
        <v>0</v>
      </c>
      <c r="J240" s="128">
        <f>+'RT (8)'!D40</f>
        <v>0</v>
      </c>
      <c r="K240" s="128">
        <f>+'RT (8)'!E40</f>
        <v>0</v>
      </c>
      <c r="L240" s="128">
        <f>+'RT (8)'!F40</f>
        <v>0</v>
      </c>
      <c r="M240" s="128">
        <f>+'RT (8)'!G40</f>
        <v>0</v>
      </c>
      <c r="N240" s="128">
        <f>+'RT (8)'!H40</f>
        <v>0</v>
      </c>
      <c r="O240" s="128">
        <f>+'RT (8)'!I40</f>
        <v>0</v>
      </c>
      <c r="P240" s="128">
        <f>+'RT (8)'!J40</f>
        <v>0</v>
      </c>
      <c r="Q240" s="128">
        <f>+'RT (8)'!K40</f>
        <v>0</v>
      </c>
      <c r="R240" s="128">
        <f>+'RT (8)'!L40</f>
        <v>0</v>
      </c>
      <c r="S240" s="128">
        <f>+'RT (8)'!M40</f>
        <v>0</v>
      </c>
      <c r="T240" s="178">
        <f t="shared" si="12"/>
        <v>0</v>
      </c>
      <c r="U240" s="19">
        <f t="shared" si="13"/>
        <v>0</v>
      </c>
      <c r="V240" s="178">
        <f t="shared" si="14"/>
        <v>0</v>
      </c>
      <c r="W240" s="19">
        <f t="shared" si="15"/>
        <v>0</v>
      </c>
    </row>
    <row r="241" spans="1:23">
      <c r="A241" s="128">
        <v>8</v>
      </c>
      <c r="B241" s="128" t="e">
        <f>+'RT (8)'!#REF!</f>
        <v>#REF!</v>
      </c>
      <c r="C241" s="128" t="e">
        <f>+'RT (8)'!#REF!</f>
        <v>#REF!</v>
      </c>
      <c r="D241" s="128" t="e">
        <f>+'RT (8)'!#REF!</f>
        <v>#REF!</v>
      </c>
      <c r="E241" s="128" t="e">
        <f>+'RT (8)'!#REF!</f>
        <v>#REF!</v>
      </c>
      <c r="F241" s="128" t="e">
        <f>+'RT (8)'!#REF!</f>
        <v>#REF!</v>
      </c>
      <c r="G241" s="128">
        <f>+'RT (8)'!A41</f>
        <v>0</v>
      </c>
      <c r="H241" s="128" t="str">
        <f>+'RT (8)'!B41</f>
        <v>Total payments in cash</v>
      </c>
      <c r="I241" s="128">
        <f>+'RT (8)'!C41</f>
        <v>0</v>
      </c>
      <c r="J241" s="128">
        <f>+'RT (8)'!D41</f>
        <v>438140594.65365851</v>
      </c>
      <c r="K241" s="128">
        <f>+'RT (8)'!E41</f>
        <v>0</v>
      </c>
      <c r="L241" s="128">
        <f>+'RT (8)'!F41</f>
        <v>438140594.65365851</v>
      </c>
      <c r="M241" s="128">
        <f>+'RT (8)'!G41</f>
        <v>0</v>
      </c>
      <c r="N241" s="128">
        <f>+'RT (8)'!H41</f>
        <v>438140594.65365851</v>
      </c>
      <c r="O241" s="128">
        <f>+'RT (8)'!I41</f>
        <v>0</v>
      </c>
      <c r="P241" s="128">
        <f>+'RT (8)'!J41</f>
        <v>438140594.65365851</v>
      </c>
      <c r="Q241" s="128">
        <f>+'RT (8)'!K41</f>
        <v>0</v>
      </c>
      <c r="R241" s="128">
        <f>+'RT (8)'!L41</f>
        <v>0</v>
      </c>
      <c r="S241" s="128">
        <f>+'RT (8)'!M41</f>
        <v>0</v>
      </c>
      <c r="T241" s="178">
        <f t="shared" si="12"/>
        <v>0</v>
      </c>
      <c r="U241" s="19">
        <f t="shared" si="13"/>
        <v>0</v>
      </c>
      <c r="V241" s="178">
        <f t="shared" si="14"/>
        <v>0</v>
      </c>
      <c r="W241" s="19">
        <f t="shared" si="15"/>
        <v>0</v>
      </c>
    </row>
    <row r="242" spans="1:23">
      <c r="A242" s="128">
        <v>9</v>
      </c>
      <c r="B242" s="128" t="e">
        <f>+'RT (9)'!#REF!</f>
        <v>#REF!</v>
      </c>
      <c r="C242" s="128" t="e">
        <f>+'RT (9)'!#REF!</f>
        <v>#REF!</v>
      </c>
      <c r="D242" s="128" t="e">
        <f>+'RT (9)'!#REF!</f>
        <v>#REF!</v>
      </c>
      <c r="E242" s="128" t="e">
        <f>+'RT (9)'!#REF!</f>
        <v>#REF!</v>
      </c>
      <c r="F242" s="128" t="e">
        <f>+'RT (9)'!#REF!</f>
        <v>#REF!</v>
      </c>
      <c r="G242" s="128">
        <f>+'RT (9)'!A9</f>
        <v>0</v>
      </c>
      <c r="H242" s="128" t="str">
        <f>+'RT (9)'!B9</f>
        <v>Payments in kind</v>
      </c>
      <c r="I242" s="128">
        <f>+'RT (9)'!C9</f>
        <v>0</v>
      </c>
      <c r="J242" s="128">
        <f>+'RT (9)'!D9</f>
        <v>0</v>
      </c>
      <c r="K242" s="128">
        <f>+'RT (9)'!E9</f>
        <v>0</v>
      </c>
      <c r="L242" s="128">
        <f>+'RT (9)'!F9</f>
        <v>0</v>
      </c>
      <c r="M242" s="128">
        <f>+'RT (9)'!G9</f>
        <v>0</v>
      </c>
      <c r="N242" s="128">
        <f>+'RT (9)'!H9</f>
        <v>0</v>
      </c>
      <c r="O242" s="128">
        <f>+'RT (9)'!I9</f>
        <v>0</v>
      </c>
      <c r="P242" s="128">
        <f>+'RT (9)'!J9</f>
        <v>0</v>
      </c>
      <c r="Q242" s="128">
        <f>+'RT (9)'!K9</f>
        <v>0</v>
      </c>
      <c r="R242" s="128">
        <f>+'RT (9)'!L9</f>
        <v>0</v>
      </c>
      <c r="S242" s="128">
        <f>+'RT (9)'!M9</f>
        <v>0</v>
      </c>
      <c r="T242" s="178">
        <f t="shared" si="12"/>
        <v>0</v>
      </c>
      <c r="U242" s="19">
        <f t="shared" si="13"/>
        <v>0</v>
      </c>
      <c r="V242" s="178">
        <f t="shared" si="14"/>
        <v>0</v>
      </c>
      <c r="W242" s="19">
        <f t="shared" si="15"/>
        <v>0</v>
      </c>
    </row>
    <row r="243" spans="1:23">
      <c r="A243" s="128">
        <v>9</v>
      </c>
      <c r="B243" s="128" t="e">
        <f>+'RT (9)'!#REF!</f>
        <v>#REF!</v>
      </c>
      <c r="C243" s="128" t="e">
        <f>+'RT (9)'!#REF!</f>
        <v>#REF!</v>
      </c>
      <c r="D243" s="128" t="e">
        <f>+'RT (9)'!#REF!</f>
        <v>#REF!</v>
      </c>
      <c r="E243" s="128" t="e">
        <f>+'RT (9)'!#REF!</f>
        <v>#REF!</v>
      </c>
      <c r="F243" s="128" t="e">
        <f>+'RT (9)'!#REF!</f>
        <v>#REF!</v>
      </c>
      <c r="G243" s="128">
        <f>+'RT (9)'!A10</f>
        <v>0</v>
      </c>
      <c r="H243" s="128" t="str">
        <f>+'RT (9)'!B10</f>
        <v>In (Please mention the commodity)</v>
      </c>
      <c r="I243" s="128">
        <f>+'RT (9)'!C10</f>
        <v>0</v>
      </c>
      <c r="J243" s="128">
        <f>+'RT (9)'!D10</f>
        <v>0</v>
      </c>
      <c r="K243" s="128">
        <f>+'RT (9)'!E10</f>
        <v>0</v>
      </c>
      <c r="L243" s="128">
        <f>+'RT (9)'!F10</f>
        <v>0</v>
      </c>
      <c r="M243" s="128">
        <f>+'RT (9)'!G10</f>
        <v>0</v>
      </c>
      <c r="N243" s="128">
        <f>+'RT (9)'!H10</f>
        <v>0</v>
      </c>
      <c r="O243" s="128">
        <f>+'RT (9)'!I10</f>
        <v>0</v>
      </c>
      <c r="P243" s="128">
        <f>+'RT (9)'!J10</f>
        <v>0</v>
      </c>
      <c r="Q243" s="128">
        <f>+'RT (9)'!K10</f>
        <v>0</v>
      </c>
      <c r="R243" s="128">
        <f>+'RT (9)'!L10</f>
        <v>0</v>
      </c>
      <c r="S243" s="128">
        <f>+'RT (9)'!M10</f>
        <v>0</v>
      </c>
      <c r="T243" s="178">
        <f t="shared" si="12"/>
        <v>0</v>
      </c>
      <c r="U243" s="19">
        <f t="shared" si="13"/>
        <v>0</v>
      </c>
      <c r="V243" s="178">
        <f t="shared" si="14"/>
        <v>0</v>
      </c>
      <c r="W243" s="19">
        <f t="shared" si="15"/>
        <v>0</v>
      </c>
    </row>
    <row r="244" spans="1:23">
      <c r="A244" s="128">
        <v>9</v>
      </c>
      <c r="B244" s="128" t="e">
        <f>+'RT (9)'!#REF!</f>
        <v>#REF!</v>
      </c>
      <c r="C244" s="128" t="e">
        <f>+'RT (9)'!#REF!</f>
        <v>#REF!</v>
      </c>
      <c r="D244" s="128" t="e">
        <f>+'RT (9)'!#REF!</f>
        <v>#REF!</v>
      </c>
      <c r="E244" s="128" t="e">
        <f>+'RT (9)'!#REF!</f>
        <v>#REF!</v>
      </c>
      <c r="F244" s="128" t="e">
        <f>+'RT (9)'!#REF!</f>
        <v>#REF!</v>
      </c>
      <c r="G244" s="128">
        <f>+'RT (9)'!A11</f>
        <v>1</v>
      </c>
      <c r="H244" s="128" t="str">
        <f>+'RT (9)'!B11</f>
        <v>Production Split (Government and SOEs share)</v>
      </c>
      <c r="I244" s="128">
        <f>+'RT (9)'!C11</f>
        <v>0</v>
      </c>
      <c r="J244" s="128">
        <f>+'RT (9)'!D11</f>
        <v>0</v>
      </c>
      <c r="K244" s="128">
        <f>+'RT (9)'!E11</f>
        <v>0</v>
      </c>
      <c r="L244" s="128">
        <f>+'RT (9)'!F11</f>
        <v>0</v>
      </c>
      <c r="M244" s="128">
        <f>+'RT (9)'!G11</f>
        <v>0</v>
      </c>
      <c r="N244" s="128">
        <f>+'RT (9)'!H11</f>
        <v>0</v>
      </c>
      <c r="O244" s="128">
        <f>+'RT (9)'!I11</f>
        <v>0</v>
      </c>
      <c r="P244" s="128">
        <f>+'RT (9)'!J11</f>
        <v>0</v>
      </c>
      <c r="Q244" s="128">
        <f>+'RT (9)'!K11</f>
        <v>0</v>
      </c>
      <c r="R244" s="128">
        <f>+'RT (9)'!L11</f>
        <v>0</v>
      </c>
      <c r="S244" s="128">
        <f>+'RT (9)'!M11</f>
        <v>0</v>
      </c>
      <c r="T244" s="178">
        <f t="shared" si="12"/>
        <v>0</v>
      </c>
      <c r="U244" s="19">
        <f t="shared" si="13"/>
        <v>0</v>
      </c>
      <c r="V244" s="178">
        <f t="shared" si="14"/>
        <v>0</v>
      </c>
      <c r="W244" s="19">
        <f t="shared" si="15"/>
        <v>0</v>
      </c>
    </row>
    <row r="245" spans="1:23">
      <c r="A245" s="128">
        <v>9</v>
      </c>
      <c r="B245" s="128" t="e">
        <f>+'RT (9)'!#REF!</f>
        <v>#REF!</v>
      </c>
      <c r="C245" s="128" t="e">
        <f>+'RT (9)'!#REF!</f>
        <v>#REF!</v>
      </c>
      <c r="D245" s="128" t="e">
        <f>+'RT (9)'!#REF!</f>
        <v>#REF!</v>
      </c>
      <c r="E245" s="128" t="e">
        <f>+'RT (9)'!#REF!</f>
        <v>#REF!</v>
      </c>
      <c r="F245" s="128" t="e">
        <f>+'RT (9)'!#REF!</f>
        <v>#REF!</v>
      </c>
      <c r="G245" s="128">
        <f>+'RT (9)'!A12</f>
        <v>2</v>
      </c>
      <c r="H245" s="128" t="str">
        <f>+'RT (9)'!B12</f>
        <v>Royalties</v>
      </c>
      <c r="I245" s="128">
        <f>+'RT (9)'!C12</f>
        <v>0</v>
      </c>
      <c r="J245" s="128">
        <f>+'RT (9)'!D12</f>
        <v>0</v>
      </c>
      <c r="K245" s="128">
        <f>+'RT (9)'!E12</f>
        <v>0</v>
      </c>
      <c r="L245" s="128">
        <f>+'RT (9)'!F12</f>
        <v>0</v>
      </c>
      <c r="M245" s="128">
        <f>+'RT (9)'!G12</f>
        <v>0</v>
      </c>
      <c r="N245" s="128">
        <f>+'RT (9)'!H12</f>
        <v>0</v>
      </c>
      <c r="O245" s="128">
        <f>+'RT (9)'!I12</f>
        <v>0</v>
      </c>
      <c r="P245" s="128">
        <f>+'RT (9)'!J12</f>
        <v>0</v>
      </c>
      <c r="Q245" s="128">
        <f>+'RT (9)'!K12</f>
        <v>0</v>
      </c>
      <c r="R245" s="128">
        <f>+'RT (9)'!L12</f>
        <v>0</v>
      </c>
      <c r="S245" s="128">
        <f>+'RT (9)'!M12</f>
        <v>0</v>
      </c>
      <c r="T245" s="178">
        <f t="shared" si="12"/>
        <v>0</v>
      </c>
      <c r="U245" s="19">
        <f t="shared" si="13"/>
        <v>0</v>
      </c>
      <c r="V245" s="178">
        <f t="shared" si="14"/>
        <v>0</v>
      </c>
      <c r="W245" s="19">
        <f t="shared" si="15"/>
        <v>0</v>
      </c>
    </row>
    <row r="246" spans="1:23">
      <c r="A246" s="128">
        <v>9</v>
      </c>
      <c r="B246" s="128" t="e">
        <f>+'RT (9)'!#REF!</f>
        <v>#REF!</v>
      </c>
      <c r="C246" s="128" t="e">
        <f>+'RT (9)'!#REF!</f>
        <v>#REF!</v>
      </c>
      <c r="D246" s="128" t="e">
        <f>+'RT (9)'!#REF!</f>
        <v>#REF!</v>
      </c>
      <c r="E246" s="128" t="e">
        <f>+'RT (9)'!#REF!</f>
        <v>#REF!</v>
      </c>
      <c r="F246" s="128" t="e">
        <f>+'RT (9)'!#REF!</f>
        <v>#REF!</v>
      </c>
      <c r="G246" s="128">
        <f>+'RT (9)'!A13</f>
        <v>0</v>
      </c>
      <c r="H246" s="128" t="str">
        <f>+'RT (9)'!B13</f>
        <v>Payments in cash</v>
      </c>
      <c r="I246" s="128">
        <f>+'RT (9)'!C13</f>
        <v>0</v>
      </c>
      <c r="J246" s="128">
        <f>+'RT (9)'!D13</f>
        <v>0</v>
      </c>
      <c r="K246" s="128">
        <f>+'RT (9)'!E13</f>
        <v>0</v>
      </c>
      <c r="L246" s="128">
        <f>+'RT (9)'!F13</f>
        <v>0</v>
      </c>
      <c r="M246" s="128">
        <f>+'RT (9)'!G13</f>
        <v>0</v>
      </c>
      <c r="N246" s="128">
        <f>+'RT (9)'!H13</f>
        <v>0</v>
      </c>
      <c r="O246" s="128">
        <f>+'RT (9)'!I13</f>
        <v>0</v>
      </c>
      <c r="P246" s="128">
        <f>+'RT (9)'!J13</f>
        <v>0</v>
      </c>
      <c r="Q246" s="128">
        <f>+'RT (9)'!K13</f>
        <v>0</v>
      </c>
      <c r="R246" s="128">
        <f>+'RT (9)'!L13</f>
        <v>0</v>
      </c>
      <c r="S246" s="128">
        <f>+'RT (9)'!M13</f>
        <v>0</v>
      </c>
      <c r="T246" s="178">
        <f t="shared" si="12"/>
        <v>0</v>
      </c>
      <c r="U246" s="19">
        <f t="shared" si="13"/>
        <v>0</v>
      </c>
      <c r="V246" s="178">
        <f t="shared" si="14"/>
        <v>0</v>
      </c>
      <c r="W246" s="19">
        <f t="shared" si="15"/>
        <v>0</v>
      </c>
    </row>
    <row r="247" spans="1:23">
      <c r="A247" s="128">
        <v>9</v>
      </c>
      <c r="B247" s="128" t="e">
        <f>+'RT (9)'!#REF!</f>
        <v>#REF!</v>
      </c>
      <c r="C247" s="128" t="e">
        <f>+'RT (9)'!#REF!</f>
        <v>#REF!</v>
      </c>
      <c r="D247" s="128" t="e">
        <f>+'RT (9)'!#REF!</f>
        <v>#REF!</v>
      </c>
      <c r="E247" s="128" t="e">
        <f>+'RT (9)'!#REF!</f>
        <v>#REF!</v>
      </c>
      <c r="F247" s="128" t="e">
        <f>+'RT (9)'!#REF!</f>
        <v>#REF!</v>
      </c>
      <c r="G247" s="128">
        <f>+'RT (9)'!A14</f>
        <v>0</v>
      </c>
      <c r="H247" s="128" t="str">
        <f>+'RT (9)'!B14</f>
        <v>MoF-IRD-Customs Department</v>
      </c>
      <c r="I247" s="128">
        <f>+'RT (9)'!C14</f>
        <v>0</v>
      </c>
      <c r="J247" s="128">
        <f>+'RT (9)'!D14</f>
        <v>0</v>
      </c>
      <c r="K247" s="128">
        <f>+'RT (9)'!E14</f>
        <v>0</v>
      </c>
      <c r="L247" s="128">
        <f>+'RT (9)'!F14</f>
        <v>0</v>
      </c>
      <c r="M247" s="128">
        <f>+'RT (9)'!G14</f>
        <v>0</v>
      </c>
      <c r="N247" s="128">
        <f>+'RT (9)'!H14</f>
        <v>0</v>
      </c>
      <c r="O247" s="128">
        <f>+'RT (9)'!I14</f>
        <v>0</v>
      </c>
      <c r="P247" s="128">
        <f>+'RT (9)'!J14</f>
        <v>0</v>
      </c>
      <c r="Q247" s="128">
        <f>+'RT (9)'!K14</f>
        <v>0</v>
      </c>
      <c r="R247" s="128">
        <f>+'RT (9)'!L14</f>
        <v>0</v>
      </c>
      <c r="S247" s="128">
        <f>+'RT (9)'!M14</f>
        <v>0</v>
      </c>
      <c r="T247" s="178">
        <f t="shared" si="12"/>
        <v>0</v>
      </c>
      <c r="U247" s="19">
        <f t="shared" si="13"/>
        <v>0</v>
      </c>
      <c r="V247" s="178">
        <f t="shared" si="14"/>
        <v>0</v>
      </c>
      <c r="W247" s="19">
        <f t="shared" si="15"/>
        <v>0</v>
      </c>
    </row>
    <row r="248" spans="1:23">
      <c r="A248" s="128">
        <v>9</v>
      </c>
      <c r="B248" s="128" t="e">
        <f>+'RT (9)'!#REF!</f>
        <v>#REF!</v>
      </c>
      <c r="C248" s="128" t="e">
        <f>+'RT (9)'!#REF!</f>
        <v>#REF!</v>
      </c>
      <c r="D248" s="128" t="e">
        <f>+'RT (9)'!#REF!</f>
        <v>#REF!</v>
      </c>
      <c r="E248" s="128" t="e">
        <f>+'RT (9)'!#REF!</f>
        <v>#REF!</v>
      </c>
      <c r="F248" s="128" t="e">
        <f>+'RT (9)'!#REF!</f>
        <v>#REF!</v>
      </c>
      <c r="G248" s="128">
        <f>+'RT (9)'!A15</f>
        <v>1</v>
      </c>
      <c r="H248" s="128" t="str">
        <f>+'RT (9)'!B15</f>
        <v>Corporate Income Tax (CIT)</v>
      </c>
      <c r="I248" s="128">
        <f>+'RT (9)'!C15</f>
        <v>0</v>
      </c>
      <c r="J248" s="128">
        <f>+'RT (9)'!D15</f>
        <v>0</v>
      </c>
      <c r="K248" s="128">
        <f>+'RT (9)'!E15</f>
        <v>0</v>
      </c>
      <c r="L248" s="128">
        <f>+'RT (9)'!F15</f>
        <v>0</v>
      </c>
      <c r="M248" s="128">
        <f>+'RT (9)'!G15</f>
        <v>0</v>
      </c>
      <c r="N248" s="128">
        <f>+'RT (9)'!H15</f>
        <v>0</v>
      </c>
      <c r="O248" s="128">
        <f>+'RT (9)'!I15</f>
        <v>0</v>
      </c>
      <c r="P248" s="128">
        <f>+'RT (9)'!J15</f>
        <v>0</v>
      </c>
      <c r="Q248" s="128">
        <f>+'RT (9)'!K15</f>
        <v>0</v>
      </c>
      <c r="R248" s="128">
        <f>+'RT (9)'!L15</f>
        <v>0</v>
      </c>
      <c r="S248" s="128">
        <f>+'RT (9)'!M15</f>
        <v>0</v>
      </c>
      <c r="T248" s="178">
        <f t="shared" si="12"/>
        <v>0</v>
      </c>
      <c r="U248" s="19">
        <f t="shared" si="13"/>
        <v>0</v>
      </c>
      <c r="V248" s="178">
        <f t="shared" si="14"/>
        <v>0</v>
      </c>
      <c r="W248" s="19">
        <f t="shared" si="15"/>
        <v>0</v>
      </c>
    </row>
    <row r="249" spans="1:23">
      <c r="A249" s="128">
        <v>9</v>
      </c>
      <c r="B249" s="128" t="e">
        <f>+'RT (9)'!#REF!</f>
        <v>#REF!</v>
      </c>
      <c r="C249" s="128" t="e">
        <f>+'RT (9)'!#REF!</f>
        <v>#REF!</v>
      </c>
      <c r="D249" s="128" t="e">
        <f>+'RT (9)'!#REF!</f>
        <v>#REF!</v>
      </c>
      <c r="E249" s="128" t="e">
        <f>+'RT (9)'!#REF!</f>
        <v>#REF!</v>
      </c>
      <c r="F249" s="128" t="e">
        <f>+'RT (9)'!#REF!</f>
        <v>#REF!</v>
      </c>
      <c r="G249" s="128">
        <f>+'RT (9)'!A16</f>
        <v>2</v>
      </c>
      <c r="H249" s="128" t="str">
        <f>+'RT (9)'!B16</f>
        <v>Commercial Tax</v>
      </c>
      <c r="I249" s="128">
        <f>+'RT (9)'!C16</f>
        <v>0</v>
      </c>
      <c r="J249" s="128">
        <f>+'RT (9)'!D16</f>
        <v>0</v>
      </c>
      <c r="K249" s="128">
        <f>+'RT (9)'!E16</f>
        <v>0</v>
      </c>
      <c r="L249" s="128">
        <f>+'RT (9)'!F16</f>
        <v>0</v>
      </c>
      <c r="M249" s="128">
        <f>+'RT (9)'!G16</f>
        <v>0</v>
      </c>
      <c r="N249" s="128">
        <f>+'RT (9)'!H16</f>
        <v>0</v>
      </c>
      <c r="O249" s="128">
        <f>+'RT (9)'!I16</f>
        <v>0</v>
      </c>
      <c r="P249" s="128">
        <f>+'RT (9)'!J16</f>
        <v>0</v>
      </c>
      <c r="Q249" s="128">
        <f>+'RT (9)'!K16</f>
        <v>0</v>
      </c>
      <c r="R249" s="128">
        <f>+'RT (9)'!L16</f>
        <v>0</v>
      </c>
      <c r="S249" s="128">
        <f>+'RT (9)'!M16</f>
        <v>0</v>
      </c>
      <c r="T249" s="178">
        <f t="shared" si="12"/>
        <v>0</v>
      </c>
      <c r="U249" s="19">
        <f t="shared" si="13"/>
        <v>0</v>
      </c>
      <c r="V249" s="178">
        <f t="shared" si="14"/>
        <v>0</v>
      </c>
      <c r="W249" s="19">
        <f t="shared" si="15"/>
        <v>0</v>
      </c>
    </row>
    <row r="250" spans="1:23">
      <c r="A250" s="128">
        <v>9</v>
      </c>
      <c r="B250" s="128" t="e">
        <f>+'RT (9)'!#REF!</f>
        <v>#REF!</v>
      </c>
      <c r="C250" s="128" t="e">
        <f>+'RT (9)'!#REF!</f>
        <v>#REF!</v>
      </c>
      <c r="D250" s="128" t="e">
        <f>+'RT (9)'!#REF!</f>
        <v>#REF!</v>
      </c>
      <c r="E250" s="128" t="e">
        <f>+'RT (9)'!#REF!</f>
        <v>#REF!</v>
      </c>
      <c r="F250" s="128" t="e">
        <f>+'RT (9)'!#REF!</f>
        <v>#REF!</v>
      </c>
      <c r="G250" s="128">
        <f>+'RT (9)'!A18</f>
        <v>4</v>
      </c>
      <c r="H250" s="128" t="str">
        <f>+'RT (9)'!B18</f>
        <v>Customs Duties</v>
      </c>
      <c r="I250" s="128">
        <f>+'RT (9)'!C18</f>
        <v>0</v>
      </c>
      <c r="J250" s="128">
        <f>+'RT (9)'!D18</f>
        <v>0</v>
      </c>
      <c r="K250" s="128">
        <f>+'RT (9)'!E18</f>
        <v>0</v>
      </c>
      <c r="L250" s="128">
        <f>+'RT (9)'!F18</f>
        <v>0</v>
      </c>
      <c r="M250" s="128">
        <f>+'RT (9)'!G18</f>
        <v>0</v>
      </c>
      <c r="N250" s="128">
        <f>+'RT (9)'!H18</f>
        <v>0</v>
      </c>
      <c r="O250" s="128">
        <f>+'RT (9)'!I18</f>
        <v>0</v>
      </c>
      <c r="P250" s="128">
        <f>+'RT (9)'!J18</f>
        <v>0</v>
      </c>
      <c r="Q250" s="128">
        <f>+'RT (9)'!K18</f>
        <v>0</v>
      </c>
      <c r="R250" s="128">
        <f>+'RT (9)'!L18</f>
        <v>0</v>
      </c>
      <c r="S250" s="128">
        <f>+'RT (9)'!M18</f>
        <v>0</v>
      </c>
      <c r="T250" s="178">
        <f t="shared" si="12"/>
        <v>0</v>
      </c>
      <c r="U250" s="19">
        <f t="shared" si="13"/>
        <v>0</v>
      </c>
      <c r="V250" s="178">
        <f t="shared" si="14"/>
        <v>0</v>
      </c>
      <c r="W250" s="19">
        <f t="shared" si="15"/>
        <v>0</v>
      </c>
    </row>
    <row r="251" spans="1:23">
      <c r="A251" s="128">
        <v>9</v>
      </c>
      <c r="B251" s="128" t="e">
        <f>+'RT (9)'!#REF!</f>
        <v>#REF!</v>
      </c>
      <c r="C251" s="128" t="e">
        <f>+'RT (9)'!#REF!</f>
        <v>#REF!</v>
      </c>
      <c r="D251" s="128" t="e">
        <f>+'RT (9)'!#REF!</f>
        <v>#REF!</v>
      </c>
      <c r="E251" s="128" t="e">
        <f>+'RT (9)'!#REF!</f>
        <v>#REF!</v>
      </c>
      <c r="F251" s="128" t="e">
        <f>+'RT (9)'!#REF!</f>
        <v>#REF!</v>
      </c>
      <c r="G251" s="128">
        <f>+'RT (9)'!A19</f>
        <v>5</v>
      </c>
      <c r="H251" s="128" t="str">
        <f>+'RT (9)'!B19</f>
        <v>Stamp Duties</v>
      </c>
      <c r="I251" s="128">
        <f>+'RT (9)'!C19</f>
        <v>0</v>
      </c>
      <c r="J251" s="128">
        <f>+'RT (9)'!D19</f>
        <v>0</v>
      </c>
      <c r="K251" s="128">
        <f>+'RT (9)'!E19</f>
        <v>0</v>
      </c>
      <c r="L251" s="128">
        <f>+'RT (9)'!F19</f>
        <v>0</v>
      </c>
      <c r="M251" s="128">
        <f>+'RT (9)'!G19</f>
        <v>0</v>
      </c>
      <c r="N251" s="128">
        <f>+'RT (9)'!H19</f>
        <v>0</v>
      </c>
      <c r="O251" s="128">
        <f>+'RT (9)'!I19</f>
        <v>0</v>
      </c>
      <c r="P251" s="128">
        <f>+'RT (9)'!J19</f>
        <v>0</v>
      </c>
      <c r="Q251" s="128">
        <f>+'RT (9)'!K19</f>
        <v>0</v>
      </c>
      <c r="R251" s="128">
        <f>+'RT (9)'!L19</f>
        <v>0</v>
      </c>
      <c r="S251" s="128">
        <f>+'RT (9)'!M19</f>
        <v>0</v>
      </c>
      <c r="T251" s="178">
        <f t="shared" si="12"/>
        <v>0</v>
      </c>
      <c r="U251" s="19">
        <f t="shared" si="13"/>
        <v>0</v>
      </c>
      <c r="V251" s="178">
        <f t="shared" si="14"/>
        <v>0</v>
      </c>
      <c r="W251" s="19">
        <f t="shared" si="15"/>
        <v>0</v>
      </c>
    </row>
    <row r="252" spans="1:23">
      <c r="A252" s="128">
        <v>9</v>
      </c>
      <c r="B252" s="128" t="e">
        <f>+'RT (9)'!#REF!</f>
        <v>#REF!</v>
      </c>
      <c r="C252" s="128" t="e">
        <f>+'RT (9)'!#REF!</f>
        <v>#REF!</v>
      </c>
      <c r="D252" s="128" t="e">
        <f>+'RT (9)'!#REF!</f>
        <v>#REF!</v>
      </c>
      <c r="E252" s="128" t="e">
        <f>+'RT (9)'!#REF!</f>
        <v>#REF!</v>
      </c>
      <c r="F252" s="128" t="e">
        <f>+'RT (9)'!#REF!</f>
        <v>#REF!</v>
      </c>
      <c r="G252" s="128">
        <f>+'RT (9)'!A20</f>
        <v>6</v>
      </c>
      <c r="H252" s="128" t="str">
        <f>+'RT (9)'!B20</f>
        <v>Capital Gains Tax</v>
      </c>
      <c r="I252" s="128">
        <f>+'RT (9)'!C20</f>
        <v>0</v>
      </c>
      <c r="J252" s="128">
        <f>+'RT (9)'!D20</f>
        <v>0</v>
      </c>
      <c r="K252" s="128">
        <f>+'RT (9)'!E20</f>
        <v>0</v>
      </c>
      <c r="L252" s="128">
        <f>+'RT (9)'!F20</f>
        <v>0</v>
      </c>
      <c r="M252" s="128">
        <f>+'RT (9)'!G20</f>
        <v>0</v>
      </c>
      <c r="N252" s="128">
        <f>+'RT (9)'!H20</f>
        <v>0</v>
      </c>
      <c r="O252" s="128">
        <f>+'RT (9)'!I20</f>
        <v>0</v>
      </c>
      <c r="P252" s="128">
        <f>+'RT (9)'!J20</f>
        <v>0</v>
      </c>
      <c r="Q252" s="128">
        <f>+'RT (9)'!K20</f>
        <v>0</v>
      </c>
      <c r="R252" s="128">
        <f>+'RT (9)'!L20</f>
        <v>0</v>
      </c>
      <c r="S252" s="128">
        <f>+'RT (9)'!M20</f>
        <v>0</v>
      </c>
      <c r="T252" s="178">
        <f t="shared" si="12"/>
        <v>0</v>
      </c>
      <c r="U252" s="19">
        <f t="shared" si="13"/>
        <v>0</v>
      </c>
      <c r="V252" s="178">
        <f t="shared" si="14"/>
        <v>0</v>
      </c>
      <c r="W252" s="19">
        <f t="shared" si="15"/>
        <v>0</v>
      </c>
    </row>
    <row r="253" spans="1:23">
      <c r="A253" s="128">
        <v>9</v>
      </c>
      <c r="B253" s="128" t="e">
        <f>+'RT (9)'!#REF!</f>
        <v>#REF!</v>
      </c>
      <c r="C253" s="128" t="e">
        <f>+'RT (9)'!#REF!</f>
        <v>#REF!</v>
      </c>
      <c r="D253" s="128" t="e">
        <f>+'RT (9)'!#REF!</f>
        <v>#REF!</v>
      </c>
      <c r="E253" s="128" t="e">
        <f>+'RT (9)'!#REF!</f>
        <v>#REF!</v>
      </c>
      <c r="F253" s="128" t="e">
        <f>+'RT (9)'!#REF!</f>
        <v>#REF!</v>
      </c>
      <c r="G253" s="128">
        <f>+'RT (9)'!A21</f>
        <v>7</v>
      </c>
      <c r="H253" s="128" t="str">
        <f>+'RT (9)'!B21</f>
        <v>Withholding Tax</v>
      </c>
      <c r="I253" s="128">
        <f>+'RT (9)'!C21</f>
        <v>0</v>
      </c>
      <c r="J253" s="128">
        <f>+'RT (9)'!D21</f>
        <v>0</v>
      </c>
      <c r="K253" s="128">
        <f>+'RT (9)'!E21</f>
        <v>0</v>
      </c>
      <c r="L253" s="128">
        <f>+'RT (9)'!F21</f>
        <v>0</v>
      </c>
      <c r="M253" s="128">
        <f>+'RT (9)'!G21</f>
        <v>0</v>
      </c>
      <c r="N253" s="128">
        <f>+'RT (9)'!H21</f>
        <v>0</v>
      </c>
      <c r="O253" s="128">
        <f>+'RT (9)'!I21</f>
        <v>0</v>
      </c>
      <c r="P253" s="128">
        <f>+'RT (9)'!J21</f>
        <v>0</v>
      </c>
      <c r="Q253" s="128">
        <f>+'RT (9)'!K21</f>
        <v>0</v>
      </c>
      <c r="R253" s="128">
        <f>+'RT (9)'!L21</f>
        <v>0</v>
      </c>
      <c r="S253" s="128">
        <f>+'RT (9)'!M21</f>
        <v>0</v>
      </c>
      <c r="T253" s="178">
        <f t="shared" si="12"/>
        <v>0</v>
      </c>
      <c r="U253" s="19">
        <f t="shared" si="13"/>
        <v>0</v>
      </c>
      <c r="V253" s="178">
        <f t="shared" si="14"/>
        <v>0</v>
      </c>
      <c r="W253" s="19">
        <f t="shared" si="15"/>
        <v>0</v>
      </c>
    </row>
    <row r="254" spans="1:23">
      <c r="A254" s="128">
        <v>9</v>
      </c>
      <c r="B254" s="128" t="e">
        <f>+'RT (9)'!#REF!</f>
        <v>#REF!</v>
      </c>
      <c r="C254" s="128" t="e">
        <f>+'RT (9)'!#REF!</f>
        <v>#REF!</v>
      </c>
      <c r="D254" s="128" t="e">
        <f>+'RT (9)'!#REF!</f>
        <v>#REF!</v>
      </c>
      <c r="E254" s="128" t="e">
        <f>+'RT (9)'!#REF!</f>
        <v>#REF!</v>
      </c>
      <c r="F254" s="128" t="e">
        <f>+'RT (9)'!#REF!</f>
        <v>#REF!</v>
      </c>
      <c r="G254" s="128">
        <f>+'RT (9)'!A22</f>
        <v>8</v>
      </c>
      <c r="H254" s="128" t="str">
        <f>+'RT (9)'!B22</f>
        <v>Other significant payments (&gt; 50,000 USD)</v>
      </c>
      <c r="I254" s="128">
        <f>+'RT (9)'!C22</f>
        <v>0</v>
      </c>
      <c r="J254" s="128">
        <f>+'RT (9)'!D22</f>
        <v>0</v>
      </c>
      <c r="K254" s="128">
        <f>+'RT (9)'!E22</f>
        <v>0</v>
      </c>
      <c r="L254" s="128">
        <f>+'RT (9)'!F22</f>
        <v>0</v>
      </c>
      <c r="M254" s="128">
        <f>+'RT (9)'!G22</f>
        <v>0</v>
      </c>
      <c r="N254" s="128">
        <f>+'RT (9)'!H22</f>
        <v>0</v>
      </c>
      <c r="O254" s="128">
        <f>+'RT (9)'!I22</f>
        <v>0</v>
      </c>
      <c r="P254" s="128">
        <f>+'RT (9)'!J22</f>
        <v>0</v>
      </c>
      <c r="Q254" s="128">
        <f>+'RT (9)'!K22</f>
        <v>0</v>
      </c>
      <c r="R254" s="128">
        <f>+'RT (9)'!L22</f>
        <v>0</v>
      </c>
      <c r="S254" s="128">
        <f>+'RT (9)'!M22</f>
        <v>0</v>
      </c>
      <c r="T254" s="178">
        <f t="shared" si="12"/>
        <v>0</v>
      </c>
      <c r="U254" s="19">
        <f t="shared" si="13"/>
        <v>0</v>
      </c>
      <c r="V254" s="178">
        <f t="shared" si="14"/>
        <v>0</v>
      </c>
      <c r="W254" s="19">
        <f t="shared" si="15"/>
        <v>0</v>
      </c>
    </row>
    <row r="255" spans="1:23">
      <c r="A255" s="128">
        <v>9</v>
      </c>
      <c r="B255" s="128" t="e">
        <f>+'RT (9)'!#REF!</f>
        <v>#REF!</v>
      </c>
      <c r="C255" s="128" t="e">
        <f>+'RT (9)'!#REF!</f>
        <v>#REF!</v>
      </c>
      <c r="D255" s="128" t="e">
        <f>+'RT (9)'!#REF!</f>
        <v>#REF!</v>
      </c>
      <c r="E255" s="128" t="e">
        <f>+'RT (9)'!#REF!</f>
        <v>#REF!</v>
      </c>
      <c r="F255" s="128" t="e">
        <f>+'RT (9)'!#REF!</f>
        <v>#REF!</v>
      </c>
      <c r="G255" s="128">
        <f>+'RT (9)'!A23</f>
        <v>0</v>
      </c>
      <c r="H255" s="128" t="str">
        <f>+'RT (9)'!B23</f>
        <v>MoM (ME 1-ME 2-ME 3)</v>
      </c>
      <c r="I255" s="128">
        <f>+'RT (9)'!C23</f>
        <v>0</v>
      </c>
      <c r="J255" s="128">
        <f>+'RT (9)'!D23</f>
        <v>116220000</v>
      </c>
      <c r="K255" s="128">
        <f>+'RT (9)'!E23</f>
        <v>0</v>
      </c>
      <c r="L255" s="128">
        <f>+'RT (9)'!F23</f>
        <v>116220000</v>
      </c>
      <c r="M255" s="128">
        <f>+'RT (9)'!G23</f>
        <v>0</v>
      </c>
      <c r="N255" s="128">
        <f>+'RT (9)'!H23</f>
        <v>257492893</v>
      </c>
      <c r="O255" s="128">
        <f>+'RT (9)'!I23</f>
        <v>0</v>
      </c>
      <c r="P255" s="128">
        <f>+'RT (9)'!J23</f>
        <v>257492893</v>
      </c>
      <c r="Q255" s="128">
        <f>+'RT (9)'!K23</f>
        <v>0</v>
      </c>
      <c r="R255" s="128">
        <f>+'RT (9)'!L23</f>
        <v>-141272893</v>
      </c>
      <c r="S255" s="128">
        <f>+'RT (9)'!M23</f>
        <v>0</v>
      </c>
      <c r="T255" s="178">
        <f t="shared" si="12"/>
        <v>0</v>
      </c>
      <c r="U255" s="19">
        <f t="shared" si="13"/>
        <v>-141272893</v>
      </c>
      <c r="V255" s="178">
        <f t="shared" si="14"/>
        <v>0</v>
      </c>
      <c r="W255" s="19">
        <f t="shared" si="15"/>
        <v>-141272893</v>
      </c>
    </row>
    <row r="256" spans="1:23">
      <c r="A256" s="128">
        <v>9</v>
      </c>
      <c r="B256" s="128" t="e">
        <f>+'RT (9)'!#REF!</f>
        <v>#REF!</v>
      </c>
      <c r="C256" s="128" t="e">
        <f>+'RT (9)'!#REF!</f>
        <v>#REF!</v>
      </c>
      <c r="D256" s="128" t="e">
        <f>+'RT (9)'!#REF!</f>
        <v>#REF!</v>
      </c>
      <c r="E256" s="128" t="e">
        <f>+'RT (9)'!#REF!</f>
        <v>#REF!</v>
      </c>
      <c r="F256" s="128" t="e">
        <f>+'RT (9)'!#REF!</f>
        <v>#REF!</v>
      </c>
      <c r="G256" s="128">
        <f>+'RT (9)'!A24</f>
        <v>9</v>
      </c>
      <c r="H256" s="128" t="str">
        <f>+'RT (9)'!B24</f>
        <v>Royalties</v>
      </c>
      <c r="I256" s="128">
        <f>+'RT (9)'!C24</f>
        <v>0</v>
      </c>
      <c r="J256" s="128">
        <f>+'RT (9)'!D24</f>
        <v>0</v>
      </c>
      <c r="K256" s="128">
        <f>+'RT (9)'!E24</f>
        <v>0</v>
      </c>
      <c r="L256" s="128">
        <f>+'RT (9)'!F24</f>
        <v>0</v>
      </c>
      <c r="M256" s="128">
        <f>+'RT (9)'!G24</f>
        <v>0</v>
      </c>
      <c r="N256" s="128">
        <f>+'RT (9)'!H24</f>
        <v>0</v>
      </c>
      <c r="O256" s="128">
        <f>+'RT (9)'!I24</f>
        <v>0</v>
      </c>
      <c r="P256" s="128">
        <f>+'RT (9)'!J24</f>
        <v>0</v>
      </c>
      <c r="Q256" s="128">
        <f>+'RT (9)'!K24</f>
        <v>0</v>
      </c>
      <c r="R256" s="128">
        <f>+'RT (9)'!L24</f>
        <v>0</v>
      </c>
      <c r="S256" s="128">
        <f>+'RT (9)'!M24</f>
        <v>0</v>
      </c>
      <c r="T256" s="178">
        <f t="shared" si="12"/>
        <v>0</v>
      </c>
      <c r="U256" s="19">
        <f t="shared" si="13"/>
        <v>0</v>
      </c>
      <c r="V256" s="178">
        <f t="shared" si="14"/>
        <v>0</v>
      </c>
      <c r="W256" s="19">
        <f t="shared" si="15"/>
        <v>0</v>
      </c>
    </row>
    <row r="257" spans="1:23">
      <c r="A257" s="128">
        <v>9</v>
      </c>
      <c r="B257" s="128" t="e">
        <f>+'RT (9)'!#REF!</f>
        <v>#REF!</v>
      </c>
      <c r="C257" s="128" t="e">
        <f>+'RT (9)'!#REF!</f>
        <v>#REF!</v>
      </c>
      <c r="D257" s="128" t="e">
        <f>+'RT (9)'!#REF!</f>
        <v>#REF!</v>
      </c>
      <c r="E257" s="128" t="e">
        <f>+'RT (9)'!#REF!</f>
        <v>#REF!</v>
      </c>
      <c r="F257" s="128" t="e">
        <f>+'RT (9)'!#REF!</f>
        <v>#REF!</v>
      </c>
      <c r="G257" s="128">
        <f>+'RT (9)'!A25</f>
        <v>10</v>
      </c>
      <c r="H257" s="128" t="str">
        <f>+'RT (9)'!B25</f>
        <v>Signature Bonus</v>
      </c>
      <c r="I257" s="128">
        <f>+'RT (9)'!C25</f>
        <v>0</v>
      </c>
      <c r="J257" s="128">
        <f>+'RT (9)'!D25</f>
        <v>0</v>
      </c>
      <c r="K257" s="128">
        <f>+'RT (9)'!E25</f>
        <v>0</v>
      </c>
      <c r="L257" s="128">
        <f>+'RT (9)'!F25</f>
        <v>0</v>
      </c>
      <c r="M257" s="128">
        <f>+'RT (9)'!G25</f>
        <v>0</v>
      </c>
      <c r="N257" s="128">
        <f>+'RT (9)'!H25</f>
        <v>0</v>
      </c>
      <c r="O257" s="128">
        <f>+'RT (9)'!I25</f>
        <v>0</v>
      </c>
      <c r="P257" s="128">
        <f>+'RT (9)'!J25</f>
        <v>0</v>
      </c>
      <c r="Q257" s="128">
        <f>+'RT (9)'!K25</f>
        <v>0</v>
      </c>
      <c r="R257" s="128">
        <f>+'RT (9)'!L25</f>
        <v>0</v>
      </c>
      <c r="S257" s="128">
        <f>+'RT (9)'!M25</f>
        <v>0</v>
      </c>
      <c r="T257" s="178">
        <f t="shared" si="12"/>
        <v>0</v>
      </c>
      <c r="U257" s="19">
        <f t="shared" si="13"/>
        <v>0</v>
      </c>
      <c r="V257" s="178">
        <f t="shared" si="14"/>
        <v>0</v>
      </c>
      <c r="W257" s="19">
        <f t="shared" si="15"/>
        <v>0</v>
      </c>
    </row>
    <row r="258" spans="1:23">
      <c r="A258" s="128">
        <v>9</v>
      </c>
      <c r="B258" s="128" t="e">
        <f>+'RT (9)'!#REF!</f>
        <v>#REF!</v>
      </c>
      <c r="C258" s="128" t="e">
        <f>+'RT (9)'!#REF!</f>
        <v>#REF!</v>
      </c>
      <c r="D258" s="128" t="e">
        <f>+'RT (9)'!#REF!</f>
        <v>#REF!</v>
      </c>
      <c r="E258" s="128" t="e">
        <f>+'RT (9)'!#REF!</f>
        <v>#REF!</v>
      </c>
      <c r="F258" s="128" t="e">
        <f>+'RT (9)'!#REF!</f>
        <v>#REF!</v>
      </c>
      <c r="G258" s="128">
        <f>+'RT (9)'!A26</f>
        <v>11</v>
      </c>
      <c r="H258" s="128" t="str">
        <f>+'RT (9)'!B26</f>
        <v>Production Split</v>
      </c>
      <c r="I258" s="128">
        <f>+'RT (9)'!C26</f>
        <v>0</v>
      </c>
      <c r="J258" s="128">
        <f>+'RT (9)'!D26</f>
        <v>0</v>
      </c>
      <c r="K258" s="128">
        <f>+'RT (9)'!E26</f>
        <v>0</v>
      </c>
      <c r="L258" s="128">
        <f>+'RT (9)'!F26</f>
        <v>0</v>
      </c>
      <c r="M258" s="128">
        <f>+'RT (9)'!G26</f>
        <v>0</v>
      </c>
      <c r="N258" s="128">
        <f>+'RT (9)'!H26</f>
        <v>0</v>
      </c>
      <c r="O258" s="128">
        <f>+'RT (9)'!I26</f>
        <v>0</v>
      </c>
      <c r="P258" s="128">
        <f>+'RT (9)'!J26</f>
        <v>0</v>
      </c>
      <c r="Q258" s="128">
        <f>+'RT (9)'!K26</f>
        <v>0</v>
      </c>
      <c r="R258" s="128">
        <f>+'RT (9)'!L26</f>
        <v>0</v>
      </c>
      <c r="S258" s="128">
        <f>+'RT (9)'!M26</f>
        <v>0</v>
      </c>
      <c r="T258" s="178">
        <f t="shared" si="12"/>
        <v>0</v>
      </c>
      <c r="U258" s="19">
        <f t="shared" si="13"/>
        <v>0</v>
      </c>
      <c r="V258" s="178">
        <f t="shared" si="14"/>
        <v>0</v>
      </c>
      <c r="W258" s="19">
        <f t="shared" si="15"/>
        <v>0</v>
      </c>
    </row>
    <row r="259" spans="1:23">
      <c r="A259" s="128">
        <v>9</v>
      </c>
      <c r="B259" s="128" t="e">
        <f>+'RT (9)'!#REF!</f>
        <v>#REF!</v>
      </c>
      <c r="C259" s="128" t="e">
        <f>+'RT (9)'!#REF!</f>
        <v>#REF!</v>
      </c>
      <c r="D259" s="128" t="e">
        <f>+'RT (9)'!#REF!</f>
        <v>#REF!</v>
      </c>
      <c r="E259" s="128" t="e">
        <f>+'RT (9)'!#REF!</f>
        <v>#REF!</v>
      </c>
      <c r="F259" s="128" t="e">
        <f>+'RT (9)'!#REF!</f>
        <v>#REF!</v>
      </c>
      <c r="G259" s="128">
        <f>+'RT (9)'!A27</f>
        <v>12</v>
      </c>
      <c r="H259" s="128" t="str">
        <f>+'RT (9)'!B27</f>
        <v>Dead Rent Fees</v>
      </c>
      <c r="I259" s="128">
        <f>+'RT (9)'!C27</f>
        <v>0</v>
      </c>
      <c r="J259" s="128">
        <f>+'RT (9)'!D27</f>
        <v>0</v>
      </c>
      <c r="K259" s="128">
        <f>+'RT (9)'!E27</f>
        <v>0</v>
      </c>
      <c r="L259" s="128">
        <f>+'RT (9)'!F27</f>
        <v>0</v>
      </c>
      <c r="M259" s="128">
        <f>+'RT (9)'!G27</f>
        <v>0</v>
      </c>
      <c r="N259" s="128">
        <f>+'RT (9)'!H27</f>
        <v>257492893</v>
      </c>
      <c r="O259" s="128">
        <f>+'RT (9)'!I27</f>
        <v>0</v>
      </c>
      <c r="P259" s="128">
        <f>+'RT (9)'!J27</f>
        <v>257492893</v>
      </c>
      <c r="Q259" s="128">
        <f>+'RT (9)'!K27</f>
        <v>0</v>
      </c>
      <c r="R259" s="128">
        <f>+'RT (9)'!L27</f>
        <v>-257492893</v>
      </c>
      <c r="S259" s="128" t="str">
        <f>+'RT (9)'!M27</f>
        <v>Tax not reported by the extractive company</v>
      </c>
      <c r="T259" s="178">
        <f t="shared" ref="T259:T322" si="16">+IF((J259-N259)&gt;0,(J259-N259),0)</f>
        <v>0</v>
      </c>
      <c r="U259" s="19">
        <f t="shared" ref="U259:U322" si="17">+IF((J259-N259)&lt;=0,(J259-N259),0)</f>
        <v>-257492893</v>
      </c>
      <c r="V259" s="178">
        <f t="shared" ref="V259:V322" si="18">+IF(R259&gt;0,R259,0)</f>
        <v>0</v>
      </c>
      <c r="W259" s="19">
        <f t="shared" ref="W259:W322" si="19">+IF(R259&lt;=0,R259,0)</f>
        <v>-257492893</v>
      </c>
    </row>
    <row r="260" spans="1:23">
      <c r="A260" s="128">
        <v>9</v>
      </c>
      <c r="B260" s="128" t="e">
        <f>+'RT (9)'!#REF!</f>
        <v>#REF!</v>
      </c>
      <c r="C260" s="128" t="e">
        <f>+'RT (9)'!#REF!</f>
        <v>#REF!</v>
      </c>
      <c r="D260" s="128" t="e">
        <f>+'RT (9)'!#REF!</f>
        <v>#REF!</v>
      </c>
      <c r="E260" s="128" t="e">
        <f>+'RT (9)'!#REF!</f>
        <v>#REF!</v>
      </c>
      <c r="F260" s="128" t="e">
        <f>+'RT (9)'!#REF!</f>
        <v>#REF!</v>
      </c>
      <c r="G260" s="128">
        <f>+'RT (9)'!A28</f>
        <v>13</v>
      </c>
      <c r="H260" s="128" t="str">
        <f>+'RT (9)'!B28</f>
        <v>Licence Fees</v>
      </c>
      <c r="I260" s="128">
        <f>+'RT (9)'!C28</f>
        <v>0</v>
      </c>
      <c r="J260" s="128">
        <f>+'RT (9)'!D28</f>
        <v>0</v>
      </c>
      <c r="K260" s="128">
        <f>+'RT (9)'!E28</f>
        <v>0</v>
      </c>
      <c r="L260" s="128">
        <f>+'RT (9)'!F28</f>
        <v>0</v>
      </c>
      <c r="M260" s="128">
        <f>+'RT (9)'!G28</f>
        <v>0</v>
      </c>
      <c r="N260" s="128">
        <f>+'RT (9)'!H28</f>
        <v>0</v>
      </c>
      <c r="O260" s="128">
        <f>+'RT (9)'!I28</f>
        <v>0</v>
      </c>
      <c r="P260" s="128">
        <f>+'RT (9)'!J28</f>
        <v>0</v>
      </c>
      <c r="Q260" s="128">
        <f>+'RT (9)'!K28</f>
        <v>0</v>
      </c>
      <c r="R260" s="128">
        <f>+'RT (9)'!L28</f>
        <v>0</v>
      </c>
      <c r="S260" s="128">
        <f>+'RT (9)'!M28</f>
        <v>0</v>
      </c>
      <c r="T260" s="178">
        <f t="shared" si="16"/>
        <v>0</v>
      </c>
      <c r="U260" s="19">
        <f t="shared" si="17"/>
        <v>0</v>
      </c>
      <c r="V260" s="178">
        <f t="shared" si="18"/>
        <v>0</v>
      </c>
      <c r="W260" s="19">
        <f t="shared" si="19"/>
        <v>0</v>
      </c>
    </row>
    <row r="261" spans="1:23">
      <c r="A261" s="128">
        <v>9</v>
      </c>
      <c r="B261" s="128" t="e">
        <f>+'RT (9)'!#REF!</f>
        <v>#REF!</v>
      </c>
      <c r="C261" s="128" t="e">
        <f>+'RT (9)'!#REF!</f>
        <v>#REF!</v>
      </c>
      <c r="D261" s="128" t="e">
        <f>+'RT (9)'!#REF!</f>
        <v>#REF!</v>
      </c>
      <c r="E261" s="128" t="e">
        <f>+'RT (9)'!#REF!</f>
        <v>#REF!</v>
      </c>
      <c r="F261" s="128" t="e">
        <f>+'RT (9)'!#REF!</f>
        <v>#REF!</v>
      </c>
      <c r="G261" s="128">
        <f>+'RT (9)'!A29</f>
        <v>14</v>
      </c>
      <c r="H261" s="128" t="str">
        <f>+'RT (9)'!B29</f>
        <v>Dividends</v>
      </c>
      <c r="I261" s="128">
        <f>+'RT (9)'!C29</f>
        <v>0</v>
      </c>
      <c r="J261" s="128">
        <f>+'RT (9)'!D29</f>
        <v>0</v>
      </c>
      <c r="K261" s="128">
        <f>+'RT (9)'!E29</f>
        <v>0</v>
      </c>
      <c r="L261" s="128">
        <f>+'RT (9)'!F29</f>
        <v>0</v>
      </c>
      <c r="M261" s="128">
        <f>+'RT (9)'!G29</f>
        <v>0</v>
      </c>
      <c r="N261" s="128">
        <f>+'RT (9)'!H29</f>
        <v>0</v>
      </c>
      <c r="O261" s="128">
        <f>+'RT (9)'!I29</f>
        <v>0</v>
      </c>
      <c r="P261" s="128">
        <f>+'RT (9)'!J29</f>
        <v>0</v>
      </c>
      <c r="Q261" s="128">
        <f>+'RT (9)'!K29</f>
        <v>0</v>
      </c>
      <c r="R261" s="128">
        <f>+'RT (9)'!L29</f>
        <v>0</v>
      </c>
      <c r="S261" s="128">
        <f>+'RT (9)'!M29</f>
        <v>0</v>
      </c>
      <c r="T261" s="178">
        <f t="shared" si="16"/>
        <v>0</v>
      </c>
      <c r="U261" s="19">
        <f t="shared" si="17"/>
        <v>0</v>
      </c>
      <c r="V261" s="178">
        <f t="shared" si="18"/>
        <v>0</v>
      </c>
      <c r="W261" s="19">
        <f t="shared" si="19"/>
        <v>0</v>
      </c>
    </row>
    <row r="262" spans="1:23">
      <c r="A262" s="128">
        <v>9</v>
      </c>
      <c r="B262" s="128" t="e">
        <f>+'RT (9)'!#REF!</f>
        <v>#REF!</v>
      </c>
      <c r="C262" s="128" t="e">
        <f>+'RT (9)'!#REF!</f>
        <v>#REF!</v>
      </c>
      <c r="D262" s="128" t="e">
        <f>+'RT (9)'!#REF!</f>
        <v>#REF!</v>
      </c>
      <c r="E262" s="128" t="e">
        <f>+'RT (9)'!#REF!</f>
        <v>#REF!</v>
      </c>
      <c r="F262" s="128" t="e">
        <f>+'RT (9)'!#REF!</f>
        <v>#REF!</v>
      </c>
      <c r="G262" s="128">
        <f>+'RT (9)'!A32</f>
        <v>17</v>
      </c>
      <c r="H262" s="128" t="str">
        <f>+'RT (9)'!B32</f>
        <v>Other significant payments (&gt; 50,000 USD)</v>
      </c>
      <c r="I262" s="128">
        <f>+'RT (9)'!C32</f>
        <v>0</v>
      </c>
      <c r="J262" s="128">
        <f>+'RT (9)'!D32</f>
        <v>0</v>
      </c>
      <c r="K262" s="128">
        <f>+'RT (9)'!E32</f>
        <v>0</v>
      </c>
      <c r="L262" s="128">
        <f>+'RT (9)'!F32</f>
        <v>0</v>
      </c>
      <c r="M262" s="128">
        <f>+'RT (9)'!G32</f>
        <v>0</v>
      </c>
      <c r="N262" s="128">
        <f>+'RT (9)'!H32</f>
        <v>0</v>
      </c>
      <c r="O262" s="128">
        <f>+'RT (9)'!I32</f>
        <v>0</v>
      </c>
      <c r="P262" s="128">
        <f>+'RT (9)'!J32</f>
        <v>0</v>
      </c>
      <c r="Q262" s="128">
        <f>+'RT (9)'!K32</f>
        <v>0</v>
      </c>
      <c r="R262" s="128">
        <f>+'RT (9)'!L32</f>
        <v>0</v>
      </c>
      <c r="S262" s="128">
        <f>+'RT (9)'!M32</f>
        <v>0</v>
      </c>
      <c r="T262" s="178">
        <f t="shared" si="16"/>
        <v>0</v>
      </c>
      <c r="U262" s="19">
        <f t="shared" si="17"/>
        <v>0</v>
      </c>
      <c r="V262" s="178">
        <f t="shared" si="18"/>
        <v>0</v>
      </c>
      <c r="W262" s="19">
        <f t="shared" si="19"/>
        <v>0</v>
      </c>
    </row>
    <row r="263" spans="1:23">
      <c r="A263" s="128">
        <v>9</v>
      </c>
      <c r="B263" s="128" t="e">
        <f>+'RT (9)'!#REF!</f>
        <v>#REF!</v>
      </c>
      <c r="C263" s="128" t="e">
        <f>+'RT (9)'!#REF!</f>
        <v>#REF!</v>
      </c>
      <c r="D263" s="128" t="e">
        <f>+'RT (9)'!#REF!</f>
        <v>#REF!</v>
      </c>
      <c r="E263" s="128" t="e">
        <f>+'RT (9)'!#REF!</f>
        <v>#REF!</v>
      </c>
      <c r="F263" s="128" t="e">
        <f>+'RT (9)'!#REF!</f>
        <v>#REF!</v>
      </c>
      <c r="G263" s="128">
        <f>+'RT (9)'!A33</f>
        <v>0</v>
      </c>
      <c r="H263" s="128">
        <f>+'RT (9)'!B33</f>
        <v>0</v>
      </c>
      <c r="I263" s="128">
        <f>+'RT (9)'!C33</f>
        <v>0</v>
      </c>
      <c r="J263" s="128">
        <f>+'RT (9)'!D33</f>
        <v>0</v>
      </c>
      <c r="K263" s="128">
        <f>+'RT (9)'!E33</f>
        <v>0</v>
      </c>
      <c r="L263" s="128">
        <f>+'RT (9)'!F33</f>
        <v>0</v>
      </c>
      <c r="M263" s="128">
        <f>+'RT (9)'!G33</f>
        <v>0</v>
      </c>
      <c r="N263" s="128">
        <f>+'RT (9)'!H33</f>
        <v>0</v>
      </c>
      <c r="O263" s="128">
        <f>+'RT (9)'!I33</f>
        <v>0</v>
      </c>
      <c r="P263" s="128">
        <f>+'RT (9)'!J33</f>
        <v>0</v>
      </c>
      <c r="Q263" s="128">
        <f>+'RT (9)'!K33</f>
        <v>0</v>
      </c>
      <c r="R263" s="128">
        <f>+'RT (9)'!L33</f>
        <v>0</v>
      </c>
      <c r="S263" s="128">
        <f>+'RT (9)'!M33</f>
        <v>0</v>
      </c>
      <c r="T263" s="178">
        <f t="shared" si="16"/>
        <v>0</v>
      </c>
      <c r="U263" s="19">
        <f t="shared" si="17"/>
        <v>0</v>
      </c>
      <c r="V263" s="178">
        <f t="shared" si="18"/>
        <v>0</v>
      </c>
      <c r="W263" s="19">
        <f t="shared" si="19"/>
        <v>0</v>
      </c>
    </row>
    <row r="264" spans="1:23">
      <c r="A264" s="128">
        <v>9</v>
      </c>
      <c r="B264" s="128" t="e">
        <f>+'RT (9)'!#REF!</f>
        <v>#REF!</v>
      </c>
      <c r="C264" s="128" t="e">
        <f>+'RT (9)'!#REF!</f>
        <v>#REF!</v>
      </c>
      <c r="D264" s="128" t="e">
        <f>+'RT (9)'!#REF!</f>
        <v>#REF!</v>
      </c>
      <c r="E264" s="128" t="e">
        <f>+'RT (9)'!#REF!</f>
        <v>#REF!</v>
      </c>
      <c r="F264" s="128" t="e">
        <f>+'RT (9)'!#REF!</f>
        <v>#REF!</v>
      </c>
      <c r="G264" s="128">
        <f>+'RT (9)'!A34</f>
        <v>0</v>
      </c>
      <c r="H264" s="128">
        <f>+'RT (9)'!B34</f>
        <v>0</v>
      </c>
      <c r="I264" s="128">
        <f>+'RT (9)'!C34</f>
        <v>0</v>
      </c>
      <c r="J264" s="128">
        <f>+'RT (9)'!D34</f>
        <v>0</v>
      </c>
      <c r="K264" s="128">
        <f>+'RT (9)'!E34</f>
        <v>0</v>
      </c>
      <c r="L264" s="128">
        <f>+'RT (9)'!F34</f>
        <v>0</v>
      </c>
      <c r="M264" s="128">
        <f>+'RT (9)'!G34</f>
        <v>0</v>
      </c>
      <c r="N264" s="128">
        <f>+'RT (9)'!H34</f>
        <v>0</v>
      </c>
      <c r="O264" s="128">
        <f>+'RT (9)'!I34</f>
        <v>0</v>
      </c>
      <c r="P264" s="128">
        <f>+'RT (9)'!J34</f>
        <v>0</v>
      </c>
      <c r="Q264" s="128">
        <f>+'RT (9)'!K34</f>
        <v>0</v>
      </c>
      <c r="R264" s="128">
        <f>+'RT (9)'!L34</f>
        <v>0</v>
      </c>
      <c r="S264" s="128">
        <f>+'RT (9)'!M34</f>
        <v>0</v>
      </c>
      <c r="T264" s="178">
        <f t="shared" si="16"/>
        <v>0</v>
      </c>
      <c r="U264" s="19">
        <f t="shared" si="17"/>
        <v>0</v>
      </c>
      <c r="V264" s="178">
        <f t="shared" si="18"/>
        <v>0</v>
      </c>
      <c r="W264" s="19">
        <f t="shared" si="19"/>
        <v>0</v>
      </c>
    </row>
    <row r="265" spans="1:23">
      <c r="A265" s="128">
        <v>9</v>
      </c>
      <c r="B265" s="128" t="e">
        <f>+'RT (9)'!#REF!</f>
        <v>#REF!</v>
      </c>
      <c r="C265" s="128" t="e">
        <f>+'RT (9)'!#REF!</f>
        <v>#REF!</v>
      </c>
      <c r="D265" s="128" t="e">
        <f>+'RT (9)'!#REF!</f>
        <v>#REF!</v>
      </c>
      <c r="E265" s="128" t="e">
        <f>+'RT (9)'!#REF!</f>
        <v>#REF!</v>
      </c>
      <c r="F265" s="128" t="e">
        <f>+'RT (9)'!#REF!</f>
        <v>#REF!</v>
      </c>
      <c r="G265" s="128">
        <f>+'RT (9)'!A35</f>
        <v>0</v>
      </c>
      <c r="H265" s="128">
        <f>+'RT (9)'!B35</f>
        <v>0</v>
      </c>
      <c r="I265" s="128">
        <f>+'RT (9)'!C35</f>
        <v>0</v>
      </c>
      <c r="J265" s="128">
        <f>+'RT (9)'!D35</f>
        <v>0</v>
      </c>
      <c r="K265" s="128">
        <f>+'RT (9)'!E35</f>
        <v>0</v>
      </c>
      <c r="L265" s="128">
        <f>+'RT (9)'!F35</f>
        <v>0</v>
      </c>
      <c r="M265" s="128">
        <f>+'RT (9)'!G35</f>
        <v>0</v>
      </c>
      <c r="N265" s="128">
        <f>+'RT (9)'!H35</f>
        <v>0</v>
      </c>
      <c r="O265" s="128">
        <f>+'RT (9)'!I35</f>
        <v>0</v>
      </c>
      <c r="P265" s="128">
        <f>+'RT (9)'!J35</f>
        <v>0</v>
      </c>
      <c r="Q265" s="128">
        <f>+'RT (9)'!K35</f>
        <v>0</v>
      </c>
      <c r="R265" s="128">
        <f>+'RT (9)'!L35</f>
        <v>0</v>
      </c>
      <c r="S265" s="128">
        <f>+'RT (9)'!M35</f>
        <v>0</v>
      </c>
      <c r="T265" s="178">
        <f t="shared" si="16"/>
        <v>0</v>
      </c>
      <c r="U265" s="19">
        <f t="shared" si="17"/>
        <v>0</v>
      </c>
      <c r="V265" s="178">
        <f t="shared" si="18"/>
        <v>0</v>
      </c>
      <c r="W265" s="19">
        <f t="shared" si="19"/>
        <v>0</v>
      </c>
    </row>
    <row r="266" spans="1:23">
      <c r="A266" s="128">
        <v>9</v>
      </c>
      <c r="B266" s="128" t="e">
        <f>+'RT (9)'!#REF!</f>
        <v>#REF!</v>
      </c>
      <c r="C266" s="128" t="e">
        <f>+'RT (9)'!#REF!</f>
        <v>#REF!</v>
      </c>
      <c r="D266" s="128" t="e">
        <f>+'RT (9)'!#REF!</f>
        <v>#REF!</v>
      </c>
      <c r="E266" s="128" t="e">
        <f>+'RT (9)'!#REF!</f>
        <v>#REF!</v>
      </c>
      <c r="F266" s="128" t="e">
        <f>+'RT (9)'!#REF!</f>
        <v>#REF!</v>
      </c>
      <c r="G266" s="128">
        <f>+'RT (9)'!A36</f>
        <v>0</v>
      </c>
      <c r="H266" s="128" t="str">
        <f>+'RT (9)'!B36</f>
        <v>States/regions</v>
      </c>
      <c r="I266" s="128">
        <f>+'RT (9)'!C36</f>
        <v>0</v>
      </c>
      <c r="J266" s="128">
        <f>+'RT (9)'!D36</f>
        <v>0</v>
      </c>
      <c r="K266" s="128">
        <f>+'RT (9)'!E36</f>
        <v>0</v>
      </c>
      <c r="L266" s="128">
        <f>+'RT (9)'!F36</f>
        <v>0</v>
      </c>
      <c r="M266" s="128">
        <f>+'RT (9)'!G36</f>
        <v>0</v>
      </c>
      <c r="N266" s="128">
        <f>+'RT (9)'!H36</f>
        <v>0</v>
      </c>
      <c r="O266" s="128">
        <f>+'RT (9)'!I36</f>
        <v>0</v>
      </c>
      <c r="P266" s="128">
        <f>+'RT (9)'!J36</f>
        <v>0</v>
      </c>
      <c r="Q266" s="128">
        <f>+'RT (9)'!K36</f>
        <v>0</v>
      </c>
      <c r="R266" s="128">
        <f>+'RT (9)'!L36</f>
        <v>0</v>
      </c>
      <c r="S266" s="128">
        <f>+'RT (9)'!M36</f>
        <v>0</v>
      </c>
      <c r="T266" s="178">
        <f t="shared" si="16"/>
        <v>0</v>
      </c>
      <c r="U266" s="19">
        <f t="shared" si="17"/>
        <v>0</v>
      </c>
      <c r="V266" s="178">
        <f t="shared" si="18"/>
        <v>0</v>
      </c>
      <c r="W266" s="19">
        <f t="shared" si="19"/>
        <v>0</v>
      </c>
    </row>
    <row r="267" spans="1:23">
      <c r="A267" s="128">
        <v>9</v>
      </c>
      <c r="B267" s="128" t="e">
        <f>+'RT (9)'!#REF!</f>
        <v>#REF!</v>
      </c>
      <c r="C267" s="128" t="e">
        <f>+'RT (9)'!#REF!</f>
        <v>#REF!</v>
      </c>
      <c r="D267" s="128" t="e">
        <f>+'RT (9)'!#REF!</f>
        <v>#REF!</v>
      </c>
      <c r="E267" s="128" t="e">
        <f>+'RT (9)'!#REF!</f>
        <v>#REF!</v>
      </c>
      <c r="F267" s="128" t="e">
        <f>+'RT (9)'!#REF!</f>
        <v>#REF!</v>
      </c>
      <c r="G267" s="128">
        <f>+'RT (9)'!A37</f>
        <v>18</v>
      </c>
      <c r="H267" s="128" t="str">
        <f>+'RT (9)'!B37</f>
        <v>Contribution to the State/region social development fund</v>
      </c>
      <c r="I267" s="128">
        <f>+'RT (9)'!C37</f>
        <v>0</v>
      </c>
      <c r="J267" s="128">
        <f>+'RT (9)'!D37</f>
        <v>0</v>
      </c>
      <c r="K267" s="128">
        <f>+'RT (9)'!E37</f>
        <v>0</v>
      </c>
      <c r="L267" s="128">
        <f>+'RT (9)'!F37</f>
        <v>0</v>
      </c>
      <c r="M267" s="128">
        <f>+'RT (9)'!G37</f>
        <v>0</v>
      </c>
      <c r="N267" s="128">
        <f>+'RT (9)'!H37</f>
        <v>0</v>
      </c>
      <c r="O267" s="128">
        <f>+'RT (9)'!I37</f>
        <v>0</v>
      </c>
      <c r="P267" s="128">
        <f>+'RT (9)'!J37</f>
        <v>0</v>
      </c>
      <c r="Q267" s="128">
        <f>+'RT (9)'!K37</f>
        <v>0</v>
      </c>
      <c r="R267" s="128">
        <f>+'RT (9)'!L37</f>
        <v>0</v>
      </c>
      <c r="S267" s="128">
        <f>+'RT (9)'!M37</f>
        <v>0</v>
      </c>
      <c r="T267" s="178">
        <f t="shared" si="16"/>
        <v>0</v>
      </c>
      <c r="U267" s="19">
        <f t="shared" si="17"/>
        <v>0</v>
      </c>
      <c r="V267" s="178">
        <f t="shared" si="18"/>
        <v>0</v>
      </c>
      <c r="W267" s="19">
        <f t="shared" si="19"/>
        <v>0</v>
      </c>
    </row>
    <row r="268" spans="1:23">
      <c r="A268" s="128">
        <v>9</v>
      </c>
      <c r="B268" s="128" t="e">
        <f>+'RT (9)'!#REF!</f>
        <v>#REF!</v>
      </c>
      <c r="C268" s="128" t="e">
        <f>+'RT (9)'!#REF!</f>
        <v>#REF!</v>
      </c>
      <c r="D268" s="128" t="e">
        <f>+'RT (9)'!#REF!</f>
        <v>#REF!</v>
      </c>
      <c r="E268" s="128" t="e">
        <f>+'RT (9)'!#REF!</f>
        <v>#REF!</v>
      </c>
      <c r="F268" s="128" t="e">
        <f>+'RT (9)'!#REF!</f>
        <v>#REF!</v>
      </c>
      <c r="G268" s="128">
        <f>+'RT (9)'!A38</f>
        <v>0</v>
      </c>
      <c r="H268" s="128" t="str">
        <f>+'RT (9)'!B38</f>
        <v>Social payments</v>
      </c>
      <c r="I268" s="128">
        <f>+'RT (9)'!C38</f>
        <v>0</v>
      </c>
      <c r="J268" s="128">
        <f>+'RT (9)'!D38</f>
        <v>0</v>
      </c>
      <c r="K268" s="128">
        <f>+'RT (9)'!E38</f>
        <v>0</v>
      </c>
      <c r="L268" s="128">
        <f>+'RT (9)'!F38</f>
        <v>0</v>
      </c>
      <c r="M268" s="128">
        <f>+'RT (9)'!G38</f>
        <v>0</v>
      </c>
      <c r="N268" s="128">
        <f>+'RT (9)'!H38</f>
        <v>0</v>
      </c>
      <c r="O268" s="128">
        <f>+'RT (9)'!I38</f>
        <v>0</v>
      </c>
      <c r="P268" s="128">
        <f>+'RT (9)'!J38</f>
        <v>0</v>
      </c>
      <c r="Q268" s="128">
        <f>+'RT (9)'!K38</f>
        <v>0</v>
      </c>
      <c r="R268" s="128">
        <f>+'RT (9)'!L38</f>
        <v>0</v>
      </c>
      <c r="S268" s="128">
        <f>+'RT (9)'!M38</f>
        <v>0</v>
      </c>
      <c r="T268" s="178">
        <f t="shared" si="16"/>
        <v>0</v>
      </c>
      <c r="U268" s="19">
        <f t="shared" si="17"/>
        <v>0</v>
      </c>
      <c r="V268" s="178">
        <f t="shared" si="18"/>
        <v>0</v>
      </c>
      <c r="W268" s="19">
        <f t="shared" si="19"/>
        <v>0</v>
      </c>
    </row>
    <row r="269" spans="1:23">
      <c r="A269" s="128">
        <v>9</v>
      </c>
      <c r="B269" s="128" t="e">
        <f>+'RT (9)'!#REF!</f>
        <v>#REF!</v>
      </c>
      <c r="C269" s="128" t="e">
        <f>+'RT (9)'!#REF!</f>
        <v>#REF!</v>
      </c>
      <c r="D269" s="128" t="e">
        <f>+'RT (9)'!#REF!</f>
        <v>#REF!</v>
      </c>
      <c r="E269" s="128" t="e">
        <f>+'RT (9)'!#REF!</f>
        <v>#REF!</v>
      </c>
      <c r="F269" s="128" t="e">
        <f>+'RT (9)'!#REF!</f>
        <v>#REF!</v>
      </c>
      <c r="G269" s="128">
        <f>+'RT (9)'!A39</f>
        <v>19</v>
      </c>
      <c r="H269" s="128" t="str">
        <f>+'RT (9)'!B39</f>
        <v>Mandatory Corporate Social Responsibility</v>
      </c>
      <c r="I269" s="128">
        <f>+'RT (9)'!C39</f>
        <v>0</v>
      </c>
      <c r="J269" s="128">
        <f>+'RT (9)'!D39</f>
        <v>0</v>
      </c>
      <c r="K269" s="128">
        <f>+'RT (9)'!E39</f>
        <v>0</v>
      </c>
      <c r="L269" s="128">
        <f>+'RT (9)'!F39</f>
        <v>0</v>
      </c>
      <c r="M269" s="128">
        <f>+'RT (9)'!G39</f>
        <v>0</v>
      </c>
      <c r="N269" s="128">
        <f>+'RT (9)'!H39</f>
        <v>0</v>
      </c>
      <c r="O269" s="128">
        <f>+'RT (9)'!I39</f>
        <v>0</v>
      </c>
      <c r="P269" s="128">
        <f>+'RT (9)'!J39</f>
        <v>0</v>
      </c>
      <c r="Q269" s="128">
        <f>+'RT (9)'!K39</f>
        <v>0</v>
      </c>
      <c r="R269" s="128">
        <f>+'RT (9)'!L39</f>
        <v>0</v>
      </c>
      <c r="S269" s="128">
        <f>+'RT (9)'!M39</f>
        <v>0</v>
      </c>
      <c r="T269" s="178">
        <f t="shared" si="16"/>
        <v>0</v>
      </c>
      <c r="U269" s="19">
        <f t="shared" si="17"/>
        <v>0</v>
      </c>
      <c r="V269" s="178">
        <f t="shared" si="18"/>
        <v>0</v>
      </c>
      <c r="W269" s="19">
        <f t="shared" si="19"/>
        <v>0</v>
      </c>
    </row>
    <row r="270" spans="1:23">
      <c r="A270" s="128">
        <v>9</v>
      </c>
      <c r="B270" s="128" t="e">
        <f>+'RT (9)'!#REF!</f>
        <v>#REF!</v>
      </c>
      <c r="C270" s="128" t="e">
        <f>+'RT (9)'!#REF!</f>
        <v>#REF!</v>
      </c>
      <c r="D270" s="128" t="e">
        <f>+'RT (9)'!#REF!</f>
        <v>#REF!</v>
      </c>
      <c r="E270" s="128" t="e">
        <f>+'RT (9)'!#REF!</f>
        <v>#REF!</v>
      </c>
      <c r="F270" s="128" t="e">
        <f>+'RT (9)'!#REF!</f>
        <v>#REF!</v>
      </c>
      <c r="G270" s="128">
        <f>+'RT (9)'!A40</f>
        <v>20</v>
      </c>
      <c r="H270" s="128" t="str">
        <f>+'RT (9)'!B40</f>
        <v>Voluntary Corporate Social Responsibility</v>
      </c>
      <c r="I270" s="128">
        <f>+'RT (9)'!C40</f>
        <v>0</v>
      </c>
      <c r="J270" s="128">
        <f>+'RT (9)'!D40</f>
        <v>0</v>
      </c>
      <c r="K270" s="128">
        <f>+'RT (9)'!E40</f>
        <v>0</v>
      </c>
      <c r="L270" s="128">
        <f>+'RT (9)'!F40</f>
        <v>0</v>
      </c>
      <c r="M270" s="128">
        <f>+'RT (9)'!G40</f>
        <v>0</v>
      </c>
      <c r="N270" s="128">
        <f>+'RT (9)'!H40</f>
        <v>0</v>
      </c>
      <c r="O270" s="128">
        <f>+'RT (9)'!I40</f>
        <v>0</v>
      </c>
      <c r="P270" s="128">
        <f>+'RT (9)'!J40</f>
        <v>0</v>
      </c>
      <c r="Q270" s="128">
        <f>+'RT (9)'!K40</f>
        <v>0</v>
      </c>
      <c r="R270" s="128">
        <f>+'RT (9)'!L40</f>
        <v>0</v>
      </c>
      <c r="S270" s="128">
        <f>+'RT (9)'!M40</f>
        <v>0</v>
      </c>
      <c r="T270" s="178">
        <f t="shared" si="16"/>
        <v>0</v>
      </c>
      <c r="U270" s="19">
        <f t="shared" si="17"/>
        <v>0</v>
      </c>
      <c r="V270" s="178">
        <f t="shared" si="18"/>
        <v>0</v>
      </c>
      <c r="W270" s="19">
        <f t="shared" si="19"/>
        <v>0</v>
      </c>
    </row>
    <row r="271" spans="1:23">
      <c r="A271" s="128">
        <v>9</v>
      </c>
      <c r="B271" s="128" t="e">
        <f>+'RT (9)'!#REF!</f>
        <v>#REF!</v>
      </c>
      <c r="C271" s="128" t="e">
        <f>+'RT (9)'!#REF!</f>
        <v>#REF!</v>
      </c>
      <c r="D271" s="128" t="e">
        <f>+'RT (9)'!#REF!</f>
        <v>#REF!</v>
      </c>
      <c r="E271" s="128" t="e">
        <f>+'RT (9)'!#REF!</f>
        <v>#REF!</v>
      </c>
      <c r="F271" s="128" t="e">
        <f>+'RT (9)'!#REF!</f>
        <v>#REF!</v>
      </c>
      <c r="G271" s="128">
        <f>+'RT (9)'!A41</f>
        <v>0</v>
      </c>
      <c r="H271" s="128" t="str">
        <f>+'RT (9)'!B41</f>
        <v>Total payments in cash</v>
      </c>
      <c r="I271" s="128">
        <f>+'RT (9)'!C41</f>
        <v>0</v>
      </c>
      <c r="J271" s="128">
        <f>+'RT (9)'!D41</f>
        <v>116220000</v>
      </c>
      <c r="K271" s="128">
        <f>+'RT (9)'!E41</f>
        <v>0</v>
      </c>
      <c r="L271" s="128">
        <f>+'RT (9)'!F41</f>
        <v>116220000</v>
      </c>
      <c r="M271" s="128">
        <f>+'RT (9)'!G41</f>
        <v>0</v>
      </c>
      <c r="N271" s="128">
        <f>+'RT (9)'!H41</f>
        <v>257492893</v>
      </c>
      <c r="O271" s="128">
        <f>+'RT (9)'!I41</f>
        <v>0</v>
      </c>
      <c r="P271" s="128">
        <f>+'RT (9)'!J41</f>
        <v>257492893</v>
      </c>
      <c r="Q271" s="128">
        <f>+'RT (9)'!K41</f>
        <v>0</v>
      </c>
      <c r="R271" s="128">
        <f>+'RT (9)'!L41</f>
        <v>-141272893</v>
      </c>
      <c r="S271" s="128">
        <f>+'RT (9)'!M41</f>
        <v>0</v>
      </c>
      <c r="T271" s="178">
        <f t="shared" si="16"/>
        <v>0</v>
      </c>
      <c r="U271" s="19">
        <f t="shared" si="17"/>
        <v>-141272893</v>
      </c>
      <c r="V271" s="178">
        <f t="shared" si="18"/>
        <v>0</v>
      </c>
      <c r="W271" s="19">
        <f t="shared" si="19"/>
        <v>-141272893</v>
      </c>
    </row>
    <row r="272" spans="1:23">
      <c r="A272" s="128">
        <v>10</v>
      </c>
      <c r="B272" s="128" t="e">
        <f>+'RT (10)'!#REF!</f>
        <v>#REF!</v>
      </c>
      <c r="C272" s="128" t="e">
        <f>+'RT (10)'!#REF!</f>
        <v>#REF!</v>
      </c>
      <c r="D272" s="128" t="e">
        <f>+'RT (10)'!#REF!</f>
        <v>#REF!</v>
      </c>
      <c r="E272" s="128" t="e">
        <f>+'RT (10)'!#REF!</f>
        <v>#REF!</v>
      </c>
      <c r="F272" s="128" t="e">
        <f>+'RT (10)'!#REF!</f>
        <v>#REF!</v>
      </c>
      <c r="G272" s="128">
        <f>+'RT (10)'!A9</f>
        <v>0</v>
      </c>
      <c r="H272" s="128" t="str">
        <f>+'RT (10)'!B9</f>
        <v>Payments in kind</v>
      </c>
      <c r="I272" s="128">
        <f>+'RT (10)'!C9</f>
        <v>0</v>
      </c>
      <c r="J272" s="128">
        <f>+'RT (10)'!D9</f>
        <v>0</v>
      </c>
      <c r="K272" s="128">
        <f>+'RT (10)'!E9</f>
        <v>0</v>
      </c>
      <c r="L272" s="128">
        <f>+'RT (10)'!F9</f>
        <v>0</v>
      </c>
      <c r="M272" s="128">
        <f>+'RT (10)'!G9</f>
        <v>0</v>
      </c>
      <c r="N272" s="128">
        <f>+'RT (10)'!H9</f>
        <v>0</v>
      </c>
      <c r="O272" s="128">
        <f>+'RT (10)'!I9</f>
        <v>0</v>
      </c>
      <c r="P272" s="128">
        <f>+'RT (10)'!J9</f>
        <v>0</v>
      </c>
      <c r="Q272" s="128">
        <f>+'RT (10)'!K9</f>
        <v>0</v>
      </c>
      <c r="R272" s="128">
        <f>+'RT (10)'!L9</f>
        <v>0</v>
      </c>
      <c r="S272" s="128">
        <f>+'RT (10)'!M9</f>
        <v>0</v>
      </c>
      <c r="T272" s="178">
        <f t="shared" si="16"/>
        <v>0</v>
      </c>
      <c r="U272" s="19">
        <f t="shared" si="17"/>
        <v>0</v>
      </c>
      <c r="V272" s="178">
        <f t="shared" si="18"/>
        <v>0</v>
      </c>
      <c r="W272" s="19">
        <f t="shared" si="19"/>
        <v>0</v>
      </c>
    </row>
    <row r="273" spans="1:23">
      <c r="A273" s="128">
        <v>10</v>
      </c>
      <c r="B273" s="128" t="e">
        <f>+'RT (10)'!#REF!</f>
        <v>#REF!</v>
      </c>
      <c r="C273" s="128" t="e">
        <f>+'RT (10)'!#REF!</f>
        <v>#REF!</v>
      </c>
      <c r="D273" s="128" t="e">
        <f>+'RT (10)'!#REF!</f>
        <v>#REF!</v>
      </c>
      <c r="E273" s="128" t="e">
        <f>+'RT (10)'!#REF!</f>
        <v>#REF!</v>
      </c>
      <c r="F273" s="128" t="e">
        <f>+'RT (10)'!#REF!</f>
        <v>#REF!</v>
      </c>
      <c r="G273" s="128">
        <f>+'RT (10)'!A10</f>
        <v>0</v>
      </c>
      <c r="H273" s="128" t="str">
        <f>+'RT (10)'!B10</f>
        <v>In (Please mention the commodity)</v>
      </c>
      <c r="I273" s="128">
        <f>+'RT (10)'!C10</f>
        <v>0</v>
      </c>
      <c r="J273" s="128">
        <f>+'RT (10)'!D10</f>
        <v>0</v>
      </c>
      <c r="K273" s="128">
        <f>+'RT (10)'!E10</f>
        <v>0</v>
      </c>
      <c r="L273" s="128">
        <f>+'RT (10)'!F10</f>
        <v>0</v>
      </c>
      <c r="M273" s="128">
        <f>+'RT (10)'!G10</f>
        <v>0</v>
      </c>
      <c r="N273" s="128">
        <f>+'RT (10)'!H10</f>
        <v>0</v>
      </c>
      <c r="O273" s="128">
        <f>+'RT (10)'!I10</f>
        <v>0</v>
      </c>
      <c r="P273" s="128">
        <f>+'RT (10)'!J10</f>
        <v>0</v>
      </c>
      <c r="Q273" s="128">
        <f>+'RT (10)'!K10</f>
        <v>0</v>
      </c>
      <c r="R273" s="128">
        <f>+'RT (10)'!L10</f>
        <v>0</v>
      </c>
      <c r="S273" s="128">
        <f>+'RT (10)'!M10</f>
        <v>0</v>
      </c>
      <c r="T273" s="178">
        <f t="shared" si="16"/>
        <v>0</v>
      </c>
      <c r="U273" s="19">
        <f t="shared" si="17"/>
        <v>0</v>
      </c>
      <c r="V273" s="178">
        <f t="shared" si="18"/>
        <v>0</v>
      </c>
      <c r="W273" s="19">
        <f t="shared" si="19"/>
        <v>0</v>
      </c>
    </row>
    <row r="274" spans="1:23">
      <c r="A274" s="128">
        <v>10</v>
      </c>
      <c r="B274" s="128" t="e">
        <f>+'RT (10)'!#REF!</f>
        <v>#REF!</v>
      </c>
      <c r="C274" s="128" t="e">
        <f>+'RT (10)'!#REF!</f>
        <v>#REF!</v>
      </c>
      <c r="D274" s="128" t="e">
        <f>+'RT (10)'!#REF!</f>
        <v>#REF!</v>
      </c>
      <c r="E274" s="128" t="e">
        <f>+'RT (10)'!#REF!</f>
        <v>#REF!</v>
      </c>
      <c r="F274" s="128" t="e">
        <f>+'RT (10)'!#REF!</f>
        <v>#REF!</v>
      </c>
      <c r="G274" s="128">
        <f>+'RT (10)'!A11</f>
        <v>1</v>
      </c>
      <c r="H274" s="128" t="str">
        <f>+'RT (10)'!B11</f>
        <v>Production Split (Government and SOEs share)</v>
      </c>
      <c r="I274" s="128">
        <f>+'RT (10)'!C11</f>
        <v>0</v>
      </c>
      <c r="J274" s="128">
        <f>+'RT (10)'!D11</f>
        <v>0</v>
      </c>
      <c r="K274" s="128">
        <f>+'RT (10)'!E11</f>
        <v>0</v>
      </c>
      <c r="L274" s="128">
        <f>+'RT (10)'!F11</f>
        <v>0</v>
      </c>
      <c r="M274" s="128">
        <f>+'RT (10)'!G11</f>
        <v>0</v>
      </c>
      <c r="N274" s="128">
        <f>+'RT (10)'!H11</f>
        <v>0</v>
      </c>
      <c r="O274" s="128">
        <f>+'RT (10)'!I11</f>
        <v>0</v>
      </c>
      <c r="P274" s="128">
        <f>+'RT (10)'!J11</f>
        <v>0</v>
      </c>
      <c r="Q274" s="128">
        <f>+'RT (10)'!K11</f>
        <v>0</v>
      </c>
      <c r="R274" s="128">
        <f>+'RT (10)'!L11</f>
        <v>0</v>
      </c>
      <c r="S274" s="128">
        <f>+'RT (10)'!M11</f>
        <v>0</v>
      </c>
      <c r="T274" s="178">
        <f t="shared" si="16"/>
        <v>0</v>
      </c>
      <c r="U274" s="19">
        <f t="shared" si="17"/>
        <v>0</v>
      </c>
      <c r="V274" s="178">
        <f t="shared" si="18"/>
        <v>0</v>
      </c>
      <c r="W274" s="19">
        <f t="shared" si="19"/>
        <v>0</v>
      </c>
    </row>
    <row r="275" spans="1:23">
      <c r="A275" s="128">
        <v>10</v>
      </c>
      <c r="B275" s="128" t="e">
        <f>+'RT (10)'!#REF!</f>
        <v>#REF!</v>
      </c>
      <c r="C275" s="128" t="e">
        <f>+'RT (10)'!#REF!</f>
        <v>#REF!</v>
      </c>
      <c r="D275" s="128" t="e">
        <f>+'RT (10)'!#REF!</f>
        <v>#REF!</v>
      </c>
      <c r="E275" s="128" t="e">
        <f>+'RT (10)'!#REF!</f>
        <v>#REF!</v>
      </c>
      <c r="F275" s="128" t="e">
        <f>+'RT (10)'!#REF!</f>
        <v>#REF!</v>
      </c>
      <c r="G275" s="128">
        <f>+'RT (10)'!A12</f>
        <v>2</v>
      </c>
      <c r="H275" s="128" t="str">
        <f>+'RT (10)'!B12</f>
        <v>Royalties</v>
      </c>
      <c r="I275" s="128">
        <f>+'RT (10)'!C12</f>
        <v>0</v>
      </c>
      <c r="J275" s="128">
        <f>+'RT (10)'!D12</f>
        <v>0</v>
      </c>
      <c r="K275" s="128">
        <f>+'RT (10)'!E12</f>
        <v>0</v>
      </c>
      <c r="L275" s="128">
        <f>+'RT (10)'!F12</f>
        <v>0</v>
      </c>
      <c r="M275" s="128">
        <f>+'RT (10)'!G12</f>
        <v>0</v>
      </c>
      <c r="N275" s="128">
        <f>+'RT (10)'!H12</f>
        <v>0</v>
      </c>
      <c r="O275" s="128">
        <f>+'RT (10)'!I12</f>
        <v>0</v>
      </c>
      <c r="P275" s="128">
        <f>+'RT (10)'!J12</f>
        <v>0</v>
      </c>
      <c r="Q275" s="128">
        <f>+'RT (10)'!K12</f>
        <v>0</v>
      </c>
      <c r="R275" s="128">
        <f>+'RT (10)'!L12</f>
        <v>0</v>
      </c>
      <c r="S275" s="128">
        <f>+'RT (10)'!M12</f>
        <v>0</v>
      </c>
      <c r="T275" s="178">
        <f t="shared" si="16"/>
        <v>0</v>
      </c>
      <c r="U275" s="19">
        <f t="shared" si="17"/>
        <v>0</v>
      </c>
      <c r="V275" s="178">
        <f t="shared" si="18"/>
        <v>0</v>
      </c>
      <c r="W275" s="19">
        <f t="shared" si="19"/>
        <v>0</v>
      </c>
    </row>
    <row r="276" spans="1:23">
      <c r="A276" s="128">
        <v>10</v>
      </c>
      <c r="B276" s="128" t="e">
        <f>+'RT (10)'!#REF!</f>
        <v>#REF!</v>
      </c>
      <c r="C276" s="128" t="e">
        <f>+'RT (10)'!#REF!</f>
        <v>#REF!</v>
      </c>
      <c r="D276" s="128" t="e">
        <f>+'RT (10)'!#REF!</f>
        <v>#REF!</v>
      </c>
      <c r="E276" s="128" t="e">
        <f>+'RT (10)'!#REF!</f>
        <v>#REF!</v>
      </c>
      <c r="F276" s="128" t="e">
        <f>+'RT (10)'!#REF!</f>
        <v>#REF!</v>
      </c>
      <c r="G276" s="128">
        <f>+'RT (10)'!A13</f>
        <v>0</v>
      </c>
      <c r="H276" s="128" t="str">
        <f>+'RT (10)'!B13</f>
        <v>Payments in cash</v>
      </c>
      <c r="I276" s="128">
        <f>+'RT (10)'!C13</f>
        <v>0</v>
      </c>
      <c r="J276" s="128">
        <f>+'RT (10)'!D13</f>
        <v>0</v>
      </c>
      <c r="K276" s="128">
        <f>+'RT (10)'!E13</f>
        <v>0</v>
      </c>
      <c r="L276" s="128">
        <f>+'RT (10)'!F13</f>
        <v>0</v>
      </c>
      <c r="M276" s="128">
        <f>+'RT (10)'!G13</f>
        <v>0</v>
      </c>
      <c r="N276" s="128">
        <f>+'RT (10)'!H13</f>
        <v>0</v>
      </c>
      <c r="O276" s="128">
        <f>+'RT (10)'!I13</f>
        <v>0</v>
      </c>
      <c r="P276" s="128">
        <f>+'RT (10)'!J13</f>
        <v>0</v>
      </c>
      <c r="Q276" s="128">
        <f>+'RT (10)'!K13</f>
        <v>0</v>
      </c>
      <c r="R276" s="128">
        <f>+'RT (10)'!L13</f>
        <v>0</v>
      </c>
      <c r="S276" s="128">
        <f>+'RT (10)'!M13</f>
        <v>0</v>
      </c>
      <c r="T276" s="178">
        <f t="shared" si="16"/>
        <v>0</v>
      </c>
      <c r="U276" s="19">
        <f t="shared" si="17"/>
        <v>0</v>
      </c>
      <c r="V276" s="178">
        <f t="shared" si="18"/>
        <v>0</v>
      </c>
      <c r="W276" s="19">
        <f t="shared" si="19"/>
        <v>0</v>
      </c>
    </row>
    <row r="277" spans="1:23">
      <c r="A277" s="128">
        <v>10</v>
      </c>
      <c r="B277" s="128" t="e">
        <f>+'RT (10)'!#REF!</f>
        <v>#REF!</v>
      </c>
      <c r="C277" s="128" t="e">
        <f>+'RT (10)'!#REF!</f>
        <v>#REF!</v>
      </c>
      <c r="D277" s="128" t="e">
        <f>+'RT (10)'!#REF!</f>
        <v>#REF!</v>
      </c>
      <c r="E277" s="128" t="e">
        <f>+'RT (10)'!#REF!</f>
        <v>#REF!</v>
      </c>
      <c r="F277" s="128" t="e">
        <f>+'RT (10)'!#REF!</f>
        <v>#REF!</v>
      </c>
      <c r="G277" s="128">
        <f>+'RT (10)'!A14</f>
        <v>0</v>
      </c>
      <c r="H277" s="128" t="str">
        <f>+'RT (10)'!B14</f>
        <v>MoF-IRD-Customs Department</v>
      </c>
      <c r="I277" s="128">
        <f>+'RT (10)'!C14</f>
        <v>0</v>
      </c>
      <c r="J277" s="128">
        <f>+'RT (10)'!D14</f>
        <v>425446911</v>
      </c>
      <c r="K277" s="128">
        <f>+'RT (10)'!E14</f>
        <v>0</v>
      </c>
      <c r="L277" s="128">
        <f>+'RT (10)'!F14</f>
        <v>425446911</v>
      </c>
      <c r="M277" s="128">
        <f>+'RT (10)'!G14</f>
        <v>0</v>
      </c>
      <c r="N277" s="128">
        <f>+'RT (10)'!H14</f>
        <v>0</v>
      </c>
      <c r="O277" s="128">
        <f>+'RT (10)'!I14</f>
        <v>0</v>
      </c>
      <c r="P277" s="128">
        <f>+'RT (10)'!J14</f>
        <v>0</v>
      </c>
      <c r="Q277" s="128">
        <f>+'RT (10)'!K14</f>
        <v>0</v>
      </c>
      <c r="R277" s="128">
        <f>+'RT (10)'!L14</f>
        <v>425446911</v>
      </c>
      <c r="S277" s="128">
        <f>+'RT (10)'!M14</f>
        <v>0</v>
      </c>
      <c r="T277" s="178">
        <f t="shared" si="16"/>
        <v>425446911</v>
      </c>
      <c r="U277" s="19">
        <f t="shared" si="17"/>
        <v>0</v>
      </c>
      <c r="V277" s="178">
        <f t="shared" si="18"/>
        <v>425446911</v>
      </c>
      <c r="W277" s="19">
        <f t="shared" si="19"/>
        <v>0</v>
      </c>
    </row>
    <row r="278" spans="1:23">
      <c r="A278" s="128">
        <v>10</v>
      </c>
      <c r="B278" s="128" t="e">
        <f>+'RT (10)'!#REF!</f>
        <v>#REF!</v>
      </c>
      <c r="C278" s="128" t="e">
        <f>+'RT (10)'!#REF!</f>
        <v>#REF!</v>
      </c>
      <c r="D278" s="128" t="e">
        <f>+'RT (10)'!#REF!</f>
        <v>#REF!</v>
      </c>
      <c r="E278" s="128" t="e">
        <f>+'RT (10)'!#REF!</f>
        <v>#REF!</v>
      </c>
      <c r="F278" s="128" t="e">
        <f>+'RT (10)'!#REF!</f>
        <v>#REF!</v>
      </c>
      <c r="G278" s="128">
        <f>+'RT (10)'!A15</f>
        <v>1</v>
      </c>
      <c r="H278" s="128" t="str">
        <f>+'RT (10)'!B15</f>
        <v>Corporate Income Tax (CIT)</v>
      </c>
      <c r="I278" s="128">
        <f>+'RT (10)'!C15</f>
        <v>0</v>
      </c>
      <c r="J278" s="128">
        <f>+'RT (10)'!D15</f>
        <v>0</v>
      </c>
      <c r="K278" s="128">
        <f>+'RT (10)'!E15</f>
        <v>0</v>
      </c>
      <c r="L278" s="128">
        <f>+'RT (10)'!F15</f>
        <v>0</v>
      </c>
      <c r="M278" s="128">
        <f>+'RT (10)'!G15</f>
        <v>0</v>
      </c>
      <c r="N278" s="128">
        <f>+'RT (10)'!H15</f>
        <v>0</v>
      </c>
      <c r="O278" s="128">
        <f>+'RT (10)'!I15</f>
        <v>0</v>
      </c>
      <c r="P278" s="128">
        <f>+'RT (10)'!J15</f>
        <v>0</v>
      </c>
      <c r="Q278" s="128">
        <f>+'RT (10)'!K15</f>
        <v>0</v>
      </c>
      <c r="R278" s="128">
        <f>+'RT (10)'!L15</f>
        <v>0</v>
      </c>
      <c r="S278" s="128">
        <f>+'RT (10)'!M15</f>
        <v>0</v>
      </c>
      <c r="T278" s="178">
        <f t="shared" si="16"/>
        <v>0</v>
      </c>
      <c r="U278" s="19">
        <f t="shared" si="17"/>
        <v>0</v>
      </c>
      <c r="V278" s="178">
        <f t="shared" si="18"/>
        <v>0</v>
      </c>
      <c r="W278" s="19">
        <f t="shared" si="19"/>
        <v>0</v>
      </c>
    </row>
    <row r="279" spans="1:23">
      <c r="A279" s="128">
        <v>10</v>
      </c>
      <c r="B279" s="128" t="e">
        <f>+'RT (10)'!#REF!</f>
        <v>#REF!</v>
      </c>
      <c r="C279" s="128" t="e">
        <f>+'RT (10)'!#REF!</f>
        <v>#REF!</v>
      </c>
      <c r="D279" s="128" t="e">
        <f>+'RT (10)'!#REF!</f>
        <v>#REF!</v>
      </c>
      <c r="E279" s="128" t="e">
        <f>+'RT (10)'!#REF!</f>
        <v>#REF!</v>
      </c>
      <c r="F279" s="128" t="e">
        <f>+'RT (10)'!#REF!</f>
        <v>#REF!</v>
      </c>
      <c r="G279" s="128">
        <f>+'RT (10)'!A16</f>
        <v>2</v>
      </c>
      <c r="H279" s="128" t="str">
        <f>+'RT (10)'!B16</f>
        <v>Commercial Tax</v>
      </c>
      <c r="I279" s="128">
        <f>+'RT (10)'!C16</f>
        <v>0</v>
      </c>
      <c r="J279" s="128">
        <f>+'RT (10)'!D16</f>
        <v>425446911</v>
      </c>
      <c r="K279" s="128">
        <f>+'RT (10)'!E16</f>
        <v>0</v>
      </c>
      <c r="L279" s="128">
        <f>+'RT (10)'!F16</f>
        <v>425446911</v>
      </c>
      <c r="M279" s="128">
        <f>+'RT (10)'!G16</f>
        <v>0</v>
      </c>
      <c r="N279" s="128">
        <f>+'RT (10)'!H16</f>
        <v>0</v>
      </c>
      <c r="O279" s="128">
        <f>+'RT (10)'!I16</f>
        <v>0</v>
      </c>
      <c r="P279" s="128">
        <f>+'RT (10)'!J16</f>
        <v>0</v>
      </c>
      <c r="Q279" s="128">
        <f>+'RT (10)'!K16</f>
        <v>0</v>
      </c>
      <c r="R279" s="128">
        <f>+'RT (10)'!L16</f>
        <v>425446911</v>
      </c>
      <c r="S279" s="128" t="str">
        <f>+'RT (10)'!M16</f>
        <v>Tax not reported by the Govt Body</v>
      </c>
      <c r="T279" s="178">
        <f t="shared" si="16"/>
        <v>425446911</v>
      </c>
      <c r="U279" s="19">
        <f t="shared" si="17"/>
        <v>0</v>
      </c>
      <c r="V279" s="178">
        <f t="shared" si="18"/>
        <v>425446911</v>
      </c>
      <c r="W279" s="19">
        <f t="shared" si="19"/>
        <v>0</v>
      </c>
    </row>
    <row r="280" spans="1:23">
      <c r="A280" s="128">
        <v>10</v>
      </c>
      <c r="B280" s="128" t="e">
        <f>+'RT (10)'!#REF!</f>
        <v>#REF!</v>
      </c>
      <c r="C280" s="128" t="e">
        <f>+'RT (10)'!#REF!</f>
        <v>#REF!</v>
      </c>
      <c r="D280" s="128" t="e">
        <f>+'RT (10)'!#REF!</f>
        <v>#REF!</v>
      </c>
      <c r="E280" s="128" t="e">
        <f>+'RT (10)'!#REF!</f>
        <v>#REF!</v>
      </c>
      <c r="F280" s="128" t="e">
        <f>+'RT (10)'!#REF!</f>
        <v>#REF!</v>
      </c>
      <c r="G280" s="128">
        <f>+'RT (10)'!A18</f>
        <v>4</v>
      </c>
      <c r="H280" s="128" t="str">
        <f>+'RT (10)'!B18</f>
        <v>Customs Duties</v>
      </c>
      <c r="I280" s="128">
        <f>+'RT (10)'!C18</f>
        <v>0</v>
      </c>
      <c r="J280" s="128">
        <f>+'RT (10)'!D18</f>
        <v>0</v>
      </c>
      <c r="K280" s="128">
        <f>+'RT (10)'!E18</f>
        <v>0</v>
      </c>
      <c r="L280" s="128">
        <f>+'RT (10)'!F18</f>
        <v>0</v>
      </c>
      <c r="M280" s="128">
        <f>+'RT (10)'!G18</f>
        <v>0</v>
      </c>
      <c r="N280" s="128">
        <f>+'RT (10)'!H18</f>
        <v>0</v>
      </c>
      <c r="O280" s="128">
        <f>+'RT (10)'!I18</f>
        <v>0</v>
      </c>
      <c r="P280" s="128">
        <f>+'RT (10)'!J18</f>
        <v>0</v>
      </c>
      <c r="Q280" s="128">
        <f>+'RT (10)'!K18</f>
        <v>0</v>
      </c>
      <c r="R280" s="128">
        <f>+'RT (10)'!L18</f>
        <v>0</v>
      </c>
      <c r="S280" s="128">
        <f>+'RT (10)'!M18</f>
        <v>0</v>
      </c>
      <c r="T280" s="178">
        <f t="shared" si="16"/>
        <v>0</v>
      </c>
      <c r="U280" s="19">
        <f t="shared" si="17"/>
        <v>0</v>
      </c>
      <c r="V280" s="178">
        <f t="shared" si="18"/>
        <v>0</v>
      </c>
      <c r="W280" s="19">
        <f t="shared" si="19"/>
        <v>0</v>
      </c>
    </row>
    <row r="281" spans="1:23">
      <c r="A281" s="128">
        <v>10</v>
      </c>
      <c r="B281" s="128" t="e">
        <f>+'RT (10)'!#REF!</f>
        <v>#REF!</v>
      </c>
      <c r="C281" s="128" t="e">
        <f>+'RT (10)'!#REF!</f>
        <v>#REF!</v>
      </c>
      <c r="D281" s="128" t="e">
        <f>+'RT (10)'!#REF!</f>
        <v>#REF!</v>
      </c>
      <c r="E281" s="128" t="e">
        <f>+'RT (10)'!#REF!</f>
        <v>#REF!</v>
      </c>
      <c r="F281" s="128" t="e">
        <f>+'RT (10)'!#REF!</f>
        <v>#REF!</v>
      </c>
      <c r="G281" s="128">
        <f>+'RT (10)'!A19</f>
        <v>5</v>
      </c>
      <c r="H281" s="128" t="str">
        <f>+'RT (10)'!B19</f>
        <v>Stamp Duties</v>
      </c>
      <c r="I281" s="128">
        <f>+'RT (10)'!C19</f>
        <v>0</v>
      </c>
      <c r="J281" s="128">
        <f>+'RT (10)'!D19</f>
        <v>0</v>
      </c>
      <c r="K281" s="128">
        <f>+'RT (10)'!E19</f>
        <v>0</v>
      </c>
      <c r="L281" s="128">
        <f>+'RT (10)'!F19</f>
        <v>0</v>
      </c>
      <c r="M281" s="128">
        <f>+'RT (10)'!G19</f>
        <v>0</v>
      </c>
      <c r="N281" s="128">
        <f>+'RT (10)'!H19</f>
        <v>0</v>
      </c>
      <c r="O281" s="128">
        <f>+'RT (10)'!I19</f>
        <v>0</v>
      </c>
      <c r="P281" s="128">
        <f>+'RT (10)'!J19</f>
        <v>0</v>
      </c>
      <c r="Q281" s="128">
        <f>+'RT (10)'!K19</f>
        <v>0</v>
      </c>
      <c r="R281" s="128">
        <f>+'RT (10)'!L19</f>
        <v>0</v>
      </c>
      <c r="S281" s="128">
        <f>+'RT (10)'!M19</f>
        <v>0</v>
      </c>
      <c r="T281" s="178">
        <f t="shared" si="16"/>
        <v>0</v>
      </c>
      <c r="U281" s="19">
        <f t="shared" si="17"/>
        <v>0</v>
      </c>
      <c r="V281" s="178">
        <f t="shared" si="18"/>
        <v>0</v>
      </c>
      <c r="W281" s="19">
        <f t="shared" si="19"/>
        <v>0</v>
      </c>
    </row>
    <row r="282" spans="1:23">
      <c r="A282" s="128">
        <v>10</v>
      </c>
      <c r="B282" s="128" t="e">
        <f>+'RT (10)'!#REF!</f>
        <v>#REF!</v>
      </c>
      <c r="C282" s="128" t="e">
        <f>+'RT (10)'!#REF!</f>
        <v>#REF!</v>
      </c>
      <c r="D282" s="128" t="e">
        <f>+'RT (10)'!#REF!</f>
        <v>#REF!</v>
      </c>
      <c r="E282" s="128" t="e">
        <f>+'RT (10)'!#REF!</f>
        <v>#REF!</v>
      </c>
      <c r="F282" s="128" t="e">
        <f>+'RT (10)'!#REF!</f>
        <v>#REF!</v>
      </c>
      <c r="G282" s="128">
        <f>+'RT (10)'!A20</f>
        <v>6</v>
      </c>
      <c r="H282" s="128" t="str">
        <f>+'RT (10)'!B20</f>
        <v>Capital Gains Tax</v>
      </c>
      <c r="I282" s="128">
        <f>+'RT (10)'!C20</f>
        <v>0</v>
      </c>
      <c r="J282" s="128">
        <f>+'RT (10)'!D20</f>
        <v>0</v>
      </c>
      <c r="K282" s="128">
        <f>+'RT (10)'!E20</f>
        <v>0</v>
      </c>
      <c r="L282" s="128">
        <f>+'RT (10)'!F20</f>
        <v>0</v>
      </c>
      <c r="M282" s="128">
        <f>+'RT (10)'!G20</f>
        <v>0</v>
      </c>
      <c r="N282" s="128">
        <f>+'RT (10)'!H20</f>
        <v>0</v>
      </c>
      <c r="O282" s="128">
        <f>+'RT (10)'!I20</f>
        <v>0</v>
      </c>
      <c r="P282" s="128">
        <f>+'RT (10)'!J20</f>
        <v>0</v>
      </c>
      <c r="Q282" s="128">
        <f>+'RT (10)'!K20</f>
        <v>0</v>
      </c>
      <c r="R282" s="128">
        <f>+'RT (10)'!L20</f>
        <v>0</v>
      </c>
      <c r="S282" s="128">
        <f>+'RT (10)'!M20</f>
        <v>0</v>
      </c>
      <c r="T282" s="178">
        <f t="shared" si="16"/>
        <v>0</v>
      </c>
      <c r="U282" s="19">
        <f t="shared" si="17"/>
        <v>0</v>
      </c>
      <c r="V282" s="178">
        <f t="shared" si="18"/>
        <v>0</v>
      </c>
      <c r="W282" s="19">
        <f t="shared" si="19"/>
        <v>0</v>
      </c>
    </row>
    <row r="283" spans="1:23">
      <c r="A283" s="128">
        <v>10</v>
      </c>
      <c r="B283" s="128" t="e">
        <f>+'RT (10)'!#REF!</f>
        <v>#REF!</v>
      </c>
      <c r="C283" s="128" t="e">
        <f>+'RT (10)'!#REF!</f>
        <v>#REF!</v>
      </c>
      <c r="D283" s="128" t="e">
        <f>+'RT (10)'!#REF!</f>
        <v>#REF!</v>
      </c>
      <c r="E283" s="128" t="e">
        <f>+'RT (10)'!#REF!</f>
        <v>#REF!</v>
      </c>
      <c r="F283" s="128" t="e">
        <f>+'RT (10)'!#REF!</f>
        <v>#REF!</v>
      </c>
      <c r="G283" s="128">
        <f>+'RT (10)'!A21</f>
        <v>7</v>
      </c>
      <c r="H283" s="128" t="str">
        <f>+'RT (10)'!B21</f>
        <v>Withholding Tax</v>
      </c>
      <c r="I283" s="128">
        <f>+'RT (10)'!C21</f>
        <v>0</v>
      </c>
      <c r="J283" s="128">
        <f>+'RT (10)'!D21</f>
        <v>0</v>
      </c>
      <c r="K283" s="128">
        <f>+'RT (10)'!E21</f>
        <v>0</v>
      </c>
      <c r="L283" s="128">
        <f>+'RT (10)'!F21</f>
        <v>0</v>
      </c>
      <c r="M283" s="128">
        <f>+'RT (10)'!G21</f>
        <v>0</v>
      </c>
      <c r="N283" s="128">
        <f>+'RT (10)'!H21</f>
        <v>0</v>
      </c>
      <c r="O283" s="128">
        <f>+'RT (10)'!I21</f>
        <v>0</v>
      </c>
      <c r="P283" s="128">
        <f>+'RT (10)'!J21</f>
        <v>0</v>
      </c>
      <c r="Q283" s="128">
        <f>+'RT (10)'!K21</f>
        <v>0</v>
      </c>
      <c r="R283" s="128">
        <f>+'RT (10)'!L21</f>
        <v>0</v>
      </c>
      <c r="S283" s="128">
        <f>+'RT (10)'!M21</f>
        <v>0</v>
      </c>
      <c r="T283" s="178">
        <f t="shared" si="16"/>
        <v>0</v>
      </c>
      <c r="U283" s="19">
        <f t="shared" si="17"/>
        <v>0</v>
      </c>
      <c r="V283" s="178">
        <f t="shared" si="18"/>
        <v>0</v>
      </c>
      <c r="W283" s="19">
        <f t="shared" si="19"/>
        <v>0</v>
      </c>
    </row>
    <row r="284" spans="1:23">
      <c r="A284" s="128">
        <v>10</v>
      </c>
      <c r="B284" s="128" t="e">
        <f>+'RT (10)'!#REF!</f>
        <v>#REF!</v>
      </c>
      <c r="C284" s="128" t="e">
        <f>+'RT (10)'!#REF!</f>
        <v>#REF!</v>
      </c>
      <c r="D284" s="128" t="e">
        <f>+'RT (10)'!#REF!</f>
        <v>#REF!</v>
      </c>
      <c r="E284" s="128" t="e">
        <f>+'RT (10)'!#REF!</f>
        <v>#REF!</v>
      </c>
      <c r="F284" s="128" t="e">
        <f>+'RT (10)'!#REF!</f>
        <v>#REF!</v>
      </c>
      <c r="G284" s="128">
        <f>+'RT (10)'!A22</f>
        <v>8</v>
      </c>
      <c r="H284" s="128" t="str">
        <f>+'RT (10)'!B22</f>
        <v>Other significant payments (&gt; 50,000 USD)</v>
      </c>
      <c r="I284" s="128">
        <f>+'RT (10)'!C22</f>
        <v>0</v>
      </c>
      <c r="J284" s="128">
        <f>+'RT (10)'!D22</f>
        <v>0</v>
      </c>
      <c r="K284" s="128">
        <f>+'RT (10)'!E22</f>
        <v>0</v>
      </c>
      <c r="L284" s="128">
        <f>+'RT (10)'!F22</f>
        <v>0</v>
      </c>
      <c r="M284" s="128">
        <f>+'RT (10)'!G22</f>
        <v>0</v>
      </c>
      <c r="N284" s="128">
        <f>+'RT (10)'!H22</f>
        <v>0</v>
      </c>
      <c r="O284" s="128">
        <f>+'RT (10)'!I22</f>
        <v>0</v>
      </c>
      <c r="P284" s="128">
        <f>+'RT (10)'!J22</f>
        <v>0</v>
      </c>
      <c r="Q284" s="128">
        <f>+'RT (10)'!K22</f>
        <v>0</v>
      </c>
      <c r="R284" s="128">
        <f>+'RT (10)'!L22</f>
        <v>0</v>
      </c>
      <c r="S284" s="128">
        <f>+'RT (10)'!M22</f>
        <v>0</v>
      </c>
      <c r="T284" s="178">
        <f t="shared" si="16"/>
        <v>0</v>
      </c>
      <c r="U284" s="19">
        <f t="shared" si="17"/>
        <v>0</v>
      </c>
      <c r="V284" s="178">
        <f t="shared" si="18"/>
        <v>0</v>
      </c>
      <c r="W284" s="19">
        <f t="shared" si="19"/>
        <v>0</v>
      </c>
    </row>
    <row r="285" spans="1:23">
      <c r="A285" s="128">
        <v>10</v>
      </c>
      <c r="B285" s="128" t="e">
        <f>+'RT (10)'!#REF!</f>
        <v>#REF!</v>
      </c>
      <c r="C285" s="128" t="e">
        <f>+'RT (10)'!#REF!</f>
        <v>#REF!</v>
      </c>
      <c r="D285" s="128" t="e">
        <f>+'RT (10)'!#REF!</f>
        <v>#REF!</v>
      </c>
      <c r="E285" s="128" t="e">
        <f>+'RT (10)'!#REF!</f>
        <v>#REF!</v>
      </c>
      <c r="F285" s="128" t="e">
        <f>+'RT (10)'!#REF!</f>
        <v>#REF!</v>
      </c>
      <c r="G285" s="128">
        <f>+'RT (10)'!A23</f>
        <v>0</v>
      </c>
      <c r="H285" s="128" t="str">
        <f>+'RT (10)'!B23</f>
        <v>MoM (ME 1-ME 2-ME 3)</v>
      </c>
      <c r="I285" s="128">
        <f>+'RT (10)'!C23</f>
        <v>0</v>
      </c>
      <c r="J285" s="128">
        <f>+'RT (10)'!D23</f>
        <v>363659812</v>
      </c>
      <c r="K285" s="128">
        <f>+'RT (10)'!E23</f>
        <v>0</v>
      </c>
      <c r="L285" s="128">
        <f>+'RT (10)'!F23</f>
        <v>363659812</v>
      </c>
      <c r="M285" s="128">
        <f>+'RT (10)'!G23</f>
        <v>0</v>
      </c>
      <c r="N285" s="128">
        <f>+'RT (10)'!H23</f>
        <v>336205612</v>
      </c>
      <c r="O285" s="128">
        <f>+'RT (10)'!I23</f>
        <v>0</v>
      </c>
      <c r="P285" s="128">
        <f>+'RT (10)'!J23</f>
        <v>336205612</v>
      </c>
      <c r="Q285" s="128">
        <f>+'RT (10)'!K23</f>
        <v>0</v>
      </c>
      <c r="R285" s="128">
        <f>+'RT (10)'!L23</f>
        <v>27454200</v>
      </c>
      <c r="S285" s="128">
        <f>+'RT (10)'!M23</f>
        <v>0</v>
      </c>
      <c r="T285" s="178">
        <f t="shared" si="16"/>
        <v>27454200</v>
      </c>
      <c r="U285" s="19">
        <f t="shared" si="17"/>
        <v>0</v>
      </c>
      <c r="V285" s="178">
        <f t="shared" si="18"/>
        <v>27454200</v>
      </c>
      <c r="W285" s="19">
        <f t="shared" si="19"/>
        <v>0</v>
      </c>
    </row>
    <row r="286" spans="1:23">
      <c r="A286" s="128">
        <v>10</v>
      </c>
      <c r="B286" s="128" t="e">
        <f>+'RT (10)'!#REF!</f>
        <v>#REF!</v>
      </c>
      <c r="C286" s="128" t="e">
        <f>+'RT (10)'!#REF!</f>
        <v>#REF!</v>
      </c>
      <c r="D286" s="128" t="e">
        <f>+'RT (10)'!#REF!</f>
        <v>#REF!</v>
      </c>
      <c r="E286" s="128" t="e">
        <f>+'RT (10)'!#REF!</f>
        <v>#REF!</v>
      </c>
      <c r="F286" s="128" t="e">
        <f>+'RT (10)'!#REF!</f>
        <v>#REF!</v>
      </c>
      <c r="G286" s="128">
        <f>+'RT (10)'!A24</f>
        <v>9</v>
      </c>
      <c r="H286" s="128" t="str">
        <f>+'RT (10)'!B24</f>
        <v>Royalties</v>
      </c>
      <c r="I286" s="128">
        <f>+'RT (10)'!C24</f>
        <v>0</v>
      </c>
      <c r="J286" s="128">
        <f>+'RT (10)'!D24</f>
        <v>6429564</v>
      </c>
      <c r="K286" s="128">
        <f>+'RT (10)'!E24</f>
        <v>0</v>
      </c>
      <c r="L286" s="128">
        <f>+'RT (10)'!F24</f>
        <v>6429564</v>
      </c>
      <c r="M286" s="128">
        <f>+'RT (10)'!G24</f>
        <v>0</v>
      </c>
      <c r="N286" s="128">
        <f>+'RT (10)'!H24</f>
        <v>197964</v>
      </c>
      <c r="O286" s="128">
        <f>+'RT (10)'!I24</f>
        <v>0</v>
      </c>
      <c r="P286" s="128">
        <f>+'RT (10)'!J24</f>
        <v>197964</v>
      </c>
      <c r="Q286" s="128">
        <f>+'RT (10)'!K24</f>
        <v>0</v>
      </c>
      <c r="R286" s="128">
        <f>+'RT (10)'!L24</f>
        <v>6231600</v>
      </c>
      <c r="S286" s="128" t="str">
        <f>+'RT (10)'!M24</f>
        <v>Tax not reported by the Govt Body</v>
      </c>
      <c r="T286" s="178">
        <f t="shared" si="16"/>
        <v>6231600</v>
      </c>
      <c r="U286" s="19">
        <f t="shared" si="17"/>
        <v>0</v>
      </c>
      <c r="V286" s="178">
        <f t="shared" si="18"/>
        <v>6231600</v>
      </c>
      <c r="W286" s="19">
        <f t="shared" si="19"/>
        <v>0</v>
      </c>
    </row>
    <row r="287" spans="1:23">
      <c r="A287" s="128">
        <v>10</v>
      </c>
      <c r="B287" s="128" t="e">
        <f>+'RT (10)'!#REF!</f>
        <v>#REF!</v>
      </c>
      <c r="C287" s="128" t="e">
        <f>+'RT (10)'!#REF!</f>
        <v>#REF!</v>
      </c>
      <c r="D287" s="128" t="e">
        <f>+'RT (10)'!#REF!</f>
        <v>#REF!</v>
      </c>
      <c r="E287" s="128" t="e">
        <f>+'RT (10)'!#REF!</f>
        <v>#REF!</v>
      </c>
      <c r="F287" s="128" t="e">
        <f>+'RT (10)'!#REF!</f>
        <v>#REF!</v>
      </c>
      <c r="G287" s="128">
        <f>+'RT (10)'!A25</f>
        <v>10</v>
      </c>
      <c r="H287" s="128" t="str">
        <f>+'RT (10)'!B25</f>
        <v>Signature Bonus</v>
      </c>
      <c r="I287" s="128">
        <f>+'RT (10)'!C25</f>
        <v>0</v>
      </c>
      <c r="J287" s="128">
        <f>+'RT (10)'!D25</f>
        <v>0</v>
      </c>
      <c r="K287" s="128">
        <f>+'RT (10)'!E25</f>
        <v>0</v>
      </c>
      <c r="L287" s="128">
        <f>+'RT (10)'!F25</f>
        <v>0</v>
      </c>
      <c r="M287" s="128">
        <f>+'RT (10)'!G25</f>
        <v>0</v>
      </c>
      <c r="N287" s="128">
        <f>+'RT (10)'!H25</f>
        <v>2000000</v>
      </c>
      <c r="O287" s="128">
        <f>+'RT (10)'!I25</f>
        <v>0</v>
      </c>
      <c r="P287" s="128">
        <f>+'RT (10)'!J25</f>
        <v>2000000</v>
      </c>
      <c r="Q287" s="128">
        <f>+'RT (10)'!K25</f>
        <v>0</v>
      </c>
      <c r="R287" s="128">
        <f>+'RT (10)'!L25</f>
        <v>-2000000</v>
      </c>
      <c r="S287" s="128" t="str">
        <f>+'RT (10)'!M25</f>
        <v>Not material difference</v>
      </c>
      <c r="T287" s="178">
        <f t="shared" si="16"/>
        <v>0</v>
      </c>
      <c r="U287" s="19">
        <f t="shared" si="17"/>
        <v>-2000000</v>
      </c>
      <c r="V287" s="178">
        <f t="shared" si="18"/>
        <v>0</v>
      </c>
      <c r="W287" s="19">
        <f t="shared" si="19"/>
        <v>-2000000</v>
      </c>
    </row>
    <row r="288" spans="1:23">
      <c r="A288" s="128">
        <v>10</v>
      </c>
      <c r="B288" s="128" t="e">
        <f>+'RT (10)'!#REF!</f>
        <v>#REF!</v>
      </c>
      <c r="C288" s="128" t="e">
        <f>+'RT (10)'!#REF!</f>
        <v>#REF!</v>
      </c>
      <c r="D288" s="128" t="e">
        <f>+'RT (10)'!#REF!</f>
        <v>#REF!</v>
      </c>
      <c r="E288" s="128" t="e">
        <f>+'RT (10)'!#REF!</f>
        <v>#REF!</v>
      </c>
      <c r="F288" s="128" t="e">
        <f>+'RT (10)'!#REF!</f>
        <v>#REF!</v>
      </c>
      <c r="G288" s="128">
        <f>+'RT (10)'!A26</f>
        <v>11</v>
      </c>
      <c r="H288" s="128" t="str">
        <f>+'RT (10)'!B26</f>
        <v>Production Split</v>
      </c>
      <c r="I288" s="128">
        <f>+'RT (10)'!C26</f>
        <v>0</v>
      </c>
      <c r="J288" s="128">
        <f>+'RT (10)'!D26</f>
        <v>307268748</v>
      </c>
      <c r="K288" s="128">
        <f>+'RT (10)'!E26</f>
        <v>0</v>
      </c>
      <c r="L288" s="128">
        <f>+'RT (10)'!F26</f>
        <v>307268748</v>
      </c>
      <c r="M288" s="128">
        <f>+'RT (10)'!G26</f>
        <v>0</v>
      </c>
      <c r="N288" s="128">
        <f>+'RT (10)'!H26</f>
        <v>307268748</v>
      </c>
      <c r="O288" s="128">
        <f>+'RT (10)'!I26</f>
        <v>0</v>
      </c>
      <c r="P288" s="128">
        <f>+'RT (10)'!J26</f>
        <v>307268748</v>
      </c>
      <c r="Q288" s="128">
        <f>+'RT (10)'!K26</f>
        <v>0</v>
      </c>
      <c r="R288" s="128">
        <f>+'RT (10)'!L26</f>
        <v>0</v>
      </c>
      <c r="S288" s="128">
        <f>+'RT (10)'!M26</f>
        <v>0</v>
      </c>
      <c r="T288" s="178">
        <f t="shared" si="16"/>
        <v>0</v>
      </c>
      <c r="U288" s="19">
        <f t="shared" si="17"/>
        <v>0</v>
      </c>
      <c r="V288" s="178">
        <f t="shared" si="18"/>
        <v>0</v>
      </c>
      <c r="W288" s="19">
        <f t="shared" si="19"/>
        <v>0</v>
      </c>
    </row>
    <row r="289" spans="1:23">
      <c r="A289" s="128">
        <v>10</v>
      </c>
      <c r="B289" s="128" t="e">
        <f>+'RT (10)'!#REF!</f>
        <v>#REF!</v>
      </c>
      <c r="C289" s="128" t="e">
        <f>+'RT (10)'!#REF!</f>
        <v>#REF!</v>
      </c>
      <c r="D289" s="128" t="e">
        <f>+'RT (10)'!#REF!</f>
        <v>#REF!</v>
      </c>
      <c r="E289" s="128" t="e">
        <f>+'RT (10)'!#REF!</f>
        <v>#REF!</v>
      </c>
      <c r="F289" s="128" t="e">
        <f>+'RT (10)'!#REF!</f>
        <v>#REF!</v>
      </c>
      <c r="G289" s="128">
        <f>+'RT (10)'!A27</f>
        <v>12</v>
      </c>
      <c r="H289" s="128" t="str">
        <f>+'RT (10)'!B27</f>
        <v>Dead Rent Fees</v>
      </c>
      <c r="I289" s="128">
        <f>+'RT (10)'!C27</f>
        <v>0</v>
      </c>
      <c r="J289" s="128">
        <f>+'RT (10)'!D27</f>
        <v>42474000</v>
      </c>
      <c r="K289" s="128">
        <f>+'RT (10)'!E27</f>
        <v>0</v>
      </c>
      <c r="L289" s="128">
        <f>+'RT (10)'!F27</f>
        <v>42474000</v>
      </c>
      <c r="M289" s="128">
        <f>+'RT (10)'!G27</f>
        <v>0</v>
      </c>
      <c r="N289" s="128">
        <f>+'RT (10)'!H27</f>
        <v>9379900</v>
      </c>
      <c r="O289" s="128">
        <f>+'RT (10)'!I27</f>
        <v>0</v>
      </c>
      <c r="P289" s="128">
        <f>+'RT (10)'!J27</f>
        <v>9379900</v>
      </c>
      <c r="Q289" s="128">
        <f>+'RT (10)'!K27</f>
        <v>0</v>
      </c>
      <c r="R289" s="128">
        <f>+'RT (10)'!L27</f>
        <v>33094100</v>
      </c>
      <c r="S289" s="128" t="str">
        <f>+'RT (10)'!M27</f>
        <v>Tax not reported by the Govt Body</v>
      </c>
      <c r="T289" s="178">
        <f t="shared" si="16"/>
        <v>33094100</v>
      </c>
      <c r="U289" s="19">
        <f t="shared" si="17"/>
        <v>0</v>
      </c>
      <c r="V289" s="178">
        <f t="shared" si="18"/>
        <v>33094100</v>
      </c>
      <c r="W289" s="19">
        <f t="shared" si="19"/>
        <v>0</v>
      </c>
    </row>
    <row r="290" spans="1:23">
      <c r="A290" s="128">
        <v>10</v>
      </c>
      <c r="B290" s="128" t="e">
        <f>+'RT (10)'!#REF!</f>
        <v>#REF!</v>
      </c>
      <c r="C290" s="128" t="e">
        <f>+'RT (10)'!#REF!</f>
        <v>#REF!</v>
      </c>
      <c r="D290" s="128" t="e">
        <f>+'RT (10)'!#REF!</f>
        <v>#REF!</v>
      </c>
      <c r="E290" s="128" t="e">
        <f>+'RT (10)'!#REF!</f>
        <v>#REF!</v>
      </c>
      <c r="F290" s="128" t="e">
        <f>+'RT (10)'!#REF!</f>
        <v>#REF!</v>
      </c>
      <c r="G290" s="128">
        <f>+'RT (10)'!A28</f>
        <v>13</v>
      </c>
      <c r="H290" s="128" t="str">
        <f>+'RT (10)'!B28</f>
        <v>Licence Fees</v>
      </c>
      <c r="I290" s="128">
        <f>+'RT (10)'!C28</f>
        <v>0</v>
      </c>
      <c r="J290" s="128">
        <f>+'RT (10)'!D28</f>
        <v>0</v>
      </c>
      <c r="K290" s="128">
        <f>+'RT (10)'!E28</f>
        <v>0</v>
      </c>
      <c r="L290" s="128">
        <f>+'RT (10)'!F28</f>
        <v>0</v>
      </c>
      <c r="M290" s="128">
        <f>+'RT (10)'!G28</f>
        <v>0</v>
      </c>
      <c r="N290" s="128">
        <f>+'RT (10)'!H28</f>
        <v>4000</v>
      </c>
      <c r="O290" s="128">
        <f>+'RT (10)'!I28</f>
        <v>0</v>
      </c>
      <c r="P290" s="128">
        <f>+'RT (10)'!J28</f>
        <v>4000</v>
      </c>
      <c r="Q290" s="128">
        <f>+'RT (10)'!K28</f>
        <v>0</v>
      </c>
      <c r="R290" s="128">
        <f>+'RT (10)'!L28</f>
        <v>-4000</v>
      </c>
      <c r="S290" s="128" t="str">
        <f>+'RT (10)'!M28</f>
        <v>Not material difference</v>
      </c>
      <c r="T290" s="178">
        <f t="shared" si="16"/>
        <v>0</v>
      </c>
      <c r="U290" s="19">
        <f t="shared" si="17"/>
        <v>-4000</v>
      </c>
      <c r="V290" s="178">
        <f t="shared" si="18"/>
        <v>0</v>
      </c>
      <c r="W290" s="19">
        <f t="shared" si="19"/>
        <v>-4000</v>
      </c>
    </row>
    <row r="291" spans="1:23">
      <c r="A291" s="128">
        <v>10</v>
      </c>
      <c r="B291" s="128" t="e">
        <f>+'RT (10)'!#REF!</f>
        <v>#REF!</v>
      </c>
      <c r="C291" s="128" t="e">
        <f>+'RT (10)'!#REF!</f>
        <v>#REF!</v>
      </c>
      <c r="D291" s="128" t="e">
        <f>+'RT (10)'!#REF!</f>
        <v>#REF!</v>
      </c>
      <c r="E291" s="128" t="e">
        <f>+'RT (10)'!#REF!</f>
        <v>#REF!</v>
      </c>
      <c r="F291" s="128" t="e">
        <f>+'RT (10)'!#REF!</f>
        <v>#REF!</v>
      </c>
      <c r="G291" s="128">
        <f>+'RT (10)'!A29</f>
        <v>14</v>
      </c>
      <c r="H291" s="128" t="str">
        <f>+'RT (10)'!B29</f>
        <v>Dividends</v>
      </c>
      <c r="I291" s="128">
        <f>+'RT (10)'!C29</f>
        <v>0</v>
      </c>
      <c r="J291" s="128">
        <f>+'RT (10)'!D29</f>
        <v>0</v>
      </c>
      <c r="K291" s="128">
        <f>+'RT (10)'!E29</f>
        <v>0</v>
      </c>
      <c r="L291" s="128">
        <f>+'RT (10)'!F29</f>
        <v>0</v>
      </c>
      <c r="M291" s="128">
        <f>+'RT (10)'!G29</f>
        <v>0</v>
      </c>
      <c r="N291" s="128">
        <f>+'RT (10)'!H29</f>
        <v>0</v>
      </c>
      <c r="O291" s="128">
        <f>+'RT (10)'!I29</f>
        <v>0</v>
      </c>
      <c r="P291" s="128">
        <f>+'RT (10)'!J29</f>
        <v>0</v>
      </c>
      <c r="Q291" s="128">
        <f>+'RT (10)'!K29</f>
        <v>0</v>
      </c>
      <c r="R291" s="128">
        <f>+'RT (10)'!L29</f>
        <v>0</v>
      </c>
      <c r="S291" s="128">
        <f>+'RT (10)'!M29</f>
        <v>0</v>
      </c>
      <c r="T291" s="178">
        <f t="shared" si="16"/>
        <v>0</v>
      </c>
      <c r="U291" s="19">
        <f t="shared" si="17"/>
        <v>0</v>
      </c>
      <c r="V291" s="178">
        <f t="shared" si="18"/>
        <v>0</v>
      </c>
      <c r="W291" s="19">
        <f t="shared" si="19"/>
        <v>0</v>
      </c>
    </row>
    <row r="292" spans="1:23">
      <c r="A292" s="128">
        <v>10</v>
      </c>
      <c r="B292" s="128" t="e">
        <f>+'RT (10)'!#REF!</f>
        <v>#REF!</v>
      </c>
      <c r="C292" s="128" t="e">
        <f>+'RT (10)'!#REF!</f>
        <v>#REF!</v>
      </c>
      <c r="D292" s="128" t="e">
        <f>+'RT (10)'!#REF!</f>
        <v>#REF!</v>
      </c>
      <c r="E292" s="128" t="e">
        <f>+'RT (10)'!#REF!</f>
        <v>#REF!</v>
      </c>
      <c r="F292" s="128" t="e">
        <f>+'RT (10)'!#REF!</f>
        <v>#REF!</v>
      </c>
      <c r="G292" s="128">
        <f>+'RT (10)'!A32</f>
        <v>17</v>
      </c>
      <c r="H292" s="128" t="str">
        <f>+'RT (10)'!B32</f>
        <v>Other significant payments (&gt; 50,000 USD)</v>
      </c>
      <c r="I292" s="128">
        <f>+'RT (10)'!C32</f>
        <v>0</v>
      </c>
      <c r="J292" s="128">
        <f>+'RT (10)'!D32</f>
        <v>0</v>
      </c>
      <c r="K292" s="128">
        <f>+'RT (10)'!E32</f>
        <v>0</v>
      </c>
      <c r="L292" s="128">
        <f>+'RT (10)'!F32</f>
        <v>0</v>
      </c>
      <c r="M292" s="128">
        <f>+'RT (10)'!G32</f>
        <v>0</v>
      </c>
      <c r="N292" s="128">
        <f>+'RT (10)'!H32</f>
        <v>0</v>
      </c>
      <c r="O292" s="128">
        <f>+'RT (10)'!I32</f>
        <v>0</v>
      </c>
      <c r="P292" s="128">
        <f>+'RT (10)'!J32</f>
        <v>0</v>
      </c>
      <c r="Q292" s="128">
        <f>+'RT (10)'!K32</f>
        <v>0</v>
      </c>
      <c r="R292" s="128">
        <f>+'RT (10)'!L32</f>
        <v>0</v>
      </c>
      <c r="S292" s="128">
        <f>+'RT (10)'!M32</f>
        <v>0</v>
      </c>
      <c r="T292" s="178">
        <f t="shared" si="16"/>
        <v>0</v>
      </c>
      <c r="U292" s="19">
        <f t="shared" si="17"/>
        <v>0</v>
      </c>
      <c r="V292" s="178">
        <f t="shared" si="18"/>
        <v>0</v>
      </c>
      <c r="W292" s="19">
        <f t="shared" si="19"/>
        <v>0</v>
      </c>
    </row>
    <row r="293" spans="1:23">
      <c r="A293" s="128">
        <v>10</v>
      </c>
      <c r="B293" s="128" t="e">
        <f>+'RT (10)'!#REF!</f>
        <v>#REF!</v>
      </c>
      <c r="C293" s="128" t="e">
        <f>+'RT (10)'!#REF!</f>
        <v>#REF!</v>
      </c>
      <c r="D293" s="128" t="e">
        <f>+'RT (10)'!#REF!</f>
        <v>#REF!</v>
      </c>
      <c r="E293" s="128" t="e">
        <f>+'RT (10)'!#REF!</f>
        <v>#REF!</v>
      </c>
      <c r="F293" s="128" t="e">
        <f>+'RT (10)'!#REF!</f>
        <v>#REF!</v>
      </c>
      <c r="G293" s="128">
        <f>+'RT (10)'!A33</f>
        <v>0</v>
      </c>
      <c r="H293" s="128">
        <f>+'RT (10)'!B33</f>
        <v>0</v>
      </c>
      <c r="I293" s="128">
        <f>+'RT (10)'!C33</f>
        <v>0</v>
      </c>
      <c r="J293" s="128">
        <f>+'RT (10)'!D33</f>
        <v>0</v>
      </c>
      <c r="K293" s="128">
        <f>+'RT (10)'!E33</f>
        <v>0</v>
      </c>
      <c r="L293" s="128">
        <f>+'RT (10)'!F33</f>
        <v>0</v>
      </c>
      <c r="M293" s="128">
        <f>+'RT (10)'!G33</f>
        <v>0</v>
      </c>
      <c r="N293" s="128">
        <f>+'RT (10)'!H33</f>
        <v>0</v>
      </c>
      <c r="O293" s="128">
        <f>+'RT (10)'!I33</f>
        <v>0</v>
      </c>
      <c r="P293" s="128">
        <f>+'RT (10)'!J33</f>
        <v>0</v>
      </c>
      <c r="Q293" s="128">
        <f>+'RT (10)'!K33</f>
        <v>0</v>
      </c>
      <c r="R293" s="128">
        <f>+'RT (10)'!L33</f>
        <v>0</v>
      </c>
      <c r="S293" s="128">
        <f>+'RT (10)'!M33</f>
        <v>0</v>
      </c>
      <c r="T293" s="178">
        <f t="shared" si="16"/>
        <v>0</v>
      </c>
      <c r="U293" s="19">
        <f t="shared" si="17"/>
        <v>0</v>
      </c>
      <c r="V293" s="178">
        <f t="shared" si="18"/>
        <v>0</v>
      </c>
      <c r="W293" s="19">
        <f t="shared" si="19"/>
        <v>0</v>
      </c>
    </row>
    <row r="294" spans="1:23">
      <c r="A294" s="128">
        <v>10</v>
      </c>
      <c r="B294" s="128" t="e">
        <f>+'RT (10)'!#REF!</f>
        <v>#REF!</v>
      </c>
      <c r="C294" s="128" t="e">
        <f>+'RT (10)'!#REF!</f>
        <v>#REF!</v>
      </c>
      <c r="D294" s="128" t="e">
        <f>+'RT (10)'!#REF!</f>
        <v>#REF!</v>
      </c>
      <c r="E294" s="128" t="e">
        <f>+'RT (10)'!#REF!</f>
        <v>#REF!</v>
      </c>
      <c r="F294" s="128" t="e">
        <f>+'RT (10)'!#REF!</f>
        <v>#REF!</v>
      </c>
      <c r="G294" s="128">
        <f>+'RT (10)'!A34</f>
        <v>0</v>
      </c>
      <c r="H294" s="128">
        <f>+'RT (10)'!B34</f>
        <v>0</v>
      </c>
      <c r="I294" s="128">
        <f>+'RT (10)'!C34</f>
        <v>0</v>
      </c>
      <c r="J294" s="128">
        <f>+'RT (10)'!D34</f>
        <v>0</v>
      </c>
      <c r="K294" s="128">
        <f>+'RT (10)'!E34</f>
        <v>0</v>
      </c>
      <c r="L294" s="128">
        <f>+'RT (10)'!F34</f>
        <v>0</v>
      </c>
      <c r="M294" s="128">
        <f>+'RT (10)'!G34</f>
        <v>0</v>
      </c>
      <c r="N294" s="128">
        <f>+'RT (10)'!H34</f>
        <v>0</v>
      </c>
      <c r="O294" s="128">
        <f>+'RT (10)'!I34</f>
        <v>0</v>
      </c>
      <c r="P294" s="128">
        <f>+'RT (10)'!J34</f>
        <v>0</v>
      </c>
      <c r="Q294" s="128">
        <f>+'RT (10)'!K34</f>
        <v>0</v>
      </c>
      <c r="R294" s="128">
        <f>+'RT (10)'!L34</f>
        <v>0</v>
      </c>
      <c r="S294" s="128">
        <f>+'RT (10)'!M34</f>
        <v>0</v>
      </c>
      <c r="T294" s="178">
        <f t="shared" si="16"/>
        <v>0</v>
      </c>
      <c r="U294" s="19">
        <f t="shared" si="17"/>
        <v>0</v>
      </c>
      <c r="V294" s="178">
        <f t="shared" si="18"/>
        <v>0</v>
      </c>
      <c r="W294" s="19">
        <f t="shared" si="19"/>
        <v>0</v>
      </c>
    </row>
    <row r="295" spans="1:23">
      <c r="A295" s="128">
        <v>10</v>
      </c>
      <c r="B295" s="128" t="e">
        <f>+'RT (10)'!#REF!</f>
        <v>#REF!</v>
      </c>
      <c r="C295" s="128" t="e">
        <f>+'RT (10)'!#REF!</f>
        <v>#REF!</v>
      </c>
      <c r="D295" s="128" t="e">
        <f>+'RT (10)'!#REF!</f>
        <v>#REF!</v>
      </c>
      <c r="E295" s="128" t="e">
        <f>+'RT (10)'!#REF!</f>
        <v>#REF!</v>
      </c>
      <c r="F295" s="128" t="e">
        <f>+'RT (10)'!#REF!</f>
        <v>#REF!</v>
      </c>
      <c r="G295" s="128">
        <f>+'RT (10)'!A35</f>
        <v>0</v>
      </c>
      <c r="H295" s="128">
        <f>+'RT (10)'!B35</f>
        <v>0</v>
      </c>
      <c r="I295" s="128">
        <f>+'RT (10)'!C35</f>
        <v>0</v>
      </c>
      <c r="J295" s="128">
        <f>+'RT (10)'!D35</f>
        <v>0</v>
      </c>
      <c r="K295" s="128">
        <f>+'RT (10)'!E35</f>
        <v>0</v>
      </c>
      <c r="L295" s="128">
        <f>+'RT (10)'!F35</f>
        <v>0</v>
      </c>
      <c r="M295" s="128">
        <f>+'RT (10)'!G35</f>
        <v>0</v>
      </c>
      <c r="N295" s="128">
        <f>+'RT (10)'!H35</f>
        <v>0</v>
      </c>
      <c r="O295" s="128">
        <f>+'RT (10)'!I35</f>
        <v>0</v>
      </c>
      <c r="P295" s="128">
        <f>+'RT (10)'!J35</f>
        <v>0</v>
      </c>
      <c r="Q295" s="128">
        <f>+'RT (10)'!K35</f>
        <v>0</v>
      </c>
      <c r="R295" s="128">
        <f>+'RT (10)'!L35</f>
        <v>0</v>
      </c>
      <c r="S295" s="128">
        <f>+'RT (10)'!M35</f>
        <v>0</v>
      </c>
      <c r="T295" s="178">
        <f t="shared" si="16"/>
        <v>0</v>
      </c>
      <c r="U295" s="19">
        <f t="shared" si="17"/>
        <v>0</v>
      </c>
      <c r="V295" s="178">
        <f t="shared" si="18"/>
        <v>0</v>
      </c>
      <c r="W295" s="19">
        <f t="shared" si="19"/>
        <v>0</v>
      </c>
    </row>
    <row r="296" spans="1:23">
      <c r="A296" s="128">
        <v>10</v>
      </c>
      <c r="B296" s="128" t="e">
        <f>+'RT (10)'!#REF!</f>
        <v>#REF!</v>
      </c>
      <c r="C296" s="128" t="e">
        <f>+'RT (10)'!#REF!</f>
        <v>#REF!</v>
      </c>
      <c r="D296" s="128" t="e">
        <f>+'RT (10)'!#REF!</f>
        <v>#REF!</v>
      </c>
      <c r="E296" s="128" t="e">
        <f>+'RT (10)'!#REF!</f>
        <v>#REF!</v>
      </c>
      <c r="F296" s="128" t="e">
        <f>+'RT (10)'!#REF!</f>
        <v>#REF!</v>
      </c>
      <c r="G296" s="128">
        <f>+'RT (10)'!A36</f>
        <v>0</v>
      </c>
      <c r="H296" s="128" t="str">
        <f>+'RT (10)'!B36</f>
        <v>States/regions</v>
      </c>
      <c r="I296" s="128">
        <f>+'RT (10)'!C36</f>
        <v>0</v>
      </c>
      <c r="J296" s="128">
        <f>+'RT (10)'!D36</f>
        <v>0</v>
      </c>
      <c r="K296" s="128">
        <f>+'RT (10)'!E36</f>
        <v>0</v>
      </c>
      <c r="L296" s="128">
        <f>+'RT (10)'!F36</f>
        <v>0</v>
      </c>
      <c r="M296" s="128">
        <f>+'RT (10)'!G36</f>
        <v>0</v>
      </c>
      <c r="N296" s="128">
        <f>+'RT (10)'!H36</f>
        <v>0</v>
      </c>
      <c r="O296" s="128">
        <f>+'RT (10)'!I36</f>
        <v>0</v>
      </c>
      <c r="P296" s="128">
        <f>+'RT (10)'!J36</f>
        <v>0</v>
      </c>
      <c r="Q296" s="128">
        <f>+'RT (10)'!K36</f>
        <v>0</v>
      </c>
      <c r="R296" s="128">
        <f>+'RT (10)'!L36</f>
        <v>0</v>
      </c>
      <c r="S296" s="128">
        <f>+'RT (10)'!M36</f>
        <v>0</v>
      </c>
      <c r="T296" s="178">
        <f t="shared" si="16"/>
        <v>0</v>
      </c>
      <c r="U296" s="19">
        <f t="shared" si="17"/>
        <v>0</v>
      </c>
      <c r="V296" s="178">
        <f t="shared" si="18"/>
        <v>0</v>
      </c>
      <c r="W296" s="19">
        <f t="shared" si="19"/>
        <v>0</v>
      </c>
    </row>
    <row r="297" spans="1:23">
      <c r="A297" s="128">
        <v>10</v>
      </c>
      <c r="B297" s="128" t="e">
        <f>+'RT (10)'!#REF!</f>
        <v>#REF!</v>
      </c>
      <c r="C297" s="128" t="e">
        <f>+'RT (10)'!#REF!</f>
        <v>#REF!</v>
      </c>
      <c r="D297" s="128" t="e">
        <f>+'RT (10)'!#REF!</f>
        <v>#REF!</v>
      </c>
      <c r="E297" s="128" t="e">
        <f>+'RT (10)'!#REF!</f>
        <v>#REF!</v>
      </c>
      <c r="F297" s="128" t="e">
        <f>+'RT (10)'!#REF!</f>
        <v>#REF!</v>
      </c>
      <c r="G297" s="128">
        <f>+'RT (10)'!A37</f>
        <v>18</v>
      </c>
      <c r="H297" s="128" t="str">
        <f>+'RT (10)'!B37</f>
        <v>Contribution to the State/region social development fund</v>
      </c>
      <c r="I297" s="128">
        <f>+'RT (10)'!C37</f>
        <v>0</v>
      </c>
      <c r="J297" s="128">
        <f>+'RT (10)'!D37</f>
        <v>0</v>
      </c>
      <c r="K297" s="128">
        <f>+'RT (10)'!E37</f>
        <v>0</v>
      </c>
      <c r="L297" s="128">
        <f>+'RT (10)'!F37</f>
        <v>0</v>
      </c>
      <c r="M297" s="128">
        <f>+'RT (10)'!G37</f>
        <v>0</v>
      </c>
      <c r="N297" s="128">
        <f>+'RT (10)'!H37</f>
        <v>0</v>
      </c>
      <c r="O297" s="128">
        <f>+'RT (10)'!I37</f>
        <v>0</v>
      </c>
      <c r="P297" s="128">
        <f>+'RT (10)'!J37</f>
        <v>0</v>
      </c>
      <c r="Q297" s="128">
        <f>+'RT (10)'!K37</f>
        <v>0</v>
      </c>
      <c r="R297" s="128">
        <f>+'RT (10)'!L37</f>
        <v>0</v>
      </c>
      <c r="S297" s="128">
        <f>+'RT (10)'!M37</f>
        <v>0</v>
      </c>
      <c r="T297" s="178">
        <f t="shared" si="16"/>
        <v>0</v>
      </c>
      <c r="U297" s="19">
        <f t="shared" si="17"/>
        <v>0</v>
      </c>
      <c r="V297" s="178">
        <f t="shared" si="18"/>
        <v>0</v>
      </c>
      <c r="W297" s="19">
        <f t="shared" si="19"/>
        <v>0</v>
      </c>
    </row>
    <row r="298" spans="1:23">
      <c r="A298" s="128">
        <v>10</v>
      </c>
      <c r="B298" s="128" t="e">
        <f>+'RT (10)'!#REF!</f>
        <v>#REF!</v>
      </c>
      <c r="C298" s="128" t="e">
        <f>+'RT (10)'!#REF!</f>
        <v>#REF!</v>
      </c>
      <c r="D298" s="128" t="e">
        <f>+'RT (10)'!#REF!</f>
        <v>#REF!</v>
      </c>
      <c r="E298" s="128" t="e">
        <f>+'RT (10)'!#REF!</f>
        <v>#REF!</v>
      </c>
      <c r="F298" s="128" t="e">
        <f>+'RT (10)'!#REF!</f>
        <v>#REF!</v>
      </c>
      <c r="G298" s="128">
        <f>+'RT (10)'!A38</f>
        <v>0</v>
      </c>
      <c r="H298" s="128" t="str">
        <f>+'RT (10)'!B38</f>
        <v>Social payments</v>
      </c>
      <c r="I298" s="128">
        <f>+'RT (10)'!C38</f>
        <v>0</v>
      </c>
      <c r="J298" s="128">
        <f>+'RT (10)'!D38</f>
        <v>0</v>
      </c>
      <c r="K298" s="128">
        <f>+'RT (10)'!E38</f>
        <v>0</v>
      </c>
      <c r="L298" s="128">
        <f>+'RT (10)'!F38</f>
        <v>0</v>
      </c>
      <c r="M298" s="128">
        <f>+'RT (10)'!G38</f>
        <v>0</v>
      </c>
      <c r="N298" s="128">
        <f>+'RT (10)'!H38</f>
        <v>0</v>
      </c>
      <c r="O298" s="128">
        <f>+'RT (10)'!I38</f>
        <v>0</v>
      </c>
      <c r="P298" s="128">
        <f>+'RT (10)'!J38</f>
        <v>0</v>
      </c>
      <c r="Q298" s="128">
        <f>+'RT (10)'!K38</f>
        <v>0</v>
      </c>
      <c r="R298" s="128">
        <f>+'RT (10)'!L38</f>
        <v>0</v>
      </c>
      <c r="S298" s="128">
        <f>+'RT (10)'!M38</f>
        <v>0</v>
      </c>
      <c r="T298" s="178">
        <f t="shared" si="16"/>
        <v>0</v>
      </c>
      <c r="U298" s="19">
        <f t="shared" si="17"/>
        <v>0</v>
      </c>
      <c r="V298" s="178">
        <f t="shared" si="18"/>
        <v>0</v>
      </c>
      <c r="W298" s="19">
        <f t="shared" si="19"/>
        <v>0</v>
      </c>
    </row>
    <row r="299" spans="1:23">
      <c r="A299" s="128">
        <v>10</v>
      </c>
      <c r="B299" s="128" t="e">
        <f>+'RT (10)'!#REF!</f>
        <v>#REF!</v>
      </c>
      <c r="C299" s="128" t="e">
        <f>+'RT (10)'!#REF!</f>
        <v>#REF!</v>
      </c>
      <c r="D299" s="128" t="e">
        <f>+'RT (10)'!#REF!</f>
        <v>#REF!</v>
      </c>
      <c r="E299" s="128" t="e">
        <f>+'RT (10)'!#REF!</f>
        <v>#REF!</v>
      </c>
      <c r="F299" s="128" t="e">
        <f>+'RT (10)'!#REF!</f>
        <v>#REF!</v>
      </c>
      <c r="G299" s="128">
        <f>+'RT (10)'!A39</f>
        <v>19</v>
      </c>
      <c r="H299" s="128" t="str">
        <f>+'RT (10)'!B39</f>
        <v>Mandatory Corporate Social Responsibility</v>
      </c>
      <c r="I299" s="128">
        <f>+'RT (10)'!C39</f>
        <v>0</v>
      </c>
      <c r="J299" s="128">
        <f>+'RT (10)'!D39</f>
        <v>0</v>
      </c>
      <c r="K299" s="128">
        <f>+'RT (10)'!E39</f>
        <v>0</v>
      </c>
      <c r="L299" s="128">
        <f>+'RT (10)'!F39</f>
        <v>0</v>
      </c>
      <c r="M299" s="128">
        <f>+'RT (10)'!G39</f>
        <v>0</v>
      </c>
      <c r="N299" s="128">
        <f>+'RT (10)'!H39</f>
        <v>0</v>
      </c>
      <c r="O299" s="128">
        <f>+'RT (10)'!I39</f>
        <v>0</v>
      </c>
      <c r="P299" s="128">
        <f>+'RT (10)'!J39</f>
        <v>0</v>
      </c>
      <c r="Q299" s="128">
        <f>+'RT (10)'!K39</f>
        <v>0</v>
      </c>
      <c r="R299" s="128">
        <f>+'RT (10)'!L39</f>
        <v>0</v>
      </c>
      <c r="S299" s="128">
        <f>+'RT (10)'!M39</f>
        <v>0</v>
      </c>
      <c r="T299" s="178">
        <f t="shared" si="16"/>
        <v>0</v>
      </c>
      <c r="U299" s="19">
        <f t="shared" si="17"/>
        <v>0</v>
      </c>
      <c r="V299" s="178">
        <f t="shared" si="18"/>
        <v>0</v>
      </c>
      <c r="W299" s="19">
        <f t="shared" si="19"/>
        <v>0</v>
      </c>
    </row>
    <row r="300" spans="1:23">
      <c r="A300" s="128">
        <v>10</v>
      </c>
      <c r="B300" s="128" t="e">
        <f>+'RT (10)'!#REF!</f>
        <v>#REF!</v>
      </c>
      <c r="C300" s="128" t="e">
        <f>+'RT (10)'!#REF!</f>
        <v>#REF!</v>
      </c>
      <c r="D300" s="128" t="e">
        <f>+'RT (10)'!#REF!</f>
        <v>#REF!</v>
      </c>
      <c r="E300" s="128" t="e">
        <f>+'RT (10)'!#REF!</f>
        <v>#REF!</v>
      </c>
      <c r="F300" s="128" t="e">
        <f>+'RT (10)'!#REF!</f>
        <v>#REF!</v>
      </c>
      <c r="G300" s="128">
        <f>+'RT (10)'!A40</f>
        <v>20</v>
      </c>
      <c r="H300" s="128" t="str">
        <f>+'RT (10)'!B40</f>
        <v>Voluntary Corporate Social Responsibility</v>
      </c>
      <c r="I300" s="128">
        <f>+'RT (10)'!C40</f>
        <v>0</v>
      </c>
      <c r="J300" s="128">
        <f>+'RT (10)'!D40</f>
        <v>0</v>
      </c>
      <c r="K300" s="128">
        <f>+'RT (10)'!E40</f>
        <v>0</v>
      </c>
      <c r="L300" s="128">
        <f>+'RT (10)'!F40</f>
        <v>0</v>
      </c>
      <c r="M300" s="128">
        <f>+'RT (10)'!G40</f>
        <v>0</v>
      </c>
      <c r="N300" s="128">
        <f>+'RT (10)'!H40</f>
        <v>0</v>
      </c>
      <c r="O300" s="128">
        <f>+'RT (10)'!I40</f>
        <v>0</v>
      </c>
      <c r="P300" s="128">
        <f>+'RT (10)'!J40</f>
        <v>0</v>
      </c>
      <c r="Q300" s="128">
        <f>+'RT (10)'!K40</f>
        <v>0</v>
      </c>
      <c r="R300" s="128">
        <f>+'RT (10)'!L40</f>
        <v>0</v>
      </c>
      <c r="S300" s="128">
        <f>+'RT (10)'!M40</f>
        <v>0</v>
      </c>
      <c r="T300" s="178">
        <f t="shared" si="16"/>
        <v>0</v>
      </c>
      <c r="U300" s="19">
        <f t="shared" si="17"/>
        <v>0</v>
      </c>
      <c r="V300" s="178">
        <f t="shared" si="18"/>
        <v>0</v>
      </c>
      <c r="W300" s="19">
        <f t="shared" si="19"/>
        <v>0</v>
      </c>
    </row>
    <row r="301" spans="1:23">
      <c r="A301" s="128">
        <v>10</v>
      </c>
      <c r="B301" s="128" t="e">
        <f>+'RT (10)'!#REF!</f>
        <v>#REF!</v>
      </c>
      <c r="C301" s="128" t="e">
        <f>+'RT (10)'!#REF!</f>
        <v>#REF!</v>
      </c>
      <c r="D301" s="128" t="e">
        <f>+'RT (10)'!#REF!</f>
        <v>#REF!</v>
      </c>
      <c r="E301" s="128" t="e">
        <f>+'RT (10)'!#REF!</f>
        <v>#REF!</v>
      </c>
      <c r="F301" s="128" t="e">
        <f>+'RT (10)'!#REF!</f>
        <v>#REF!</v>
      </c>
      <c r="G301" s="128">
        <f>+'RT (10)'!A41</f>
        <v>0</v>
      </c>
      <c r="H301" s="128" t="str">
        <f>+'RT (10)'!B41</f>
        <v>Total payments in cash</v>
      </c>
      <c r="I301" s="128">
        <f>+'RT (10)'!C41</f>
        <v>0</v>
      </c>
      <c r="J301" s="128">
        <f>+'RT (10)'!D41</f>
        <v>789106723</v>
      </c>
      <c r="K301" s="128">
        <f>+'RT (10)'!E41</f>
        <v>0</v>
      </c>
      <c r="L301" s="128">
        <f>+'RT (10)'!F41</f>
        <v>789106723</v>
      </c>
      <c r="M301" s="128">
        <f>+'RT (10)'!G41</f>
        <v>0</v>
      </c>
      <c r="N301" s="128">
        <f>+'RT (10)'!H41</f>
        <v>336205612</v>
      </c>
      <c r="O301" s="128">
        <f>+'RT (10)'!I41</f>
        <v>0</v>
      </c>
      <c r="P301" s="128">
        <f>+'RT (10)'!J41</f>
        <v>336205612</v>
      </c>
      <c r="Q301" s="128">
        <f>+'RT (10)'!K41</f>
        <v>0</v>
      </c>
      <c r="R301" s="128">
        <f>+'RT (10)'!L41</f>
        <v>452901111</v>
      </c>
      <c r="S301" s="128">
        <f>+'RT (10)'!M41</f>
        <v>0</v>
      </c>
      <c r="T301" s="178">
        <f t="shared" si="16"/>
        <v>452901111</v>
      </c>
      <c r="U301" s="19">
        <f t="shared" si="17"/>
        <v>0</v>
      </c>
      <c r="V301" s="178">
        <f t="shared" si="18"/>
        <v>452901111</v>
      </c>
      <c r="W301" s="19">
        <f t="shared" si="19"/>
        <v>0</v>
      </c>
    </row>
    <row r="302" spans="1:23">
      <c r="A302" s="128">
        <v>11</v>
      </c>
      <c r="B302" s="128" t="e">
        <f>+'RT (11)'!#REF!</f>
        <v>#REF!</v>
      </c>
      <c r="C302" s="128" t="e">
        <f>+'RT (11)'!#REF!</f>
        <v>#REF!</v>
      </c>
      <c r="D302" s="128" t="e">
        <f>+'RT (11)'!#REF!</f>
        <v>#REF!</v>
      </c>
      <c r="E302" s="128" t="e">
        <f>+'RT (11)'!#REF!</f>
        <v>#REF!</v>
      </c>
      <c r="F302" s="128" t="e">
        <f>+'RT (11)'!#REF!</f>
        <v>#REF!</v>
      </c>
      <c r="G302" s="128">
        <f>+'RT (11)'!A9</f>
        <v>0</v>
      </c>
      <c r="H302" s="128" t="str">
        <f>+'RT (11)'!B9</f>
        <v>Payments in kind</v>
      </c>
      <c r="I302" s="128">
        <f>+'RT (11)'!C9</f>
        <v>0</v>
      </c>
      <c r="J302" s="128">
        <f>+'RT (11)'!D9</f>
        <v>0</v>
      </c>
      <c r="K302" s="128">
        <f>+'RT (11)'!E9</f>
        <v>0</v>
      </c>
      <c r="L302" s="128">
        <f>+'RT (11)'!F9</f>
        <v>0</v>
      </c>
      <c r="M302" s="128">
        <f>+'RT (11)'!G9</f>
        <v>0</v>
      </c>
      <c r="N302" s="128">
        <f>+'RT (11)'!H9</f>
        <v>0</v>
      </c>
      <c r="O302" s="128">
        <f>+'RT (11)'!I9</f>
        <v>0</v>
      </c>
      <c r="P302" s="128">
        <f>+'RT (11)'!J9</f>
        <v>0</v>
      </c>
      <c r="Q302" s="128">
        <f>+'RT (11)'!K9</f>
        <v>0</v>
      </c>
      <c r="R302" s="128">
        <f>+'RT (11)'!L9</f>
        <v>0</v>
      </c>
      <c r="S302" s="128">
        <f>+'RT (11)'!M9</f>
        <v>0</v>
      </c>
      <c r="T302" s="178">
        <f t="shared" si="16"/>
        <v>0</v>
      </c>
      <c r="U302" s="19">
        <f t="shared" si="17"/>
        <v>0</v>
      </c>
      <c r="V302" s="178">
        <f t="shared" si="18"/>
        <v>0</v>
      </c>
      <c r="W302" s="19">
        <f t="shared" si="19"/>
        <v>0</v>
      </c>
    </row>
    <row r="303" spans="1:23">
      <c r="A303" s="128">
        <v>11</v>
      </c>
      <c r="B303" s="128" t="e">
        <f>+'RT (11)'!#REF!</f>
        <v>#REF!</v>
      </c>
      <c r="C303" s="128" t="e">
        <f>+'RT (11)'!#REF!</f>
        <v>#REF!</v>
      </c>
      <c r="D303" s="128" t="e">
        <f>+'RT (11)'!#REF!</f>
        <v>#REF!</v>
      </c>
      <c r="E303" s="128" t="e">
        <f>+'RT (11)'!#REF!</f>
        <v>#REF!</v>
      </c>
      <c r="F303" s="128" t="e">
        <f>+'RT (11)'!#REF!</f>
        <v>#REF!</v>
      </c>
      <c r="G303" s="128">
        <f>+'RT (11)'!A10</f>
        <v>0</v>
      </c>
      <c r="H303" s="128" t="str">
        <f>+'RT (11)'!B10</f>
        <v>In (Please mention the commodity)</v>
      </c>
      <c r="I303" s="128">
        <f>+'RT (11)'!C10</f>
        <v>0</v>
      </c>
      <c r="J303" s="128">
        <f>+'RT (11)'!D10</f>
        <v>0</v>
      </c>
      <c r="K303" s="128">
        <f>+'RT (11)'!E10</f>
        <v>0</v>
      </c>
      <c r="L303" s="128">
        <f>+'RT (11)'!F10</f>
        <v>0</v>
      </c>
      <c r="M303" s="128">
        <f>+'RT (11)'!G10</f>
        <v>0</v>
      </c>
      <c r="N303" s="128">
        <f>+'RT (11)'!H10</f>
        <v>0</v>
      </c>
      <c r="O303" s="128">
        <f>+'RT (11)'!I10</f>
        <v>0</v>
      </c>
      <c r="P303" s="128">
        <f>+'RT (11)'!J10</f>
        <v>0</v>
      </c>
      <c r="Q303" s="128">
        <f>+'RT (11)'!K10</f>
        <v>0</v>
      </c>
      <c r="R303" s="128">
        <f>+'RT (11)'!L10</f>
        <v>0</v>
      </c>
      <c r="S303" s="128">
        <f>+'RT (11)'!M10</f>
        <v>0</v>
      </c>
      <c r="T303" s="178">
        <f t="shared" si="16"/>
        <v>0</v>
      </c>
      <c r="U303" s="19">
        <f t="shared" si="17"/>
        <v>0</v>
      </c>
      <c r="V303" s="178">
        <f t="shared" si="18"/>
        <v>0</v>
      </c>
      <c r="W303" s="19">
        <f t="shared" si="19"/>
        <v>0</v>
      </c>
    </row>
    <row r="304" spans="1:23">
      <c r="A304" s="128">
        <v>11</v>
      </c>
      <c r="B304" s="128" t="e">
        <f>+'RT (11)'!#REF!</f>
        <v>#REF!</v>
      </c>
      <c r="C304" s="128" t="e">
        <f>+'RT (11)'!#REF!</f>
        <v>#REF!</v>
      </c>
      <c r="D304" s="128" t="e">
        <f>+'RT (11)'!#REF!</f>
        <v>#REF!</v>
      </c>
      <c r="E304" s="128" t="e">
        <f>+'RT (11)'!#REF!</f>
        <v>#REF!</v>
      </c>
      <c r="F304" s="128" t="e">
        <f>+'RT (11)'!#REF!</f>
        <v>#REF!</v>
      </c>
      <c r="G304" s="128">
        <f>+'RT (11)'!A11</f>
        <v>1</v>
      </c>
      <c r="H304" s="128" t="str">
        <f>+'RT (11)'!B11</f>
        <v>Production Split (Government and SOEs share)</v>
      </c>
      <c r="I304" s="128">
        <f>+'RT (11)'!C11</f>
        <v>0</v>
      </c>
      <c r="J304" s="128">
        <f>+'RT (11)'!D11</f>
        <v>0</v>
      </c>
      <c r="K304" s="128">
        <f>+'RT (11)'!E11</f>
        <v>0</v>
      </c>
      <c r="L304" s="128">
        <f>+'RT (11)'!F11</f>
        <v>0</v>
      </c>
      <c r="M304" s="128">
        <f>+'RT (11)'!G11</f>
        <v>0</v>
      </c>
      <c r="N304" s="128">
        <f>+'RT (11)'!H11</f>
        <v>0</v>
      </c>
      <c r="O304" s="128">
        <f>+'RT (11)'!I11</f>
        <v>0</v>
      </c>
      <c r="P304" s="128">
        <f>+'RT (11)'!J11</f>
        <v>0</v>
      </c>
      <c r="Q304" s="128">
        <f>+'RT (11)'!K11</f>
        <v>0</v>
      </c>
      <c r="R304" s="128">
        <f>+'RT (11)'!L11</f>
        <v>0</v>
      </c>
      <c r="S304" s="128">
        <f>+'RT (11)'!M11</f>
        <v>0</v>
      </c>
      <c r="T304" s="178">
        <f t="shared" si="16"/>
        <v>0</v>
      </c>
      <c r="U304" s="19">
        <f t="shared" si="17"/>
        <v>0</v>
      </c>
      <c r="V304" s="178">
        <f t="shared" si="18"/>
        <v>0</v>
      </c>
      <c r="W304" s="19">
        <f t="shared" si="19"/>
        <v>0</v>
      </c>
    </row>
    <row r="305" spans="1:23">
      <c r="A305" s="128">
        <v>11</v>
      </c>
      <c r="B305" s="128" t="e">
        <f>+'RT (11)'!#REF!</f>
        <v>#REF!</v>
      </c>
      <c r="C305" s="128" t="e">
        <f>+'RT (11)'!#REF!</f>
        <v>#REF!</v>
      </c>
      <c r="D305" s="128" t="e">
        <f>+'RT (11)'!#REF!</f>
        <v>#REF!</v>
      </c>
      <c r="E305" s="128" t="e">
        <f>+'RT (11)'!#REF!</f>
        <v>#REF!</v>
      </c>
      <c r="F305" s="128" t="e">
        <f>+'RT (11)'!#REF!</f>
        <v>#REF!</v>
      </c>
      <c r="G305" s="128">
        <f>+'RT (11)'!A12</f>
        <v>2</v>
      </c>
      <c r="H305" s="128" t="str">
        <f>+'RT (11)'!B12</f>
        <v>Royalties</v>
      </c>
      <c r="I305" s="128">
        <f>+'RT (11)'!C12</f>
        <v>0</v>
      </c>
      <c r="J305" s="128">
        <f>+'RT (11)'!D12</f>
        <v>0</v>
      </c>
      <c r="K305" s="128">
        <f>+'RT (11)'!E12</f>
        <v>0</v>
      </c>
      <c r="L305" s="128">
        <f>+'RT (11)'!F12</f>
        <v>0</v>
      </c>
      <c r="M305" s="128">
        <f>+'RT (11)'!G12</f>
        <v>0</v>
      </c>
      <c r="N305" s="128">
        <f>+'RT (11)'!H12</f>
        <v>0</v>
      </c>
      <c r="O305" s="128">
        <f>+'RT (11)'!I12</f>
        <v>0</v>
      </c>
      <c r="P305" s="128">
        <f>+'RT (11)'!J12</f>
        <v>0</v>
      </c>
      <c r="Q305" s="128">
        <f>+'RT (11)'!K12</f>
        <v>0</v>
      </c>
      <c r="R305" s="128">
        <f>+'RT (11)'!L12</f>
        <v>0</v>
      </c>
      <c r="S305" s="128">
        <f>+'RT (11)'!M12</f>
        <v>0</v>
      </c>
      <c r="T305" s="178">
        <f t="shared" si="16"/>
        <v>0</v>
      </c>
      <c r="U305" s="19">
        <f t="shared" si="17"/>
        <v>0</v>
      </c>
      <c r="V305" s="178">
        <f t="shared" si="18"/>
        <v>0</v>
      </c>
      <c r="W305" s="19">
        <f t="shared" si="19"/>
        <v>0</v>
      </c>
    </row>
    <row r="306" spans="1:23">
      <c r="A306" s="128">
        <v>11</v>
      </c>
      <c r="B306" s="128" t="e">
        <f>+'RT (11)'!#REF!</f>
        <v>#REF!</v>
      </c>
      <c r="C306" s="128" t="e">
        <f>+'RT (11)'!#REF!</f>
        <v>#REF!</v>
      </c>
      <c r="D306" s="128" t="e">
        <f>+'RT (11)'!#REF!</f>
        <v>#REF!</v>
      </c>
      <c r="E306" s="128" t="e">
        <f>+'RT (11)'!#REF!</f>
        <v>#REF!</v>
      </c>
      <c r="F306" s="128" t="e">
        <f>+'RT (11)'!#REF!</f>
        <v>#REF!</v>
      </c>
      <c r="G306" s="128">
        <f>+'RT (11)'!A13</f>
        <v>0</v>
      </c>
      <c r="H306" s="128" t="str">
        <f>+'RT (11)'!B13</f>
        <v>Payments in cash</v>
      </c>
      <c r="I306" s="128">
        <f>+'RT (11)'!C13</f>
        <v>0</v>
      </c>
      <c r="J306" s="128">
        <f>+'RT (11)'!D13</f>
        <v>0</v>
      </c>
      <c r="K306" s="128">
        <f>+'RT (11)'!E13</f>
        <v>0</v>
      </c>
      <c r="L306" s="128">
        <f>+'RT (11)'!F13</f>
        <v>0</v>
      </c>
      <c r="M306" s="128">
        <f>+'RT (11)'!G13</f>
        <v>0</v>
      </c>
      <c r="N306" s="128">
        <f>+'RT (11)'!H13</f>
        <v>0</v>
      </c>
      <c r="O306" s="128">
        <f>+'RT (11)'!I13</f>
        <v>0</v>
      </c>
      <c r="P306" s="128">
        <f>+'RT (11)'!J13</f>
        <v>0</v>
      </c>
      <c r="Q306" s="128">
        <f>+'RT (11)'!K13</f>
        <v>0</v>
      </c>
      <c r="R306" s="128">
        <f>+'RT (11)'!L13</f>
        <v>0</v>
      </c>
      <c r="S306" s="128">
        <f>+'RT (11)'!M13</f>
        <v>0</v>
      </c>
      <c r="T306" s="178">
        <f t="shared" si="16"/>
        <v>0</v>
      </c>
      <c r="U306" s="19">
        <f t="shared" si="17"/>
        <v>0</v>
      </c>
      <c r="V306" s="178">
        <f t="shared" si="18"/>
        <v>0</v>
      </c>
      <c r="W306" s="19">
        <f t="shared" si="19"/>
        <v>0</v>
      </c>
    </row>
    <row r="307" spans="1:23">
      <c r="A307" s="128">
        <v>11</v>
      </c>
      <c r="B307" s="128" t="e">
        <f>+'RT (11)'!#REF!</f>
        <v>#REF!</v>
      </c>
      <c r="C307" s="128" t="e">
        <f>+'RT (11)'!#REF!</f>
        <v>#REF!</v>
      </c>
      <c r="D307" s="128" t="e">
        <f>+'RT (11)'!#REF!</f>
        <v>#REF!</v>
      </c>
      <c r="E307" s="128" t="e">
        <f>+'RT (11)'!#REF!</f>
        <v>#REF!</v>
      </c>
      <c r="F307" s="128" t="e">
        <f>+'RT (11)'!#REF!</f>
        <v>#REF!</v>
      </c>
      <c r="G307" s="128">
        <f>+'RT (11)'!A14</f>
        <v>0</v>
      </c>
      <c r="H307" s="128" t="str">
        <f>+'RT (11)'!B14</f>
        <v>MoF-IRD-Customs Department</v>
      </c>
      <c r="I307" s="128">
        <f>+'RT (11)'!C14</f>
        <v>0</v>
      </c>
      <c r="J307" s="128">
        <f>+'RT (11)'!D14</f>
        <v>0</v>
      </c>
      <c r="K307" s="128">
        <f>+'RT (11)'!E14</f>
        <v>0</v>
      </c>
      <c r="L307" s="128">
        <f>+'RT (11)'!F14</f>
        <v>0</v>
      </c>
      <c r="M307" s="128">
        <f>+'RT (11)'!G14</f>
        <v>0</v>
      </c>
      <c r="N307" s="128">
        <f>+'RT (11)'!H14</f>
        <v>0</v>
      </c>
      <c r="O307" s="128">
        <f>+'RT (11)'!I14</f>
        <v>0</v>
      </c>
      <c r="P307" s="128">
        <f>+'RT (11)'!J14</f>
        <v>0</v>
      </c>
      <c r="Q307" s="128">
        <f>+'RT (11)'!K14</f>
        <v>0</v>
      </c>
      <c r="R307" s="128">
        <f>+'RT (11)'!L14</f>
        <v>0</v>
      </c>
      <c r="S307" s="128">
        <f>+'RT (11)'!M14</f>
        <v>0</v>
      </c>
      <c r="T307" s="178">
        <f t="shared" si="16"/>
        <v>0</v>
      </c>
      <c r="U307" s="19">
        <f t="shared" si="17"/>
        <v>0</v>
      </c>
      <c r="V307" s="178">
        <f t="shared" si="18"/>
        <v>0</v>
      </c>
      <c r="W307" s="19">
        <f t="shared" si="19"/>
        <v>0</v>
      </c>
    </row>
    <row r="308" spans="1:23">
      <c r="A308" s="128">
        <v>11</v>
      </c>
      <c r="B308" s="128" t="e">
        <f>+'RT (11)'!#REF!</f>
        <v>#REF!</v>
      </c>
      <c r="C308" s="128" t="e">
        <f>+'RT (11)'!#REF!</f>
        <v>#REF!</v>
      </c>
      <c r="D308" s="128" t="e">
        <f>+'RT (11)'!#REF!</f>
        <v>#REF!</v>
      </c>
      <c r="E308" s="128" t="e">
        <f>+'RT (11)'!#REF!</f>
        <v>#REF!</v>
      </c>
      <c r="F308" s="128" t="e">
        <f>+'RT (11)'!#REF!</f>
        <v>#REF!</v>
      </c>
      <c r="G308" s="128">
        <f>+'RT (11)'!A15</f>
        <v>1</v>
      </c>
      <c r="H308" s="128" t="str">
        <f>+'RT (11)'!B15</f>
        <v>Corporate Income Tax (CIT)</v>
      </c>
      <c r="I308" s="128">
        <f>+'RT (11)'!C15</f>
        <v>0</v>
      </c>
      <c r="J308" s="128">
        <f>+'RT (11)'!D15</f>
        <v>0</v>
      </c>
      <c r="K308" s="128">
        <f>+'RT (11)'!E15</f>
        <v>0</v>
      </c>
      <c r="L308" s="128">
        <f>+'RT (11)'!F15</f>
        <v>0</v>
      </c>
      <c r="M308" s="128">
        <f>+'RT (11)'!G15</f>
        <v>0</v>
      </c>
      <c r="N308" s="128">
        <f>+'RT (11)'!H15</f>
        <v>0</v>
      </c>
      <c r="O308" s="128">
        <f>+'RT (11)'!I15</f>
        <v>0</v>
      </c>
      <c r="P308" s="128">
        <f>+'RT (11)'!J15</f>
        <v>0</v>
      </c>
      <c r="Q308" s="128">
        <f>+'RT (11)'!K15</f>
        <v>0</v>
      </c>
      <c r="R308" s="128">
        <f>+'RT (11)'!L15</f>
        <v>0</v>
      </c>
      <c r="S308" s="128">
        <f>+'RT (11)'!M15</f>
        <v>0</v>
      </c>
      <c r="T308" s="178">
        <f t="shared" si="16"/>
        <v>0</v>
      </c>
      <c r="U308" s="19">
        <f t="shared" si="17"/>
        <v>0</v>
      </c>
      <c r="V308" s="178">
        <f t="shared" si="18"/>
        <v>0</v>
      </c>
      <c r="W308" s="19">
        <f t="shared" si="19"/>
        <v>0</v>
      </c>
    </row>
    <row r="309" spans="1:23">
      <c r="A309" s="128">
        <v>11</v>
      </c>
      <c r="B309" s="128" t="e">
        <f>+'RT (11)'!#REF!</f>
        <v>#REF!</v>
      </c>
      <c r="C309" s="128" t="e">
        <f>+'RT (11)'!#REF!</f>
        <v>#REF!</v>
      </c>
      <c r="D309" s="128" t="e">
        <f>+'RT (11)'!#REF!</f>
        <v>#REF!</v>
      </c>
      <c r="E309" s="128" t="e">
        <f>+'RT (11)'!#REF!</f>
        <v>#REF!</v>
      </c>
      <c r="F309" s="128" t="e">
        <f>+'RT (11)'!#REF!</f>
        <v>#REF!</v>
      </c>
      <c r="G309" s="128">
        <f>+'RT (11)'!A16</f>
        <v>2</v>
      </c>
      <c r="H309" s="128" t="str">
        <f>+'RT (11)'!B16</f>
        <v>Commercial Tax</v>
      </c>
      <c r="I309" s="128">
        <f>+'RT (11)'!C16</f>
        <v>0</v>
      </c>
      <c r="J309" s="128">
        <f>+'RT (11)'!D16</f>
        <v>0</v>
      </c>
      <c r="K309" s="128">
        <f>+'RT (11)'!E16</f>
        <v>0</v>
      </c>
      <c r="L309" s="128">
        <f>+'RT (11)'!F16</f>
        <v>0</v>
      </c>
      <c r="M309" s="128">
        <f>+'RT (11)'!G16</f>
        <v>0</v>
      </c>
      <c r="N309" s="128">
        <f>+'RT (11)'!H16</f>
        <v>0</v>
      </c>
      <c r="O309" s="128">
        <f>+'RT (11)'!I16</f>
        <v>0</v>
      </c>
      <c r="P309" s="128">
        <f>+'RT (11)'!J16</f>
        <v>0</v>
      </c>
      <c r="Q309" s="128">
        <f>+'RT (11)'!K16</f>
        <v>0</v>
      </c>
      <c r="R309" s="128">
        <f>+'RT (11)'!L16</f>
        <v>0</v>
      </c>
      <c r="S309" s="128">
        <f>+'RT (11)'!M16</f>
        <v>0</v>
      </c>
      <c r="T309" s="178">
        <f t="shared" si="16"/>
        <v>0</v>
      </c>
      <c r="U309" s="19">
        <f t="shared" si="17"/>
        <v>0</v>
      </c>
      <c r="V309" s="178">
        <f t="shared" si="18"/>
        <v>0</v>
      </c>
      <c r="W309" s="19">
        <f t="shared" si="19"/>
        <v>0</v>
      </c>
    </row>
    <row r="310" spans="1:23">
      <c r="A310" s="128">
        <v>11</v>
      </c>
      <c r="B310" s="128" t="e">
        <f>+'RT (11)'!#REF!</f>
        <v>#REF!</v>
      </c>
      <c r="C310" s="128" t="e">
        <f>+'RT (11)'!#REF!</f>
        <v>#REF!</v>
      </c>
      <c r="D310" s="128" t="e">
        <f>+'RT (11)'!#REF!</f>
        <v>#REF!</v>
      </c>
      <c r="E310" s="128" t="e">
        <f>+'RT (11)'!#REF!</f>
        <v>#REF!</v>
      </c>
      <c r="F310" s="128" t="e">
        <f>+'RT (11)'!#REF!</f>
        <v>#REF!</v>
      </c>
      <c r="G310" s="128">
        <f>+'RT (11)'!A18</f>
        <v>4</v>
      </c>
      <c r="H310" s="128" t="str">
        <f>+'RT (11)'!B18</f>
        <v>Customs Duties</v>
      </c>
      <c r="I310" s="128">
        <f>+'RT (11)'!C18</f>
        <v>0</v>
      </c>
      <c r="J310" s="128">
        <f>+'RT (11)'!D18</f>
        <v>0</v>
      </c>
      <c r="K310" s="128">
        <f>+'RT (11)'!E18</f>
        <v>0</v>
      </c>
      <c r="L310" s="128">
        <f>+'RT (11)'!F18</f>
        <v>0</v>
      </c>
      <c r="M310" s="128">
        <f>+'RT (11)'!G18</f>
        <v>0</v>
      </c>
      <c r="N310" s="128">
        <f>+'RT (11)'!H18</f>
        <v>0</v>
      </c>
      <c r="O310" s="128">
        <f>+'RT (11)'!I18</f>
        <v>0</v>
      </c>
      <c r="P310" s="128">
        <f>+'RT (11)'!J18</f>
        <v>0</v>
      </c>
      <c r="Q310" s="128">
        <f>+'RT (11)'!K18</f>
        <v>0</v>
      </c>
      <c r="R310" s="128">
        <f>+'RT (11)'!L18</f>
        <v>0</v>
      </c>
      <c r="S310" s="128">
        <f>+'RT (11)'!M18</f>
        <v>0</v>
      </c>
      <c r="T310" s="178">
        <f t="shared" si="16"/>
        <v>0</v>
      </c>
      <c r="U310" s="19">
        <f t="shared" si="17"/>
        <v>0</v>
      </c>
      <c r="V310" s="178">
        <f t="shared" si="18"/>
        <v>0</v>
      </c>
      <c r="W310" s="19">
        <f t="shared" si="19"/>
        <v>0</v>
      </c>
    </row>
    <row r="311" spans="1:23">
      <c r="A311" s="128">
        <v>11</v>
      </c>
      <c r="B311" s="128" t="e">
        <f>+'RT (11)'!#REF!</f>
        <v>#REF!</v>
      </c>
      <c r="C311" s="128" t="e">
        <f>+'RT (11)'!#REF!</f>
        <v>#REF!</v>
      </c>
      <c r="D311" s="128" t="e">
        <f>+'RT (11)'!#REF!</f>
        <v>#REF!</v>
      </c>
      <c r="E311" s="128" t="e">
        <f>+'RT (11)'!#REF!</f>
        <v>#REF!</v>
      </c>
      <c r="F311" s="128" t="e">
        <f>+'RT (11)'!#REF!</f>
        <v>#REF!</v>
      </c>
      <c r="G311" s="128">
        <f>+'RT (11)'!A19</f>
        <v>5</v>
      </c>
      <c r="H311" s="128" t="str">
        <f>+'RT (11)'!B19</f>
        <v>Stamp Duties</v>
      </c>
      <c r="I311" s="128">
        <f>+'RT (11)'!C19</f>
        <v>0</v>
      </c>
      <c r="J311" s="128">
        <f>+'RT (11)'!D19</f>
        <v>0</v>
      </c>
      <c r="K311" s="128">
        <f>+'RT (11)'!E19</f>
        <v>0</v>
      </c>
      <c r="L311" s="128">
        <f>+'RT (11)'!F19</f>
        <v>0</v>
      </c>
      <c r="M311" s="128">
        <f>+'RT (11)'!G19</f>
        <v>0</v>
      </c>
      <c r="N311" s="128">
        <f>+'RT (11)'!H19</f>
        <v>0</v>
      </c>
      <c r="O311" s="128">
        <f>+'RT (11)'!I19</f>
        <v>0</v>
      </c>
      <c r="P311" s="128">
        <f>+'RT (11)'!J19</f>
        <v>0</v>
      </c>
      <c r="Q311" s="128">
        <f>+'RT (11)'!K19</f>
        <v>0</v>
      </c>
      <c r="R311" s="128">
        <f>+'RT (11)'!L19</f>
        <v>0</v>
      </c>
      <c r="S311" s="128">
        <f>+'RT (11)'!M19</f>
        <v>0</v>
      </c>
      <c r="T311" s="178">
        <f t="shared" si="16"/>
        <v>0</v>
      </c>
      <c r="U311" s="19">
        <f t="shared" si="17"/>
        <v>0</v>
      </c>
      <c r="V311" s="178">
        <f t="shared" si="18"/>
        <v>0</v>
      </c>
      <c r="W311" s="19">
        <f t="shared" si="19"/>
        <v>0</v>
      </c>
    </row>
    <row r="312" spans="1:23">
      <c r="A312" s="128">
        <v>11</v>
      </c>
      <c r="B312" s="128" t="e">
        <f>+'RT (11)'!#REF!</f>
        <v>#REF!</v>
      </c>
      <c r="C312" s="128" t="e">
        <f>+'RT (11)'!#REF!</f>
        <v>#REF!</v>
      </c>
      <c r="D312" s="128" t="e">
        <f>+'RT (11)'!#REF!</f>
        <v>#REF!</v>
      </c>
      <c r="E312" s="128" t="e">
        <f>+'RT (11)'!#REF!</f>
        <v>#REF!</v>
      </c>
      <c r="F312" s="128" t="e">
        <f>+'RT (11)'!#REF!</f>
        <v>#REF!</v>
      </c>
      <c r="G312" s="128">
        <f>+'RT (11)'!A20</f>
        <v>6</v>
      </c>
      <c r="H312" s="128" t="str">
        <f>+'RT (11)'!B20</f>
        <v>Capital Gains Tax</v>
      </c>
      <c r="I312" s="128">
        <f>+'RT (11)'!C20</f>
        <v>0</v>
      </c>
      <c r="J312" s="128">
        <f>+'RT (11)'!D20</f>
        <v>0</v>
      </c>
      <c r="K312" s="128">
        <f>+'RT (11)'!E20</f>
        <v>0</v>
      </c>
      <c r="L312" s="128">
        <f>+'RT (11)'!F20</f>
        <v>0</v>
      </c>
      <c r="M312" s="128">
        <f>+'RT (11)'!G20</f>
        <v>0</v>
      </c>
      <c r="N312" s="128">
        <f>+'RT (11)'!H20</f>
        <v>0</v>
      </c>
      <c r="O312" s="128">
        <f>+'RT (11)'!I20</f>
        <v>0</v>
      </c>
      <c r="P312" s="128">
        <f>+'RT (11)'!J20</f>
        <v>0</v>
      </c>
      <c r="Q312" s="128">
        <f>+'RT (11)'!K20</f>
        <v>0</v>
      </c>
      <c r="R312" s="128">
        <f>+'RT (11)'!L20</f>
        <v>0</v>
      </c>
      <c r="S312" s="128">
        <f>+'RT (11)'!M20</f>
        <v>0</v>
      </c>
      <c r="T312" s="178">
        <f t="shared" si="16"/>
        <v>0</v>
      </c>
      <c r="U312" s="19">
        <f t="shared" si="17"/>
        <v>0</v>
      </c>
      <c r="V312" s="178">
        <f t="shared" si="18"/>
        <v>0</v>
      </c>
      <c r="W312" s="19">
        <f t="shared" si="19"/>
        <v>0</v>
      </c>
    </row>
    <row r="313" spans="1:23">
      <c r="A313" s="128">
        <v>11</v>
      </c>
      <c r="B313" s="128" t="e">
        <f>+'RT (11)'!#REF!</f>
        <v>#REF!</v>
      </c>
      <c r="C313" s="128" t="e">
        <f>+'RT (11)'!#REF!</f>
        <v>#REF!</v>
      </c>
      <c r="D313" s="128" t="e">
        <f>+'RT (11)'!#REF!</f>
        <v>#REF!</v>
      </c>
      <c r="E313" s="128" t="e">
        <f>+'RT (11)'!#REF!</f>
        <v>#REF!</v>
      </c>
      <c r="F313" s="128" t="e">
        <f>+'RT (11)'!#REF!</f>
        <v>#REF!</v>
      </c>
      <c r="G313" s="128">
        <f>+'RT (11)'!A21</f>
        <v>7</v>
      </c>
      <c r="H313" s="128" t="str">
        <f>+'RT (11)'!B21</f>
        <v>Withholding Tax</v>
      </c>
      <c r="I313" s="128">
        <f>+'RT (11)'!C21</f>
        <v>0</v>
      </c>
      <c r="J313" s="128">
        <f>+'RT (11)'!D21</f>
        <v>0</v>
      </c>
      <c r="K313" s="128">
        <f>+'RT (11)'!E21</f>
        <v>0</v>
      </c>
      <c r="L313" s="128">
        <f>+'RT (11)'!F21</f>
        <v>0</v>
      </c>
      <c r="M313" s="128">
        <f>+'RT (11)'!G21</f>
        <v>0</v>
      </c>
      <c r="N313" s="128">
        <f>+'RT (11)'!H21</f>
        <v>0</v>
      </c>
      <c r="O313" s="128">
        <f>+'RT (11)'!I21</f>
        <v>0</v>
      </c>
      <c r="P313" s="128">
        <f>+'RT (11)'!J21</f>
        <v>0</v>
      </c>
      <c r="Q313" s="128">
        <f>+'RT (11)'!K21</f>
        <v>0</v>
      </c>
      <c r="R313" s="128">
        <f>+'RT (11)'!L21</f>
        <v>0</v>
      </c>
      <c r="S313" s="128">
        <f>+'RT (11)'!M21</f>
        <v>0</v>
      </c>
      <c r="T313" s="178">
        <f t="shared" si="16"/>
        <v>0</v>
      </c>
      <c r="U313" s="19">
        <f t="shared" si="17"/>
        <v>0</v>
      </c>
      <c r="V313" s="178">
        <f t="shared" si="18"/>
        <v>0</v>
      </c>
      <c r="W313" s="19">
        <f t="shared" si="19"/>
        <v>0</v>
      </c>
    </row>
    <row r="314" spans="1:23">
      <c r="A314" s="128">
        <v>11</v>
      </c>
      <c r="B314" s="128" t="e">
        <f>+'RT (11)'!#REF!</f>
        <v>#REF!</v>
      </c>
      <c r="C314" s="128" t="e">
        <f>+'RT (11)'!#REF!</f>
        <v>#REF!</v>
      </c>
      <c r="D314" s="128" t="e">
        <f>+'RT (11)'!#REF!</f>
        <v>#REF!</v>
      </c>
      <c r="E314" s="128" t="e">
        <f>+'RT (11)'!#REF!</f>
        <v>#REF!</v>
      </c>
      <c r="F314" s="128" t="e">
        <f>+'RT (11)'!#REF!</f>
        <v>#REF!</v>
      </c>
      <c r="G314" s="128">
        <f>+'RT (11)'!A22</f>
        <v>8</v>
      </c>
      <c r="H314" s="128" t="str">
        <f>+'RT (11)'!B22</f>
        <v>Other significant payments (&gt; 50,000 USD)</v>
      </c>
      <c r="I314" s="128">
        <f>+'RT (11)'!C22</f>
        <v>0</v>
      </c>
      <c r="J314" s="128">
        <f>+'RT (11)'!D22</f>
        <v>0</v>
      </c>
      <c r="K314" s="128">
        <f>+'RT (11)'!E22</f>
        <v>0</v>
      </c>
      <c r="L314" s="128">
        <f>+'RT (11)'!F22</f>
        <v>0</v>
      </c>
      <c r="M314" s="128">
        <f>+'RT (11)'!G22</f>
        <v>0</v>
      </c>
      <c r="N314" s="128">
        <f>+'RT (11)'!H22</f>
        <v>0</v>
      </c>
      <c r="O314" s="128">
        <f>+'RT (11)'!I22</f>
        <v>0</v>
      </c>
      <c r="P314" s="128">
        <f>+'RT (11)'!J22</f>
        <v>0</v>
      </c>
      <c r="Q314" s="128">
        <f>+'RT (11)'!K22</f>
        <v>0</v>
      </c>
      <c r="R314" s="128">
        <f>+'RT (11)'!L22</f>
        <v>0</v>
      </c>
      <c r="S314" s="128">
        <f>+'RT (11)'!M22</f>
        <v>0</v>
      </c>
      <c r="T314" s="178">
        <f t="shared" si="16"/>
        <v>0</v>
      </c>
      <c r="U314" s="19">
        <f t="shared" si="17"/>
        <v>0</v>
      </c>
      <c r="V314" s="178">
        <f t="shared" si="18"/>
        <v>0</v>
      </c>
      <c r="W314" s="19">
        <f t="shared" si="19"/>
        <v>0</v>
      </c>
    </row>
    <row r="315" spans="1:23">
      <c r="A315" s="128">
        <v>11</v>
      </c>
      <c r="B315" s="128" t="e">
        <f>+'RT (11)'!#REF!</f>
        <v>#REF!</v>
      </c>
      <c r="C315" s="128" t="e">
        <f>+'RT (11)'!#REF!</f>
        <v>#REF!</v>
      </c>
      <c r="D315" s="128" t="e">
        <f>+'RT (11)'!#REF!</f>
        <v>#REF!</v>
      </c>
      <c r="E315" s="128" t="e">
        <f>+'RT (11)'!#REF!</f>
        <v>#REF!</v>
      </c>
      <c r="F315" s="128" t="e">
        <f>+'RT (11)'!#REF!</f>
        <v>#REF!</v>
      </c>
      <c r="G315" s="128">
        <f>+'RT (11)'!A23</f>
        <v>0</v>
      </c>
      <c r="H315" s="128" t="str">
        <f>+'RT (11)'!B23</f>
        <v>MoM (ME 1-ME 2-ME 3)</v>
      </c>
      <c r="I315" s="128">
        <f>+'RT (11)'!C23</f>
        <v>0</v>
      </c>
      <c r="J315" s="128">
        <f>+'RT (11)'!D23</f>
        <v>53000000</v>
      </c>
      <c r="K315" s="128">
        <f>+'RT (11)'!E23</f>
        <v>0</v>
      </c>
      <c r="L315" s="128">
        <f>+'RT (11)'!F23</f>
        <v>53000000</v>
      </c>
      <c r="M315" s="128">
        <f>+'RT (11)'!G23</f>
        <v>0</v>
      </c>
      <c r="N315" s="128">
        <f>+'RT (11)'!H23</f>
        <v>108310700</v>
      </c>
      <c r="O315" s="128">
        <f>+'RT (11)'!I23</f>
        <v>0</v>
      </c>
      <c r="P315" s="128">
        <f>+'RT (11)'!J23</f>
        <v>108310700</v>
      </c>
      <c r="Q315" s="128">
        <f>+'RT (11)'!K23</f>
        <v>0</v>
      </c>
      <c r="R315" s="128">
        <f>+'RT (11)'!L23</f>
        <v>-55310700</v>
      </c>
      <c r="S315" s="128">
        <f>+'RT (11)'!M23</f>
        <v>0</v>
      </c>
      <c r="T315" s="178">
        <f t="shared" si="16"/>
        <v>0</v>
      </c>
      <c r="U315" s="19">
        <f t="shared" si="17"/>
        <v>-55310700</v>
      </c>
      <c r="V315" s="178">
        <f t="shared" si="18"/>
        <v>0</v>
      </c>
      <c r="W315" s="19">
        <f t="shared" si="19"/>
        <v>-55310700</v>
      </c>
    </row>
    <row r="316" spans="1:23">
      <c r="A316" s="128">
        <v>11</v>
      </c>
      <c r="B316" s="128" t="e">
        <f>+'RT (11)'!#REF!</f>
        <v>#REF!</v>
      </c>
      <c r="C316" s="128" t="e">
        <f>+'RT (11)'!#REF!</f>
        <v>#REF!</v>
      </c>
      <c r="D316" s="128" t="e">
        <f>+'RT (11)'!#REF!</f>
        <v>#REF!</v>
      </c>
      <c r="E316" s="128" t="e">
        <f>+'RT (11)'!#REF!</f>
        <v>#REF!</v>
      </c>
      <c r="F316" s="128" t="e">
        <f>+'RT (11)'!#REF!</f>
        <v>#REF!</v>
      </c>
      <c r="G316" s="128">
        <f>+'RT (11)'!A24</f>
        <v>9</v>
      </c>
      <c r="H316" s="128" t="str">
        <f>+'RT (11)'!B24</f>
        <v>Royalties</v>
      </c>
      <c r="I316" s="128">
        <f>+'RT (11)'!C24</f>
        <v>0</v>
      </c>
      <c r="J316" s="128">
        <f>+'RT (11)'!D24</f>
        <v>1060000</v>
      </c>
      <c r="K316" s="128">
        <f>+'RT (11)'!E24</f>
        <v>0</v>
      </c>
      <c r="L316" s="128">
        <f>+'RT (11)'!F24</f>
        <v>1060000</v>
      </c>
      <c r="M316" s="128">
        <f>+'RT (11)'!G24</f>
        <v>0</v>
      </c>
      <c r="N316" s="128">
        <f>+'RT (11)'!H24</f>
        <v>2209000</v>
      </c>
      <c r="O316" s="128">
        <f>+'RT (11)'!I24</f>
        <v>0</v>
      </c>
      <c r="P316" s="128">
        <f>+'RT (11)'!J24</f>
        <v>2209000</v>
      </c>
      <c r="Q316" s="128">
        <f>+'RT (11)'!K24</f>
        <v>0</v>
      </c>
      <c r="R316" s="128">
        <f>+'RT (11)'!L24</f>
        <v>-1149000</v>
      </c>
      <c r="S316" s="128" t="str">
        <f>+'RT (11)'!M24</f>
        <v>Not material difference</v>
      </c>
      <c r="T316" s="178">
        <f t="shared" si="16"/>
        <v>0</v>
      </c>
      <c r="U316" s="19">
        <f t="shared" si="17"/>
        <v>-1149000</v>
      </c>
      <c r="V316" s="178">
        <f t="shared" si="18"/>
        <v>0</v>
      </c>
      <c r="W316" s="19">
        <f t="shared" si="19"/>
        <v>-1149000</v>
      </c>
    </row>
    <row r="317" spans="1:23">
      <c r="A317" s="128">
        <v>11</v>
      </c>
      <c r="B317" s="128" t="e">
        <f>+'RT (11)'!#REF!</f>
        <v>#REF!</v>
      </c>
      <c r="C317" s="128" t="e">
        <f>+'RT (11)'!#REF!</f>
        <v>#REF!</v>
      </c>
      <c r="D317" s="128" t="e">
        <f>+'RT (11)'!#REF!</f>
        <v>#REF!</v>
      </c>
      <c r="E317" s="128" t="e">
        <f>+'RT (11)'!#REF!</f>
        <v>#REF!</v>
      </c>
      <c r="F317" s="128" t="e">
        <f>+'RT (11)'!#REF!</f>
        <v>#REF!</v>
      </c>
      <c r="G317" s="128">
        <f>+'RT (11)'!A25</f>
        <v>10</v>
      </c>
      <c r="H317" s="128" t="str">
        <f>+'RT (11)'!B25</f>
        <v>Signature Bonus</v>
      </c>
      <c r="I317" s="128">
        <f>+'RT (11)'!C25</f>
        <v>0</v>
      </c>
      <c r="J317" s="128">
        <f>+'RT (11)'!D25</f>
        <v>0</v>
      </c>
      <c r="K317" s="128">
        <f>+'RT (11)'!E25</f>
        <v>0</v>
      </c>
      <c r="L317" s="128">
        <f>+'RT (11)'!F25</f>
        <v>0</v>
      </c>
      <c r="M317" s="128">
        <f>+'RT (11)'!G25</f>
        <v>0</v>
      </c>
      <c r="N317" s="128">
        <f>+'RT (11)'!H25</f>
        <v>0</v>
      </c>
      <c r="O317" s="128">
        <f>+'RT (11)'!I25</f>
        <v>0</v>
      </c>
      <c r="P317" s="128">
        <f>+'RT (11)'!J25</f>
        <v>0</v>
      </c>
      <c r="Q317" s="128">
        <f>+'RT (11)'!K25</f>
        <v>0</v>
      </c>
      <c r="R317" s="128">
        <f>+'RT (11)'!L25</f>
        <v>0</v>
      </c>
      <c r="S317" s="128">
        <f>+'RT (11)'!M25</f>
        <v>0</v>
      </c>
      <c r="T317" s="178">
        <f t="shared" si="16"/>
        <v>0</v>
      </c>
      <c r="U317" s="19">
        <f t="shared" si="17"/>
        <v>0</v>
      </c>
      <c r="V317" s="178">
        <f t="shared" si="18"/>
        <v>0</v>
      </c>
      <c r="W317" s="19">
        <f t="shared" si="19"/>
        <v>0</v>
      </c>
    </row>
    <row r="318" spans="1:23">
      <c r="A318" s="128">
        <v>11</v>
      </c>
      <c r="B318" s="128" t="e">
        <f>+'RT (11)'!#REF!</f>
        <v>#REF!</v>
      </c>
      <c r="C318" s="128" t="e">
        <f>+'RT (11)'!#REF!</f>
        <v>#REF!</v>
      </c>
      <c r="D318" s="128" t="e">
        <f>+'RT (11)'!#REF!</f>
        <v>#REF!</v>
      </c>
      <c r="E318" s="128" t="e">
        <f>+'RT (11)'!#REF!</f>
        <v>#REF!</v>
      </c>
      <c r="F318" s="128" t="e">
        <f>+'RT (11)'!#REF!</f>
        <v>#REF!</v>
      </c>
      <c r="G318" s="128">
        <f>+'RT (11)'!A26</f>
        <v>11</v>
      </c>
      <c r="H318" s="128" t="str">
        <f>+'RT (11)'!B26</f>
        <v>Production Split</v>
      </c>
      <c r="I318" s="128">
        <f>+'RT (11)'!C26</f>
        <v>0</v>
      </c>
      <c r="J318" s="128">
        <f>+'RT (11)'!D26</f>
        <v>51940000</v>
      </c>
      <c r="K318" s="128">
        <f>+'RT (11)'!E26</f>
        <v>0</v>
      </c>
      <c r="L318" s="128">
        <f>+'RT (11)'!F26</f>
        <v>51940000</v>
      </c>
      <c r="M318" s="128">
        <f>+'RT (11)'!G26</f>
        <v>0</v>
      </c>
      <c r="N318" s="128">
        <f>+'RT (11)'!H26</f>
        <v>63085300</v>
      </c>
      <c r="O318" s="128">
        <f>+'RT (11)'!I26</f>
        <v>0</v>
      </c>
      <c r="P318" s="128">
        <f>+'RT (11)'!J26</f>
        <v>63085300</v>
      </c>
      <c r="Q318" s="128">
        <f>+'RT (11)'!K26</f>
        <v>0</v>
      </c>
      <c r="R318" s="128">
        <f>+'RT (11)'!L26</f>
        <v>-11145300</v>
      </c>
      <c r="S318" s="128" t="str">
        <f>+'RT (11)'!M26</f>
        <v>Tax not reported by the extractive company</v>
      </c>
      <c r="T318" s="178">
        <f t="shared" si="16"/>
        <v>0</v>
      </c>
      <c r="U318" s="19">
        <f t="shared" si="17"/>
        <v>-11145300</v>
      </c>
      <c r="V318" s="178">
        <f t="shared" si="18"/>
        <v>0</v>
      </c>
      <c r="W318" s="19">
        <f t="shared" si="19"/>
        <v>-11145300</v>
      </c>
    </row>
    <row r="319" spans="1:23">
      <c r="A319" s="128">
        <v>11</v>
      </c>
      <c r="B319" s="128" t="e">
        <f>+'RT (11)'!#REF!</f>
        <v>#REF!</v>
      </c>
      <c r="C319" s="128" t="e">
        <f>+'RT (11)'!#REF!</f>
        <v>#REF!</v>
      </c>
      <c r="D319" s="128" t="e">
        <f>+'RT (11)'!#REF!</f>
        <v>#REF!</v>
      </c>
      <c r="E319" s="128" t="e">
        <f>+'RT (11)'!#REF!</f>
        <v>#REF!</v>
      </c>
      <c r="F319" s="128" t="e">
        <f>+'RT (11)'!#REF!</f>
        <v>#REF!</v>
      </c>
      <c r="G319" s="128">
        <f>+'RT (11)'!A27</f>
        <v>12</v>
      </c>
      <c r="H319" s="128" t="str">
        <f>+'RT (11)'!B27</f>
        <v>Dead Rent Fees</v>
      </c>
      <c r="I319" s="128">
        <f>+'RT (11)'!C27</f>
        <v>0</v>
      </c>
      <c r="J319" s="128">
        <f>+'RT (11)'!D27</f>
        <v>0</v>
      </c>
      <c r="K319" s="128">
        <f>+'RT (11)'!E27</f>
        <v>0</v>
      </c>
      <c r="L319" s="128">
        <f>+'RT (11)'!F27</f>
        <v>0</v>
      </c>
      <c r="M319" s="128">
        <f>+'RT (11)'!G27</f>
        <v>0</v>
      </c>
      <c r="N319" s="128">
        <f>+'RT (11)'!H27</f>
        <v>31991400</v>
      </c>
      <c r="O319" s="128">
        <f>+'RT (11)'!I27</f>
        <v>0</v>
      </c>
      <c r="P319" s="128">
        <f>+'RT (11)'!J27</f>
        <v>31991400</v>
      </c>
      <c r="Q319" s="128">
        <f>+'RT (11)'!K27</f>
        <v>0</v>
      </c>
      <c r="R319" s="128">
        <f>+'RT (11)'!L27</f>
        <v>-31991400</v>
      </c>
      <c r="S319" s="128" t="str">
        <f>+'RT (11)'!M27</f>
        <v>Tax not reported by the extractive company</v>
      </c>
      <c r="T319" s="178">
        <f t="shared" si="16"/>
        <v>0</v>
      </c>
      <c r="U319" s="19">
        <f t="shared" si="17"/>
        <v>-31991400</v>
      </c>
      <c r="V319" s="178">
        <f t="shared" si="18"/>
        <v>0</v>
      </c>
      <c r="W319" s="19">
        <f t="shared" si="19"/>
        <v>-31991400</v>
      </c>
    </row>
    <row r="320" spans="1:23">
      <c r="A320" s="128">
        <v>11</v>
      </c>
      <c r="B320" s="128" t="e">
        <f>+'RT (11)'!#REF!</f>
        <v>#REF!</v>
      </c>
      <c r="C320" s="128" t="e">
        <f>+'RT (11)'!#REF!</f>
        <v>#REF!</v>
      </c>
      <c r="D320" s="128" t="e">
        <f>+'RT (11)'!#REF!</f>
        <v>#REF!</v>
      </c>
      <c r="E320" s="128" t="e">
        <f>+'RT (11)'!#REF!</f>
        <v>#REF!</v>
      </c>
      <c r="F320" s="128" t="e">
        <f>+'RT (11)'!#REF!</f>
        <v>#REF!</v>
      </c>
      <c r="G320" s="128">
        <f>+'RT (11)'!A28</f>
        <v>13</v>
      </c>
      <c r="H320" s="128" t="str">
        <f>+'RT (11)'!B28</f>
        <v>Licence Fees</v>
      </c>
      <c r="I320" s="128">
        <f>+'RT (11)'!C28</f>
        <v>0</v>
      </c>
      <c r="J320" s="128">
        <f>+'RT (11)'!D28</f>
        <v>0</v>
      </c>
      <c r="K320" s="128">
        <f>+'RT (11)'!E28</f>
        <v>0</v>
      </c>
      <c r="L320" s="128">
        <f>+'RT (11)'!F28</f>
        <v>0</v>
      </c>
      <c r="M320" s="128">
        <f>+'RT (11)'!G28</f>
        <v>0</v>
      </c>
      <c r="N320" s="128">
        <f>+'RT (11)'!H28</f>
        <v>0</v>
      </c>
      <c r="O320" s="128">
        <f>+'RT (11)'!I28</f>
        <v>0</v>
      </c>
      <c r="P320" s="128">
        <f>+'RT (11)'!J28</f>
        <v>0</v>
      </c>
      <c r="Q320" s="128">
        <f>+'RT (11)'!K28</f>
        <v>0</v>
      </c>
      <c r="R320" s="128">
        <f>+'RT (11)'!L28</f>
        <v>0</v>
      </c>
      <c r="S320" s="128">
        <f>+'RT (11)'!M28</f>
        <v>0</v>
      </c>
      <c r="T320" s="178">
        <f t="shared" si="16"/>
        <v>0</v>
      </c>
      <c r="U320" s="19">
        <f t="shared" si="17"/>
        <v>0</v>
      </c>
      <c r="V320" s="178">
        <f t="shared" si="18"/>
        <v>0</v>
      </c>
      <c r="W320" s="19">
        <f t="shared" si="19"/>
        <v>0</v>
      </c>
    </row>
    <row r="321" spans="1:23">
      <c r="A321" s="128">
        <v>11</v>
      </c>
      <c r="B321" s="128" t="e">
        <f>+'RT (11)'!#REF!</f>
        <v>#REF!</v>
      </c>
      <c r="C321" s="128" t="e">
        <f>+'RT (11)'!#REF!</f>
        <v>#REF!</v>
      </c>
      <c r="D321" s="128" t="e">
        <f>+'RT (11)'!#REF!</f>
        <v>#REF!</v>
      </c>
      <c r="E321" s="128" t="e">
        <f>+'RT (11)'!#REF!</f>
        <v>#REF!</v>
      </c>
      <c r="F321" s="128" t="e">
        <f>+'RT (11)'!#REF!</f>
        <v>#REF!</v>
      </c>
      <c r="G321" s="128">
        <f>+'RT (11)'!A29</f>
        <v>14</v>
      </c>
      <c r="H321" s="128" t="str">
        <f>+'RT (11)'!B29</f>
        <v>Dividends</v>
      </c>
      <c r="I321" s="128">
        <f>+'RT (11)'!C29</f>
        <v>0</v>
      </c>
      <c r="J321" s="128">
        <f>+'RT (11)'!D29</f>
        <v>0</v>
      </c>
      <c r="K321" s="128">
        <f>+'RT (11)'!E29</f>
        <v>0</v>
      </c>
      <c r="L321" s="128">
        <f>+'RT (11)'!F29</f>
        <v>0</v>
      </c>
      <c r="M321" s="128">
        <f>+'RT (11)'!G29</f>
        <v>0</v>
      </c>
      <c r="N321" s="128">
        <f>+'RT (11)'!H29</f>
        <v>0</v>
      </c>
      <c r="O321" s="128">
        <f>+'RT (11)'!I29</f>
        <v>0</v>
      </c>
      <c r="P321" s="128">
        <f>+'RT (11)'!J29</f>
        <v>0</v>
      </c>
      <c r="Q321" s="128">
        <f>+'RT (11)'!K29</f>
        <v>0</v>
      </c>
      <c r="R321" s="128">
        <f>+'RT (11)'!L29</f>
        <v>0</v>
      </c>
      <c r="S321" s="128">
        <f>+'RT (11)'!M29</f>
        <v>0</v>
      </c>
      <c r="T321" s="178">
        <f t="shared" si="16"/>
        <v>0</v>
      </c>
      <c r="U321" s="19">
        <f t="shared" si="17"/>
        <v>0</v>
      </c>
      <c r="V321" s="178">
        <f t="shared" si="18"/>
        <v>0</v>
      </c>
      <c r="W321" s="19">
        <f t="shared" si="19"/>
        <v>0</v>
      </c>
    </row>
    <row r="322" spans="1:23">
      <c r="A322" s="128">
        <v>11</v>
      </c>
      <c r="B322" s="128" t="e">
        <f>+'RT (11)'!#REF!</f>
        <v>#REF!</v>
      </c>
      <c r="C322" s="128" t="e">
        <f>+'RT (11)'!#REF!</f>
        <v>#REF!</v>
      </c>
      <c r="D322" s="128" t="e">
        <f>+'RT (11)'!#REF!</f>
        <v>#REF!</v>
      </c>
      <c r="E322" s="128" t="e">
        <f>+'RT (11)'!#REF!</f>
        <v>#REF!</v>
      </c>
      <c r="F322" s="128" t="e">
        <f>+'RT (11)'!#REF!</f>
        <v>#REF!</v>
      </c>
      <c r="G322" s="128">
        <f>+'RT (11)'!A32</f>
        <v>17</v>
      </c>
      <c r="H322" s="128" t="str">
        <f>+'RT (11)'!B32</f>
        <v>Other significant payments (&gt; 50,000 USD)</v>
      </c>
      <c r="I322" s="128">
        <f>+'RT (11)'!C32</f>
        <v>0</v>
      </c>
      <c r="J322" s="128">
        <f>+'RT (11)'!D32</f>
        <v>0</v>
      </c>
      <c r="K322" s="128">
        <f>+'RT (11)'!E32</f>
        <v>0</v>
      </c>
      <c r="L322" s="128">
        <f>+'RT (11)'!F32</f>
        <v>0</v>
      </c>
      <c r="M322" s="128">
        <f>+'RT (11)'!G32</f>
        <v>0</v>
      </c>
      <c r="N322" s="128">
        <f>+'RT (11)'!H32</f>
        <v>0</v>
      </c>
      <c r="O322" s="128">
        <f>+'RT (11)'!I32</f>
        <v>0</v>
      </c>
      <c r="P322" s="128">
        <f>+'RT (11)'!J32</f>
        <v>0</v>
      </c>
      <c r="Q322" s="128">
        <f>+'RT (11)'!K32</f>
        <v>0</v>
      </c>
      <c r="R322" s="128">
        <f>+'RT (11)'!L32</f>
        <v>0</v>
      </c>
      <c r="S322" s="128">
        <f>+'RT (11)'!M32</f>
        <v>0</v>
      </c>
      <c r="T322" s="178">
        <f t="shared" si="16"/>
        <v>0</v>
      </c>
      <c r="U322" s="19">
        <f t="shared" si="17"/>
        <v>0</v>
      </c>
      <c r="V322" s="178">
        <f t="shared" si="18"/>
        <v>0</v>
      </c>
      <c r="W322" s="19">
        <f t="shared" si="19"/>
        <v>0</v>
      </c>
    </row>
    <row r="323" spans="1:23">
      <c r="A323" s="128">
        <v>11</v>
      </c>
      <c r="B323" s="128" t="e">
        <f>+'RT (11)'!#REF!</f>
        <v>#REF!</v>
      </c>
      <c r="C323" s="128" t="e">
        <f>+'RT (11)'!#REF!</f>
        <v>#REF!</v>
      </c>
      <c r="D323" s="128" t="e">
        <f>+'RT (11)'!#REF!</f>
        <v>#REF!</v>
      </c>
      <c r="E323" s="128" t="e">
        <f>+'RT (11)'!#REF!</f>
        <v>#REF!</v>
      </c>
      <c r="F323" s="128" t="e">
        <f>+'RT (11)'!#REF!</f>
        <v>#REF!</v>
      </c>
      <c r="G323" s="128">
        <f>+'RT (11)'!A33</f>
        <v>0</v>
      </c>
      <c r="H323" s="128">
        <f>+'RT (11)'!B33</f>
        <v>0</v>
      </c>
      <c r="I323" s="128">
        <f>+'RT (11)'!C33</f>
        <v>0</v>
      </c>
      <c r="J323" s="128">
        <f>+'RT (11)'!D33</f>
        <v>0</v>
      </c>
      <c r="K323" s="128">
        <f>+'RT (11)'!E33</f>
        <v>0</v>
      </c>
      <c r="L323" s="128">
        <f>+'RT (11)'!F33</f>
        <v>0</v>
      </c>
      <c r="M323" s="128">
        <f>+'RT (11)'!G33</f>
        <v>0</v>
      </c>
      <c r="N323" s="128">
        <f>+'RT (11)'!H33</f>
        <v>0</v>
      </c>
      <c r="O323" s="128">
        <f>+'RT (11)'!I33</f>
        <v>0</v>
      </c>
      <c r="P323" s="128">
        <f>+'RT (11)'!J33</f>
        <v>0</v>
      </c>
      <c r="Q323" s="128">
        <f>+'RT (11)'!K33</f>
        <v>0</v>
      </c>
      <c r="R323" s="128">
        <f>+'RT (11)'!L33</f>
        <v>0</v>
      </c>
      <c r="S323" s="128">
        <f>+'RT (11)'!M33</f>
        <v>0</v>
      </c>
      <c r="T323" s="178">
        <f t="shared" ref="T323:T386" si="20">+IF((J323-N323)&gt;0,(J323-N323),0)</f>
        <v>0</v>
      </c>
      <c r="U323" s="19">
        <f t="shared" ref="U323:U386" si="21">+IF((J323-N323)&lt;=0,(J323-N323),0)</f>
        <v>0</v>
      </c>
      <c r="V323" s="178">
        <f t="shared" ref="V323:V386" si="22">+IF(R323&gt;0,R323,0)</f>
        <v>0</v>
      </c>
      <c r="W323" s="19">
        <f t="shared" ref="W323:W386" si="23">+IF(R323&lt;=0,R323,0)</f>
        <v>0</v>
      </c>
    </row>
    <row r="324" spans="1:23">
      <c r="A324" s="128">
        <v>11</v>
      </c>
      <c r="B324" s="128" t="e">
        <f>+'RT (11)'!#REF!</f>
        <v>#REF!</v>
      </c>
      <c r="C324" s="128" t="e">
        <f>+'RT (11)'!#REF!</f>
        <v>#REF!</v>
      </c>
      <c r="D324" s="128" t="e">
        <f>+'RT (11)'!#REF!</f>
        <v>#REF!</v>
      </c>
      <c r="E324" s="128" t="e">
        <f>+'RT (11)'!#REF!</f>
        <v>#REF!</v>
      </c>
      <c r="F324" s="128" t="e">
        <f>+'RT (11)'!#REF!</f>
        <v>#REF!</v>
      </c>
      <c r="G324" s="128">
        <f>+'RT (11)'!A34</f>
        <v>0</v>
      </c>
      <c r="H324" s="128">
        <f>+'RT (11)'!B34</f>
        <v>0</v>
      </c>
      <c r="I324" s="128">
        <f>+'RT (11)'!C34</f>
        <v>0</v>
      </c>
      <c r="J324" s="128">
        <f>+'RT (11)'!D34</f>
        <v>0</v>
      </c>
      <c r="K324" s="128">
        <f>+'RT (11)'!E34</f>
        <v>0</v>
      </c>
      <c r="L324" s="128">
        <f>+'RT (11)'!F34</f>
        <v>0</v>
      </c>
      <c r="M324" s="128">
        <f>+'RT (11)'!G34</f>
        <v>0</v>
      </c>
      <c r="N324" s="128">
        <f>+'RT (11)'!H34</f>
        <v>0</v>
      </c>
      <c r="O324" s="128">
        <f>+'RT (11)'!I34</f>
        <v>0</v>
      </c>
      <c r="P324" s="128">
        <f>+'RT (11)'!J34</f>
        <v>0</v>
      </c>
      <c r="Q324" s="128">
        <f>+'RT (11)'!K34</f>
        <v>0</v>
      </c>
      <c r="R324" s="128">
        <f>+'RT (11)'!L34</f>
        <v>0</v>
      </c>
      <c r="S324" s="128">
        <f>+'RT (11)'!M34</f>
        <v>0</v>
      </c>
      <c r="T324" s="178">
        <f t="shared" si="20"/>
        <v>0</v>
      </c>
      <c r="U324" s="19">
        <f t="shared" si="21"/>
        <v>0</v>
      </c>
      <c r="V324" s="178">
        <f t="shared" si="22"/>
        <v>0</v>
      </c>
      <c r="W324" s="19">
        <f t="shared" si="23"/>
        <v>0</v>
      </c>
    </row>
    <row r="325" spans="1:23">
      <c r="A325" s="128">
        <v>11</v>
      </c>
      <c r="B325" s="128" t="e">
        <f>+'RT (11)'!#REF!</f>
        <v>#REF!</v>
      </c>
      <c r="C325" s="128" t="e">
        <f>+'RT (11)'!#REF!</f>
        <v>#REF!</v>
      </c>
      <c r="D325" s="128" t="e">
        <f>+'RT (11)'!#REF!</f>
        <v>#REF!</v>
      </c>
      <c r="E325" s="128" t="e">
        <f>+'RT (11)'!#REF!</f>
        <v>#REF!</v>
      </c>
      <c r="F325" s="128" t="e">
        <f>+'RT (11)'!#REF!</f>
        <v>#REF!</v>
      </c>
      <c r="G325" s="128">
        <f>+'RT (11)'!A35</f>
        <v>0</v>
      </c>
      <c r="H325" s="128">
        <f>+'RT (11)'!B35</f>
        <v>0</v>
      </c>
      <c r="I325" s="128">
        <f>+'RT (11)'!C35</f>
        <v>0</v>
      </c>
      <c r="J325" s="128">
        <f>+'RT (11)'!D35</f>
        <v>0</v>
      </c>
      <c r="K325" s="128">
        <f>+'RT (11)'!E35</f>
        <v>0</v>
      </c>
      <c r="L325" s="128">
        <f>+'RT (11)'!F35</f>
        <v>0</v>
      </c>
      <c r="M325" s="128">
        <f>+'RT (11)'!G35</f>
        <v>0</v>
      </c>
      <c r="N325" s="128">
        <f>+'RT (11)'!H35</f>
        <v>0</v>
      </c>
      <c r="O325" s="128">
        <f>+'RT (11)'!I35</f>
        <v>0</v>
      </c>
      <c r="P325" s="128">
        <f>+'RT (11)'!J35</f>
        <v>0</v>
      </c>
      <c r="Q325" s="128">
        <f>+'RT (11)'!K35</f>
        <v>0</v>
      </c>
      <c r="R325" s="128">
        <f>+'RT (11)'!L35</f>
        <v>0</v>
      </c>
      <c r="S325" s="128">
        <f>+'RT (11)'!M35</f>
        <v>0</v>
      </c>
      <c r="T325" s="178">
        <f t="shared" si="20"/>
        <v>0</v>
      </c>
      <c r="U325" s="19">
        <f t="shared" si="21"/>
        <v>0</v>
      </c>
      <c r="V325" s="178">
        <f t="shared" si="22"/>
        <v>0</v>
      </c>
      <c r="W325" s="19">
        <f t="shared" si="23"/>
        <v>0</v>
      </c>
    </row>
    <row r="326" spans="1:23">
      <c r="A326" s="128">
        <v>11</v>
      </c>
      <c r="B326" s="128" t="e">
        <f>+'RT (11)'!#REF!</f>
        <v>#REF!</v>
      </c>
      <c r="C326" s="128" t="e">
        <f>+'RT (11)'!#REF!</f>
        <v>#REF!</v>
      </c>
      <c r="D326" s="128" t="e">
        <f>+'RT (11)'!#REF!</f>
        <v>#REF!</v>
      </c>
      <c r="E326" s="128" t="e">
        <f>+'RT (11)'!#REF!</f>
        <v>#REF!</v>
      </c>
      <c r="F326" s="128" t="e">
        <f>+'RT (11)'!#REF!</f>
        <v>#REF!</v>
      </c>
      <c r="G326" s="128">
        <f>+'RT (11)'!A36</f>
        <v>0</v>
      </c>
      <c r="H326" s="128" t="str">
        <f>+'RT (11)'!B36</f>
        <v>States/regions</v>
      </c>
      <c r="I326" s="128">
        <f>+'RT (11)'!C36</f>
        <v>0</v>
      </c>
      <c r="J326" s="128">
        <f>+'RT (11)'!D36</f>
        <v>0</v>
      </c>
      <c r="K326" s="128">
        <f>+'RT (11)'!E36</f>
        <v>0</v>
      </c>
      <c r="L326" s="128">
        <f>+'RT (11)'!F36</f>
        <v>0</v>
      </c>
      <c r="M326" s="128">
        <f>+'RT (11)'!G36</f>
        <v>0</v>
      </c>
      <c r="N326" s="128">
        <f>+'RT (11)'!H36</f>
        <v>0</v>
      </c>
      <c r="O326" s="128">
        <f>+'RT (11)'!I36</f>
        <v>0</v>
      </c>
      <c r="P326" s="128">
        <f>+'RT (11)'!J36</f>
        <v>0</v>
      </c>
      <c r="Q326" s="128">
        <f>+'RT (11)'!K36</f>
        <v>0</v>
      </c>
      <c r="R326" s="128">
        <f>+'RT (11)'!L36</f>
        <v>0</v>
      </c>
      <c r="S326" s="128">
        <f>+'RT (11)'!M36</f>
        <v>0</v>
      </c>
      <c r="T326" s="178">
        <f t="shared" si="20"/>
        <v>0</v>
      </c>
      <c r="U326" s="19">
        <f t="shared" si="21"/>
        <v>0</v>
      </c>
      <c r="V326" s="178">
        <f t="shared" si="22"/>
        <v>0</v>
      </c>
      <c r="W326" s="19">
        <f t="shared" si="23"/>
        <v>0</v>
      </c>
    </row>
    <row r="327" spans="1:23">
      <c r="A327" s="128">
        <v>11</v>
      </c>
      <c r="B327" s="128" t="e">
        <f>+'RT (11)'!#REF!</f>
        <v>#REF!</v>
      </c>
      <c r="C327" s="128" t="e">
        <f>+'RT (11)'!#REF!</f>
        <v>#REF!</v>
      </c>
      <c r="D327" s="128" t="e">
        <f>+'RT (11)'!#REF!</f>
        <v>#REF!</v>
      </c>
      <c r="E327" s="128" t="e">
        <f>+'RT (11)'!#REF!</f>
        <v>#REF!</v>
      </c>
      <c r="F327" s="128" t="e">
        <f>+'RT (11)'!#REF!</f>
        <v>#REF!</v>
      </c>
      <c r="G327" s="128">
        <f>+'RT (11)'!A37</f>
        <v>18</v>
      </c>
      <c r="H327" s="128" t="str">
        <f>+'RT (11)'!B37</f>
        <v>Contribution to the State/region social development fund</v>
      </c>
      <c r="I327" s="128">
        <f>+'RT (11)'!C37</f>
        <v>0</v>
      </c>
      <c r="J327" s="128">
        <f>+'RT (11)'!D37</f>
        <v>0</v>
      </c>
      <c r="K327" s="128">
        <f>+'RT (11)'!E37</f>
        <v>0</v>
      </c>
      <c r="L327" s="128">
        <f>+'RT (11)'!F37</f>
        <v>0</v>
      </c>
      <c r="M327" s="128">
        <f>+'RT (11)'!G37</f>
        <v>0</v>
      </c>
      <c r="N327" s="128">
        <f>+'RT (11)'!H37</f>
        <v>0</v>
      </c>
      <c r="O327" s="128">
        <f>+'RT (11)'!I37</f>
        <v>0</v>
      </c>
      <c r="P327" s="128">
        <f>+'RT (11)'!J37</f>
        <v>0</v>
      </c>
      <c r="Q327" s="128">
        <f>+'RT (11)'!K37</f>
        <v>0</v>
      </c>
      <c r="R327" s="128">
        <f>+'RT (11)'!L37</f>
        <v>0</v>
      </c>
      <c r="S327" s="128">
        <f>+'RT (11)'!M37</f>
        <v>0</v>
      </c>
      <c r="T327" s="178">
        <f t="shared" si="20"/>
        <v>0</v>
      </c>
      <c r="U327" s="19">
        <f t="shared" si="21"/>
        <v>0</v>
      </c>
      <c r="V327" s="178">
        <f t="shared" si="22"/>
        <v>0</v>
      </c>
      <c r="W327" s="19">
        <f t="shared" si="23"/>
        <v>0</v>
      </c>
    </row>
    <row r="328" spans="1:23">
      <c r="A328" s="128">
        <v>11</v>
      </c>
      <c r="B328" s="128" t="e">
        <f>+'RT (11)'!#REF!</f>
        <v>#REF!</v>
      </c>
      <c r="C328" s="128" t="e">
        <f>+'RT (11)'!#REF!</f>
        <v>#REF!</v>
      </c>
      <c r="D328" s="128" t="e">
        <f>+'RT (11)'!#REF!</f>
        <v>#REF!</v>
      </c>
      <c r="E328" s="128" t="e">
        <f>+'RT (11)'!#REF!</f>
        <v>#REF!</v>
      </c>
      <c r="F328" s="128" t="e">
        <f>+'RT (11)'!#REF!</f>
        <v>#REF!</v>
      </c>
      <c r="G328" s="128">
        <f>+'RT (11)'!A38</f>
        <v>0</v>
      </c>
      <c r="H328" s="128" t="str">
        <f>+'RT (11)'!B38</f>
        <v>Social payments</v>
      </c>
      <c r="I328" s="128">
        <f>+'RT (11)'!C38</f>
        <v>0</v>
      </c>
      <c r="J328" s="128">
        <f>+'RT (11)'!D38</f>
        <v>0</v>
      </c>
      <c r="K328" s="128">
        <f>+'RT (11)'!E38</f>
        <v>0</v>
      </c>
      <c r="L328" s="128">
        <f>+'RT (11)'!F38</f>
        <v>0</v>
      </c>
      <c r="M328" s="128">
        <f>+'RT (11)'!G38</f>
        <v>0</v>
      </c>
      <c r="N328" s="128">
        <f>+'RT (11)'!H38</f>
        <v>0</v>
      </c>
      <c r="O328" s="128">
        <f>+'RT (11)'!I38</f>
        <v>0</v>
      </c>
      <c r="P328" s="128">
        <f>+'RT (11)'!J38</f>
        <v>0</v>
      </c>
      <c r="Q328" s="128">
        <f>+'RT (11)'!K38</f>
        <v>0</v>
      </c>
      <c r="R328" s="128">
        <f>+'RT (11)'!L38</f>
        <v>0</v>
      </c>
      <c r="S328" s="128">
        <f>+'RT (11)'!M38</f>
        <v>0</v>
      </c>
      <c r="T328" s="178">
        <f t="shared" si="20"/>
        <v>0</v>
      </c>
      <c r="U328" s="19">
        <f t="shared" si="21"/>
        <v>0</v>
      </c>
      <c r="V328" s="178">
        <f t="shared" si="22"/>
        <v>0</v>
      </c>
      <c r="W328" s="19">
        <f t="shared" si="23"/>
        <v>0</v>
      </c>
    </row>
    <row r="329" spans="1:23">
      <c r="A329" s="128">
        <v>11</v>
      </c>
      <c r="B329" s="128" t="e">
        <f>+'RT (11)'!#REF!</f>
        <v>#REF!</v>
      </c>
      <c r="C329" s="128" t="e">
        <f>+'RT (11)'!#REF!</f>
        <v>#REF!</v>
      </c>
      <c r="D329" s="128" t="e">
        <f>+'RT (11)'!#REF!</f>
        <v>#REF!</v>
      </c>
      <c r="E329" s="128" t="e">
        <f>+'RT (11)'!#REF!</f>
        <v>#REF!</v>
      </c>
      <c r="F329" s="128" t="e">
        <f>+'RT (11)'!#REF!</f>
        <v>#REF!</v>
      </c>
      <c r="G329" s="128">
        <f>+'RT (11)'!A39</f>
        <v>19</v>
      </c>
      <c r="H329" s="128" t="str">
        <f>+'RT (11)'!B39</f>
        <v>Mandatory Corporate Social Responsibility</v>
      </c>
      <c r="I329" s="128">
        <f>+'RT (11)'!C39</f>
        <v>0</v>
      </c>
      <c r="J329" s="128">
        <f>+'RT (11)'!D39</f>
        <v>0</v>
      </c>
      <c r="K329" s="128">
        <f>+'RT (11)'!E39</f>
        <v>0</v>
      </c>
      <c r="L329" s="128">
        <f>+'RT (11)'!F39</f>
        <v>0</v>
      </c>
      <c r="M329" s="128">
        <f>+'RT (11)'!G39</f>
        <v>0</v>
      </c>
      <c r="N329" s="128">
        <f>+'RT (11)'!H39</f>
        <v>0</v>
      </c>
      <c r="O329" s="128">
        <f>+'RT (11)'!I39</f>
        <v>0</v>
      </c>
      <c r="P329" s="128">
        <f>+'RT (11)'!J39</f>
        <v>0</v>
      </c>
      <c r="Q329" s="128">
        <f>+'RT (11)'!K39</f>
        <v>0</v>
      </c>
      <c r="R329" s="128">
        <f>+'RT (11)'!L39</f>
        <v>0</v>
      </c>
      <c r="S329" s="128">
        <f>+'RT (11)'!M39</f>
        <v>0</v>
      </c>
      <c r="T329" s="178">
        <f t="shared" si="20"/>
        <v>0</v>
      </c>
      <c r="U329" s="19">
        <f t="shared" si="21"/>
        <v>0</v>
      </c>
      <c r="V329" s="178">
        <f t="shared" si="22"/>
        <v>0</v>
      </c>
      <c r="W329" s="19">
        <f t="shared" si="23"/>
        <v>0</v>
      </c>
    </row>
    <row r="330" spans="1:23">
      <c r="A330" s="128">
        <v>11</v>
      </c>
      <c r="B330" s="128" t="e">
        <f>+'RT (11)'!#REF!</f>
        <v>#REF!</v>
      </c>
      <c r="C330" s="128" t="e">
        <f>+'RT (11)'!#REF!</f>
        <v>#REF!</v>
      </c>
      <c r="D330" s="128" t="e">
        <f>+'RT (11)'!#REF!</f>
        <v>#REF!</v>
      </c>
      <c r="E330" s="128" t="e">
        <f>+'RT (11)'!#REF!</f>
        <v>#REF!</v>
      </c>
      <c r="F330" s="128" t="e">
        <f>+'RT (11)'!#REF!</f>
        <v>#REF!</v>
      </c>
      <c r="G330" s="128">
        <f>+'RT (11)'!A40</f>
        <v>20</v>
      </c>
      <c r="H330" s="128" t="str">
        <f>+'RT (11)'!B40</f>
        <v>Voluntary Corporate Social Responsibility</v>
      </c>
      <c r="I330" s="128">
        <f>+'RT (11)'!C40</f>
        <v>0</v>
      </c>
      <c r="J330" s="128">
        <f>+'RT (11)'!D40</f>
        <v>0</v>
      </c>
      <c r="K330" s="128">
        <f>+'RT (11)'!E40</f>
        <v>0</v>
      </c>
      <c r="L330" s="128">
        <f>+'RT (11)'!F40</f>
        <v>0</v>
      </c>
      <c r="M330" s="128">
        <f>+'RT (11)'!G40</f>
        <v>0</v>
      </c>
      <c r="N330" s="128">
        <f>+'RT (11)'!H40</f>
        <v>0</v>
      </c>
      <c r="O330" s="128">
        <f>+'RT (11)'!I40</f>
        <v>0</v>
      </c>
      <c r="P330" s="128">
        <f>+'RT (11)'!J40</f>
        <v>0</v>
      </c>
      <c r="Q330" s="128">
        <f>+'RT (11)'!K40</f>
        <v>0</v>
      </c>
      <c r="R330" s="128">
        <f>+'RT (11)'!L40</f>
        <v>0</v>
      </c>
      <c r="S330" s="128">
        <f>+'RT (11)'!M40</f>
        <v>0</v>
      </c>
      <c r="T330" s="178">
        <f t="shared" si="20"/>
        <v>0</v>
      </c>
      <c r="U330" s="19">
        <f t="shared" si="21"/>
        <v>0</v>
      </c>
      <c r="V330" s="178">
        <f t="shared" si="22"/>
        <v>0</v>
      </c>
      <c r="W330" s="19">
        <f t="shared" si="23"/>
        <v>0</v>
      </c>
    </row>
    <row r="331" spans="1:23">
      <c r="A331" s="128">
        <v>11</v>
      </c>
      <c r="B331" s="128" t="e">
        <f>+'RT (11)'!#REF!</f>
        <v>#REF!</v>
      </c>
      <c r="C331" s="128" t="e">
        <f>+'RT (11)'!#REF!</f>
        <v>#REF!</v>
      </c>
      <c r="D331" s="128" t="e">
        <f>+'RT (11)'!#REF!</f>
        <v>#REF!</v>
      </c>
      <c r="E331" s="128" t="e">
        <f>+'RT (11)'!#REF!</f>
        <v>#REF!</v>
      </c>
      <c r="F331" s="128" t="e">
        <f>+'RT (11)'!#REF!</f>
        <v>#REF!</v>
      </c>
      <c r="G331" s="128">
        <f>+'RT (11)'!A41</f>
        <v>0</v>
      </c>
      <c r="H331" s="128" t="str">
        <f>+'RT (11)'!B41</f>
        <v>Total payments in cash</v>
      </c>
      <c r="I331" s="128">
        <f>+'RT (11)'!C41</f>
        <v>0</v>
      </c>
      <c r="J331" s="128">
        <f>+'RT (11)'!D41</f>
        <v>53000000</v>
      </c>
      <c r="K331" s="128">
        <f>+'RT (11)'!E41</f>
        <v>0</v>
      </c>
      <c r="L331" s="128">
        <f>+'RT (11)'!F41</f>
        <v>53000000</v>
      </c>
      <c r="M331" s="128">
        <f>+'RT (11)'!G41</f>
        <v>0</v>
      </c>
      <c r="N331" s="128">
        <f>+'RT (11)'!H41</f>
        <v>108310700</v>
      </c>
      <c r="O331" s="128">
        <f>+'RT (11)'!I41</f>
        <v>0</v>
      </c>
      <c r="P331" s="128">
        <f>+'RT (11)'!J41</f>
        <v>108310700</v>
      </c>
      <c r="Q331" s="128">
        <f>+'RT (11)'!K41</f>
        <v>0</v>
      </c>
      <c r="R331" s="128">
        <f>+'RT (11)'!L41</f>
        <v>-55310700</v>
      </c>
      <c r="S331" s="128">
        <f>+'RT (11)'!M41</f>
        <v>0</v>
      </c>
      <c r="T331" s="178">
        <f t="shared" si="20"/>
        <v>0</v>
      </c>
      <c r="U331" s="19">
        <f t="shared" si="21"/>
        <v>-55310700</v>
      </c>
      <c r="V331" s="178">
        <f t="shared" si="22"/>
        <v>0</v>
      </c>
      <c r="W331" s="19">
        <f t="shared" si="23"/>
        <v>-55310700</v>
      </c>
    </row>
    <row r="332" spans="1:23">
      <c r="A332" s="128">
        <v>12</v>
      </c>
      <c r="B332" s="128" t="e">
        <f>+'RT (12)'!#REF!</f>
        <v>#REF!</v>
      </c>
      <c r="C332" s="128" t="e">
        <f>+'RT (12)'!#REF!</f>
        <v>#REF!</v>
      </c>
      <c r="D332" s="128" t="e">
        <f>+'RT (12)'!#REF!</f>
        <v>#REF!</v>
      </c>
      <c r="E332" s="128" t="e">
        <f>+'RT (12)'!#REF!</f>
        <v>#REF!</v>
      </c>
      <c r="F332" s="128" t="e">
        <f>+'RT (12)'!#REF!</f>
        <v>#REF!</v>
      </c>
      <c r="G332" s="128">
        <f>+'RT (12)'!A9</f>
        <v>0</v>
      </c>
      <c r="H332" s="128" t="str">
        <f>+'RT (12)'!B9</f>
        <v>Payments in kind</v>
      </c>
      <c r="I332" s="128">
        <f>+'RT (12)'!C9</f>
        <v>0</v>
      </c>
      <c r="J332" s="128">
        <f>+'RT (12)'!D9</f>
        <v>0</v>
      </c>
      <c r="K332" s="128">
        <f>+'RT (12)'!E9</f>
        <v>0</v>
      </c>
      <c r="L332" s="128">
        <f>+'RT (12)'!F9</f>
        <v>0</v>
      </c>
      <c r="M332" s="128">
        <f>+'RT (12)'!G9</f>
        <v>0</v>
      </c>
      <c r="N332" s="128">
        <f>+'RT (12)'!H9</f>
        <v>0</v>
      </c>
      <c r="O332" s="128">
        <f>+'RT (12)'!I9</f>
        <v>0</v>
      </c>
      <c r="P332" s="128">
        <f>+'RT (12)'!J9</f>
        <v>0</v>
      </c>
      <c r="Q332" s="128">
        <f>+'RT (12)'!K9</f>
        <v>0</v>
      </c>
      <c r="R332" s="128">
        <f>+'RT (12)'!L9</f>
        <v>0</v>
      </c>
      <c r="S332" s="128">
        <f>+'RT (12)'!M9</f>
        <v>0</v>
      </c>
      <c r="T332" s="178">
        <f t="shared" si="20"/>
        <v>0</v>
      </c>
      <c r="U332" s="19">
        <f t="shared" si="21"/>
        <v>0</v>
      </c>
      <c r="V332" s="178">
        <f t="shared" si="22"/>
        <v>0</v>
      </c>
      <c r="W332" s="19">
        <f t="shared" si="23"/>
        <v>0</v>
      </c>
    </row>
    <row r="333" spans="1:23">
      <c r="A333" s="128">
        <v>12</v>
      </c>
      <c r="B333" s="128" t="e">
        <f>+'RT (12)'!#REF!</f>
        <v>#REF!</v>
      </c>
      <c r="C333" s="128" t="e">
        <f>+'RT (12)'!#REF!</f>
        <v>#REF!</v>
      </c>
      <c r="D333" s="128" t="e">
        <f>+'RT (12)'!#REF!</f>
        <v>#REF!</v>
      </c>
      <c r="E333" s="128" t="e">
        <f>+'RT (12)'!#REF!</f>
        <v>#REF!</v>
      </c>
      <c r="F333" s="128" t="e">
        <f>+'RT (12)'!#REF!</f>
        <v>#REF!</v>
      </c>
      <c r="G333" s="128">
        <f>+'RT (12)'!A10</f>
        <v>0</v>
      </c>
      <c r="H333" s="128" t="str">
        <f>+'RT (12)'!B10</f>
        <v>Copper</v>
      </c>
      <c r="I333" s="128">
        <f>+'RT (12)'!C10</f>
        <v>0</v>
      </c>
      <c r="J333" s="128">
        <f>+'RT (12)'!D10</f>
        <v>0</v>
      </c>
      <c r="K333" s="128">
        <f>+'RT (12)'!E10</f>
        <v>0</v>
      </c>
      <c r="L333" s="128">
        <f>+'RT (12)'!F10</f>
        <v>0</v>
      </c>
      <c r="M333" s="128">
        <f>+'RT (12)'!G10</f>
        <v>0</v>
      </c>
      <c r="N333" s="128">
        <f>+'RT (12)'!H10</f>
        <v>0</v>
      </c>
      <c r="O333" s="128">
        <f>+'RT (12)'!I10</f>
        <v>0</v>
      </c>
      <c r="P333" s="128">
        <f>+'RT (12)'!J10</f>
        <v>0</v>
      </c>
      <c r="Q333" s="128">
        <f>+'RT (12)'!K10</f>
        <v>0</v>
      </c>
      <c r="R333" s="128">
        <f>+'RT (12)'!L10</f>
        <v>0</v>
      </c>
      <c r="S333" s="128">
        <f>+'RT (12)'!M10</f>
        <v>0</v>
      </c>
      <c r="T333" s="178">
        <f t="shared" si="20"/>
        <v>0</v>
      </c>
      <c r="U333" s="19">
        <f t="shared" si="21"/>
        <v>0</v>
      </c>
      <c r="V333" s="178">
        <f t="shared" si="22"/>
        <v>0</v>
      </c>
      <c r="W333" s="19">
        <f t="shared" si="23"/>
        <v>0</v>
      </c>
    </row>
    <row r="334" spans="1:23">
      <c r="A334" s="128">
        <v>12</v>
      </c>
      <c r="B334" s="128" t="e">
        <f>+'RT (12)'!#REF!</f>
        <v>#REF!</v>
      </c>
      <c r="C334" s="128" t="e">
        <f>+'RT (12)'!#REF!</f>
        <v>#REF!</v>
      </c>
      <c r="D334" s="128" t="e">
        <f>+'RT (12)'!#REF!</f>
        <v>#REF!</v>
      </c>
      <c r="E334" s="128" t="e">
        <f>+'RT (12)'!#REF!</f>
        <v>#REF!</v>
      </c>
      <c r="F334" s="128" t="e">
        <f>+'RT (12)'!#REF!</f>
        <v>#REF!</v>
      </c>
      <c r="G334" s="128">
        <f>+'RT (12)'!A11</f>
        <v>1</v>
      </c>
      <c r="H334" s="128" t="str">
        <f>+'RT (12)'!B11</f>
        <v>Production Split (Government and SOEs share)</v>
      </c>
      <c r="I334" s="128">
        <f>+'RT (12)'!C11</f>
        <v>0</v>
      </c>
      <c r="J334" s="128">
        <f>+'RT (12)'!D11</f>
        <v>0</v>
      </c>
      <c r="K334" s="128">
        <f>+'RT (12)'!E11</f>
        <v>0</v>
      </c>
      <c r="L334" s="128">
        <f>+'RT (12)'!F11</f>
        <v>0</v>
      </c>
      <c r="M334" s="128">
        <f>+'RT (12)'!G11</f>
        <v>0</v>
      </c>
      <c r="N334" s="128">
        <f>+'RT (12)'!H11</f>
        <v>0</v>
      </c>
      <c r="O334" s="128">
        <f>+'RT (12)'!I11</f>
        <v>0</v>
      </c>
      <c r="P334" s="128">
        <f>+'RT (12)'!J11</f>
        <v>0</v>
      </c>
      <c r="Q334" s="128">
        <f>+'RT (12)'!K11</f>
        <v>0</v>
      </c>
      <c r="R334" s="128">
        <f>+'RT (12)'!L11</f>
        <v>0</v>
      </c>
      <c r="S334" s="128">
        <f>+'RT (12)'!M11</f>
        <v>0</v>
      </c>
      <c r="T334" s="178">
        <f t="shared" si="20"/>
        <v>0</v>
      </c>
      <c r="U334" s="19">
        <f t="shared" si="21"/>
        <v>0</v>
      </c>
      <c r="V334" s="178">
        <f t="shared" si="22"/>
        <v>0</v>
      </c>
      <c r="W334" s="19">
        <f t="shared" si="23"/>
        <v>0</v>
      </c>
    </row>
    <row r="335" spans="1:23">
      <c r="A335" s="128">
        <v>12</v>
      </c>
      <c r="B335" s="128" t="e">
        <f>+'RT (12)'!#REF!</f>
        <v>#REF!</v>
      </c>
      <c r="C335" s="128" t="e">
        <f>+'RT (12)'!#REF!</f>
        <v>#REF!</v>
      </c>
      <c r="D335" s="128" t="e">
        <f>+'RT (12)'!#REF!</f>
        <v>#REF!</v>
      </c>
      <c r="E335" s="128" t="e">
        <f>+'RT (12)'!#REF!</f>
        <v>#REF!</v>
      </c>
      <c r="F335" s="128" t="e">
        <f>+'RT (12)'!#REF!</f>
        <v>#REF!</v>
      </c>
      <c r="G335" s="128">
        <f>+'RT (12)'!A12</f>
        <v>2</v>
      </c>
      <c r="H335" s="128" t="str">
        <f>+'RT (12)'!B12</f>
        <v>Royalties</v>
      </c>
      <c r="I335" s="128">
        <f>+'RT (12)'!C12</f>
        <v>0</v>
      </c>
      <c r="J335" s="128">
        <f>+'RT (12)'!D12</f>
        <v>0</v>
      </c>
      <c r="K335" s="128">
        <f>+'RT (12)'!E12</f>
        <v>0</v>
      </c>
      <c r="L335" s="128">
        <f>+'RT (12)'!F12</f>
        <v>0</v>
      </c>
      <c r="M335" s="128">
        <f>+'RT (12)'!G12</f>
        <v>0</v>
      </c>
      <c r="N335" s="128">
        <f>+'RT (12)'!H12</f>
        <v>0</v>
      </c>
      <c r="O335" s="128">
        <f>+'RT (12)'!I12</f>
        <v>0</v>
      </c>
      <c r="P335" s="128">
        <f>+'RT (12)'!J12</f>
        <v>0</v>
      </c>
      <c r="Q335" s="128">
        <f>+'RT (12)'!K12</f>
        <v>0</v>
      </c>
      <c r="R335" s="128">
        <f>+'RT (12)'!L12</f>
        <v>0</v>
      </c>
      <c r="S335" s="128">
        <f>+'RT (12)'!M12</f>
        <v>0</v>
      </c>
      <c r="T335" s="178">
        <f t="shared" si="20"/>
        <v>0</v>
      </c>
      <c r="U335" s="19">
        <f t="shared" si="21"/>
        <v>0</v>
      </c>
      <c r="V335" s="178">
        <f t="shared" si="22"/>
        <v>0</v>
      </c>
      <c r="W335" s="19">
        <f t="shared" si="23"/>
        <v>0</v>
      </c>
    </row>
    <row r="336" spans="1:23">
      <c r="A336" s="128">
        <v>12</v>
      </c>
      <c r="B336" s="128" t="e">
        <f>+'RT (12)'!#REF!</f>
        <v>#REF!</v>
      </c>
      <c r="C336" s="128" t="e">
        <f>+'RT (12)'!#REF!</f>
        <v>#REF!</v>
      </c>
      <c r="D336" s="128" t="e">
        <f>+'RT (12)'!#REF!</f>
        <v>#REF!</v>
      </c>
      <c r="E336" s="128" t="e">
        <f>+'RT (12)'!#REF!</f>
        <v>#REF!</v>
      </c>
      <c r="F336" s="128" t="e">
        <f>+'RT (12)'!#REF!</f>
        <v>#REF!</v>
      </c>
      <c r="G336" s="128">
        <f>+'RT (12)'!A13</f>
        <v>0</v>
      </c>
      <c r="H336" s="128" t="str">
        <f>+'RT (12)'!B13</f>
        <v>Payments in cash</v>
      </c>
      <c r="I336" s="128">
        <f>+'RT (12)'!C13</f>
        <v>0</v>
      </c>
      <c r="J336" s="128">
        <f>+'RT (12)'!D13</f>
        <v>0</v>
      </c>
      <c r="K336" s="128">
        <f>+'RT (12)'!E13</f>
        <v>0</v>
      </c>
      <c r="L336" s="128">
        <f>+'RT (12)'!F13</f>
        <v>0</v>
      </c>
      <c r="M336" s="128">
        <f>+'RT (12)'!G13</f>
        <v>0</v>
      </c>
      <c r="N336" s="128">
        <f>+'RT (12)'!H13</f>
        <v>0</v>
      </c>
      <c r="O336" s="128">
        <f>+'RT (12)'!I13</f>
        <v>0</v>
      </c>
      <c r="P336" s="128">
        <f>+'RT (12)'!J13</f>
        <v>0</v>
      </c>
      <c r="Q336" s="128">
        <f>+'RT (12)'!K13</f>
        <v>0</v>
      </c>
      <c r="R336" s="128">
        <f>+'RT (12)'!L13</f>
        <v>0</v>
      </c>
      <c r="S336" s="128">
        <f>+'RT (12)'!M13</f>
        <v>0</v>
      </c>
      <c r="T336" s="178">
        <f t="shared" si="20"/>
        <v>0</v>
      </c>
      <c r="U336" s="19">
        <f t="shared" si="21"/>
        <v>0</v>
      </c>
      <c r="V336" s="178">
        <f t="shared" si="22"/>
        <v>0</v>
      </c>
      <c r="W336" s="19">
        <f t="shared" si="23"/>
        <v>0</v>
      </c>
    </row>
    <row r="337" spans="1:23">
      <c r="A337" s="128">
        <v>12</v>
      </c>
      <c r="B337" s="128" t="e">
        <f>+'RT (12)'!#REF!</f>
        <v>#REF!</v>
      </c>
      <c r="C337" s="128" t="e">
        <f>+'RT (12)'!#REF!</f>
        <v>#REF!</v>
      </c>
      <c r="D337" s="128" t="e">
        <f>+'RT (12)'!#REF!</f>
        <v>#REF!</v>
      </c>
      <c r="E337" s="128" t="e">
        <f>+'RT (12)'!#REF!</f>
        <v>#REF!</v>
      </c>
      <c r="F337" s="128" t="e">
        <f>+'RT (12)'!#REF!</f>
        <v>#REF!</v>
      </c>
      <c r="G337" s="128">
        <f>+'RT (12)'!A14</f>
        <v>0</v>
      </c>
      <c r="H337" s="128" t="str">
        <f>+'RT (12)'!B14</f>
        <v>MoF-IRD-Customs Department</v>
      </c>
      <c r="I337" s="128">
        <f>+'RT (12)'!C14</f>
        <v>0</v>
      </c>
      <c r="J337" s="128">
        <f>+'RT (12)'!D14</f>
        <v>10000000</v>
      </c>
      <c r="K337" s="128">
        <f>+'RT (12)'!E14</f>
        <v>0</v>
      </c>
      <c r="L337" s="128">
        <f>+'RT (12)'!F14</f>
        <v>10000000</v>
      </c>
      <c r="M337" s="128">
        <f>+'RT (12)'!G14</f>
        <v>0</v>
      </c>
      <c r="N337" s="128">
        <f>+'RT (12)'!H14</f>
        <v>0</v>
      </c>
      <c r="O337" s="128">
        <f>+'RT (12)'!I14</f>
        <v>0</v>
      </c>
      <c r="P337" s="128">
        <f>+'RT (12)'!J14</f>
        <v>0</v>
      </c>
      <c r="Q337" s="128">
        <f>+'RT (12)'!K14</f>
        <v>0</v>
      </c>
      <c r="R337" s="128">
        <f>+'RT (12)'!L14</f>
        <v>10000000</v>
      </c>
      <c r="S337" s="128">
        <f>+'RT (12)'!M14</f>
        <v>0</v>
      </c>
      <c r="T337" s="178">
        <f t="shared" si="20"/>
        <v>10000000</v>
      </c>
      <c r="U337" s="19">
        <f t="shared" si="21"/>
        <v>0</v>
      </c>
      <c r="V337" s="178">
        <f t="shared" si="22"/>
        <v>10000000</v>
      </c>
      <c r="W337" s="19">
        <f t="shared" si="23"/>
        <v>0</v>
      </c>
    </row>
    <row r="338" spans="1:23">
      <c r="A338" s="128">
        <v>12</v>
      </c>
      <c r="B338" s="128" t="e">
        <f>+'RT (12)'!#REF!</f>
        <v>#REF!</v>
      </c>
      <c r="C338" s="128" t="e">
        <f>+'RT (12)'!#REF!</f>
        <v>#REF!</v>
      </c>
      <c r="D338" s="128" t="e">
        <f>+'RT (12)'!#REF!</f>
        <v>#REF!</v>
      </c>
      <c r="E338" s="128" t="e">
        <f>+'RT (12)'!#REF!</f>
        <v>#REF!</v>
      </c>
      <c r="F338" s="128" t="e">
        <f>+'RT (12)'!#REF!</f>
        <v>#REF!</v>
      </c>
      <c r="G338" s="128">
        <f>+'RT (12)'!A15</f>
        <v>1</v>
      </c>
      <c r="H338" s="128" t="str">
        <f>+'RT (12)'!B15</f>
        <v>Corporate Income Tax (CIT)</v>
      </c>
      <c r="I338" s="128">
        <f>+'RT (12)'!C15</f>
        <v>0</v>
      </c>
      <c r="J338" s="128">
        <f>+'RT (12)'!D15</f>
        <v>1000000</v>
      </c>
      <c r="K338" s="128">
        <f>+'RT (12)'!E15</f>
        <v>0</v>
      </c>
      <c r="L338" s="128">
        <f>+'RT (12)'!F15</f>
        <v>1000000</v>
      </c>
      <c r="M338" s="128">
        <f>+'RT (12)'!G15</f>
        <v>0</v>
      </c>
      <c r="N338" s="128">
        <f>+'RT (12)'!H15</f>
        <v>0</v>
      </c>
      <c r="O338" s="128">
        <f>+'RT (12)'!I15</f>
        <v>0</v>
      </c>
      <c r="P338" s="128">
        <f>+'RT (12)'!J15</f>
        <v>0</v>
      </c>
      <c r="Q338" s="128">
        <f>+'RT (12)'!K15</f>
        <v>0</v>
      </c>
      <c r="R338" s="128">
        <f>+'RT (12)'!L15</f>
        <v>1000000</v>
      </c>
      <c r="S338" s="128" t="str">
        <f>+'RT (12)'!M15</f>
        <v>Not material difference</v>
      </c>
      <c r="T338" s="178">
        <f t="shared" si="20"/>
        <v>1000000</v>
      </c>
      <c r="U338" s="19">
        <f t="shared" si="21"/>
        <v>0</v>
      </c>
      <c r="V338" s="178">
        <f t="shared" si="22"/>
        <v>1000000</v>
      </c>
      <c r="W338" s="19">
        <f t="shared" si="23"/>
        <v>0</v>
      </c>
    </row>
    <row r="339" spans="1:23">
      <c r="A339" s="128">
        <v>12</v>
      </c>
      <c r="B339" s="128" t="e">
        <f>+'RT (12)'!#REF!</f>
        <v>#REF!</v>
      </c>
      <c r="C339" s="128" t="e">
        <f>+'RT (12)'!#REF!</f>
        <v>#REF!</v>
      </c>
      <c r="D339" s="128" t="e">
        <f>+'RT (12)'!#REF!</f>
        <v>#REF!</v>
      </c>
      <c r="E339" s="128" t="e">
        <f>+'RT (12)'!#REF!</f>
        <v>#REF!</v>
      </c>
      <c r="F339" s="128" t="e">
        <f>+'RT (12)'!#REF!</f>
        <v>#REF!</v>
      </c>
      <c r="G339" s="128">
        <f>+'RT (12)'!A16</f>
        <v>2</v>
      </c>
      <c r="H339" s="128" t="str">
        <f>+'RT (12)'!B16</f>
        <v>Commercial Tax</v>
      </c>
      <c r="I339" s="128">
        <f>+'RT (12)'!C16</f>
        <v>0</v>
      </c>
      <c r="J339" s="128">
        <f>+'RT (12)'!D16</f>
        <v>9000000</v>
      </c>
      <c r="K339" s="128">
        <f>+'RT (12)'!E16</f>
        <v>0</v>
      </c>
      <c r="L339" s="128">
        <f>+'RT (12)'!F16</f>
        <v>9000000</v>
      </c>
      <c r="M339" s="128">
        <f>+'RT (12)'!G16</f>
        <v>0</v>
      </c>
      <c r="N339" s="128">
        <f>+'RT (12)'!H16</f>
        <v>0</v>
      </c>
      <c r="O339" s="128">
        <f>+'RT (12)'!I16</f>
        <v>0</v>
      </c>
      <c r="P339" s="128">
        <f>+'RT (12)'!J16</f>
        <v>0</v>
      </c>
      <c r="Q339" s="128">
        <f>+'RT (12)'!K16</f>
        <v>0</v>
      </c>
      <c r="R339" s="128">
        <f>+'RT (12)'!L16</f>
        <v>9000000</v>
      </c>
      <c r="S339" s="128" t="str">
        <f>+'RT (12)'!M16</f>
        <v>Tax not reported by the Govt Body</v>
      </c>
      <c r="T339" s="178">
        <f t="shared" si="20"/>
        <v>9000000</v>
      </c>
      <c r="U339" s="19">
        <f t="shared" si="21"/>
        <v>0</v>
      </c>
      <c r="V339" s="178">
        <f t="shared" si="22"/>
        <v>9000000</v>
      </c>
      <c r="W339" s="19">
        <f t="shared" si="23"/>
        <v>0</v>
      </c>
    </row>
    <row r="340" spans="1:23">
      <c r="A340" s="128">
        <v>12</v>
      </c>
      <c r="B340" s="128" t="e">
        <f>+'RT (12)'!#REF!</f>
        <v>#REF!</v>
      </c>
      <c r="C340" s="128" t="e">
        <f>+'RT (12)'!#REF!</f>
        <v>#REF!</v>
      </c>
      <c r="D340" s="128" t="e">
        <f>+'RT (12)'!#REF!</f>
        <v>#REF!</v>
      </c>
      <c r="E340" s="128" t="e">
        <f>+'RT (12)'!#REF!</f>
        <v>#REF!</v>
      </c>
      <c r="F340" s="128" t="e">
        <f>+'RT (12)'!#REF!</f>
        <v>#REF!</v>
      </c>
      <c r="G340" s="128">
        <f>+'RT (12)'!A18</f>
        <v>4</v>
      </c>
      <c r="H340" s="128" t="str">
        <f>+'RT (12)'!B18</f>
        <v>Customs Duties</v>
      </c>
      <c r="I340" s="128">
        <f>+'RT (12)'!C18</f>
        <v>0</v>
      </c>
      <c r="J340" s="128">
        <f>+'RT (12)'!D18</f>
        <v>0</v>
      </c>
      <c r="K340" s="128">
        <f>+'RT (12)'!E18</f>
        <v>0</v>
      </c>
      <c r="L340" s="128">
        <f>+'RT (12)'!F18</f>
        <v>0</v>
      </c>
      <c r="M340" s="128">
        <f>+'RT (12)'!G18</f>
        <v>0</v>
      </c>
      <c r="N340" s="128">
        <f>+'RT (12)'!H18</f>
        <v>0</v>
      </c>
      <c r="O340" s="128">
        <f>+'RT (12)'!I18</f>
        <v>0</v>
      </c>
      <c r="P340" s="128">
        <f>+'RT (12)'!J18</f>
        <v>0</v>
      </c>
      <c r="Q340" s="128">
        <f>+'RT (12)'!K18</f>
        <v>0</v>
      </c>
      <c r="R340" s="128">
        <f>+'RT (12)'!L18</f>
        <v>0</v>
      </c>
      <c r="S340" s="128">
        <f>+'RT (12)'!M18</f>
        <v>0</v>
      </c>
      <c r="T340" s="178">
        <f t="shared" si="20"/>
        <v>0</v>
      </c>
      <c r="U340" s="19">
        <f t="shared" si="21"/>
        <v>0</v>
      </c>
      <c r="V340" s="178">
        <f t="shared" si="22"/>
        <v>0</v>
      </c>
      <c r="W340" s="19">
        <f t="shared" si="23"/>
        <v>0</v>
      </c>
    </row>
    <row r="341" spans="1:23">
      <c r="A341" s="128">
        <v>12</v>
      </c>
      <c r="B341" s="128" t="e">
        <f>+'RT (12)'!#REF!</f>
        <v>#REF!</v>
      </c>
      <c r="C341" s="128" t="e">
        <f>+'RT (12)'!#REF!</f>
        <v>#REF!</v>
      </c>
      <c r="D341" s="128" t="e">
        <f>+'RT (12)'!#REF!</f>
        <v>#REF!</v>
      </c>
      <c r="E341" s="128" t="e">
        <f>+'RT (12)'!#REF!</f>
        <v>#REF!</v>
      </c>
      <c r="F341" s="128" t="e">
        <f>+'RT (12)'!#REF!</f>
        <v>#REF!</v>
      </c>
      <c r="G341" s="128">
        <f>+'RT (12)'!A19</f>
        <v>5</v>
      </c>
      <c r="H341" s="128" t="str">
        <f>+'RT (12)'!B19</f>
        <v>Stamp Duties</v>
      </c>
      <c r="I341" s="128">
        <f>+'RT (12)'!C19</f>
        <v>0</v>
      </c>
      <c r="J341" s="128">
        <f>+'RT (12)'!D19</f>
        <v>0</v>
      </c>
      <c r="K341" s="128">
        <f>+'RT (12)'!E19</f>
        <v>0</v>
      </c>
      <c r="L341" s="128">
        <f>+'RT (12)'!F19</f>
        <v>0</v>
      </c>
      <c r="M341" s="128">
        <f>+'RT (12)'!G19</f>
        <v>0</v>
      </c>
      <c r="N341" s="128">
        <f>+'RT (12)'!H19</f>
        <v>0</v>
      </c>
      <c r="O341" s="128">
        <f>+'RT (12)'!I19</f>
        <v>0</v>
      </c>
      <c r="P341" s="128">
        <f>+'RT (12)'!J19</f>
        <v>0</v>
      </c>
      <c r="Q341" s="128">
        <f>+'RT (12)'!K19</f>
        <v>0</v>
      </c>
      <c r="R341" s="128">
        <f>+'RT (12)'!L19</f>
        <v>0</v>
      </c>
      <c r="S341" s="128">
        <f>+'RT (12)'!M19</f>
        <v>0</v>
      </c>
      <c r="T341" s="178">
        <f t="shared" si="20"/>
        <v>0</v>
      </c>
      <c r="U341" s="19">
        <f t="shared" si="21"/>
        <v>0</v>
      </c>
      <c r="V341" s="178">
        <f t="shared" si="22"/>
        <v>0</v>
      </c>
      <c r="W341" s="19">
        <f t="shared" si="23"/>
        <v>0</v>
      </c>
    </row>
    <row r="342" spans="1:23">
      <c r="A342" s="128">
        <v>12</v>
      </c>
      <c r="B342" s="128" t="e">
        <f>+'RT (12)'!#REF!</f>
        <v>#REF!</v>
      </c>
      <c r="C342" s="128" t="e">
        <f>+'RT (12)'!#REF!</f>
        <v>#REF!</v>
      </c>
      <c r="D342" s="128" t="e">
        <f>+'RT (12)'!#REF!</f>
        <v>#REF!</v>
      </c>
      <c r="E342" s="128" t="e">
        <f>+'RT (12)'!#REF!</f>
        <v>#REF!</v>
      </c>
      <c r="F342" s="128" t="e">
        <f>+'RT (12)'!#REF!</f>
        <v>#REF!</v>
      </c>
      <c r="G342" s="128">
        <f>+'RT (12)'!A20</f>
        <v>6</v>
      </c>
      <c r="H342" s="128" t="str">
        <f>+'RT (12)'!B20</f>
        <v>Capital Gains Tax</v>
      </c>
      <c r="I342" s="128">
        <f>+'RT (12)'!C20</f>
        <v>0</v>
      </c>
      <c r="J342" s="128">
        <f>+'RT (12)'!D20</f>
        <v>0</v>
      </c>
      <c r="K342" s="128">
        <f>+'RT (12)'!E20</f>
        <v>0</v>
      </c>
      <c r="L342" s="128">
        <f>+'RT (12)'!F20</f>
        <v>0</v>
      </c>
      <c r="M342" s="128">
        <f>+'RT (12)'!G20</f>
        <v>0</v>
      </c>
      <c r="N342" s="128">
        <f>+'RT (12)'!H20</f>
        <v>0</v>
      </c>
      <c r="O342" s="128">
        <f>+'RT (12)'!I20</f>
        <v>0</v>
      </c>
      <c r="P342" s="128">
        <f>+'RT (12)'!J20</f>
        <v>0</v>
      </c>
      <c r="Q342" s="128">
        <f>+'RT (12)'!K20</f>
        <v>0</v>
      </c>
      <c r="R342" s="128">
        <f>+'RT (12)'!L20</f>
        <v>0</v>
      </c>
      <c r="S342" s="128">
        <f>+'RT (12)'!M20</f>
        <v>0</v>
      </c>
      <c r="T342" s="178">
        <f t="shared" si="20"/>
        <v>0</v>
      </c>
      <c r="U342" s="19">
        <f t="shared" si="21"/>
        <v>0</v>
      </c>
      <c r="V342" s="178">
        <f t="shared" si="22"/>
        <v>0</v>
      </c>
      <c r="W342" s="19">
        <f t="shared" si="23"/>
        <v>0</v>
      </c>
    </row>
    <row r="343" spans="1:23">
      <c r="A343" s="128">
        <v>12</v>
      </c>
      <c r="B343" s="128" t="e">
        <f>+'RT (12)'!#REF!</f>
        <v>#REF!</v>
      </c>
      <c r="C343" s="128" t="e">
        <f>+'RT (12)'!#REF!</f>
        <v>#REF!</v>
      </c>
      <c r="D343" s="128" t="e">
        <f>+'RT (12)'!#REF!</f>
        <v>#REF!</v>
      </c>
      <c r="E343" s="128" t="e">
        <f>+'RT (12)'!#REF!</f>
        <v>#REF!</v>
      </c>
      <c r="F343" s="128" t="e">
        <f>+'RT (12)'!#REF!</f>
        <v>#REF!</v>
      </c>
      <c r="G343" s="128">
        <f>+'RT (12)'!A21</f>
        <v>7</v>
      </c>
      <c r="H343" s="128" t="str">
        <f>+'RT (12)'!B21</f>
        <v>Withholding Tax</v>
      </c>
      <c r="I343" s="128">
        <f>+'RT (12)'!C21</f>
        <v>0</v>
      </c>
      <c r="J343" s="128">
        <f>+'RT (12)'!D21</f>
        <v>0</v>
      </c>
      <c r="K343" s="128">
        <f>+'RT (12)'!E21</f>
        <v>0</v>
      </c>
      <c r="L343" s="128">
        <f>+'RT (12)'!F21</f>
        <v>0</v>
      </c>
      <c r="M343" s="128">
        <f>+'RT (12)'!G21</f>
        <v>0</v>
      </c>
      <c r="N343" s="128">
        <f>+'RT (12)'!H21</f>
        <v>0</v>
      </c>
      <c r="O343" s="128">
        <f>+'RT (12)'!I21</f>
        <v>0</v>
      </c>
      <c r="P343" s="128">
        <f>+'RT (12)'!J21</f>
        <v>0</v>
      </c>
      <c r="Q343" s="128">
        <f>+'RT (12)'!K21</f>
        <v>0</v>
      </c>
      <c r="R343" s="128">
        <f>+'RT (12)'!L21</f>
        <v>0</v>
      </c>
      <c r="S343" s="128">
        <f>+'RT (12)'!M21</f>
        <v>0</v>
      </c>
      <c r="T343" s="178">
        <f t="shared" si="20"/>
        <v>0</v>
      </c>
      <c r="U343" s="19">
        <f t="shared" si="21"/>
        <v>0</v>
      </c>
      <c r="V343" s="178">
        <f t="shared" si="22"/>
        <v>0</v>
      </c>
      <c r="W343" s="19">
        <f t="shared" si="23"/>
        <v>0</v>
      </c>
    </row>
    <row r="344" spans="1:23">
      <c r="A344" s="128">
        <v>12</v>
      </c>
      <c r="B344" s="128" t="e">
        <f>+'RT (12)'!#REF!</f>
        <v>#REF!</v>
      </c>
      <c r="C344" s="128" t="e">
        <f>+'RT (12)'!#REF!</f>
        <v>#REF!</v>
      </c>
      <c r="D344" s="128" t="e">
        <f>+'RT (12)'!#REF!</f>
        <v>#REF!</v>
      </c>
      <c r="E344" s="128" t="e">
        <f>+'RT (12)'!#REF!</f>
        <v>#REF!</v>
      </c>
      <c r="F344" s="128" t="e">
        <f>+'RT (12)'!#REF!</f>
        <v>#REF!</v>
      </c>
      <c r="G344" s="128">
        <f>+'RT (12)'!A22</f>
        <v>8</v>
      </c>
      <c r="H344" s="128" t="str">
        <f>+'RT (12)'!B22</f>
        <v>Other significant payments (&gt; 50,000 USD)</v>
      </c>
      <c r="I344" s="128">
        <f>+'RT (12)'!C22</f>
        <v>0</v>
      </c>
      <c r="J344" s="128">
        <f>+'RT (12)'!D22</f>
        <v>0</v>
      </c>
      <c r="K344" s="128">
        <f>+'RT (12)'!E22</f>
        <v>0</v>
      </c>
      <c r="L344" s="128">
        <f>+'RT (12)'!F22</f>
        <v>0</v>
      </c>
      <c r="M344" s="128">
        <f>+'RT (12)'!G22</f>
        <v>0</v>
      </c>
      <c r="N344" s="128">
        <f>+'RT (12)'!H22</f>
        <v>0</v>
      </c>
      <c r="O344" s="128">
        <f>+'RT (12)'!I22</f>
        <v>0</v>
      </c>
      <c r="P344" s="128">
        <f>+'RT (12)'!J22</f>
        <v>0</v>
      </c>
      <c r="Q344" s="128">
        <f>+'RT (12)'!K22</f>
        <v>0</v>
      </c>
      <c r="R344" s="128">
        <f>+'RT (12)'!L22</f>
        <v>0</v>
      </c>
      <c r="S344" s="128">
        <f>+'RT (12)'!M22</f>
        <v>0</v>
      </c>
      <c r="T344" s="178">
        <f t="shared" si="20"/>
        <v>0</v>
      </c>
      <c r="U344" s="19">
        <f t="shared" si="21"/>
        <v>0</v>
      </c>
      <c r="V344" s="178">
        <f t="shared" si="22"/>
        <v>0</v>
      </c>
      <c r="W344" s="19">
        <f t="shared" si="23"/>
        <v>0</v>
      </c>
    </row>
    <row r="345" spans="1:23">
      <c r="A345" s="128">
        <v>12</v>
      </c>
      <c r="B345" s="128" t="e">
        <f>+'RT (12)'!#REF!</f>
        <v>#REF!</v>
      </c>
      <c r="C345" s="128" t="e">
        <f>+'RT (12)'!#REF!</f>
        <v>#REF!</v>
      </c>
      <c r="D345" s="128" t="e">
        <f>+'RT (12)'!#REF!</f>
        <v>#REF!</v>
      </c>
      <c r="E345" s="128" t="e">
        <f>+'RT (12)'!#REF!</f>
        <v>#REF!</v>
      </c>
      <c r="F345" s="128" t="e">
        <f>+'RT (12)'!#REF!</f>
        <v>#REF!</v>
      </c>
      <c r="G345" s="128">
        <f>+'RT (12)'!A23</f>
        <v>0</v>
      </c>
      <c r="H345" s="128" t="str">
        <f>+'RT (12)'!B23</f>
        <v>MoM (ME 1-ME 2-ME 3)</v>
      </c>
      <c r="I345" s="128">
        <f>+'RT (12)'!C23</f>
        <v>0</v>
      </c>
      <c r="J345" s="128">
        <f>+'RT (12)'!D23</f>
        <v>263505200</v>
      </c>
      <c r="K345" s="128">
        <f>+'RT (12)'!E23</f>
        <v>0</v>
      </c>
      <c r="L345" s="128">
        <f>+'RT (12)'!F23</f>
        <v>263505200</v>
      </c>
      <c r="M345" s="128">
        <f>+'RT (12)'!G23</f>
        <v>0</v>
      </c>
      <c r="N345" s="128">
        <f>+'RT (12)'!H23</f>
        <v>258683700</v>
      </c>
      <c r="O345" s="128">
        <f>+'RT (12)'!I23</f>
        <v>0</v>
      </c>
      <c r="P345" s="128">
        <f>+'RT (12)'!J23</f>
        <v>258683700</v>
      </c>
      <c r="Q345" s="128">
        <f>+'RT (12)'!K23</f>
        <v>0</v>
      </c>
      <c r="R345" s="128">
        <f>+'RT (12)'!L23</f>
        <v>4821500</v>
      </c>
      <c r="S345" s="128">
        <f>+'RT (12)'!M23</f>
        <v>0</v>
      </c>
      <c r="T345" s="178">
        <f t="shared" si="20"/>
        <v>4821500</v>
      </c>
      <c r="U345" s="19">
        <f t="shared" si="21"/>
        <v>0</v>
      </c>
      <c r="V345" s="178">
        <f t="shared" si="22"/>
        <v>4821500</v>
      </c>
      <c r="W345" s="19">
        <f t="shared" si="23"/>
        <v>0</v>
      </c>
    </row>
    <row r="346" spans="1:23">
      <c r="A346" s="128">
        <v>12</v>
      </c>
      <c r="B346" s="128" t="e">
        <f>+'RT (12)'!#REF!</f>
        <v>#REF!</v>
      </c>
      <c r="C346" s="128" t="e">
        <f>+'RT (12)'!#REF!</f>
        <v>#REF!</v>
      </c>
      <c r="D346" s="128" t="e">
        <f>+'RT (12)'!#REF!</f>
        <v>#REF!</v>
      </c>
      <c r="E346" s="128" t="e">
        <f>+'RT (12)'!#REF!</f>
        <v>#REF!</v>
      </c>
      <c r="F346" s="128" t="e">
        <f>+'RT (12)'!#REF!</f>
        <v>#REF!</v>
      </c>
      <c r="G346" s="128">
        <f>+'RT (12)'!A24</f>
        <v>9</v>
      </c>
      <c r="H346" s="128" t="str">
        <f>+'RT (12)'!B24</f>
        <v>Royalties</v>
      </c>
      <c r="I346" s="128">
        <f>+'RT (12)'!C24</f>
        <v>0</v>
      </c>
      <c r="J346" s="128">
        <f>+'RT (12)'!D24</f>
        <v>5524800</v>
      </c>
      <c r="K346" s="128">
        <f>+'RT (12)'!E24</f>
        <v>0</v>
      </c>
      <c r="L346" s="128">
        <f>+'RT (12)'!F24</f>
        <v>5524800</v>
      </c>
      <c r="M346" s="128">
        <f>+'RT (12)'!G24</f>
        <v>0</v>
      </c>
      <c r="N346" s="128">
        <f>+'RT (12)'!H24</f>
        <v>5524800</v>
      </c>
      <c r="O346" s="128">
        <f>+'RT (12)'!I24</f>
        <v>0</v>
      </c>
      <c r="P346" s="128">
        <f>+'RT (12)'!J24</f>
        <v>5524800</v>
      </c>
      <c r="Q346" s="128">
        <f>+'RT (12)'!K24</f>
        <v>0</v>
      </c>
      <c r="R346" s="128">
        <f>+'RT (12)'!L24</f>
        <v>0</v>
      </c>
      <c r="S346" s="128">
        <f>+'RT (12)'!M24</f>
        <v>0</v>
      </c>
      <c r="T346" s="178">
        <f t="shared" si="20"/>
        <v>0</v>
      </c>
      <c r="U346" s="19">
        <f t="shared" si="21"/>
        <v>0</v>
      </c>
      <c r="V346" s="178">
        <f t="shared" si="22"/>
        <v>0</v>
      </c>
      <c r="W346" s="19">
        <f t="shared" si="23"/>
        <v>0</v>
      </c>
    </row>
    <row r="347" spans="1:23">
      <c r="A347" s="128">
        <v>12</v>
      </c>
      <c r="B347" s="128" t="e">
        <f>+'RT (12)'!#REF!</f>
        <v>#REF!</v>
      </c>
      <c r="C347" s="128" t="e">
        <f>+'RT (12)'!#REF!</f>
        <v>#REF!</v>
      </c>
      <c r="D347" s="128" t="e">
        <f>+'RT (12)'!#REF!</f>
        <v>#REF!</v>
      </c>
      <c r="E347" s="128" t="e">
        <f>+'RT (12)'!#REF!</f>
        <v>#REF!</v>
      </c>
      <c r="F347" s="128" t="e">
        <f>+'RT (12)'!#REF!</f>
        <v>#REF!</v>
      </c>
      <c r="G347" s="128">
        <f>+'RT (12)'!A25</f>
        <v>10</v>
      </c>
      <c r="H347" s="128" t="str">
        <f>+'RT (12)'!B25</f>
        <v>Signature Bonus</v>
      </c>
      <c r="I347" s="128">
        <f>+'RT (12)'!C25</f>
        <v>0</v>
      </c>
      <c r="J347" s="128">
        <f>+'RT (12)'!D25</f>
        <v>6500000</v>
      </c>
      <c r="K347" s="128">
        <f>+'RT (12)'!E25</f>
        <v>0</v>
      </c>
      <c r="L347" s="128">
        <f>+'RT (12)'!F25</f>
        <v>6500000</v>
      </c>
      <c r="M347" s="128">
        <f>+'RT (12)'!G25</f>
        <v>0</v>
      </c>
      <c r="N347" s="128">
        <f>+'RT (12)'!H25</f>
        <v>1500000</v>
      </c>
      <c r="O347" s="128">
        <f>+'RT (12)'!I25</f>
        <v>0</v>
      </c>
      <c r="P347" s="128">
        <f>+'RT (12)'!J25</f>
        <v>1500000</v>
      </c>
      <c r="Q347" s="128">
        <f>+'RT (12)'!K25</f>
        <v>0</v>
      </c>
      <c r="R347" s="128">
        <f>+'RT (12)'!L25</f>
        <v>5000000</v>
      </c>
      <c r="S347" s="128" t="str">
        <f>+'RT (12)'!M25</f>
        <v>Not material difference</v>
      </c>
      <c r="T347" s="178">
        <f t="shared" si="20"/>
        <v>5000000</v>
      </c>
      <c r="U347" s="19">
        <f t="shared" si="21"/>
        <v>0</v>
      </c>
      <c r="V347" s="178">
        <f t="shared" si="22"/>
        <v>5000000</v>
      </c>
      <c r="W347" s="19">
        <f t="shared" si="23"/>
        <v>0</v>
      </c>
    </row>
    <row r="348" spans="1:23">
      <c r="A348" s="128">
        <v>12</v>
      </c>
      <c r="B348" s="128" t="e">
        <f>+'RT (12)'!#REF!</f>
        <v>#REF!</v>
      </c>
      <c r="C348" s="128" t="e">
        <f>+'RT (12)'!#REF!</f>
        <v>#REF!</v>
      </c>
      <c r="D348" s="128" t="e">
        <f>+'RT (12)'!#REF!</f>
        <v>#REF!</v>
      </c>
      <c r="E348" s="128" t="e">
        <f>+'RT (12)'!#REF!</f>
        <v>#REF!</v>
      </c>
      <c r="F348" s="128" t="e">
        <f>+'RT (12)'!#REF!</f>
        <v>#REF!</v>
      </c>
      <c r="G348" s="128">
        <f>+'RT (12)'!A26</f>
        <v>11</v>
      </c>
      <c r="H348" s="128" t="str">
        <f>+'RT (12)'!B26</f>
        <v>Production Split</v>
      </c>
      <c r="I348" s="128">
        <f>+'RT (12)'!C26</f>
        <v>0</v>
      </c>
      <c r="J348" s="128">
        <f>+'RT (12)'!D26</f>
        <v>178635200</v>
      </c>
      <c r="K348" s="128">
        <f>+'RT (12)'!E26</f>
        <v>0</v>
      </c>
      <c r="L348" s="128">
        <f>+'RT (12)'!F26</f>
        <v>178635200</v>
      </c>
      <c r="M348" s="128">
        <f>+'RT (12)'!G26</f>
        <v>0</v>
      </c>
      <c r="N348" s="128">
        <f>+'RT (12)'!H26</f>
        <v>178635200</v>
      </c>
      <c r="O348" s="128">
        <f>+'RT (12)'!I26</f>
        <v>0</v>
      </c>
      <c r="P348" s="128">
        <f>+'RT (12)'!J26</f>
        <v>178635200</v>
      </c>
      <c r="Q348" s="128">
        <f>+'RT (12)'!K26</f>
        <v>0</v>
      </c>
      <c r="R348" s="128">
        <f>+'RT (12)'!L26</f>
        <v>0</v>
      </c>
      <c r="S348" s="128">
        <f>+'RT (12)'!M26</f>
        <v>0</v>
      </c>
      <c r="T348" s="178">
        <f t="shared" si="20"/>
        <v>0</v>
      </c>
      <c r="U348" s="19">
        <f t="shared" si="21"/>
        <v>0</v>
      </c>
      <c r="V348" s="178">
        <f t="shared" si="22"/>
        <v>0</v>
      </c>
      <c r="W348" s="19">
        <f t="shared" si="23"/>
        <v>0</v>
      </c>
    </row>
    <row r="349" spans="1:23">
      <c r="A349" s="128">
        <v>12</v>
      </c>
      <c r="B349" s="128" t="e">
        <f>+'RT (12)'!#REF!</f>
        <v>#REF!</v>
      </c>
      <c r="C349" s="128" t="e">
        <f>+'RT (12)'!#REF!</f>
        <v>#REF!</v>
      </c>
      <c r="D349" s="128" t="e">
        <f>+'RT (12)'!#REF!</f>
        <v>#REF!</v>
      </c>
      <c r="E349" s="128" t="e">
        <f>+'RT (12)'!#REF!</f>
        <v>#REF!</v>
      </c>
      <c r="F349" s="128" t="e">
        <f>+'RT (12)'!#REF!</f>
        <v>#REF!</v>
      </c>
      <c r="G349" s="128">
        <f>+'RT (12)'!A27</f>
        <v>12</v>
      </c>
      <c r="H349" s="128" t="str">
        <f>+'RT (12)'!B27</f>
        <v>Dead Rent Fees</v>
      </c>
      <c r="I349" s="128">
        <f>+'RT (12)'!C27</f>
        <v>0</v>
      </c>
      <c r="J349" s="128">
        <f>+'RT (12)'!D27</f>
        <v>72845200</v>
      </c>
      <c r="K349" s="128">
        <f>+'RT (12)'!E27</f>
        <v>0</v>
      </c>
      <c r="L349" s="128">
        <f>+'RT (12)'!F27</f>
        <v>72845200</v>
      </c>
      <c r="M349" s="128">
        <f>+'RT (12)'!G27</f>
        <v>0</v>
      </c>
      <c r="N349" s="128">
        <f>+'RT (12)'!H27</f>
        <v>72845200</v>
      </c>
      <c r="O349" s="128">
        <f>+'RT (12)'!I27</f>
        <v>0</v>
      </c>
      <c r="P349" s="128">
        <f>+'RT (12)'!J27</f>
        <v>72845200</v>
      </c>
      <c r="Q349" s="128">
        <f>+'RT (12)'!K27</f>
        <v>0</v>
      </c>
      <c r="R349" s="128">
        <f>+'RT (12)'!L27</f>
        <v>0</v>
      </c>
      <c r="S349" s="128">
        <f>+'RT (12)'!M27</f>
        <v>0</v>
      </c>
      <c r="T349" s="178">
        <f t="shared" si="20"/>
        <v>0</v>
      </c>
      <c r="U349" s="19">
        <f t="shared" si="21"/>
        <v>0</v>
      </c>
      <c r="V349" s="178">
        <f t="shared" si="22"/>
        <v>0</v>
      </c>
      <c r="W349" s="19">
        <f t="shared" si="23"/>
        <v>0</v>
      </c>
    </row>
    <row r="350" spans="1:23">
      <c r="A350" s="128">
        <v>12</v>
      </c>
      <c r="B350" s="128" t="e">
        <f>+'RT (12)'!#REF!</f>
        <v>#REF!</v>
      </c>
      <c r="C350" s="128" t="e">
        <f>+'RT (12)'!#REF!</f>
        <v>#REF!</v>
      </c>
      <c r="D350" s="128" t="e">
        <f>+'RT (12)'!#REF!</f>
        <v>#REF!</v>
      </c>
      <c r="E350" s="128" t="e">
        <f>+'RT (12)'!#REF!</f>
        <v>#REF!</v>
      </c>
      <c r="F350" s="128" t="e">
        <f>+'RT (12)'!#REF!</f>
        <v>#REF!</v>
      </c>
      <c r="G350" s="128">
        <f>+'RT (12)'!A28</f>
        <v>13</v>
      </c>
      <c r="H350" s="128" t="str">
        <f>+'RT (12)'!B28</f>
        <v>Licence Fees</v>
      </c>
      <c r="I350" s="128">
        <f>+'RT (12)'!C28</f>
        <v>0</v>
      </c>
      <c r="J350" s="128">
        <f>+'RT (12)'!D28</f>
        <v>0</v>
      </c>
      <c r="K350" s="128">
        <f>+'RT (12)'!E28</f>
        <v>0</v>
      </c>
      <c r="L350" s="128">
        <f>+'RT (12)'!F28</f>
        <v>0</v>
      </c>
      <c r="M350" s="128">
        <f>+'RT (12)'!G28</f>
        <v>0</v>
      </c>
      <c r="N350" s="128">
        <f>+'RT (12)'!H28</f>
        <v>0</v>
      </c>
      <c r="O350" s="128">
        <f>+'RT (12)'!I28</f>
        <v>0</v>
      </c>
      <c r="P350" s="128">
        <f>+'RT (12)'!J28</f>
        <v>0</v>
      </c>
      <c r="Q350" s="128">
        <f>+'RT (12)'!K28</f>
        <v>0</v>
      </c>
      <c r="R350" s="128">
        <f>+'RT (12)'!L28</f>
        <v>0</v>
      </c>
      <c r="S350" s="128">
        <f>+'RT (12)'!M28</f>
        <v>0</v>
      </c>
      <c r="T350" s="178">
        <f t="shared" si="20"/>
        <v>0</v>
      </c>
      <c r="U350" s="19">
        <f t="shared" si="21"/>
        <v>0</v>
      </c>
      <c r="V350" s="178">
        <f t="shared" si="22"/>
        <v>0</v>
      </c>
      <c r="W350" s="19">
        <f t="shared" si="23"/>
        <v>0</v>
      </c>
    </row>
    <row r="351" spans="1:23">
      <c r="A351" s="128">
        <v>12</v>
      </c>
      <c r="B351" s="128" t="e">
        <f>+'RT (12)'!#REF!</f>
        <v>#REF!</v>
      </c>
      <c r="C351" s="128" t="e">
        <f>+'RT (12)'!#REF!</f>
        <v>#REF!</v>
      </c>
      <c r="D351" s="128" t="e">
        <f>+'RT (12)'!#REF!</f>
        <v>#REF!</v>
      </c>
      <c r="E351" s="128" t="e">
        <f>+'RT (12)'!#REF!</f>
        <v>#REF!</v>
      </c>
      <c r="F351" s="128" t="e">
        <f>+'RT (12)'!#REF!</f>
        <v>#REF!</v>
      </c>
      <c r="G351" s="128">
        <f>+'RT (12)'!A29</f>
        <v>14</v>
      </c>
      <c r="H351" s="128" t="str">
        <f>+'RT (12)'!B29</f>
        <v>Dividends</v>
      </c>
      <c r="I351" s="128">
        <f>+'RT (12)'!C29</f>
        <v>0</v>
      </c>
      <c r="J351" s="128">
        <f>+'RT (12)'!D29</f>
        <v>0</v>
      </c>
      <c r="K351" s="128">
        <f>+'RT (12)'!E29</f>
        <v>0</v>
      </c>
      <c r="L351" s="128">
        <f>+'RT (12)'!F29</f>
        <v>0</v>
      </c>
      <c r="M351" s="128">
        <f>+'RT (12)'!G29</f>
        <v>0</v>
      </c>
      <c r="N351" s="128">
        <f>+'RT (12)'!H29</f>
        <v>0</v>
      </c>
      <c r="O351" s="128">
        <f>+'RT (12)'!I29</f>
        <v>0</v>
      </c>
      <c r="P351" s="128">
        <f>+'RT (12)'!J29</f>
        <v>0</v>
      </c>
      <c r="Q351" s="128">
        <f>+'RT (12)'!K29</f>
        <v>0</v>
      </c>
      <c r="R351" s="128">
        <f>+'RT (12)'!L29</f>
        <v>0</v>
      </c>
      <c r="S351" s="128">
        <f>+'RT (12)'!M29</f>
        <v>0</v>
      </c>
      <c r="T351" s="178">
        <f t="shared" si="20"/>
        <v>0</v>
      </c>
      <c r="U351" s="19">
        <f t="shared" si="21"/>
        <v>0</v>
      </c>
      <c r="V351" s="178">
        <f t="shared" si="22"/>
        <v>0</v>
      </c>
      <c r="W351" s="19">
        <f t="shared" si="23"/>
        <v>0</v>
      </c>
    </row>
    <row r="352" spans="1:23">
      <c r="A352" s="128">
        <v>12</v>
      </c>
      <c r="B352" s="128" t="e">
        <f>+'RT (12)'!#REF!</f>
        <v>#REF!</v>
      </c>
      <c r="C352" s="128" t="e">
        <f>+'RT (12)'!#REF!</f>
        <v>#REF!</v>
      </c>
      <c r="D352" s="128" t="e">
        <f>+'RT (12)'!#REF!</f>
        <v>#REF!</v>
      </c>
      <c r="E352" s="128" t="e">
        <f>+'RT (12)'!#REF!</f>
        <v>#REF!</v>
      </c>
      <c r="F352" s="128" t="e">
        <f>+'RT (12)'!#REF!</f>
        <v>#REF!</v>
      </c>
      <c r="G352" s="128">
        <f>+'RT (12)'!A32</f>
        <v>17</v>
      </c>
      <c r="H352" s="128" t="str">
        <f>+'RT (12)'!B32</f>
        <v>Other significant payments (&gt; 50,000 USD)</v>
      </c>
      <c r="I352" s="128">
        <f>+'RT (12)'!C32</f>
        <v>0</v>
      </c>
      <c r="J352" s="128">
        <f>+'RT (12)'!D32</f>
        <v>0</v>
      </c>
      <c r="K352" s="128">
        <f>+'RT (12)'!E32</f>
        <v>0</v>
      </c>
      <c r="L352" s="128">
        <f>+'RT (12)'!F32</f>
        <v>0</v>
      </c>
      <c r="M352" s="128">
        <f>+'RT (12)'!G32</f>
        <v>0</v>
      </c>
      <c r="N352" s="128">
        <f>+'RT (12)'!H32</f>
        <v>0</v>
      </c>
      <c r="O352" s="128">
        <f>+'RT (12)'!I32</f>
        <v>0</v>
      </c>
      <c r="P352" s="128">
        <f>+'RT (12)'!J32</f>
        <v>0</v>
      </c>
      <c r="Q352" s="128">
        <f>+'RT (12)'!K32</f>
        <v>0</v>
      </c>
      <c r="R352" s="128">
        <f>+'RT (12)'!L32</f>
        <v>0</v>
      </c>
      <c r="S352" s="128">
        <f>+'RT (12)'!M32</f>
        <v>0</v>
      </c>
      <c r="T352" s="178">
        <f t="shared" si="20"/>
        <v>0</v>
      </c>
      <c r="U352" s="19">
        <f t="shared" si="21"/>
        <v>0</v>
      </c>
      <c r="V352" s="178">
        <f t="shared" si="22"/>
        <v>0</v>
      </c>
      <c r="W352" s="19">
        <f t="shared" si="23"/>
        <v>0</v>
      </c>
    </row>
    <row r="353" spans="1:23">
      <c r="A353" s="128">
        <v>12</v>
      </c>
      <c r="B353" s="128" t="e">
        <f>+'RT (12)'!#REF!</f>
        <v>#REF!</v>
      </c>
      <c r="C353" s="128" t="e">
        <f>+'RT (12)'!#REF!</f>
        <v>#REF!</v>
      </c>
      <c r="D353" s="128" t="e">
        <f>+'RT (12)'!#REF!</f>
        <v>#REF!</v>
      </c>
      <c r="E353" s="128" t="e">
        <f>+'RT (12)'!#REF!</f>
        <v>#REF!</v>
      </c>
      <c r="F353" s="128" t="e">
        <f>+'RT (12)'!#REF!</f>
        <v>#REF!</v>
      </c>
      <c r="G353" s="128">
        <f>+'RT (12)'!A33</f>
        <v>0</v>
      </c>
      <c r="H353" s="128">
        <f>+'RT (12)'!B33</f>
        <v>0</v>
      </c>
      <c r="I353" s="128">
        <f>+'RT (12)'!C33</f>
        <v>0</v>
      </c>
      <c r="J353" s="128">
        <f>+'RT (12)'!D33</f>
        <v>0</v>
      </c>
      <c r="K353" s="128">
        <f>+'RT (12)'!E33</f>
        <v>0</v>
      </c>
      <c r="L353" s="128">
        <f>+'RT (12)'!F33</f>
        <v>0</v>
      </c>
      <c r="M353" s="128">
        <f>+'RT (12)'!G33</f>
        <v>0</v>
      </c>
      <c r="N353" s="128">
        <f>+'RT (12)'!H33</f>
        <v>0</v>
      </c>
      <c r="O353" s="128">
        <f>+'RT (12)'!I33</f>
        <v>0</v>
      </c>
      <c r="P353" s="128">
        <f>+'RT (12)'!J33</f>
        <v>0</v>
      </c>
      <c r="Q353" s="128">
        <f>+'RT (12)'!K33</f>
        <v>0</v>
      </c>
      <c r="R353" s="128">
        <f>+'RT (12)'!L33</f>
        <v>0</v>
      </c>
      <c r="S353" s="128">
        <f>+'RT (12)'!M33</f>
        <v>0</v>
      </c>
      <c r="T353" s="178">
        <f t="shared" si="20"/>
        <v>0</v>
      </c>
      <c r="U353" s="19">
        <f t="shared" si="21"/>
        <v>0</v>
      </c>
      <c r="V353" s="178">
        <f t="shared" si="22"/>
        <v>0</v>
      </c>
      <c r="W353" s="19">
        <f t="shared" si="23"/>
        <v>0</v>
      </c>
    </row>
    <row r="354" spans="1:23">
      <c r="A354" s="128">
        <v>12</v>
      </c>
      <c r="B354" s="128" t="e">
        <f>+'RT (12)'!#REF!</f>
        <v>#REF!</v>
      </c>
      <c r="C354" s="128" t="e">
        <f>+'RT (12)'!#REF!</f>
        <v>#REF!</v>
      </c>
      <c r="D354" s="128" t="e">
        <f>+'RT (12)'!#REF!</f>
        <v>#REF!</v>
      </c>
      <c r="E354" s="128" t="e">
        <f>+'RT (12)'!#REF!</f>
        <v>#REF!</v>
      </c>
      <c r="F354" s="128" t="e">
        <f>+'RT (12)'!#REF!</f>
        <v>#REF!</v>
      </c>
      <c r="G354" s="128">
        <f>+'RT (12)'!A34</f>
        <v>0</v>
      </c>
      <c r="H354" s="128">
        <f>+'RT (12)'!B34</f>
        <v>0</v>
      </c>
      <c r="I354" s="128">
        <f>+'RT (12)'!C34</f>
        <v>0</v>
      </c>
      <c r="J354" s="128">
        <f>+'RT (12)'!D34</f>
        <v>0</v>
      </c>
      <c r="K354" s="128">
        <f>+'RT (12)'!E34</f>
        <v>0</v>
      </c>
      <c r="L354" s="128">
        <f>+'RT (12)'!F34</f>
        <v>0</v>
      </c>
      <c r="M354" s="128">
        <f>+'RT (12)'!G34</f>
        <v>0</v>
      </c>
      <c r="N354" s="128">
        <f>+'RT (12)'!H34</f>
        <v>0</v>
      </c>
      <c r="O354" s="128">
        <f>+'RT (12)'!I34</f>
        <v>0</v>
      </c>
      <c r="P354" s="128">
        <f>+'RT (12)'!J34</f>
        <v>0</v>
      </c>
      <c r="Q354" s="128">
        <f>+'RT (12)'!K34</f>
        <v>0</v>
      </c>
      <c r="R354" s="128">
        <f>+'RT (12)'!L34</f>
        <v>0</v>
      </c>
      <c r="S354" s="128">
        <f>+'RT (12)'!M34</f>
        <v>0</v>
      </c>
      <c r="T354" s="178">
        <f t="shared" si="20"/>
        <v>0</v>
      </c>
      <c r="U354" s="19">
        <f t="shared" si="21"/>
        <v>0</v>
      </c>
      <c r="V354" s="178">
        <f t="shared" si="22"/>
        <v>0</v>
      </c>
      <c r="W354" s="19">
        <f t="shared" si="23"/>
        <v>0</v>
      </c>
    </row>
    <row r="355" spans="1:23">
      <c r="A355" s="128">
        <v>12</v>
      </c>
      <c r="B355" s="128" t="e">
        <f>+'RT (12)'!#REF!</f>
        <v>#REF!</v>
      </c>
      <c r="C355" s="128" t="e">
        <f>+'RT (12)'!#REF!</f>
        <v>#REF!</v>
      </c>
      <c r="D355" s="128" t="e">
        <f>+'RT (12)'!#REF!</f>
        <v>#REF!</v>
      </c>
      <c r="E355" s="128" t="e">
        <f>+'RT (12)'!#REF!</f>
        <v>#REF!</v>
      </c>
      <c r="F355" s="128" t="e">
        <f>+'RT (12)'!#REF!</f>
        <v>#REF!</v>
      </c>
      <c r="G355" s="128">
        <f>+'RT (12)'!A35</f>
        <v>0</v>
      </c>
      <c r="H355" s="128">
        <f>+'RT (12)'!B35</f>
        <v>0</v>
      </c>
      <c r="I355" s="128">
        <f>+'RT (12)'!C35</f>
        <v>0</v>
      </c>
      <c r="J355" s="128">
        <f>+'RT (12)'!D35</f>
        <v>0</v>
      </c>
      <c r="K355" s="128">
        <f>+'RT (12)'!E35</f>
        <v>0</v>
      </c>
      <c r="L355" s="128">
        <f>+'RT (12)'!F35</f>
        <v>0</v>
      </c>
      <c r="M355" s="128">
        <f>+'RT (12)'!G35</f>
        <v>0</v>
      </c>
      <c r="N355" s="128">
        <f>+'RT (12)'!H35</f>
        <v>0</v>
      </c>
      <c r="O355" s="128">
        <f>+'RT (12)'!I35</f>
        <v>0</v>
      </c>
      <c r="P355" s="128">
        <f>+'RT (12)'!J35</f>
        <v>0</v>
      </c>
      <c r="Q355" s="128">
        <f>+'RT (12)'!K35</f>
        <v>0</v>
      </c>
      <c r="R355" s="128">
        <f>+'RT (12)'!L35</f>
        <v>0</v>
      </c>
      <c r="S355" s="128">
        <f>+'RT (12)'!M35</f>
        <v>0</v>
      </c>
      <c r="T355" s="178">
        <f t="shared" si="20"/>
        <v>0</v>
      </c>
      <c r="U355" s="19">
        <f t="shared" si="21"/>
        <v>0</v>
      </c>
      <c r="V355" s="178">
        <f t="shared" si="22"/>
        <v>0</v>
      </c>
      <c r="W355" s="19">
        <f t="shared" si="23"/>
        <v>0</v>
      </c>
    </row>
    <row r="356" spans="1:23">
      <c r="A356" s="128">
        <v>12</v>
      </c>
      <c r="B356" s="128" t="e">
        <f>+'RT (12)'!#REF!</f>
        <v>#REF!</v>
      </c>
      <c r="C356" s="128" t="e">
        <f>+'RT (12)'!#REF!</f>
        <v>#REF!</v>
      </c>
      <c r="D356" s="128" t="e">
        <f>+'RT (12)'!#REF!</f>
        <v>#REF!</v>
      </c>
      <c r="E356" s="128" t="e">
        <f>+'RT (12)'!#REF!</f>
        <v>#REF!</v>
      </c>
      <c r="F356" s="128" t="e">
        <f>+'RT (12)'!#REF!</f>
        <v>#REF!</v>
      </c>
      <c r="G356" s="128">
        <f>+'RT (12)'!A36</f>
        <v>0</v>
      </c>
      <c r="H356" s="128" t="str">
        <f>+'RT (12)'!B36</f>
        <v>States/regions</v>
      </c>
      <c r="I356" s="128">
        <f>+'RT (12)'!C36</f>
        <v>0</v>
      </c>
      <c r="J356" s="128">
        <f>+'RT (12)'!D36</f>
        <v>0</v>
      </c>
      <c r="K356" s="128">
        <f>+'RT (12)'!E36</f>
        <v>0</v>
      </c>
      <c r="L356" s="128">
        <f>+'RT (12)'!F36</f>
        <v>0</v>
      </c>
      <c r="M356" s="128">
        <f>+'RT (12)'!G36</f>
        <v>0</v>
      </c>
      <c r="N356" s="128">
        <f>+'RT (12)'!H36</f>
        <v>0</v>
      </c>
      <c r="O356" s="128">
        <f>+'RT (12)'!I36</f>
        <v>0</v>
      </c>
      <c r="P356" s="128">
        <f>+'RT (12)'!J36</f>
        <v>0</v>
      </c>
      <c r="Q356" s="128">
        <f>+'RT (12)'!K36</f>
        <v>0</v>
      </c>
      <c r="R356" s="128">
        <f>+'RT (12)'!L36</f>
        <v>0</v>
      </c>
      <c r="S356" s="128">
        <f>+'RT (12)'!M36</f>
        <v>0</v>
      </c>
      <c r="T356" s="178">
        <f t="shared" si="20"/>
        <v>0</v>
      </c>
      <c r="U356" s="19">
        <f t="shared" si="21"/>
        <v>0</v>
      </c>
      <c r="V356" s="178">
        <f t="shared" si="22"/>
        <v>0</v>
      </c>
      <c r="W356" s="19">
        <f t="shared" si="23"/>
        <v>0</v>
      </c>
    </row>
    <row r="357" spans="1:23">
      <c r="A357" s="128">
        <v>12</v>
      </c>
      <c r="B357" s="128" t="e">
        <f>+'RT (12)'!#REF!</f>
        <v>#REF!</v>
      </c>
      <c r="C357" s="128" t="e">
        <f>+'RT (12)'!#REF!</f>
        <v>#REF!</v>
      </c>
      <c r="D357" s="128" t="e">
        <f>+'RT (12)'!#REF!</f>
        <v>#REF!</v>
      </c>
      <c r="E357" s="128" t="e">
        <f>+'RT (12)'!#REF!</f>
        <v>#REF!</v>
      </c>
      <c r="F357" s="128" t="e">
        <f>+'RT (12)'!#REF!</f>
        <v>#REF!</v>
      </c>
      <c r="G357" s="128">
        <f>+'RT (12)'!A37</f>
        <v>18</v>
      </c>
      <c r="H357" s="128" t="str">
        <f>+'RT (12)'!B37</f>
        <v>Contribution to the State/region social development fund</v>
      </c>
      <c r="I357" s="128">
        <f>+'RT (12)'!C37</f>
        <v>0</v>
      </c>
      <c r="J357" s="128">
        <f>+'RT (12)'!D37</f>
        <v>0</v>
      </c>
      <c r="K357" s="128">
        <f>+'RT (12)'!E37</f>
        <v>0</v>
      </c>
      <c r="L357" s="128">
        <f>+'RT (12)'!F37</f>
        <v>0</v>
      </c>
      <c r="M357" s="128">
        <f>+'RT (12)'!G37</f>
        <v>0</v>
      </c>
      <c r="N357" s="128">
        <f>+'RT (12)'!H37</f>
        <v>0</v>
      </c>
      <c r="O357" s="128">
        <f>+'RT (12)'!I37</f>
        <v>0</v>
      </c>
      <c r="P357" s="128">
        <f>+'RT (12)'!J37</f>
        <v>0</v>
      </c>
      <c r="Q357" s="128">
        <f>+'RT (12)'!K37</f>
        <v>0</v>
      </c>
      <c r="R357" s="128">
        <f>+'RT (12)'!L37</f>
        <v>0</v>
      </c>
      <c r="S357" s="128">
        <f>+'RT (12)'!M37</f>
        <v>0</v>
      </c>
      <c r="T357" s="178">
        <f t="shared" si="20"/>
        <v>0</v>
      </c>
      <c r="U357" s="19">
        <f t="shared" si="21"/>
        <v>0</v>
      </c>
      <c r="V357" s="178">
        <f t="shared" si="22"/>
        <v>0</v>
      </c>
      <c r="W357" s="19">
        <f t="shared" si="23"/>
        <v>0</v>
      </c>
    </row>
    <row r="358" spans="1:23">
      <c r="A358" s="128">
        <v>12</v>
      </c>
      <c r="B358" s="128" t="e">
        <f>+'RT (12)'!#REF!</f>
        <v>#REF!</v>
      </c>
      <c r="C358" s="128" t="e">
        <f>+'RT (12)'!#REF!</f>
        <v>#REF!</v>
      </c>
      <c r="D358" s="128" t="e">
        <f>+'RT (12)'!#REF!</f>
        <v>#REF!</v>
      </c>
      <c r="E358" s="128" t="e">
        <f>+'RT (12)'!#REF!</f>
        <v>#REF!</v>
      </c>
      <c r="F358" s="128" t="e">
        <f>+'RT (12)'!#REF!</f>
        <v>#REF!</v>
      </c>
      <c r="G358" s="128">
        <f>+'RT (12)'!A38</f>
        <v>0</v>
      </c>
      <c r="H358" s="128" t="str">
        <f>+'RT (12)'!B38</f>
        <v>Social payments</v>
      </c>
      <c r="I358" s="128">
        <f>+'RT (12)'!C38</f>
        <v>0</v>
      </c>
      <c r="J358" s="128">
        <f>+'RT (12)'!D38</f>
        <v>29491850</v>
      </c>
      <c r="K358" s="128">
        <f>+'RT (12)'!E38</f>
        <v>0</v>
      </c>
      <c r="L358" s="128">
        <f>+'RT (12)'!F38</f>
        <v>29491850</v>
      </c>
      <c r="M358" s="128">
        <f>+'RT (12)'!G38</f>
        <v>0</v>
      </c>
      <c r="N358" s="128">
        <f>+'RT (12)'!H38</f>
        <v>0</v>
      </c>
      <c r="O358" s="128">
        <f>+'RT (12)'!I38</f>
        <v>0</v>
      </c>
      <c r="P358" s="128">
        <f>+'RT (12)'!J38</f>
        <v>0</v>
      </c>
      <c r="Q358" s="128">
        <f>+'RT (12)'!K38</f>
        <v>0</v>
      </c>
      <c r="R358" s="128">
        <f>+'RT (12)'!L38</f>
        <v>0</v>
      </c>
      <c r="S358" s="128">
        <f>+'RT (12)'!M38</f>
        <v>0</v>
      </c>
      <c r="T358" s="178">
        <f t="shared" si="20"/>
        <v>29491850</v>
      </c>
      <c r="U358" s="19">
        <f t="shared" si="21"/>
        <v>0</v>
      </c>
      <c r="V358" s="178">
        <f t="shared" si="22"/>
        <v>0</v>
      </c>
      <c r="W358" s="19">
        <f t="shared" si="23"/>
        <v>0</v>
      </c>
    </row>
    <row r="359" spans="1:23">
      <c r="A359" s="128">
        <v>12</v>
      </c>
      <c r="B359" s="128" t="e">
        <f>+'RT (12)'!#REF!</f>
        <v>#REF!</v>
      </c>
      <c r="C359" s="128" t="e">
        <f>+'RT (12)'!#REF!</f>
        <v>#REF!</v>
      </c>
      <c r="D359" s="128" t="e">
        <f>+'RT (12)'!#REF!</f>
        <v>#REF!</v>
      </c>
      <c r="E359" s="128" t="e">
        <f>+'RT (12)'!#REF!</f>
        <v>#REF!</v>
      </c>
      <c r="F359" s="128" t="e">
        <f>+'RT (12)'!#REF!</f>
        <v>#REF!</v>
      </c>
      <c r="G359" s="128">
        <f>+'RT (12)'!A39</f>
        <v>19</v>
      </c>
      <c r="H359" s="128" t="str">
        <f>+'RT (12)'!B39</f>
        <v>Mandatory Corporate Social Responsibility</v>
      </c>
      <c r="I359" s="128">
        <f>+'RT (12)'!C39</f>
        <v>0</v>
      </c>
      <c r="J359" s="128">
        <f>+'RT (12)'!D39</f>
        <v>0</v>
      </c>
      <c r="K359" s="128">
        <f>+'RT (12)'!E39</f>
        <v>0</v>
      </c>
      <c r="L359" s="128">
        <f>+'RT (12)'!F39</f>
        <v>0</v>
      </c>
      <c r="M359" s="128">
        <f>+'RT (12)'!G39</f>
        <v>0</v>
      </c>
      <c r="N359" s="128">
        <f>+'RT (12)'!H39</f>
        <v>0</v>
      </c>
      <c r="O359" s="128">
        <f>+'RT (12)'!I39</f>
        <v>0</v>
      </c>
      <c r="P359" s="128">
        <f>+'RT (12)'!J39</f>
        <v>0</v>
      </c>
      <c r="Q359" s="128">
        <f>+'RT (12)'!K39</f>
        <v>0</v>
      </c>
      <c r="R359" s="128">
        <f>+'RT (12)'!L39</f>
        <v>0</v>
      </c>
      <c r="S359" s="128">
        <f>+'RT (12)'!M39</f>
        <v>0</v>
      </c>
      <c r="T359" s="178">
        <f t="shared" si="20"/>
        <v>0</v>
      </c>
      <c r="U359" s="19">
        <f t="shared" si="21"/>
        <v>0</v>
      </c>
      <c r="V359" s="178">
        <f t="shared" si="22"/>
        <v>0</v>
      </c>
      <c r="W359" s="19">
        <f t="shared" si="23"/>
        <v>0</v>
      </c>
    </row>
    <row r="360" spans="1:23">
      <c r="A360" s="128">
        <v>12</v>
      </c>
      <c r="B360" s="128" t="e">
        <f>+'RT (12)'!#REF!</f>
        <v>#REF!</v>
      </c>
      <c r="C360" s="128" t="e">
        <f>+'RT (12)'!#REF!</f>
        <v>#REF!</v>
      </c>
      <c r="D360" s="128" t="e">
        <f>+'RT (12)'!#REF!</f>
        <v>#REF!</v>
      </c>
      <c r="E360" s="128" t="e">
        <f>+'RT (12)'!#REF!</f>
        <v>#REF!</v>
      </c>
      <c r="F360" s="128" t="e">
        <f>+'RT (12)'!#REF!</f>
        <v>#REF!</v>
      </c>
      <c r="G360" s="128">
        <f>+'RT (12)'!A40</f>
        <v>20</v>
      </c>
      <c r="H360" s="128" t="str">
        <f>+'RT (12)'!B40</f>
        <v>Voluntary Corporate Social Responsibility</v>
      </c>
      <c r="I360" s="128">
        <f>+'RT (12)'!C40</f>
        <v>0</v>
      </c>
      <c r="J360" s="128">
        <f>+'RT (12)'!D40</f>
        <v>29491850</v>
      </c>
      <c r="K360" s="128">
        <f>+'RT (12)'!E40</f>
        <v>0</v>
      </c>
      <c r="L360" s="128">
        <f>+'RT (12)'!F40</f>
        <v>29491850</v>
      </c>
      <c r="M360" s="128">
        <f>+'RT (12)'!G40</f>
        <v>0</v>
      </c>
      <c r="N360" s="128">
        <f>+'RT (12)'!H40</f>
        <v>0</v>
      </c>
      <c r="O360" s="128">
        <f>+'RT (12)'!I40</f>
        <v>0</v>
      </c>
      <c r="P360" s="128">
        <f>+'RT (12)'!J40</f>
        <v>0</v>
      </c>
      <c r="Q360" s="128">
        <f>+'RT (12)'!K40</f>
        <v>0</v>
      </c>
      <c r="R360" s="128">
        <f>+'RT (12)'!L40</f>
        <v>0</v>
      </c>
      <c r="S360" s="128">
        <f>+'RT (12)'!M40</f>
        <v>0</v>
      </c>
      <c r="T360" s="178">
        <f t="shared" si="20"/>
        <v>29491850</v>
      </c>
      <c r="U360" s="19">
        <f t="shared" si="21"/>
        <v>0</v>
      </c>
      <c r="V360" s="178">
        <f t="shared" si="22"/>
        <v>0</v>
      </c>
      <c r="W360" s="19">
        <f t="shared" si="23"/>
        <v>0</v>
      </c>
    </row>
    <row r="361" spans="1:23">
      <c r="A361" s="128">
        <v>12</v>
      </c>
      <c r="B361" s="128" t="e">
        <f>+'RT (12)'!#REF!</f>
        <v>#REF!</v>
      </c>
      <c r="C361" s="128" t="e">
        <f>+'RT (12)'!#REF!</f>
        <v>#REF!</v>
      </c>
      <c r="D361" s="128" t="e">
        <f>+'RT (12)'!#REF!</f>
        <v>#REF!</v>
      </c>
      <c r="E361" s="128" t="e">
        <f>+'RT (12)'!#REF!</f>
        <v>#REF!</v>
      </c>
      <c r="F361" s="128" t="e">
        <f>+'RT (12)'!#REF!</f>
        <v>#REF!</v>
      </c>
      <c r="G361" s="128">
        <f>+'RT (12)'!A41</f>
        <v>0</v>
      </c>
      <c r="H361" s="128" t="str">
        <f>+'RT (12)'!B41</f>
        <v>Total payments in cash</v>
      </c>
      <c r="I361" s="128">
        <f>+'RT (12)'!C41</f>
        <v>0</v>
      </c>
      <c r="J361" s="128">
        <f>+'RT (12)'!D41</f>
        <v>273505200</v>
      </c>
      <c r="K361" s="128">
        <f>+'RT (12)'!E41</f>
        <v>0</v>
      </c>
      <c r="L361" s="128">
        <f>+'RT (12)'!F41</f>
        <v>273505200</v>
      </c>
      <c r="M361" s="128">
        <f>+'RT (12)'!G41</f>
        <v>0</v>
      </c>
      <c r="N361" s="128">
        <f>+'RT (12)'!H41</f>
        <v>258683700</v>
      </c>
      <c r="O361" s="128">
        <f>+'RT (12)'!I41</f>
        <v>0</v>
      </c>
      <c r="P361" s="128">
        <f>+'RT (12)'!J41</f>
        <v>258683700</v>
      </c>
      <c r="Q361" s="128">
        <f>+'RT (12)'!K41</f>
        <v>0</v>
      </c>
      <c r="R361" s="128">
        <f>+'RT (12)'!L41</f>
        <v>14821500</v>
      </c>
      <c r="S361" s="128">
        <f>+'RT (12)'!M41</f>
        <v>0</v>
      </c>
      <c r="T361" s="178">
        <f t="shared" si="20"/>
        <v>14821500</v>
      </c>
      <c r="U361" s="19">
        <f t="shared" si="21"/>
        <v>0</v>
      </c>
      <c r="V361" s="178">
        <f t="shared" si="22"/>
        <v>14821500</v>
      </c>
      <c r="W361" s="19">
        <f t="shared" si="23"/>
        <v>0</v>
      </c>
    </row>
    <row r="362" spans="1:23">
      <c r="A362" s="128">
        <v>13</v>
      </c>
      <c r="B362" s="128" t="e">
        <f>+'RT (13)'!#REF!</f>
        <v>#REF!</v>
      </c>
      <c r="C362" s="128" t="e">
        <f>+'RT (13)'!#REF!</f>
        <v>#REF!</v>
      </c>
      <c r="D362" s="128" t="e">
        <f>+'RT (13)'!#REF!</f>
        <v>#REF!</v>
      </c>
      <c r="E362" s="128" t="e">
        <f>+'RT (13)'!#REF!</f>
        <v>#REF!</v>
      </c>
      <c r="F362" s="128" t="e">
        <f>+'RT (13)'!#REF!</f>
        <v>#REF!</v>
      </c>
      <c r="G362" s="128">
        <f>+'RT (13)'!A9</f>
        <v>0</v>
      </c>
      <c r="H362" s="128" t="str">
        <f>+'RT (13)'!B9</f>
        <v>Payments in kind</v>
      </c>
      <c r="I362" s="128">
        <f>+'RT (13)'!C9</f>
        <v>0</v>
      </c>
      <c r="J362" s="128">
        <f>+'RT (13)'!D9</f>
        <v>0</v>
      </c>
      <c r="K362" s="128">
        <f>+'RT (13)'!E9</f>
        <v>0</v>
      </c>
      <c r="L362" s="128">
        <f>+'RT (13)'!F9</f>
        <v>0</v>
      </c>
      <c r="M362" s="128">
        <f>+'RT (13)'!G9</f>
        <v>0</v>
      </c>
      <c r="N362" s="128">
        <f>+'RT (13)'!H9</f>
        <v>0</v>
      </c>
      <c r="O362" s="128">
        <f>+'RT (13)'!I9</f>
        <v>0</v>
      </c>
      <c r="P362" s="128">
        <f>+'RT (13)'!J9</f>
        <v>0</v>
      </c>
      <c r="Q362" s="128">
        <f>+'RT (13)'!K9</f>
        <v>0</v>
      </c>
      <c r="R362" s="128">
        <f>+'RT (13)'!L9</f>
        <v>0</v>
      </c>
      <c r="S362" s="128">
        <f>+'RT (13)'!M9</f>
        <v>0</v>
      </c>
      <c r="T362" s="178">
        <f t="shared" si="20"/>
        <v>0</v>
      </c>
      <c r="U362" s="19">
        <f t="shared" si="21"/>
        <v>0</v>
      </c>
      <c r="V362" s="178">
        <f t="shared" si="22"/>
        <v>0</v>
      </c>
      <c r="W362" s="19">
        <f t="shared" si="23"/>
        <v>0</v>
      </c>
    </row>
    <row r="363" spans="1:23">
      <c r="A363" s="128">
        <v>13</v>
      </c>
      <c r="B363" s="128" t="e">
        <f>+'RT (13)'!#REF!</f>
        <v>#REF!</v>
      </c>
      <c r="C363" s="128" t="e">
        <f>+'RT (13)'!#REF!</f>
        <v>#REF!</v>
      </c>
      <c r="D363" s="128" t="e">
        <f>+'RT (13)'!#REF!</f>
        <v>#REF!</v>
      </c>
      <c r="E363" s="128" t="e">
        <f>+'RT (13)'!#REF!</f>
        <v>#REF!</v>
      </c>
      <c r="F363" s="128" t="e">
        <f>+'RT (13)'!#REF!</f>
        <v>#REF!</v>
      </c>
      <c r="G363" s="128">
        <f>+'RT (13)'!A10</f>
        <v>0</v>
      </c>
      <c r="H363" s="128" t="str">
        <f>+'RT (13)'!B10</f>
        <v>Copper in MT</v>
      </c>
      <c r="I363" s="128">
        <f>+'RT (13)'!C10</f>
        <v>0</v>
      </c>
      <c r="J363" s="128">
        <f>+'RT (13)'!D10</f>
        <v>851.31999999999994</v>
      </c>
      <c r="K363" s="128">
        <f>+'RT (13)'!E10</f>
        <v>0</v>
      </c>
      <c r="L363" s="128">
        <f>+'RT (13)'!F10</f>
        <v>851.31999999999994</v>
      </c>
      <c r="M363" s="128">
        <f>+'RT (13)'!G10</f>
        <v>0</v>
      </c>
      <c r="N363" s="128">
        <f>+'RT (13)'!H10</f>
        <v>851.31999999999994</v>
      </c>
      <c r="O363" s="128">
        <f>+'RT (13)'!I10</f>
        <v>0</v>
      </c>
      <c r="P363" s="128">
        <f>+'RT (13)'!J10</f>
        <v>851.31999999999994</v>
      </c>
      <c r="Q363" s="128">
        <f>+'RT (13)'!K10</f>
        <v>0</v>
      </c>
      <c r="R363" s="128">
        <f>+'RT (13)'!L10</f>
        <v>0</v>
      </c>
      <c r="S363" s="128">
        <f>+'RT (13)'!M10</f>
        <v>0</v>
      </c>
      <c r="T363" s="178">
        <f t="shared" si="20"/>
        <v>0</v>
      </c>
      <c r="U363" s="19">
        <f t="shared" si="21"/>
        <v>0</v>
      </c>
      <c r="V363" s="178">
        <f t="shared" si="22"/>
        <v>0</v>
      </c>
      <c r="W363" s="19">
        <f t="shared" si="23"/>
        <v>0</v>
      </c>
    </row>
    <row r="364" spans="1:23">
      <c r="A364" s="128">
        <v>13</v>
      </c>
      <c r="B364" s="128" t="e">
        <f>+'RT (13)'!#REF!</f>
        <v>#REF!</v>
      </c>
      <c r="C364" s="128" t="e">
        <f>+'RT (13)'!#REF!</f>
        <v>#REF!</v>
      </c>
      <c r="D364" s="128" t="e">
        <f>+'RT (13)'!#REF!</f>
        <v>#REF!</v>
      </c>
      <c r="E364" s="128" t="e">
        <f>+'RT (13)'!#REF!</f>
        <v>#REF!</v>
      </c>
      <c r="F364" s="128" t="e">
        <f>+'RT (13)'!#REF!</f>
        <v>#REF!</v>
      </c>
      <c r="G364" s="128">
        <f>+'RT (13)'!A11</f>
        <v>1</v>
      </c>
      <c r="H364" s="128" t="str">
        <f>+'RT (13)'!B11</f>
        <v>Production Split (Government and SOEs share)</v>
      </c>
      <c r="I364" s="128">
        <f>+'RT (13)'!C11</f>
        <v>0</v>
      </c>
      <c r="J364" s="128">
        <f>+'RT (13)'!D11</f>
        <v>851.31999999999994</v>
      </c>
      <c r="K364" s="128">
        <f>+'RT (13)'!E11</f>
        <v>0</v>
      </c>
      <c r="L364" s="128">
        <f>+'RT (13)'!F11</f>
        <v>851.31999999999994</v>
      </c>
      <c r="M364" s="128">
        <f>+'RT (13)'!G11</f>
        <v>0</v>
      </c>
      <c r="N364" s="128">
        <f>+'RT (13)'!H11</f>
        <v>851.31999999999994</v>
      </c>
      <c r="O364" s="128">
        <f>+'RT (13)'!I11</f>
        <v>0</v>
      </c>
      <c r="P364" s="128">
        <f>+'RT (13)'!J11</f>
        <v>851.31999999999994</v>
      </c>
      <c r="Q364" s="128">
        <f>+'RT (13)'!K11</f>
        <v>0</v>
      </c>
      <c r="R364" s="128">
        <f>+'RT (13)'!L11</f>
        <v>0</v>
      </c>
      <c r="S364" s="128">
        <f>+'RT (13)'!M11</f>
        <v>0</v>
      </c>
      <c r="T364" s="178">
        <f t="shared" si="20"/>
        <v>0</v>
      </c>
      <c r="U364" s="19">
        <f t="shared" si="21"/>
        <v>0</v>
      </c>
      <c r="V364" s="178">
        <f t="shared" si="22"/>
        <v>0</v>
      </c>
      <c r="W364" s="19">
        <f t="shared" si="23"/>
        <v>0</v>
      </c>
    </row>
    <row r="365" spans="1:23">
      <c r="A365" s="128">
        <v>13</v>
      </c>
      <c r="B365" s="128" t="e">
        <f>+'RT (13)'!#REF!</f>
        <v>#REF!</v>
      </c>
      <c r="C365" s="128" t="e">
        <f>+'RT (13)'!#REF!</f>
        <v>#REF!</v>
      </c>
      <c r="D365" s="128" t="e">
        <f>+'RT (13)'!#REF!</f>
        <v>#REF!</v>
      </c>
      <c r="E365" s="128" t="e">
        <f>+'RT (13)'!#REF!</f>
        <v>#REF!</v>
      </c>
      <c r="F365" s="128" t="e">
        <f>+'RT (13)'!#REF!</f>
        <v>#REF!</v>
      </c>
      <c r="G365" s="128">
        <f>+'RT (13)'!A12</f>
        <v>2</v>
      </c>
      <c r="H365" s="128" t="str">
        <f>+'RT (13)'!B12</f>
        <v>Royalties</v>
      </c>
      <c r="I365" s="128">
        <f>+'RT (13)'!C12</f>
        <v>0</v>
      </c>
      <c r="J365" s="128">
        <f>+'RT (13)'!D12</f>
        <v>0</v>
      </c>
      <c r="K365" s="128">
        <f>+'RT (13)'!E12</f>
        <v>0</v>
      </c>
      <c r="L365" s="128">
        <f>+'RT (13)'!F12</f>
        <v>0</v>
      </c>
      <c r="M365" s="128">
        <f>+'RT (13)'!G12</f>
        <v>0</v>
      </c>
      <c r="N365" s="128">
        <f>+'RT (13)'!H12</f>
        <v>0</v>
      </c>
      <c r="O365" s="128">
        <f>+'RT (13)'!I12</f>
        <v>0</v>
      </c>
      <c r="P365" s="128">
        <f>+'RT (13)'!J12</f>
        <v>0</v>
      </c>
      <c r="Q365" s="128">
        <f>+'RT (13)'!K12</f>
        <v>0</v>
      </c>
      <c r="R365" s="128">
        <f>+'RT (13)'!L12</f>
        <v>0</v>
      </c>
      <c r="S365" s="128">
        <f>+'RT (13)'!M12</f>
        <v>0</v>
      </c>
      <c r="T365" s="178">
        <f t="shared" si="20"/>
        <v>0</v>
      </c>
      <c r="U365" s="19">
        <f t="shared" si="21"/>
        <v>0</v>
      </c>
      <c r="V365" s="178">
        <f t="shared" si="22"/>
        <v>0</v>
      </c>
      <c r="W365" s="19">
        <f t="shared" si="23"/>
        <v>0</v>
      </c>
    </row>
    <row r="366" spans="1:23">
      <c r="A366" s="128">
        <v>13</v>
      </c>
      <c r="B366" s="128" t="e">
        <f>+'RT (13)'!#REF!</f>
        <v>#REF!</v>
      </c>
      <c r="C366" s="128" t="e">
        <f>+'RT (13)'!#REF!</f>
        <v>#REF!</v>
      </c>
      <c r="D366" s="128" t="e">
        <f>+'RT (13)'!#REF!</f>
        <v>#REF!</v>
      </c>
      <c r="E366" s="128" t="e">
        <f>+'RT (13)'!#REF!</f>
        <v>#REF!</v>
      </c>
      <c r="F366" s="128" t="e">
        <f>+'RT (13)'!#REF!</f>
        <v>#REF!</v>
      </c>
      <c r="G366" s="128">
        <f>+'RT (13)'!A13</f>
        <v>0</v>
      </c>
      <c r="H366" s="128" t="str">
        <f>+'RT (13)'!B13</f>
        <v>Payments in cash</v>
      </c>
      <c r="I366" s="128">
        <f>+'RT (13)'!C13</f>
        <v>0</v>
      </c>
      <c r="J366" s="128">
        <f>+'RT (13)'!D13</f>
        <v>0</v>
      </c>
      <c r="K366" s="128">
        <f>+'RT (13)'!E13</f>
        <v>0</v>
      </c>
      <c r="L366" s="128">
        <f>+'RT (13)'!F13</f>
        <v>0</v>
      </c>
      <c r="M366" s="128">
        <f>+'RT (13)'!G13</f>
        <v>0</v>
      </c>
      <c r="N366" s="128">
        <f>+'RT (13)'!H13</f>
        <v>0</v>
      </c>
      <c r="O366" s="128">
        <f>+'RT (13)'!I13</f>
        <v>0</v>
      </c>
      <c r="P366" s="128">
        <f>+'RT (13)'!J13</f>
        <v>0</v>
      </c>
      <c r="Q366" s="128">
        <f>+'RT (13)'!K13</f>
        <v>0</v>
      </c>
      <c r="R366" s="128">
        <f>+'RT (13)'!L13</f>
        <v>0</v>
      </c>
      <c r="S366" s="128">
        <f>+'RT (13)'!M13</f>
        <v>0</v>
      </c>
      <c r="T366" s="178">
        <f t="shared" si="20"/>
        <v>0</v>
      </c>
      <c r="U366" s="19">
        <f t="shared" si="21"/>
        <v>0</v>
      </c>
      <c r="V366" s="178">
        <f t="shared" si="22"/>
        <v>0</v>
      </c>
      <c r="W366" s="19">
        <f t="shared" si="23"/>
        <v>0</v>
      </c>
    </row>
    <row r="367" spans="1:23">
      <c r="A367" s="128">
        <v>13</v>
      </c>
      <c r="B367" s="128" t="e">
        <f>+'RT (13)'!#REF!</f>
        <v>#REF!</v>
      </c>
      <c r="C367" s="128" t="e">
        <f>+'RT (13)'!#REF!</f>
        <v>#REF!</v>
      </c>
      <c r="D367" s="128" t="e">
        <f>+'RT (13)'!#REF!</f>
        <v>#REF!</v>
      </c>
      <c r="E367" s="128" t="e">
        <f>+'RT (13)'!#REF!</f>
        <v>#REF!</v>
      </c>
      <c r="F367" s="128" t="e">
        <f>+'RT (13)'!#REF!</f>
        <v>#REF!</v>
      </c>
      <c r="G367" s="128">
        <f>+'RT (13)'!A14</f>
        <v>0</v>
      </c>
      <c r="H367" s="128" t="str">
        <f>+'RT (13)'!B14</f>
        <v>MoF-IRD-Customs Department</v>
      </c>
      <c r="I367" s="128">
        <f>+'RT (13)'!C14</f>
        <v>0</v>
      </c>
      <c r="J367" s="128">
        <f>+'RT (13)'!D14</f>
        <v>4447157</v>
      </c>
      <c r="K367" s="128">
        <f>+'RT (13)'!E14</f>
        <v>0</v>
      </c>
      <c r="L367" s="128">
        <f>+'RT (13)'!F14</f>
        <v>4447157</v>
      </c>
      <c r="M367" s="128">
        <f>+'RT (13)'!G14</f>
        <v>0</v>
      </c>
      <c r="N367" s="128">
        <f>+'RT (13)'!H14</f>
        <v>6704907.7999999998</v>
      </c>
      <c r="O367" s="128">
        <f>+'RT (13)'!I14</f>
        <v>0</v>
      </c>
      <c r="P367" s="128">
        <f>+'RT (13)'!J14</f>
        <v>6704907.7999999998</v>
      </c>
      <c r="Q367" s="128">
        <f>+'RT (13)'!K14</f>
        <v>0</v>
      </c>
      <c r="R367" s="128">
        <f>+'RT (13)'!L14</f>
        <v>-2257750.7999999998</v>
      </c>
      <c r="S367" s="128">
        <f>+'RT (13)'!M14</f>
        <v>0</v>
      </c>
      <c r="T367" s="178">
        <f t="shared" si="20"/>
        <v>0</v>
      </c>
      <c r="U367" s="19">
        <f t="shared" si="21"/>
        <v>-2257750.7999999998</v>
      </c>
      <c r="V367" s="178">
        <f t="shared" si="22"/>
        <v>0</v>
      </c>
      <c r="W367" s="19">
        <f t="shared" si="23"/>
        <v>-2257750.7999999998</v>
      </c>
    </row>
    <row r="368" spans="1:23">
      <c r="A368" s="128">
        <v>13</v>
      </c>
      <c r="B368" s="128" t="e">
        <f>+'RT (13)'!#REF!</f>
        <v>#REF!</v>
      </c>
      <c r="C368" s="128" t="e">
        <f>+'RT (13)'!#REF!</f>
        <v>#REF!</v>
      </c>
      <c r="D368" s="128" t="e">
        <f>+'RT (13)'!#REF!</f>
        <v>#REF!</v>
      </c>
      <c r="E368" s="128" t="e">
        <f>+'RT (13)'!#REF!</f>
        <v>#REF!</v>
      </c>
      <c r="F368" s="128" t="e">
        <f>+'RT (13)'!#REF!</f>
        <v>#REF!</v>
      </c>
      <c r="G368" s="128">
        <f>+'RT (13)'!A15</f>
        <v>1</v>
      </c>
      <c r="H368" s="128" t="str">
        <f>+'RT (13)'!B15</f>
        <v>Corporate Income Tax (CIT)</v>
      </c>
      <c r="I368" s="128">
        <f>+'RT (13)'!C15</f>
        <v>0</v>
      </c>
      <c r="J368" s="128">
        <f>+'RT (13)'!D15</f>
        <v>0</v>
      </c>
      <c r="K368" s="128">
        <f>+'RT (13)'!E15</f>
        <v>0</v>
      </c>
      <c r="L368" s="128">
        <f>+'RT (13)'!F15</f>
        <v>0</v>
      </c>
      <c r="M368" s="128">
        <f>+'RT (13)'!G15</f>
        <v>0</v>
      </c>
      <c r="N368" s="128">
        <f>+'RT (13)'!H15</f>
        <v>1104884</v>
      </c>
      <c r="O368" s="128">
        <f>+'RT (13)'!I15</f>
        <v>0</v>
      </c>
      <c r="P368" s="128">
        <f>+'RT (13)'!J15</f>
        <v>1104884</v>
      </c>
      <c r="Q368" s="128">
        <f>+'RT (13)'!K15</f>
        <v>0</v>
      </c>
      <c r="R368" s="128">
        <f>+'RT (13)'!L15</f>
        <v>-1104884</v>
      </c>
      <c r="S368" s="128" t="str">
        <f>+'RT (13)'!M15</f>
        <v>Not material difference</v>
      </c>
      <c r="T368" s="178">
        <f t="shared" si="20"/>
        <v>0</v>
      </c>
      <c r="U368" s="19">
        <f t="shared" si="21"/>
        <v>-1104884</v>
      </c>
      <c r="V368" s="178">
        <f t="shared" si="22"/>
        <v>0</v>
      </c>
      <c r="W368" s="19">
        <f t="shared" si="23"/>
        <v>-1104884</v>
      </c>
    </row>
    <row r="369" spans="1:23">
      <c r="A369" s="128">
        <v>13</v>
      </c>
      <c r="B369" s="128" t="e">
        <f>+'RT (13)'!#REF!</f>
        <v>#REF!</v>
      </c>
      <c r="C369" s="128" t="e">
        <f>+'RT (13)'!#REF!</f>
        <v>#REF!</v>
      </c>
      <c r="D369" s="128" t="e">
        <f>+'RT (13)'!#REF!</f>
        <v>#REF!</v>
      </c>
      <c r="E369" s="128" t="e">
        <f>+'RT (13)'!#REF!</f>
        <v>#REF!</v>
      </c>
      <c r="F369" s="128" t="e">
        <f>+'RT (13)'!#REF!</f>
        <v>#REF!</v>
      </c>
      <c r="G369" s="128">
        <f>+'RT (13)'!A16</f>
        <v>2</v>
      </c>
      <c r="H369" s="128" t="str">
        <f>+'RT (13)'!B16</f>
        <v>Commercial Tax</v>
      </c>
      <c r="I369" s="128">
        <f>+'RT (13)'!C16</f>
        <v>0</v>
      </c>
      <c r="J369" s="128">
        <f>+'RT (13)'!D16</f>
        <v>1104884</v>
      </c>
      <c r="K369" s="128">
        <f>+'RT (13)'!E16</f>
        <v>0</v>
      </c>
      <c r="L369" s="128">
        <f>+'RT (13)'!F16</f>
        <v>1104884</v>
      </c>
      <c r="M369" s="128">
        <f>+'RT (13)'!G16</f>
        <v>0</v>
      </c>
      <c r="N369" s="128">
        <f>+'RT (13)'!H16</f>
        <v>0</v>
      </c>
      <c r="O369" s="128">
        <f>+'RT (13)'!I16</f>
        <v>0</v>
      </c>
      <c r="P369" s="128">
        <f>+'RT (13)'!J16</f>
        <v>0</v>
      </c>
      <c r="Q369" s="128">
        <f>+'RT (13)'!K16</f>
        <v>0</v>
      </c>
      <c r="R369" s="128">
        <f>+'RT (13)'!L16</f>
        <v>1104884</v>
      </c>
      <c r="S369" s="128" t="str">
        <f>+'RT (13)'!M16</f>
        <v>Not material difference</v>
      </c>
      <c r="T369" s="178">
        <f t="shared" si="20"/>
        <v>1104884</v>
      </c>
      <c r="U369" s="19">
        <f t="shared" si="21"/>
        <v>0</v>
      </c>
      <c r="V369" s="178">
        <f t="shared" si="22"/>
        <v>1104884</v>
      </c>
      <c r="W369" s="19">
        <f t="shared" si="23"/>
        <v>0</v>
      </c>
    </row>
    <row r="370" spans="1:23">
      <c r="A370" s="128">
        <v>13</v>
      </c>
      <c r="B370" s="128" t="e">
        <f>+'RT (13)'!#REF!</f>
        <v>#REF!</v>
      </c>
      <c r="C370" s="128" t="e">
        <f>+'RT (13)'!#REF!</f>
        <v>#REF!</v>
      </c>
      <c r="D370" s="128" t="e">
        <f>+'RT (13)'!#REF!</f>
        <v>#REF!</v>
      </c>
      <c r="E370" s="128" t="e">
        <f>+'RT (13)'!#REF!</f>
        <v>#REF!</v>
      </c>
      <c r="F370" s="128" t="e">
        <f>+'RT (13)'!#REF!</f>
        <v>#REF!</v>
      </c>
      <c r="G370" s="128">
        <f>+'RT (13)'!A18</f>
        <v>4</v>
      </c>
      <c r="H370" s="128" t="str">
        <f>+'RT (13)'!B18</f>
        <v>Customs Duties</v>
      </c>
      <c r="I370" s="128">
        <f>+'RT (13)'!C18</f>
        <v>0</v>
      </c>
      <c r="J370" s="128">
        <f>+'RT (13)'!D18</f>
        <v>552442</v>
      </c>
      <c r="K370" s="128">
        <f>+'RT (13)'!E18</f>
        <v>0</v>
      </c>
      <c r="L370" s="128">
        <f>+'RT (13)'!F18</f>
        <v>552442</v>
      </c>
      <c r="M370" s="128">
        <f>+'RT (13)'!G18</f>
        <v>0</v>
      </c>
      <c r="N370" s="128">
        <f>+'RT (13)'!H18</f>
        <v>2810192.8</v>
      </c>
      <c r="O370" s="128">
        <f>+'RT (13)'!I18</f>
        <v>0</v>
      </c>
      <c r="P370" s="128">
        <f>+'RT (13)'!J18</f>
        <v>2810192.8</v>
      </c>
      <c r="Q370" s="128">
        <f>+'RT (13)'!K18</f>
        <v>0</v>
      </c>
      <c r="R370" s="128">
        <f>+'RT (13)'!L18</f>
        <v>-2257750.7999999998</v>
      </c>
      <c r="S370" s="128" t="str">
        <f>+'RT (13)'!M18</f>
        <v>Not material difference</v>
      </c>
      <c r="T370" s="178">
        <f t="shared" si="20"/>
        <v>0</v>
      </c>
      <c r="U370" s="19">
        <f t="shared" si="21"/>
        <v>-2257750.7999999998</v>
      </c>
      <c r="V370" s="178">
        <f t="shared" si="22"/>
        <v>0</v>
      </c>
      <c r="W370" s="19">
        <f t="shared" si="23"/>
        <v>-2257750.7999999998</v>
      </c>
    </row>
    <row r="371" spans="1:23">
      <c r="A371" s="128">
        <v>13</v>
      </c>
      <c r="B371" s="128" t="e">
        <f>+'RT (13)'!#REF!</f>
        <v>#REF!</v>
      </c>
      <c r="C371" s="128" t="e">
        <f>+'RT (13)'!#REF!</f>
        <v>#REF!</v>
      </c>
      <c r="D371" s="128" t="e">
        <f>+'RT (13)'!#REF!</f>
        <v>#REF!</v>
      </c>
      <c r="E371" s="128" t="e">
        <f>+'RT (13)'!#REF!</f>
        <v>#REF!</v>
      </c>
      <c r="F371" s="128" t="e">
        <f>+'RT (13)'!#REF!</f>
        <v>#REF!</v>
      </c>
      <c r="G371" s="128">
        <f>+'RT (13)'!A19</f>
        <v>5</v>
      </c>
      <c r="H371" s="128" t="str">
        <f>+'RT (13)'!B19</f>
        <v>Stamp Duties</v>
      </c>
      <c r="I371" s="128">
        <f>+'RT (13)'!C19</f>
        <v>0</v>
      </c>
      <c r="J371" s="128">
        <f>+'RT (13)'!D19</f>
        <v>0</v>
      </c>
      <c r="K371" s="128">
        <f>+'RT (13)'!E19</f>
        <v>0</v>
      </c>
      <c r="L371" s="128">
        <f>+'RT (13)'!F19</f>
        <v>0</v>
      </c>
      <c r="M371" s="128">
        <f>+'RT (13)'!G19</f>
        <v>0</v>
      </c>
      <c r="N371" s="128">
        <f>+'RT (13)'!H19</f>
        <v>0</v>
      </c>
      <c r="O371" s="128">
        <f>+'RT (13)'!I19</f>
        <v>0</v>
      </c>
      <c r="P371" s="128">
        <f>+'RT (13)'!J19</f>
        <v>0</v>
      </c>
      <c r="Q371" s="128">
        <f>+'RT (13)'!K19</f>
        <v>0</v>
      </c>
      <c r="R371" s="128">
        <f>+'RT (13)'!L19</f>
        <v>0</v>
      </c>
      <c r="S371" s="128">
        <f>+'RT (13)'!M19</f>
        <v>0</v>
      </c>
      <c r="T371" s="178">
        <f t="shared" si="20"/>
        <v>0</v>
      </c>
      <c r="U371" s="19">
        <f t="shared" si="21"/>
        <v>0</v>
      </c>
      <c r="V371" s="178">
        <f t="shared" si="22"/>
        <v>0</v>
      </c>
      <c r="W371" s="19">
        <f t="shared" si="23"/>
        <v>0</v>
      </c>
    </row>
    <row r="372" spans="1:23">
      <c r="A372" s="128">
        <v>13</v>
      </c>
      <c r="B372" s="128" t="e">
        <f>+'RT (13)'!#REF!</f>
        <v>#REF!</v>
      </c>
      <c r="C372" s="128" t="e">
        <f>+'RT (13)'!#REF!</f>
        <v>#REF!</v>
      </c>
      <c r="D372" s="128" t="e">
        <f>+'RT (13)'!#REF!</f>
        <v>#REF!</v>
      </c>
      <c r="E372" s="128" t="e">
        <f>+'RT (13)'!#REF!</f>
        <v>#REF!</v>
      </c>
      <c r="F372" s="128" t="e">
        <f>+'RT (13)'!#REF!</f>
        <v>#REF!</v>
      </c>
      <c r="G372" s="128">
        <f>+'RT (13)'!A20</f>
        <v>6</v>
      </c>
      <c r="H372" s="128" t="str">
        <f>+'RT (13)'!B20</f>
        <v>Capital Gains Tax</v>
      </c>
      <c r="I372" s="128">
        <f>+'RT (13)'!C20</f>
        <v>0</v>
      </c>
      <c r="J372" s="128">
        <f>+'RT (13)'!D20</f>
        <v>0</v>
      </c>
      <c r="K372" s="128">
        <f>+'RT (13)'!E20</f>
        <v>0</v>
      </c>
      <c r="L372" s="128">
        <f>+'RT (13)'!F20</f>
        <v>0</v>
      </c>
      <c r="M372" s="128">
        <f>+'RT (13)'!G20</f>
        <v>0</v>
      </c>
      <c r="N372" s="128">
        <f>+'RT (13)'!H20</f>
        <v>0</v>
      </c>
      <c r="O372" s="128">
        <f>+'RT (13)'!I20</f>
        <v>0</v>
      </c>
      <c r="P372" s="128">
        <f>+'RT (13)'!J20</f>
        <v>0</v>
      </c>
      <c r="Q372" s="128">
        <f>+'RT (13)'!K20</f>
        <v>0</v>
      </c>
      <c r="R372" s="128">
        <f>+'RT (13)'!L20</f>
        <v>0</v>
      </c>
      <c r="S372" s="128">
        <f>+'RT (13)'!M20</f>
        <v>0</v>
      </c>
      <c r="T372" s="178">
        <f t="shared" si="20"/>
        <v>0</v>
      </c>
      <c r="U372" s="19">
        <f t="shared" si="21"/>
        <v>0</v>
      </c>
      <c r="V372" s="178">
        <f t="shared" si="22"/>
        <v>0</v>
      </c>
      <c r="W372" s="19">
        <f t="shared" si="23"/>
        <v>0</v>
      </c>
    </row>
    <row r="373" spans="1:23">
      <c r="A373" s="128">
        <v>13</v>
      </c>
      <c r="B373" s="128" t="e">
        <f>+'RT (13)'!#REF!</f>
        <v>#REF!</v>
      </c>
      <c r="C373" s="128" t="e">
        <f>+'RT (13)'!#REF!</f>
        <v>#REF!</v>
      </c>
      <c r="D373" s="128" t="e">
        <f>+'RT (13)'!#REF!</f>
        <v>#REF!</v>
      </c>
      <c r="E373" s="128" t="e">
        <f>+'RT (13)'!#REF!</f>
        <v>#REF!</v>
      </c>
      <c r="F373" s="128" t="e">
        <f>+'RT (13)'!#REF!</f>
        <v>#REF!</v>
      </c>
      <c r="G373" s="128">
        <f>+'RT (13)'!A21</f>
        <v>7</v>
      </c>
      <c r="H373" s="128" t="str">
        <f>+'RT (13)'!B21</f>
        <v>Withholding Tax</v>
      </c>
      <c r="I373" s="128">
        <f>+'RT (13)'!C21</f>
        <v>0</v>
      </c>
      <c r="J373" s="128">
        <f>+'RT (13)'!D21</f>
        <v>0</v>
      </c>
      <c r="K373" s="128">
        <f>+'RT (13)'!E21</f>
        <v>0</v>
      </c>
      <c r="L373" s="128">
        <f>+'RT (13)'!F21</f>
        <v>0</v>
      </c>
      <c r="M373" s="128">
        <f>+'RT (13)'!G21</f>
        <v>0</v>
      </c>
      <c r="N373" s="128">
        <f>+'RT (13)'!H21</f>
        <v>0</v>
      </c>
      <c r="O373" s="128">
        <f>+'RT (13)'!I21</f>
        <v>0</v>
      </c>
      <c r="P373" s="128">
        <f>+'RT (13)'!J21</f>
        <v>0</v>
      </c>
      <c r="Q373" s="128">
        <f>+'RT (13)'!K21</f>
        <v>0</v>
      </c>
      <c r="R373" s="128">
        <f>+'RT (13)'!L21</f>
        <v>0</v>
      </c>
      <c r="S373" s="128">
        <f>+'RT (13)'!M21</f>
        <v>0</v>
      </c>
      <c r="T373" s="178">
        <f t="shared" si="20"/>
        <v>0</v>
      </c>
      <c r="U373" s="19">
        <f t="shared" si="21"/>
        <v>0</v>
      </c>
      <c r="V373" s="178">
        <f t="shared" si="22"/>
        <v>0</v>
      </c>
      <c r="W373" s="19">
        <f t="shared" si="23"/>
        <v>0</v>
      </c>
    </row>
    <row r="374" spans="1:23">
      <c r="A374" s="128">
        <v>13</v>
      </c>
      <c r="B374" s="128" t="e">
        <f>+'RT (13)'!#REF!</f>
        <v>#REF!</v>
      </c>
      <c r="C374" s="128" t="e">
        <f>+'RT (13)'!#REF!</f>
        <v>#REF!</v>
      </c>
      <c r="D374" s="128" t="e">
        <f>+'RT (13)'!#REF!</f>
        <v>#REF!</v>
      </c>
      <c r="E374" s="128" t="e">
        <f>+'RT (13)'!#REF!</f>
        <v>#REF!</v>
      </c>
      <c r="F374" s="128" t="e">
        <f>+'RT (13)'!#REF!</f>
        <v>#REF!</v>
      </c>
      <c r="G374" s="128">
        <f>+'RT (13)'!A22</f>
        <v>8</v>
      </c>
      <c r="H374" s="128" t="str">
        <f>+'RT (13)'!B22</f>
        <v>Other significant payments (&gt; 50,000 USD)</v>
      </c>
      <c r="I374" s="128">
        <f>+'RT (13)'!C22</f>
        <v>0</v>
      </c>
      <c r="J374" s="128">
        <f>+'RT (13)'!D22</f>
        <v>0</v>
      </c>
      <c r="K374" s="128">
        <f>+'RT (13)'!E22</f>
        <v>0</v>
      </c>
      <c r="L374" s="128">
        <f>+'RT (13)'!F22</f>
        <v>0</v>
      </c>
      <c r="M374" s="128">
        <f>+'RT (13)'!G22</f>
        <v>0</v>
      </c>
      <c r="N374" s="128">
        <f>+'RT (13)'!H22</f>
        <v>0</v>
      </c>
      <c r="O374" s="128">
        <f>+'RT (13)'!I22</f>
        <v>0</v>
      </c>
      <c r="P374" s="128">
        <f>+'RT (13)'!J22</f>
        <v>0</v>
      </c>
      <c r="Q374" s="128">
        <f>+'RT (13)'!K22</f>
        <v>0</v>
      </c>
      <c r="R374" s="128">
        <f>+'RT (13)'!L22</f>
        <v>0</v>
      </c>
      <c r="S374" s="128">
        <f>+'RT (13)'!M22</f>
        <v>0</v>
      </c>
      <c r="T374" s="178">
        <f t="shared" si="20"/>
        <v>0</v>
      </c>
      <c r="U374" s="19">
        <f t="shared" si="21"/>
        <v>0</v>
      </c>
      <c r="V374" s="178">
        <f t="shared" si="22"/>
        <v>0</v>
      </c>
      <c r="W374" s="19">
        <f t="shared" si="23"/>
        <v>0</v>
      </c>
    </row>
    <row r="375" spans="1:23">
      <c r="A375" s="128">
        <v>13</v>
      </c>
      <c r="B375" s="128" t="e">
        <f>+'RT (13)'!#REF!</f>
        <v>#REF!</v>
      </c>
      <c r="C375" s="128" t="e">
        <f>+'RT (13)'!#REF!</f>
        <v>#REF!</v>
      </c>
      <c r="D375" s="128" t="e">
        <f>+'RT (13)'!#REF!</f>
        <v>#REF!</v>
      </c>
      <c r="E375" s="128" t="e">
        <f>+'RT (13)'!#REF!</f>
        <v>#REF!</v>
      </c>
      <c r="F375" s="128" t="e">
        <f>+'RT (13)'!#REF!</f>
        <v>#REF!</v>
      </c>
      <c r="G375" s="128">
        <f>+'RT (13)'!A23</f>
        <v>0</v>
      </c>
      <c r="H375" s="128" t="str">
        <f>+'RT (13)'!B23</f>
        <v>MoM (ME 1-ME 2-ME 3)</v>
      </c>
      <c r="I375" s="128">
        <f>+'RT (13)'!C23</f>
        <v>0</v>
      </c>
      <c r="J375" s="128">
        <f>+'RT (13)'!D23</f>
        <v>1156000000</v>
      </c>
      <c r="K375" s="128">
        <f>+'RT (13)'!E23</f>
        <v>0</v>
      </c>
      <c r="L375" s="128">
        <f>+'RT (13)'!F23</f>
        <v>1156000000</v>
      </c>
      <c r="M375" s="128">
        <f>+'RT (13)'!G23</f>
        <v>0</v>
      </c>
      <c r="N375" s="128">
        <f>+'RT (13)'!H23</f>
        <v>0</v>
      </c>
      <c r="O375" s="128">
        <f>+'RT (13)'!I23</f>
        <v>0</v>
      </c>
      <c r="P375" s="128">
        <f>+'RT (13)'!J23</f>
        <v>0</v>
      </c>
      <c r="Q375" s="128">
        <f>+'RT (13)'!K23</f>
        <v>0</v>
      </c>
      <c r="R375" s="128">
        <f>+'RT (13)'!L23</f>
        <v>1156000000</v>
      </c>
      <c r="S375" s="128">
        <f>+'RT (13)'!M23</f>
        <v>0</v>
      </c>
      <c r="T375" s="178">
        <f t="shared" si="20"/>
        <v>1156000000</v>
      </c>
      <c r="U375" s="19">
        <f t="shared" si="21"/>
        <v>0</v>
      </c>
      <c r="V375" s="178">
        <f t="shared" si="22"/>
        <v>1156000000</v>
      </c>
      <c r="W375" s="19">
        <f t="shared" si="23"/>
        <v>0</v>
      </c>
    </row>
    <row r="376" spans="1:23">
      <c r="A376" s="128">
        <v>13</v>
      </c>
      <c r="B376" s="128" t="e">
        <f>+'RT (13)'!#REF!</f>
        <v>#REF!</v>
      </c>
      <c r="C376" s="128" t="e">
        <f>+'RT (13)'!#REF!</f>
        <v>#REF!</v>
      </c>
      <c r="D376" s="128" t="e">
        <f>+'RT (13)'!#REF!</f>
        <v>#REF!</v>
      </c>
      <c r="E376" s="128" t="e">
        <f>+'RT (13)'!#REF!</f>
        <v>#REF!</v>
      </c>
      <c r="F376" s="128" t="e">
        <f>+'RT (13)'!#REF!</f>
        <v>#REF!</v>
      </c>
      <c r="G376" s="128">
        <f>+'RT (13)'!A24</f>
        <v>9</v>
      </c>
      <c r="H376" s="128" t="str">
        <f>+'RT (13)'!B24</f>
        <v>Royalties</v>
      </c>
      <c r="I376" s="128">
        <f>+'RT (13)'!C24</f>
        <v>0</v>
      </c>
      <c r="J376" s="128">
        <f>+'RT (13)'!D24</f>
        <v>0</v>
      </c>
      <c r="K376" s="128">
        <f>+'RT (13)'!E24</f>
        <v>0</v>
      </c>
      <c r="L376" s="128">
        <f>+'RT (13)'!F24</f>
        <v>0</v>
      </c>
      <c r="M376" s="128">
        <f>+'RT (13)'!G24</f>
        <v>0</v>
      </c>
      <c r="N376" s="128">
        <f>+'RT (13)'!H24</f>
        <v>0</v>
      </c>
      <c r="O376" s="128">
        <f>+'RT (13)'!I24</f>
        <v>0</v>
      </c>
      <c r="P376" s="128">
        <f>+'RT (13)'!J24</f>
        <v>0</v>
      </c>
      <c r="Q376" s="128">
        <f>+'RT (13)'!K24</f>
        <v>0</v>
      </c>
      <c r="R376" s="128">
        <f>+'RT (13)'!L24</f>
        <v>0</v>
      </c>
      <c r="S376" s="128">
        <f>+'RT (13)'!M24</f>
        <v>0</v>
      </c>
      <c r="T376" s="178">
        <f t="shared" si="20"/>
        <v>0</v>
      </c>
      <c r="U376" s="19">
        <f t="shared" si="21"/>
        <v>0</v>
      </c>
      <c r="V376" s="178">
        <f t="shared" si="22"/>
        <v>0</v>
      </c>
      <c r="W376" s="19">
        <f t="shared" si="23"/>
        <v>0</v>
      </c>
    </row>
    <row r="377" spans="1:23">
      <c r="A377" s="128">
        <v>13</v>
      </c>
      <c r="B377" s="128" t="e">
        <f>+'RT (13)'!#REF!</f>
        <v>#REF!</v>
      </c>
      <c r="C377" s="128" t="e">
        <f>+'RT (13)'!#REF!</f>
        <v>#REF!</v>
      </c>
      <c r="D377" s="128" t="e">
        <f>+'RT (13)'!#REF!</f>
        <v>#REF!</v>
      </c>
      <c r="E377" s="128" t="e">
        <f>+'RT (13)'!#REF!</f>
        <v>#REF!</v>
      </c>
      <c r="F377" s="128" t="e">
        <f>+'RT (13)'!#REF!</f>
        <v>#REF!</v>
      </c>
      <c r="G377" s="128">
        <f>+'RT (13)'!A25</f>
        <v>10</v>
      </c>
      <c r="H377" s="128" t="str">
        <f>+'RT (13)'!B25</f>
        <v>Signature Bonus</v>
      </c>
      <c r="I377" s="128">
        <f>+'RT (13)'!C25</f>
        <v>0</v>
      </c>
      <c r="J377" s="128">
        <f>+'RT (13)'!D25</f>
        <v>150000000</v>
      </c>
      <c r="K377" s="128">
        <f>+'RT (13)'!E25</f>
        <v>0</v>
      </c>
      <c r="L377" s="128">
        <f>+'RT (13)'!F25</f>
        <v>150000000</v>
      </c>
      <c r="M377" s="128">
        <f>+'RT (13)'!G25</f>
        <v>0</v>
      </c>
      <c r="N377" s="128">
        <f>+'RT (13)'!H25</f>
        <v>0</v>
      </c>
      <c r="O377" s="128">
        <f>+'RT (13)'!I25</f>
        <v>0</v>
      </c>
      <c r="P377" s="128">
        <f>+'RT (13)'!J25</f>
        <v>0</v>
      </c>
      <c r="Q377" s="128">
        <f>+'RT (13)'!K25</f>
        <v>0</v>
      </c>
      <c r="R377" s="128">
        <f>+'RT (13)'!L25</f>
        <v>150000000</v>
      </c>
      <c r="S377" s="128" t="str">
        <f>+'RT (13)'!M25</f>
        <v>Tax not reported by the Govt Body</v>
      </c>
      <c r="T377" s="178">
        <f t="shared" si="20"/>
        <v>150000000</v>
      </c>
      <c r="U377" s="19">
        <f t="shared" si="21"/>
        <v>0</v>
      </c>
      <c r="V377" s="178">
        <f t="shared" si="22"/>
        <v>150000000</v>
      </c>
      <c r="W377" s="19">
        <f t="shared" si="23"/>
        <v>0</v>
      </c>
    </row>
    <row r="378" spans="1:23">
      <c r="A378" s="128">
        <v>13</v>
      </c>
      <c r="B378" s="128" t="e">
        <f>+'RT (13)'!#REF!</f>
        <v>#REF!</v>
      </c>
      <c r="C378" s="128" t="e">
        <f>+'RT (13)'!#REF!</f>
        <v>#REF!</v>
      </c>
      <c r="D378" s="128" t="e">
        <f>+'RT (13)'!#REF!</f>
        <v>#REF!</v>
      </c>
      <c r="E378" s="128" t="e">
        <f>+'RT (13)'!#REF!</f>
        <v>#REF!</v>
      </c>
      <c r="F378" s="128" t="e">
        <f>+'RT (13)'!#REF!</f>
        <v>#REF!</v>
      </c>
      <c r="G378" s="128">
        <f>+'RT (13)'!A26</f>
        <v>11</v>
      </c>
      <c r="H378" s="128" t="str">
        <f>+'RT (13)'!B26</f>
        <v>Production Split</v>
      </c>
      <c r="I378" s="128">
        <f>+'RT (13)'!C26</f>
        <v>0</v>
      </c>
      <c r="J378" s="128">
        <f>+'RT (13)'!D26</f>
        <v>0</v>
      </c>
      <c r="K378" s="128">
        <f>+'RT (13)'!E26</f>
        <v>0</v>
      </c>
      <c r="L378" s="128">
        <f>+'RT (13)'!F26</f>
        <v>0</v>
      </c>
      <c r="M378" s="128">
        <f>+'RT (13)'!G26</f>
        <v>0</v>
      </c>
      <c r="N378" s="128">
        <f>+'RT (13)'!H26</f>
        <v>0</v>
      </c>
      <c r="O378" s="128">
        <f>+'RT (13)'!I26</f>
        <v>0</v>
      </c>
      <c r="P378" s="128">
        <f>+'RT (13)'!J26</f>
        <v>0</v>
      </c>
      <c r="Q378" s="128">
        <f>+'RT (13)'!K26</f>
        <v>0</v>
      </c>
      <c r="R378" s="128">
        <f>+'RT (13)'!L26</f>
        <v>0</v>
      </c>
      <c r="S378" s="128">
        <f>+'RT (13)'!M26</f>
        <v>0</v>
      </c>
      <c r="T378" s="178">
        <f t="shared" si="20"/>
        <v>0</v>
      </c>
      <c r="U378" s="19">
        <f t="shared" si="21"/>
        <v>0</v>
      </c>
      <c r="V378" s="178">
        <f t="shared" si="22"/>
        <v>0</v>
      </c>
      <c r="W378" s="19">
        <f t="shared" si="23"/>
        <v>0</v>
      </c>
    </row>
    <row r="379" spans="1:23">
      <c r="A379" s="128">
        <v>13</v>
      </c>
      <c r="B379" s="128" t="e">
        <f>+'RT (13)'!#REF!</f>
        <v>#REF!</v>
      </c>
      <c r="C379" s="128" t="e">
        <f>+'RT (13)'!#REF!</f>
        <v>#REF!</v>
      </c>
      <c r="D379" s="128" t="e">
        <f>+'RT (13)'!#REF!</f>
        <v>#REF!</v>
      </c>
      <c r="E379" s="128" t="e">
        <f>+'RT (13)'!#REF!</f>
        <v>#REF!</v>
      </c>
      <c r="F379" s="128" t="e">
        <f>+'RT (13)'!#REF!</f>
        <v>#REF!</v>
      </c>
      <c r="G379" s="128">
        <f>+'RT (13)'!A27</f>
        <v>12</v>
      </c>
      <c r="H379" s="128" t="str">
        <f>+'RT (13)'!B27</f>
        <v>Dead Rent Fees</v>
      </c>
      <c r="I379" s="128">
        <f>+'RT (13)'!C27</f>
        <v>0</v>
      </c>
      <c r="J379" s="128">
        <f>+'RT (13)'!D27</f>
        <v>6000000</v>
      </c>
      <c r="K379" s="128">
        <f>+'RT (13)'!E27</f>
        <v>0</v>
      </c>
      <c r="L379" s="128">
        <f>+'RT (13)'!F27</f>
        <v>6000000</v>
      </c>
      <c r="M379" s="128">
        <f>+'RT (13)'!G27</f>
        <v>0</v>
      </c>
      <c r="N379" s="128">
        <f>+'RT (13)'!H27</f>
        <v>0</v>
      </c>
      <c r="O379" s="128">
        <f>+'RT (13)'!I27</f>
        <v>0</v>
      </c>
      <c r="P379" s="128">
        <f>+'RT (13)'!J27</f>
        <v>0</v>
      </c>
      <c r="Q379" s="128">
        <f>+'RT (13)'!K27</f>
        <v>0</v>
      </c>
      <c r="R379" s="128">
        <f>+'RT (13)'!L27</f>
        <v>6000000</v>
      </c>
      <c r="S379" s="128" t="str">
        <f>+'RT (13)'!M27</f>
        <v>Tax not reported by the Govt Body</v>
      </c>
      <c r="T379" s="178">
        <f t="shared" si="20"/>
        <v>6000000</v>
      </c>
      <c r="U379" s="19">
        <f t="shared" si="21"/>
        <v>0</v>
      </c>
      <c r="V379" s="178">
        <f t="shared" si="22"/>
        <v>6000000</v>
      </c>
      <c r="W379" s="19">
        <f t="shared" si="23"/>
        <v>0</v>
      </c>
    </row>
    <row r="380" spans="1:23">
      <c r="A380" s="128">
        <v>13</v>
      </c>
      <c r="B380" s="128" t="e">
        <f>+'RT (13)'!#REF!</f>
        <v>#REF!</v>
      </c>
      <c r="C380" s="128" t="e">
        <f>+'RT (13)'!#REF!</f>
        <v>#REF!</v>
      </c>
      <c r="D380" s="128" t="e">
        <f>+'RT (13)'!#REF!</f>
        <v>#REF!</v>
      </c>
      <c r="E380" s="128" t="e">
        <f>+'RT (13)'!#REF!</f>
        <v>#REF!</v>
      </c>
      <c r="F380" s="128" t="e">
        <f>+'RT (13)'!#REF!</f>
        <v>#REF!</v>
      </c>
      <c r="G380" s="128">
        <f>+'RT (13)'!A28</f>
        <v>13</v>
      </c>
      <c r="H380" s="128" t="str">
        <f>+'RT (13)'!B28</f>
        <v>Licence Fees</v>
      </c>
      <c r="I380" s="128">
        <f>+'RT (13)'!C28</f>
        <v>0</v>
      </c>
      <c r="J380" s="128">
        <f>+'RT (13)'!D28</f>
        <v>1000000000</v>
      </c>
      <c r="K380" s="128">
        <f>+'RT (13)'!E28</f>
        <v>0</v>
      </c>
      <c r="L380" s="128">
        <f>+'RT (13)'!F28</f>
        <v>1000000000</v>
      </c>
      <c r="M380" s="128">
        <f>+'RT (13)'!G28</f>
        <v>0</v>
      </c>
      <c r="N380" s="128">
        <f>+'RT (13)'!H28</f>
        <v>0</v>
      </c>
      <c r="O380" s="128">
        <f>+'RT (13)'!I28</f>
        <v>0</v>
      </c>
      <c r="P380" s="128">
        <f>+'RT (13)'!J28</f>
        <v>0</v>
      </c>
      <c r="Q380" s="128">
        <f>+'RT (13)'!K28</f>
        <v>0</v>
      </c>
      <c r="R380" s="128">
        <f>+'RT (13)'!L28</f>
        <v>1000000000</v>
      </c>
      <c r="S380" s="128" t="str">
        <f>+'RT (13)'!M28</f>
        <v>Tax not reported by the Govt Body</v>
      </c>
      <c r="T380" s="178">
        <f t="shared" si="20"/>
        <v>1000000000</v>
      </c>
      <c r="U380" s="19">
        <f t="shared" si="21"/>
        <v>0</v>
      </c>
      <c r="V380" s="178">
        <f t="shared" si="22"/>
        <v>1000000000</v>
      </c>
      <c r="W380" s="19">
        <f t="shared" si="23"/>
        <v>0</v>
      </c>
    </row>
    <row r="381" spans="1:23">
      <c r="A381" s="128">
        <v>13</v>
      </c>
      <c r="B381" s="128" t="e">
        <f>+'RT (13)'!#REF!</f>
        <v>#REF!</v>
      </c>
      <c r="C381" s="128" t="e">
        <f>+'RT (13)'!#REF!</f>
        <v>#REF!</v>
      </c>
      <c r="D381" s="128" t="e">
        <f>+'RT (13)'!#REF!</f>
        <v>#REF!</v>
      </c>
      <c r="E381" s="128" t="e">
        <f>+'RT (13)'!#REF!</f>
        <v>#REF!</v>
      </c>
      <c r="F381" s="128" t="e">
        <f>+'RT (13)'!#REF!</f>
        <v>#REF!</v>
      </c>
      <c r="G381" s="128">
        <f>+'RT (13)'!A29</f>
        <v>14</v>
      </c>
      <c r="H381" s="128" t="str">
        <f>+'RT (13)'!B29</f>
        <v>Dividends</v>
      </c>
      <c r="I381" s="128">
        <f>+'RT (13)'!C29</f>
        <v>0</v>
      </c>
      <c r="J381" s="128">
        <f>+'RT (13)'!D29</f>
        <v>0</v>
      </c>
      <c r="K381" s="128">
        <f>+'RT (13)'!E29</f>
        <v>0</v>
      </c>
      <c r="L381" s="128">
        <f>+'RT (13)'!F29</f>
        <v>0</v>
      </c>
      <c r="M381" s="128">
        <f>+'RT (13)'!G29</f>
        <v>0</v>
      </c>
      <c r="N381" s="128">
        <f>+'RT (13)'!H29</f>
        <v>0</v>
      </c>
      <c r="O381" s="128">
        <f>+'RT (13)'!I29</f>
        <v>0</v>
      </c>
      <c r="P381" s="128">
        <f>+'RT (13)'!J29</f>
        <v>0</v>
      </c>
      <c r="Q381" s="128">
        <f>+'RT (13)'!K29</f>
        <v>0</v>
      </c>
      <c r="R381" s="128">
        <f>+'RT (13)'!L29</f>
        <v>0</v>
      </c>
      <c r="S381" s="128">
        <f>+'RT (13)'!M29</f>
        <v>0</v>
      </c>
      <c r="T381" s="178">
        <f t="shared" si="20"/>
        <v>0</v>
      </c>
      <c r="U381" s="19">
        <f t="shared" si="21"/>
        <v>0</v>
      </c>
      <c r="V381" s="178">
        <f t="shared" si="22"/>
        <v>0</v>
      </c>
      <c r="W381" s="19">
        <f t="shared" si="23"/>
        <v>0</v>
      </c>
    </row>
    <row r="382" spans="1:23">
      <c r="A382" s="128">
        <v>13</v>
      </c>
      <c r="B382" s="128" t="e">
        <f>+'RT (13)'!#REF!</f>
        <v>#REF!</v>
      </c>
      <c r="C382" s="128" t="e">
        <f>+'RT (13)'!#REF!</f>
        <v>#REF!</v>
      </c>
      <c r="D382" s="128" t="e">
        <f>+'RT (13)'!#REF!</f>
        <v>#REF!</v>
      </c>
      <c r="E382" s="128" t="e">
        <f>+'RT (13)'!#REF!</f>
        <v>#REF!</v>
      </c>
      <c r="F382" s="128" t="e">
        <f>+'RT (13)'!#REF!</f>
        <v>#REF!</v>
      </c>
      <c r="G382" s="128">
        <f>+'RT (13)'!A32</f>
        <v>17</v>
      </c>
      <c r="H382" s="128" t="str">
        <f>+'RT (13)'!B32</f>
        <v>Other significant payments (&gt; 50,000 USD)</v>
      </c>
      <c r="I382" s="128">
        <f>+'RT (13)'!C32</f>
        <v>0</v>
      </c>
      <c r="J382" s="128">
        <f>+'RT (13)'!D32</f>
        <v>0</v>
      </c>
      <c r="K382" s="128">
        <f>+'RT (13)'!E32</f>
        <v>0</v>
      </c>
      <c r="L382" s="128">
        <f>+'RT (13)'!F32</f>
        <v>0</v>
      </c>
      <c r="M382" s="128">
        <f>+'RT (13)'!G32</f>
        <v>0</v>
      </c>
      <c r="N382" s="128">
        <f>+'RT (13)'!H32</f>
        <v>0</v>
      </c>
      <c r="O382" s="128">
        <f>+'RT (13)'!I32</f>
        <v>0</v>
      </c>
      <c r="P382" s="128">
        <f>+'RT (13)'!J32</f>
        <v>0</v>
      </c>
      <c r="Q382" s="128">
        <f>+'RT (13)'!K32</f>
        <v>0</v>
      </c>
      <c r="R382" s="128">
        <f>+'RT (13)'!L32</f>
        <v>0</v>
      </c>
      <c r="S382" s="128">
        <f>+'RT (13)'!M32</f>
        <v>0</v>
      </c>
      <c r="T382" s="178">
        <f t="shared" si="20"/>
        <v>0</v>
      </c>
      <c r="U382" s="19">
        <f t="shared" si="21"/>
        <v>0</v>
      </c>
      <c r="V382" s="178">
        <f t="shared" si="22"/>
        <v>0</v>
      </c>
      <c r="W382" s="19">
        <f t="shared" si="23"/>
        <v>0</v>
      </c>
    </row>
    <row r="383" spans="1:23">
      <c r="A383" s="128">
        <v>13</v>
      </c>
      <c r="B383" s="128" t="e">
        <f>+'RT (13)'!#REF!</f>
        <v>#REF!</v>
      </c>
      <c r="C383" s="128" t="e">
        <f>+'RT (13)'!#REF!</f>
        <v>#REF!</v>
      </c>
      <c r="D383" s="128" t="e">
        <f>+'RT (13)'!#REF!</f>
        <v>#REF!</v>
      </c>
      <c r="E383" s="128" t="e">
        <f>+'RT (13)'!#REF!</f>
        <v>#REF!</v>
      </c>
      <c r="F383" s="128" t="e">
        <f>+'RT (13)'!#REF!</f>
        <v>#REF!</v>
      </c>
      <c r="G383" s="128">
        <f>+'RT (13)'!A33</f>
        <v>0</v>
      </c>
      <c r="H383" s="128">
        <f>+'RT (13)'!B33</f>
        <v>0</v>
      </c>
      <c r="I383" s="128">
        <f>+'RT (13)'!C33</f>
        <v>0</v>
      </c>
      <c r="J383" s="128">
        <f>+'RT (13)'!D33</f>
        <v>0</v>
      </c>
      <c r="K383" s="128">
        <f>+'RT (13)'!E33</f>
        <v>0</v>
      </c>
      <c r="L383" s="128">
        <f>+'RT (13)'!F33</f>
        <v>0</v>
      </c>
      <c r="M383" s="128">
        <f>+'RT (13)'!G33</f>
        <v>0</v>
      </c>
      <c r="N383" s="128">
        <f>+'RT (13)'!H33</f>
        <v>0</v>
      </c>
      <c r="O383" s="128">
        <f>+'RT (13)'!I33</f>
        <v>0</v>
      </c>
      <c r="P383" s="128">
        <f>+'RT (13)'!J33</f>
        <v>0</v>
      </c>
      <c r="Q383" s="128">
        <f>+'RT (13)'!K33</f>
        <v>0</v>
      </c>
      <c r="R383" s="128">
        <f>+'RT (13)'!L33</f>
        <v>0</v>
      </c>
      <c r="S383" s="128">
        <f>+'RT (13)'!M33</f>
        <v>0</v>
      </c>
      <c r="T383" s="178">
        <f t="shared" si="20"/>
        <v>0</v>
      </c>
      <c r="U383" s="19">
        <f t="shared" si="21"/>
        <v>0</v>
      </c>
      <c r="V383" s="178">
        <f t="shared" si="22"/>
        <v>0</v>
      </c>
      <c r="W383" s="19">
        <f t="shared" si="23"/>
        <v>0</v>
      </c>
    </row>
    <row r="384" spans="1:23">
      <c r="A384" s="128">
        <v>13</v>
      </c>
      <c r="B384" s="128" t="e">
        <f>+'RT (13)'!#REF!</f>
        <v>#REF!</v>
      </c>
      <c r="C384" s="128" t="e">
        <f>+'RT (13)'!#REF!</f>
        <v>#REF!</v>
      </c>
      <c r="D384" s="128" t="e">
        <f>+'RT (13)'!#REF!</f>
        <v>#REF!</v>
      </c>
      <c r="E384" s="128" t="e">
        <f>+'RT (13)'!#REF!</f>
        <v>#REF!</v>
      </c>
      <c r="F384" s="128" t="e">
        <f>+'RT (13)'!#REF!</f>
        <v>#REF!</v>
      </c>
      <c r="G384" s="128">
        <f>+'RT (13)'!A34</f>
        <v>0</v>
      </c>
      <c r="H384" s="128">
        <f>+'RT (13)'!B34</f>
        <v>0</v>
      </c>
      <c r="I384" s="128">
        <f>+'RT (13)'!C34</f>
        <v>0</v>
      </c>
      <c r="J384" s="128">
        <f>+'RT (13)'!D34</f>
        <v>0</v>
      </c>
      <c r="K384" s="128">
        <f>+'RT (13)'!E34</f>
        <v>0</v>
      </c>
      <c r="L384" s="128">
        <f>+'RT (13)'!F34</f>
        <v>0</v>
      </c>
      <c r="M384" s="128">
        <f>+'RT (13)'!G34</f>
        <v>0</v>
      </c>
      <c r="N384" s="128">
        <f>+'RT (13)'!H34</f>
        <v>0</v>
      </c>
      <c r="O384" s="128">
        <f>+'RT (13)'!I34</f>
        <v>0</v>
      </c>
      <c r="P384" s="128">
        <f>+'RT (13)'!J34</f>
        <v>0</v>
      </c>
      <c r="Q384" s="128">
        <f>+'RT (13)'!K34</f>
        <v>0</v>
      </c>
      <c r="R384" s="128">
        <f>+'RT (13)'!L34</f>
        <v>0</v>
      </c>
      <c r="S384" s="128">
        <f>+'RT (13)'!M34</f>
        <v>0</v>
      </c>
      <c r="T384" s="178">
        <f t="shared" si="20"/>
        <v>0</v>
      </c>
      <c r="U384" s="19">
        <f t="shared" si="21"/>
        <v>0</v>
      </c>
      <c r="V384" s="178">
        <f t="shared" si="22"/>
        <v>0</v>
      </c>
      <c r="W384" s="19">
        <f t="shared" si="23"/>
        <v>0</v>
      </c>
    </row>
    <row r="385" spans="1:23">
      <c r="A385" s="128">
        <v>13</v>
      </c>
      <c r="B385" s="128" t="e">
        <f>+'RT (13)'!#REF!</f>
        <v>#REF!</v>
      </c>
      <c r="C385" s="128" t="e">
        <f>+'RT (13)'!#REF!</f>
        <v>#REF!</v>
      </c>
      <c r="D385" s="128" t="e">
        <f>+'RT (13)'!#REF!</f>
        <v>#REF!</v>
      </c>
      <c r="E385" s="128" t="e">
        <f>+'RT (13)'!#REF!</f>
        <v>#REF!</v>
      </c>
      <c r="F385" s="128" t="e">
        <f>+'RT (13)'!#REF!</f>
        <v>#REF!</v>
      </c>
      <c r="G385" s="128">
        <f>+'RT (13)'!A35</f>
        <v>0</v>
      </c>
      <c r="H385" s="128">
        <f>+'RT (13)'!B35</f>
        <v>0</v>
      </c>
      <c r="I385" s="128">
        <f>+'RT (13)'!C35</f>
        <v>0</v>
      </c>
      <c r="J385" s="128">
        <f>+'RT (13)'!D35</f>
        <v>0</v>
      </c>
      <c r="K385" s="128">
        <f>+'RT (13)'!E35</f>
        <v>0</v>
      </c>
      <c r="L385" s="128">
        <f>+'RT (13)'!F35</f>
        <v>0</v>
      </c>
      <c r="M385" s="128">
        <f>+'RT (13)'!G35</f>
        <v>0</v>
      </c>
      <c r="N385" s="128">
        <f>+'RT (13)'!H35</f>
        <v>0</v>
      </c>
      <c r="O385" s="128">
        <f>+'RT (13)'!I35</f>
        <v>0</v>
      </c>
      <c r="P385" s="128">
        <f>+'RT (13)'!J35</f>
        <v>0</v>
      </c>
      <c r="Q385" s="128">
        <f>+'RT (13)'!K35</f>
        <v>0</v>
      </c>
      <c r="R385" s="128">
        <f>+'RT (13)'!L35</f>
        <v>0</v>
      </c>
      <c r="S385" s="128">
        <f>+'RT (13)'!M35</f>
        <v>0</v>
      </c>
      <c r="T385" s="178">
        <f t="shared" si="20"/>
        <v>0</v>
      </c>
      <c r="U385" s="19">
        <f t="shared" si="21"/>
        <v>0</v>
      </c>
      <c r="V385" s="178">
        <f t="shared" si="22"/>
        <v>0</v>
      </c>
      <c r="W385" s="19">
        <f t="shared" si="23"/>
        <v>0</v>
      </c>
    </row>
    <row r="386" spans="1:23">
      <c r="A386" s="128">
        <v>13</v>
      </c>
      <c r="B386" s="128" t="e">
        <f>+'RT (13)'!#REF!</f>
        <v>#REF!</v>
      </c>
      <c r="C386" s="128" t="e">
        <f>+'RT (13)'!#REF!</f>
        <v>#REF!</v>
      </c>
      <c r="D386" s="128" t="e">
        <f>+'RT (13)'!#REF!</f>
        <v>#REF!</v>
      </c>
      <c r="E386" s="128" t="e">
        <f>+'RT (13)'!#REF!</f>
        <v>#REF!</v>
      </c>
      <c r="F386" s="128" t="e">
        <f>+'RT (13)'!#REF!</f>
        <v>#REF!</v>
      </c>
      <c r="G386" s="128">
        <f>+'RT (13)'!A36</f>
        <v>0</v>
      </c>
      <c r="H386" s="128" t="str">
        <f>+'RT (13)'!B36</f>
        <v>States/regions</v>
      </c>
      <c r="I386" s="128">
        <f>+'RT (13)'!C36</f>
        <v>0</v>
      </c>
      <c r="J386" s="128">
        <f>+'RT (13)'!D36</f>
        <v>0</v>
      </c>
      <c r="K386" s="128">
        <f>+'RT (13)'!E36</f>
        <v>0</v>
      </c>
      <c r="L386" s="128">
        <f>+'RT (13)'!F36</f>
        <v>0</v>
      </c>
      <c r="M386" s="128">
        <f>+'RT (13)'!G36</f>
        <v>0</v>
      </c>
      <c r="N386" s="128">
        <f>+'RT (13)'!H36</f>
        <v>0</v>
      </c>
      <c r="O386" s="128">
        <f>+'RT (13)'!I36</f>
        <v>0</v>
      </c>
      <c r="P386" s="128">
        <f>+'RT (13)'!J36</f>
        <v>0</v>
      </c>
      <c r="Q386" s="128">
        <f>+'RT (13)'!K36</f>
        <v>0</v>
      </c>
      <c r="R386" s="128">
        <f>+'RT (13)'!L36</f>
        <v>0</v>
      </c>
      <c r="S386" s="128">
        <f>+'RT (13)'!M36</f>
        <v>0</v>
      </c>
      <c r="T386" s="178">
        <f t="shared" si="20"/>
        <v>0</v>
      </c>
      <c r="U386" s="19">
        <f t="shared" si="21"/>
        <v>0</v>
      </c>
      <c r="V386" s="178">
        <f t="shared" si="22"/>
        <v>0</v>
      </c>
      <c r="W386" s="19">
        <f t="shared" si="23"/>
        <v>0</v>
      </c>
    </row>
    <row r="387" spans="1:23">
      <c r="A387" s="128">
        <v>13</v>
      </c>
      <c r="B387" s="128" t="e">
        <f>+'RT (13)'!#REF!</f>
        <v>#REF!</v>
      </c>
      <c r="C387" s="128" t="e">
        <f>+'RT (13)'!#REF!</f>
        <v>#REF!</v>
      </c>
      <c r="D387" s="128" t="e">
        <f>+'RT (13)'!#REF!</f>
        <v>#REF!</v>
      </c>
      <c r="E387" s="128" t="e">
        <f>+'RT (13)'!#REF!</f>
        <v>#REF!</v>
      </c>
      <c r="F387" s="128" t="e">
        <f>+'RT (13)'!#REF!</f>
        <v>#REF!</v>
      </c>
      <c r="G387" s="128">
        <f>+'RT (13)'!A37</f>
        <v>18</v>
      </c>
      <c r="H387" s="128" t="str">
        <f>+'RT (13)'!B37</f>
        <v>Contribution to the State/region social development fund</v>
      </c>
      <c r="I387" s="128">
        <f>+'RT (13)'!C37</f>
        <v>0</v>
      </c>
      <c r="J387" s="128">
        <f>+'RT (13)'!D37</f>
        <v>0</v>
      </c>
      <c r="K387" s="128">
        <f>+'RT (13)'!E37</f>
        <v>0</v>
      </c>
      <c r="L387" s="128">
        <f>+'RT (13)'!F37</f>
        <v>0</v>
      </c>
      <c r="M387" s="128">
        <f>+'RT (13)'!G37</f>
        <v>0</v>
      </c>
      <c r="N387" s="128">
        <f>+'RT (13)'!H37</f>
        <v>0</v>
      </c>
      <c r="O387" s="128">
        <f>+'RT (13)'!I37</f>
        <v>0</v>
      </c>
      <c r="P387" s="128">
        <f>+'RT (13)'!J37</f>
        <v>0</v>
      </c>
      <c r="Q387" s="128">
        <f>+'RT (13)'!K37</f>
        <v>0</v>
      </c>
      <c r="R387" s="128">
        <f>+'RT (13)'!L37</f>
        <v>0</v>
      </c>
      <c r="S387" s="128">
        <f>+'RT (13)'!M37</f>
        <v>0</v>
      </c>
      <c r="T387" s="178">
        <f t="shared" ref="T387:T422" si="24">+IF((J387-N387)&gt;0,(J387-N387),0)</f>
        <v>0</v>
      </c>
      <c r="U387" s="19">
        <f t="shared" ref="U387:U422" si="25">+IF((J387-N387)&lt;=0,(J387-N387),0)</f>
        <v>0</v>
      </c>
      <c r="V387" s="178">
        <f t="shared" ref="V387:V422" si="26">+IF(R387&gt;0,R387,0)</f>
        <v>0</v>
      </c>
      <c r="W387" s="19">
        <f t="shared" ref="W387:W422" si="27">+IF(R387&lt;=0,R387,0)</f>
        <v>0</v>
      </c>
    </row>
    <row r="388" spans="1:23">
      <c r="A388" s="128">
        <v>13</v>
      </c>
      <c r="B388" s="128" t="e">
        <f>+'RT (13)'!#REF!</f>
        <v>#REF!</v>
      </c>
      <c r="C388" s="128" t="e">
        <f>+'RT (13)'!#REF!</f>
        <v>#REF!</v>
      </c>
      <c r="D388" s="128" t="e">
        <f>+'RT (13)'!#REF!</f>
        <v>#REF!</v>
      </c>
      <c r="E388" s="128" t="e">
        <f>+'RT (13)'!#REF!</f>
        <v>#REF!</v>
      </c>
      <c r="F388" s="128" t="e">
        <f>+'RT (13)'!#REF!</f>
        <v>#REF!</v>
      </c>
      <c r="G388" s="128">
        <f>+'RT (13)'!A38</f>
        <v>0</v>
      </c>
      <c r="H388" s="128" t="str">
        <f>+'RT (13)'!B38</f>
        <v>Social payments</v>
      </c>
      <c r="I388" s="128">
        <f>+'RT (13)'!C38</f>
        <v>0</v>
      </c>
      <c r="J388" s="128">
        <f>+'RT (13)'!D38</f>
        <v>261955000</v>
      </c>
      <c r="K388" s="128">
        <f>+'RT (13)'!E38</f>
        <v>0</v>
      </c>
      <c r="L388" s="128">
        <f>+'RT (13)'!F38</f>
        <v>261955000</v>
      </c>
      <c r="M388" s="128">
        <f>+'RT (13)'!G38</f>
        <v>0</v>
      </c>
      <c r="N388" s="128">
        <f>+'RT (13)'!H38</f>
        <v>0</v>
      </c>
      <c r="O388" s="128">
        <f>+'RT (13)'!I38</f>
        <v>0</v>
      </c>
      <c r="P388" s="128">
        <f>+'RT (13)'!J38</f>
        <v>0</v>
      </c>
      <c r="Q388" s="128">
        <f>+'RT (13)'!K38</f>
        <v>0</v>
      </c>
      <c r="R388" s="128">
        <f>+'RT (13)'!L38</f>
        <v>0</v>
      </c>
      <c r="S388" s="128">
        <f>+'RT (13)'!M38</f>
        <v>0</v>
      </c>
      <c r="T388" s="178">
        <f t="shared" si="24"/>
        <v>261955000</v>
      </c>
      <c r="U388" s="19">
        <f t="shared" si="25"/>
        <v>0</v>
      </c>
      <c r="V388" s="178">
        <f t="shared" si="26"/>
        <v>0</v>
      </c>
      <c r="W388" s="19">
        <f t="shared" si="27"/>
        <v>0</v>
      </c>
    </row>
    <row r="389" spans="1:23">
      <c r="A389" s="128">
        <v>13</v>
      </c>
      <c r="B389" s="128" t="e">
        <f>+'RT (13)'!#REF!</f>
        <v>#REF!</v>
      </c>
      <c r="C389" s="128" t="e">
        <f>+'RT (13)'!#REF!</f>
        <v>#REF!</v>
      </c>
      <c r="D389" s="128" t="e">
        <f>+'RT (13)'!#REF!</f>
        <v>#REF!</v>
      </c>
      <c r="E389" s="128" t="e">
        <f>+'RT (13)'!#REF!</f>
        <v>#REF!</v>
      </c>
      <c r="F389" s="128" t="e">
        <f>+'RT (13)'!#REF!</f>
        <v>#REF!</v>
      </c>
      <c r="G389" s="128">
        <f>+'RT (13)'!A39</f>
        <v>19</v>
      </c>
      <c r="H389" s="128" t="str">
        <f>+'RT (13)'!B39</f>
        <v>Mandatory Corporate Social Responsibility</v>
      </c>
      <c r="I389" s="128">
        <f>+'RT (13)'!C39</f>
        <v>0</v>
      </c>
      <c r="J389" s="128">
        <f>+'RT (13)'!D39</f>
        <v>261955000</v>
      </c>
      <c r="K389" s="128">
        <f>+'RT (13)'!E39</f>
        <v>0</v>
      </c>
      <c r="L389" s="128">
        <f>+'RT (13)'!F39</f>
        <v>261955000</v>
      </c>
      <c r="M389" s="128">
        <f>+'RT (13)'!G39</f>
        <v>0</v>
      </c>
      <c r="N389" s="128">
        <f>+'RT (13)'!H39</f>
        <v>0</v>
      </c>
      <c r="O389" s="128">
        <f>+'RT (13)'!I39</f>
        <v>0</v>
      </c>
      <c r="P389" s="128">
        <f>+'RT (13)'!J39</f>
        <v>0</v>
      </c>
      <c r="Q389" s="128">
        <f>+'RT (13)'!K39</f>
        <v>0</v>
      </c>
      <c r="R389" s="128">
        <f>+'RT (13)'!L39</f>
        <v>0</v>
      </c>
      <c r="S389" s="128">
        <f>+'RT (13)'!M39</f>
        <v>0</v>
      </c>
      <c r="T389" s="178">
        <f t="shared" si="24"/>
        <v>261955000</v>
      </c>
      <c r="U389" s="19">
        <f t="shared" si="25"/>
        <v>0</v>
      </c>
      <c r="V389" s="178">
        <f t="shared" si="26"/>
        <v>0</v>
      </c>
      <c r="W389" s="19">
        <f t="shared" si="27"/>
        <v>0</v>
      </c>
    </row>
    <row r="390" spans="1:23">
      <c r="A390" s="128">
        <v>13</v>
      </c>
      <c r="B390" s="128" t="e">
        <f>+'RT (13)'!#REF!</f>
        <v>#REF!</v>
      </c>
      <c r="C390" s="128" t="e">
        <f>+'RT (13)'!#REF!</f>
        <v>#REF!</v>
      </c>
      <c r="D390" s="128" t="e">
        <f>+'RT (13)'!#REF!</f>
        <v>#REF!</v>
      </c>
      <c r="E390" s="128" t="e">
        <f>+'RT (13)'!#REF!</f>
        <v>#REF!</v>
      </c>
      <c r="F390" s="128" t="e">
        <f>+'RT (13)'!#REF!</f>
        <v>#REF!</v>
      </c>
      <c r="G390" s="128">
        <f>+'RT (13)'!A40</f>
        <v>20</v>
      </c>
      <c r="H390" s="128" t="str">
        <f>+'RT (13)'!B40</f>
        <v>Voluntary Corporate Social Responsibility</v>
      </c>
      <c r="I390" s="128">
        <f>+'RT (13)'!C40</f>
        <v>0</v>
      </c>
      <c r="J390" s="128">
        <f>+'RT (13)'!D40</f>
        <v>0</v>
      </c>
      <c r="K390" s="128">
        <f>+'RT (13)'!E40</f>
        <v>0</v>
      </c>
      <c r="L390" s="128">
        <f>+'RT (13)'!F40</f>
        <v>0</v>
      </c>
      <c r="M390" s="128">
        <f>+'RT (13)'!G40</f>
        <v>0</v>
      </c>
      <c r="N390" s="128">
        <f>+'RT (13)'!H40</f>
        <v>0</v>
      </c>
      <c r="O390" s="128">
        <f>+'RT (13)'!I40</f>
        <v>0</v>
      </c>
      <c r="P390" s="128">
        <f>+'RT (13)'!J40</f>
        <v>0</v>
      </c>
      <c r="Q390" s="128">
        <f>+'RT (13)'!K40</f>
        <v>0</v>
      </c>
      <c r="R390" s="128">
        <f>+'RT (13)'!L40</f>
        <v>0</v>
      </c>
      <c r="S390" s="128">
        <f>+'RT (13)'!M40</f>
        <v>0</v>
      </c>
      <c r="T390" s="178">
        <f t="shared" si="24"/>
        <v>0</v>
      </c>
      <c r="U390" s="19">
        <f t="shared" si="25"/>
        <v>0</v>
      </c>
      <c r="V390" s="178">
        <f t="shared" si="26"/>
        <v>0</v>
      </c>
      <c r="W390" s="19">
        <f t="shared" si="27"/>
        <v>0</v>
      </c>
    </row>
    <row r="391" spans="1:23">
      <c r="A391" s="128">
        <v>13</v>
      </c>
      <c r="B391" s="128" t="e">
        <f>+'RT (13)'!#REF!</f>
        <v>#REF!</v>
      </c>
      <c r="C391" s="128" t="e">
        <f>+'RT (13)'!#REF!</f>
        <v>#REF!</v>
      </c>
      <c r="D391" s="128" t="e">
        <f>+'RT (13)'!#REF!</f>
        <v>#REF!</v>
      </c>
      <c r="E391" s="128" t="e">
        <f>+'RT (13)'!#REF!</f>
        <v>#REF!</v>
      </c>
      <c r="F391" s="128" t="e">
        <f>+'RT (13)'!#REF!</f>
        <v>#REF!</v>
      </c>
      <c r="G391" s="128">
        <f>+'RT (13)'!A41</f>
        <v>0</v>
      </c>
      <c r="H391" s="128" t="str">
        <f>+'RT (13)'!B41</f>
        <v>Total payments in cash</v>
      </c>
      <c r="I391" s="128">
        <f>+'RT (13)'!C41</f>
        <v>0</v>
      </c>
      <c r="J391" s="128">
        <f>+'RT (13)'!D41</f>
        <v>1160447157</v>
      </c>
      <c r="K391" s="128">
        <f>+'RT (13)'!E41</f>
        <v>0</v>
      </c>
      <c r="L391" s="128">
        <f>+'RT (13)'!F41</f>
        <v>1160447157</v>
      </c>
      <c r="M391" s="128">
        <f>+'RT (13)'!G41</f>
        <v>0</v>
      </c>
      <c r="N391" s="128">
        <f>+'RT (13)'!H41</f>
        <v>6704907.7999999998</v>
      </c>
      <c r="O391" s="128">
        <f>+'RT (13)'!I41</f>
        <v>0</v>
      </c>
      <c r="P391" s="128">
        <f>+'RT (13)'!J41</f>
        <v>6704907.7999999998</v>
      </c>
      <c r="Q391" s="128">
        <f>+'RT (13)'!K41</f>
        <v>0</v>
      </c>
      <c r="R391" s="128">
        <f>+'RT (13)'!L41</f>
        <v>1153742249.2</v>
      </c>
      <c r="S391" s="128">
        <f>+'RT (13)'!M41</f>
        <v>0</v>
      </c>
      <c r="T391" s="178">
        <f t="shared" si="24"/>
        <v>1153742249.2</v>
      </c>
      <c r="U391" s="19">
        <f t="shared" si="25"/>
        <v>0</v>
      </c>
      <c r="V391" s="178">
        <f t="shared" si="26"/>
        <v>1153742249.2</v>
      </c>
      <c r="W391" s="19">
        <f t="shared" si="27"/>
        <v>0</v>
      </c>
    </row>
    <row r="392" spans="1:23">
      <c r="A392" s="128">
        <v>14</v>
      </c>
      <c r="B392" s="128" t="e">
        <f>+'RT (14)'!#REF!</f>
        <v>#REF!</v>
      </c>
      <c r="C392" s="128" t="e">
        <f>+'RT (14)'!#REF!</f>
        <v>#REF!</v>
      </c>
      <c r="D392" s="128" t="e">
        <f>+'RT (14)'!#REF!</f>
        <v>#REF!</v>
      </c>
      <c r="E392" s="128" t="e">
        <f>+'RT (14)'!#REF!</f>
        <v>#REF!</v>
      </c>
      <c r="F392" s="128" t="e">
        <f>+'RT (14)'!#REF!</f>
        <v>#REF!</v>
      </c>
      <c r="G392" s="128">
        <f>+'RT (14)'!A9</f>
        <v>0</v>
      </c>
      <c r="H392" s="128" t="str">
        <f>+'RT (14)'!B9</f>
        <v>Payments in kind</v>
      </c>
      <c r="I392" s="128">
        <f>+'RT (14)'!C9</f>
        <v>0</v>
      </c>
      <c r="J392" s="128">
        <f>+'RT (14)'!D9</f>
        <v>0</v>
      </c>
      <c r="K392" s="128">
        <f>+'RT (14)'!E9</f>
        <v>0</v>
      </c>
      <c r="L392" s="128">
        <f>+'RT (14)'!F9</f>
        <v>0</v>
      </c>
      <c r="M392" s="128">
        <f>+'RT (14)'!G9</f>
        <v>0</v>
      </c>
      <c r="N392" s="128">
        <f>+'RT (14)'!H9</f>
        <v>0</v>
      </c>
      <c r="O392" s="128">
        <f>+'RT (14)'!I9</f>
        <v>0</v>
      </c>
      <c r="P392" s="128">
        <f>+'RT (14)'!J9</f>
        <v>0</v>
      </c>
      <c r="Q392" s="128">
        <f>+'RT (14)'!K9</f>
        <v>0</v>
      </c>
      <c r="R392" s="128">
        <f>+'RT (14)'!L9</f>
        <v>0</v>
      </c>
      <c r="S392" s="128">
        <f>+'RT (14)'!M9</f>
        <v>0</v>
      </c>
      <c r="T392" s="178">
        <f t="shared" si="24"/>
        <v>0</v>
      </c>
      <c r="U392" s="19">
        <f t="shared" si="25"/>
        <v>0</v>
      </c>
      <c r="V392" s="178">
        <f t="shared" si="26"/>
        <v>0</v>
      </c>
      <c r="W392" s="19">
        <f t="shared" si="27"/>
        <v>0</v>
      </c>
    </row>
    <row r="393" spans="1:23">
      <c r="A393" s="128">
        <v>14</v>
      </c>
      <c r="B393" s="128" t="e">
        <f>+'RT (14)'!#REF!</f>
        <v>#REF!</v>
      </c>
      <c r="C393" s="128" t="e">
        <f>+'RT (14)'!#REF!</f>
        <v>#REF!</v>
      </c>
      <c r="D393" s="128" t="e">
        <f>+'RT (14)'!#REF!</f>
        <v>#REF!</v>
      </c>
      <c r="E393" s="128" t="e">
        <f>+'RT (14)'!#REF!</f>
        <v>#REF!</v>
      </c>
      <c r="F393" s="128" t="e">
        <f>+'RT (14)'!#REF!</f>
        <v>#REF!</v>
      </c>
      <c r="G393" s="128">
        <f>+'RT (14)'!A10</f>
        <v>0</v>
      </c>
      <c r="H393" s="128" t="str">
        <f>+'RT (14)'!B10</f>
        <v>Ferro Nickel</v>
      </c>
      <c r="I393" s="128">
        <f>+'RT (14)'!C10</f>
        <v>0</v>
      </c>
      <c r="J393" s="128">
        <f>+'RT (14)'!D10</f>
        <v>1443.749</v>
      </c>
      <c r="K393" s="128">
        <f>+'RT (14)'!E10</f>
        <v>0</v>
      </c>
      <c r="L393" s="128">
        <f>+'RT (14)'!F10</f>
        <v>1443.749</v>
      </c>
      <c r="M393" s="128">
        <f>+'RT (14)'!G10</f>
        <v>0</v>
      </c>
      <c r="N393" s="128">
        <f>+'RT (14)'!H10</f>
        <v>0</v>
      </c>
      <c r="O393" s="128">
        <f>+'RT (14)'!I10</f>
        <v>0</v>
      </c>
      <c r="P393" s="128">
        <f>+'RT (14)'!J10</f>
        <v>0</v>
      </c>
      <c r="Q393" s="128">
        <f>+'RT (14)'!K10</f>
        <v>0</v>
      </c>
      <c r="R393" s="128">
        <f>+'RT (14)'!L10</f>
        <v>1443.749</v>
      </c>
      <c r="S393" s="128">
        <f>+'RT (14)'!M10</f>
        <v>0</v>
      </c>
      <c r="T393" s="178">
        <f t="shared" si="24"/>
        <v>1443.749</v>
      </c>
      <c r="U393" s="19">
        <f t="shared" si="25"/>
        <v>0</v>
      </c>
      <c r="V393" s="178">
        <f t="shared" si="26"/>
        <v>1443.749</v>
      </c>
      <c r="W393" s="19">
        <f t="shared" si="27"/>
        <v>0</v>
      </c>
    </row>
    <row r="394" spans="1:23">
      <c r="A394" s="128">
        <v>14</v>
      </c>
      <c r="B394" s="128" t="e">
        <f>+'RT (14)'!#REF!</f>
        <v>#REF!</v>
      </c>
      <c r="C394" s="128" t="e">
        <f>+'RT (14)'!#REF!</f>
        <v>#REF!</v>
      </c>
      <c r="D394" s="128" t="e">
        <f>+'RT (14)'!#REF!</f>
        <v>#REF!</v>
      </c>
      <c r="E394" s="128" t="e">
        <f>+'RT (14)'!#REF!</f>
        <v>#REF!</v>
      </c>
      <c r="F394" s="128" t="e">
        <f>+'RT (14)'!#REF!</f>
        <v>#REF!</v>
      </c>
      <c r="G394" s="128">
        <f>+'RT (14)'!A11</f>
        <v>1</v>
      </c>
      <c r="H394" s="128" t="str">
        <f>+'RT (14)'!B11</f>
        <v>Production Split (Government and SOEs share)</v>
      </c>
      <c r="I394" s="128">
        <f>+'RT (14)'!C11</f>
        <v>0</v>
      </c>
      <c r="J394" s="128">
        <f>+'RT (14)'!D11</f>
        <v>0</v>
      </c>
      <c r="K394" s="128">
        <f>+'RT (14)'!E11</f>
        <v>0</v>
      </c>
      <c r="L394" s="128">
        <f>+'RT (14)'!F11</f>
        <v>0</v>
      </c>
      <c r="M394" s="128">
        <f>+'RT (14)'!G11</f>
        <v>0</v>
      </c>
      <c r="N394" s="128">
        <f>+'RT (14)'!H11</f>
        <v>0</v>
      </c>
      <c r="O394" s="128">
        <f>+'RT (14)'!I11</f>
        <v>0</v>
      </c>
      <c r="P394" s="128">
        <f>+'RT (14)'!J11</f>
        <v>0</v>
      </c>
      <c r="Q394" s="128">
        <f>+'RT (14)'!K11</f>
        <v>0</v>
      </c>
      <c r="R394" s="128">
        <f>+'RT (14)'!L11</f>
        <v>0</v>
      </c>
      <c r="S394" s="128">
        <f>+'RT (14)'!M11</f>
        <v>0</v>
      </c>
      <c r="T394" s="178">
        <f t="shared" si="24"/>
        <v>0</v>
      </c>
      <c r="U394" s="19">
        <f t="shared" si="25"/>
        <v>0</v>
      </c>
      <c r="V394" s="178">
        <f t="shared" si="26"/>
        <v>0</v>
      </c>
      <c r="W394" s="19">
        <f t="shared" si="27"/>
        <v>0</v>
      </c>
    </row>
    <row r="395" spans="1:23">
      <c r="A395" s="128">
        <v>14</v>
      </c>
      <c r="B395" s="128" t="e">
        <f>+'RT (14)'!#REF!</f>
        <v>#REF!</v>
      </c>
      <c r="C395" s="128" t="e">
        <f>+'RT (14)'!#REF!</f>
        <v>#REF!</v>
      </c>
      <c r="D395" s="128" t="e">
        <f>+'RT (14)'!#REF!</f>
        <v>#REF!</v>
      </c>
      <c r="E395" s="128" t="e">
        <f>+'RT (14)'!#REF!</f>
        <v>#REF!</v>
      </c>
      <c r="F395" s="128" t="e">
        <f>+'RT (14)'!#REF!</f>
        <v>#REF!</v>
      </c>
      <c r="G395" s="128">
        <f>+'RT (14)'!A12</f>
        <v>2</v>
      </c>
      <c r="H395" s="128" t="str">
        <f>+'RT (14)'!B12</f>
        <v>Royalties</v>
      </c>
      <c r="I395" s="128">
        <f>+'RT (14)'!C12</f>
        <v>0</v>
      </c>
      <c r="J395" s="128">
        <f>+'RT (14)'!D12</f>
        <v>1443.749</v>
      </c>
      <c r="K395" s="128">
        <f>+'RT (14)'!E12</f>
        <v>0</v>
      </c>
      <c r="L395" s="128">
        <f>+'RT (14)'!F12</f>
        <v>1443.749</v>
      </c>
      <c r="M395" s="128">
        <f>+'RT (14)'!G12</f>
        <v>0</v>
      </c>
      <c r="N395" s="128">
        <f>+'RT (14)'!H12</f>
        <v>0</v>
      </c>
      <c r="O395" s="128">
        <f>+'RT (14)'!I12</f>
        <v>0</v>
      </c>
      <c r="P395" s="128">
        <f>+'RT (14)'!J12</f>
        <v>0</v>
      </c>
      <c r="Q395" s="128">
        <f>+'RT (14)'!K12</f>
        <v>0</v>
      </c>
      <c r="R395" s="128">
        <f>+'RT (14)'!L12</f>
        <v>1443.749</v>
      </c>
      <c r="S395" s="128">
        <f>+'RT (14)'!M12</f>
        <v>0</v>
      </c>
      <c r="T395" s="178">
        <f t="shared" si="24"/>
        <v>1443.749</v>
      </c>
      <c r="U395" s="19">
        <f t="shared" si="25"/>
        <v>0</v>
      </c>
      <c r="V395" s="178">
        <f t="shared" si="26"/>
        <v>1443.749</v>
      </c>
      <c r="W395" s="19">
        <f t="shared" si="27"/>
        <v>0</v>
      </c>
    </row>
    <row r="396" spans="1:23">
      <c r="A396" s="128">
        <v>14</v>
      </c>
      <c r="B396" s="128" t="e">
        <f>+'RT (14)'!#REF!</f>
        <v>#REF!</v>
      </c>
      <c r="C396" s="128" t="e">
        <f>+'RT (14)'!#REF!</f>
        <v>#REF!</v>
      </c>
      <c r="D396" s="128" t="e">
        <f>+'RT (14)'!#REF!</f>
        <v>#REF!</v>
      </c>
      <c r="E396" s="128" t="e">
        <f>+'RT (14)'!#REF!</f>
        <v>#REF!</v>
      </c>
      <c r="F396" s="128" t="e">
        <f>+'RT (14)'!#REF!</f>
        <v>#REF!</v>
      </c>
      <c r="G396" s="128">
        <f>+'RT (14)'!A13</f>
        <v>0</v>
      </c>
      <c r="H396" s="128" t="str">
        <f>+'RT (14)'!B13</f>
        <v>Payments in cash</v>
      </c>
      <c r="I396" s="128">
        <f>+'RT (14)'!C13</f>
        <v>0</v>
      </c>
      <c r="J396" s="128">
        <f>+'RT (14)'!D13</f>
        <v>0</v>
      </c>
      <c r="K396" s="128">
        <f>+'RT (14)'!E13</f>
        <v>0</v>
      </c>
      <c r="L396" s="128">
        <f>+'RT (14)'!F13</f>
        <v>0</v>
      </c>
      <c r="M396" s="128">
        <f>+'RT (14)'!G13</f>
        <v>0</v>
      </c>
      <c r="N396" s="128">
        <f>+'RT (14)'!H13</f>
        <v>0</v>
      </c>
      <c r="O396" s="128">
        <f>+'RT (14)'!I13</f>
        <v>0</v>
      </c>
      <c r="P396" s="128">
        <f>+'RT (14)'!J13</f>
        <v>0</v>
      </c>
      <c r="Q396" s="128">
        <f>+'RT (14)'!K13</f>
        <v>0</v>
      </c>
      <c r="R396" s="128">
        <f>+'RT (14)'!L13</f>
        <v>0</v>
      </c>
      <c r="S396" s="128">
        <f>+'RT (14)'!M13</f>
        <v>0</v>
      </c>
      <c r="T396" s="178">
        <f t="shared" si="24"/>
        <v>0</v>
      </c>
      <c r="U396" s="19">
        <f t="shared" si="25"/>
        <v>0</v>
      </c>
      <c r="V396" s="178">
        <f t="shared" si="26"/>
        <v>0</v>
      </c>
      <c r="W396" s="19">
        <f t="shared" si="27"/>
        <v>0</v>
      </c>
    </row>
    <row r="397" spans="1:23">
      <c r="A397" s="128">
        <v>14</v>
      </c>
      <c r="B397" s="128" t="e">
        <f>+'RT (14)'!#REF!</f>
        <v>#REF!</v>
      </c>
      <c r="C397" s="128" t="e">
        <f>+'RT (14)'!#REF!</f>
        <v>#REF!</v>
      </c>
      <c r="D397" s="128" t="e">
        <f>+'RT (14)'!#REF!</f>
        <v>#REF!</v>
      </c>
      <c r="E397" s="128" t="e">
        <f>+'RT (14)'!#REF!</f>
        <v>#REF!</v>
      </c>
      <c r="F397" s="128" t="e">
        <f>+'RT (14)'!#REF!</f>
        <v>#REF!</v>
      </c>
      <c r="G397" s="128">
        <f>+'RT (14)'!A14</f>
        <v>0</v>
      </c>
      <c r="H397" s="128" t="str">
        <f>+'RT (14)'!B14</f>
        <v>MoF-IRD-Customs Department</v>
      </c>
      <c r="I397" s="128">
        <f>+'RT (14)'!C14</f>
        <v>0</v>
      </c>
      <c r="J397" s="128">
        <f>+'RT (14)'!D14</f>
        <v>2579466656.5299997</v>
      </c>
      <c r="K397" s="128">
        <f>+'RT (14)'!E14</f>
        <v>0</v>
      </c>
      <c r="L397" s="128">
        <f>+'RT (14)'!F14</f>
        <v>2579466656.5299997</v>
      </c>
      <c r="M397" s="128">
        <f>+'RT (14)'!G14</f>
        <v>0</v>
      </c>
      <c r="N397" s="128">
        <f>+'RT (14)'!H14</f>
        <v>1869892466.1600001</v>
      </c>
      <c r="O397" s="128">
        <f>+'RT (14)'!I14</f>
        <v>0</v>
      </c>
      <c r="P397" s="128">
        <f>+'RT (14)'!J14</f>
        <v>1869892466.1600001</v>
      </c>
      <c r="Q397" s="128">
        <f>+'RT (14)'!K14</f>
        <v>0</v>
      </c>
      <c r="R397" s="128">
        <f>+'RT (14)'!L14</f>
        <v>709574190.36999989</v>
      </c>
      <c r="S397" s="128">
        <f>+'RT (14)'!M14</f>
        <v>0</v>
      </c>
      <c r="T397" s="178">
        <f t="shared" si="24"/>
        <v>709574190.36999965</v>
      </c>
      <c r="U397" s="19">
        <f t="shared" si="25"/>
        <v>0</v>
      </c>
      <c r="V397" s="178">
        <f t="shared" si="26"/>
        <v>709574190.36999989</v>
      </c>
      <c r="W397" s="19">
        <f t="shared" si="27"/>
        <v>0</v>
      </c>
    </row>
    <row r="398" spans="1:23">
      <c r="A398" s="128">
        <v>14</v>
      </c>
      <c r="B398" s="128" t="e">
        <f>+'RT (14)'!#REF!</f>
        <v>#REF!</v>
      </c>
      <c r="C398" s="128" t="e">
        <f>+'RT (14)'!#REF!</f>
        <v>#REF!</v>
      </c>
      <c r="D398" s="128" t="e">
        <f>+'RT (14)'!#REF!</f>
        <v>#REF!</v>
      </c>
      <c r="E398" s="128" t="e">
        <f>+'RT (14)'!#REF!</f>
        <v>#REF!</v>
      </c>
      <c r="F398" s="128" t="e">
        <f>+'RT (14)'!#REF!</f>
        <v>#REF!</v>
      </c>
      <c r="G398" s="128">
        <f>+'RT (14)'!A15</f>
        <v>1</v>
      </c>
      <c r="H398" s="128" t="str">
        <f>+'RT (14)'!B15</f>
        <v>Corporate Income Tax (CIT)</v>
      </c>
      <c r="I398" s="128">
        <f>+'RT (14)'!C15</f>
        <v>0</v>
      </c>
      <c r="J398" s="128">
        <f>+'RT (14)'!D15</f>
        <v>1777951484</v>
      </c>
      <c r="K398" s="128">
        <f>+'RT (14)'!E15</f>
        <v>0</v>
      </c>
      <c r="L398" s="128">
        <f>+'RT (14)'!F15</f>
        <v>1777951484</v>
      </c>
      <c r="M398" s="128">
        <f>+'RT (14)'!G15</f>
        <v>0</v>
      </c>
      <c r="N398" s="128">
        <f>+'RT (14)'!H15</f>
        <v>1777951484.4000001</v>
      </c>
      <c r="O398" s="128">
        <f>+'RT (14)'!I15</f>
        <v>0</v>
      </c>
      <c r="P398" s="128">
        <f>+'RT (14)'!J15</f>
        <v>1777951484.4000001</v>
      </c>
      <c r="Q398" s="128">
        <f>+'RT (14)'!K15</f>
        <v>0</v>
      </c>
      <c r="R398" s="128">
        <f>+'RT (14)'!L15</f>
        <v>-0.40000009536743164</v>
      </c>
      <c r="S398" s="128" t="str">
        <f>+'RT (14)'!M15</f>
        <v>Not material difference</v>
      </c>
      <c r="T398" s="178">
        <f t="shared" si="24"/>
        <v>0</v>
      </c>
      <c r="U398" s="19">
        <f t="shared" si="25"/>
        <v>-0.40000009536743164</v>
      </c>
      <c r="V398" s="178">
        <f t="shared" si="26"/>
        <v>0</v>
      </c>
      <c r="W398" s="19">
        <f t="shared" si="27"/>
        <v>-0.40000009536743164</v>
      </c>
    </row>
    <row r="399" spans="1:23">
      <c r="A399" s="128">
        <v>14</v>
      </c>
      <c r="B399" s="128" t="e">
        <f>+'RT (14)'!#REF!</f>
        <v>#REF!</v>
      </c>
      <c r="C399" s="128" t="e">
        <f>+'RT (14)'!#REF!</f>
        <v>#REF!</v>
      </c>
      <c r="D399" s="128" t="e">
        <f>+'RT (14)'!#REF!</f>
        <v>#REF!</v>
      </c>
      <c r="E399" s="128" t="e">
        <f>+'RT (14)'!#REF!</f>
        <v>#REF!</v>
      </c>
      <c r="F399" s="128" t="e">
        <f>+'RT (14)'!#REF!</f>
        <v>#REF!</v>
      </c>
      <c r="G399" s="128">
        <f>+'RT (14)'!A16</f>
        <v>2</v>
      </c>
      <c r="H399" s="128" t="str">
        <f>+'RT (14)'!B16</f>
        <v>Commercial Tax</v>
      </c>
      <c r="I399" s="128">
        <f>+'RT (14)'!C16</f>
        <v>0</v>
      </c>
      <c r="J399" s="128">
        <f>+'RT (14)'!D16</f>
        <v>20310174</v>
      </c>
      <c r="K399" s="128">
        <f>+'RT (14)'!E16</f>
        <v>0</v>
      </c>
      <c r="L399" s="128">
        <f>+'RT (14)'!F16</f>
        <v>20310174</v>
      </c>
      <c r="M399" s="128">
        <f>+'RT (14)'!G16</f>
        <v>0</v>
      </c>
      <c r="N399" s="128">
        <f>+'RT (14)'!H16</f>
        <v>20310174</v>
      </c>
      <c r="O399" s="128">
        <f>+'RT (14)'!I16</f>
        <v>0</v>
      </c>
      <c r="P399" s="128">
        <f>+'RT (14)'!J16</f>
        <v>20310174</v>
      </c>
      <c r="Q399" s="128">
        <f>+'RT (14)'!K16</f>
        <v>0</v>
      </c>
      <c r="R399" s="128">
        <f>+'RT (14)'!L16</f>
        <v>0</v>
      </c>
      <c r="S399" s="128">
        <f>+'RT (14)'!M16</f>
        <v>0</v>
      </c>
      <c r="T399" s="178">
        <f t="shared" si="24"/>
        <v>0</v>
      </c>
      <c r="U399" s="19">
        <f t="shared" si="25"/>
        <v>0</v>
      </c>
      <c r="V399" s="178">
        <f t="shared" si="26"/>
        <v>0</v>
      </c>
      <c r="W399" s="19">
        <f t="shared" si="27"/>
        <v>0</v>
      </c>
    </row>
    <row r="400" spans="1:23">
      <c r="A400" s="128">
        <v>14</v>
      </c>
      <c r="B400" s="128" t="e">
        <f>+'RT (14)'!#REF!</f>
        <v>#REF!</v>
      </c>
      <c r="C400" s="128" t="e">
        <f>+'RT (14)'!#REF!</f>
        <v>#REF!</v>
      </c>
      <c r="D400" s="128" t="e">
        <f>+'RT (14)'!#REF!</f>
        <v>#REF!</v>
      </c>
      <c r="E400" s="128" t="e">
        <f>+'RT (14)'!#REF!</f>
        <v>#REF!</v>
      </c>
      <c r="F400" s="128" t="e">
        <f>+'RT (14)'!#REF!</f>
        <v>#REF!</v>
      </c>
      <c r="G400" s="128">
        <f>+'RT (14)'!A18</f>
        <v>4</v>
      </c>
      <c r="H400" s="128" t="str">
        <f>+'RT (14)'!B18</f>
        <v>Customs Duties</v>
      </c>
      <c r="I400" s="128">
        <f>+'RT (14)'!C18</f>
        <v>0</v>
      </c>
      <c r="J400" s="128">
        <f>+'RT (14)'!D18</f>
        <v>296328284.02999997</v>
      </c>
      <c r="K400" s="128">
        <f>+'RT (14)'!E18</f>
        <v>0</v>
      </c>
      <c r="L400" s="128">
        <f>+'RT (14)'!F18</f>
        <v>296328284.02999997</v>
      </c>
      <c r="M400" s="128">
        <f>+'RT (14)'!G18</f>
        <v>0</v>
      </c>
      <c r="N400" s="128">
        <f>+'RT (14)'!H18</f>
        <v>71630807.760000005</v>
      </c>
      <c r="O400" s="128">
        <f>+'RT (14)'!I18</f>
        <v>0</v>
      </c>
      <c r="P400" s="128">
        <f>+'RT (14)'!J18</f>
        <v>71630807.760000005</v>
      </c>
      <c r="Q400" s="128">
        <f>+'RT (14)'!K18</f>
        <v>0</v>
      </c>
      <c r="R400" s="128">
        <f>+'RT (14)'!L18</f>
        <v>224697476.26999998</v>
      </c>
      <c r="S400" s="128" t="str">
        <f>+'RT (14)'!M18</f>
        <v>Tax not reported by the Govt Body</v>
      </c>
      <c r="T400" s="178">
        <f t="shared" si="24"/>
        <v>224697476.26999998</v>
      </c>
      <c r="U400" s="19">
        <f t="shared" si="25"/>
        <v>0</v>
      </c>
      <c r="V400" s="178">
        <f t="shared" si="26"/>
        <v>224697476.26999998</v>
      </c>
      <c r="W400" s="19">
        <f t="shared" si="27"/>
        <v>0</v>
      </c>
    </row>
    <row r="401" spans="1:23">
      <c r="A401" s="128">
        <v>14</v>
      </c>
      <c r="B401" s="128" t="e">
        <f>+'RT (14)'!#REF!</f>
        <v>#REF!</v>
      </c>
      <c r="C401" s="128" t="e">
        <f>+'RT (14)'!#REF!</f>
        <v>#REF!</v>
      </c>
      <c r="D401" s="128" t="e">
        <f>+'RT (14)'!#REF!</f>
        <v>#REF!</v>
      </c>
      <c r="E401" s="128" t="e">
        <f>+'RT (14)'!#REF!</f>
        <v>#REF!</v>
      </c>
      <c r="F401" s="128" t="e">
        <f>+'RT (14)'!#REF!</f>
        <v>#REF!</v>
      </c>
      <c r="G401" s="128">
        <f>+'RT (14)'!A19</f>
        <v>5</v>
      </c>
      <c r="H401" s="128" t="str">
        <f>+'RT (14)'!B19</f>
        <v>Stamp Duties</v>
      </c>
      <c r="I401" s="128">
        <f>+'RT (14)'!C19</f>
        <v>0</v>
      </c>
      <c r="J401" s="128">
        <f>+'RT (14)'!D19</f>
        <v>0</v>
      </c>
      <c r="K401" s="128">
        <f>+'RT (14)'!E19</f>
        <v>0</v>
      </c>
      <c r="L401" s="128">
        <f>+'RT (14)'!F19</f>
        <v>0</v>
      </c>
      <c r="M401" s="128">
        <f>+'RT (14)'!G19</f>
        <v>0</v>
      </c>
      <c r="N401" s="128">
        <f>+'RT (14)'!H19</f>
        <v>0</v>
      </c>
      <c r="O401" s="128">
        <f>+'RT (14)'!I19</f>
        <v>0</v>
      </c>
      <c r="P401" s="128">
        <f>+'RT (14)'!J19</f>
        <v>0</v>
      </c>
      <c r="Q401" s="128">
        <f>+'RT (14)'!K19</f>
        <v>0</v>
      </c>
      <c r="R401" s="128">
        <f>+'RT (14)'!L19</f>
        <v>0</v>
      </c>
      <c r="S401" s="128">
        <f>+'RT (14)'!M19</f>
        <v>0</v>
      </c>
      <c r="T401" s="178">
        <f t="shared" si="24"/>
        <v>0</v>
      </c>
      <c r="U401" s="19">
        <f t="shared" si="25"/>
        <v>0</v>
      </c>
      <c r="V401" s="178">
        <f t="shared" si="26"/>
        <v>0</v>
      </c>
      <c r="W401" s="19">
        <f t="shared" si="27"/>
        <v>0</v>
      </c>
    </row>
    <row r="402" spans="1:23">
      <c r="A402" s="128">
        <v>14</v>
      </c>
      <c r="B402" s="128" t="e">
        <f>+'RT (14)'!#REF!</f>
        <v>#REF!</v>
      </c>
      <c r="C402" s="128" t="e">
        <f>+'RT (14)'!#REF!</f>
        <v>#REF!</v>
      </c>
      <c r="D402" s="128" t="e">
        <f>+'RT (14)'!#REF!</f>
        <v>#REF!</v>
      </c>
      <c r="E402" s="128" t="e">
        <f>+'RT (14)'!#REF!</f>
        <v>#REF!</v>
      </c>
      <c r="F402" s="128" t="e">
        <f>+'RT (14)'!#REF!</f>
        <v>#REF!</v>
      </c>
      <c r="G402" s="128">
        <f>+'RT (14)'!A20</f>
        <v>6</v>
      </c>
      <c r="H402" s="128" t="str">
        <f>+'RT (14)'!B20</f>
        <v>Capital Gains Tax</v>
      </c>
      <c r="I402" s="128">
        <f>+'RT (14)'!C20</f>
        <v>0</v>
      </c>
      <c r="J402" s="128">
        <f>+'RT (14)'!D20</f>
        <v>0</v>
      </c>
      <c r="K402" s="128">
        <f>+'RT (14)'!E20</f>
        <v>0</v>
      </c>
      <c r="L402" s="128">
        <f>+'RT (14)'!F20</f>
        <v>0</v>
      </c>
      <c r="M402" s="128">
        <f>+'RT (14)'!G20</f>
        <v>0</v>
      </c>
      <c r="N402" s="128">
        <f>+'RT (14)'!H20</f>
        <v>0</v>
      </c>
      <c r="O402" s="128">
        <f>+'RT (14)'!I20</f>
        <v>0</v>
      </c>
      <c r="P402" s="128">
        <f>+'RT (14)'!J20</f>
        <v>0</v>
      </c>
      <c r="Q402" s="128">
        <f>+'RT (14)'!K20</f>
        <v>0</v>
      </c>
      <c r="R402" s="128">
        <f>+'RT (14)'!L20</f>
        <v>0</v>
      </c>
      <c r="S402" s="128">
        <f>+'RT (14)'!M20</f>
        <v>0</v>
      </c>
      <c r="T402" s="178">
        <f t="shared" si="24"/>
        <v>0</v>
      </c>
      <c r="U402" s="19">
        <f t="shared" si="25"/>
        <v>0</v>
      </c>
      <c r="V402" s="178">
        <f t="shared" si="26"/>
        <v>0</v>
      </c>
      <c r="W402" s="19">
        <f t="shared" si="27"/>
        <v>0</v>
      </c>
    </row>
    <row r="403" spans="1:23">
      <c r="A403" s="128">
        <v>14</v>
      </c>
      <c r="B403" s="128" t="e">
        <f>+'RT (14)'!#REF!</f>
        <v>#REF!</v>
      </c>
      <c r="C403" s="128" t="e">
        <f>+'RT (14)'!#REF!</f>
        <v>#REF!</v>
      </c>
      <c r="D403" s="128" t="e">
        <f>+'RT (14)'!#REF!</f>
        <v>#REF!</v>
      </c>
      <c r="E403" s="128" t="e">
        <f>+'RT (14)'!#REF!</f>
        <v>#REF!</v>
      </c>
      <c r="F403" s="128" t="e">
        <f>+'RT (14)'!#REF!</f>
        <v>#REF!</v>
      </c>
      <c r="G403" s="128">
        <f>+'RT (14)'!A21</f>
        <v>7</v>
      </c>
      <c r="H403" s="128" t="str">
        <f>+'RT (14)'!B21</f>
        <v>Withholding Tax</v>
      </c>
      <c r="I403" s="128">
        <f>+'RT (14)'!C21</f>
        <v>0</v>
      </c>
      <c r="J403" s="128">
        <f>+'RT (14)'!D21</f>
        <v>0</v>
      </c>
      <c r="K403" s="128">
        <f>+'RT (14)'!E21</f>
        <v>0</v>
      </c>
      <c r="L403" s="128">
        <f>+'RT (14)'!F21</f>
        <v>0</v>
      </c>
      <c r="M403" s="128">
        <f>+'RT (14)'!G21</f>
        <v>0</v>
      </c>
      <c r="N403" s="128">
        <f>+'RT (14)'!H21</f>
        <v>0</v>
      </c>
      <c r="O403" s="128">
        <f>+'RT (14)'!I21</f>
        <v>0</v>
      </c>
      <c r="P403" s="128">
        <f>+'RT (14)'!J21</f>
        <v>0</v>
      </c>
      <c r="Q403" s="128">
        <f>+'RT (14)'!K21</f>
        <v>0</v>
      </c>
      <c r="R403" s="128">
        <f>+'RT (14)'!L21</f>
        <v>0</v>
      </c>
      <c r="S403" s="128">
        <f>+'RT (14)'!M21</f>
        <v>0</v>
      </c>
      <c r="T403" s="178">
        <f t="shared" si="24"/>
        <v>0</v>
      </c>
      <c r="U403" s="19">
        <f t="shared" si="25"/>
        <v>0</v>
      </c>
      <c r="V403" s="178">
        <f t="shared" si="26"/>
        <v>0</v>
      </c>
      <c r="W403" s="19">
        <f t="shared" si="27"/>
        <v>0</v>
      </c>
    </row>
    <row r="404" spans="1:23">
      <c r="A404" s="128">
        <v>14</v>
      </c>
      <c r="B404" s="128" t="e">
        <f>+'RT (14)'!#REF!</f>
        <v>#REF!</v>
      </c>
      <c r="C404" s="128" t="e">
        <f>+'RT (14)'!#REF!</f>
        <v>#REF!</v>
      </c>
      <c r="D404" s="128" t="e">
        <f>+'RT (14)'!#REF!</f>
        <v>#REF!</v>
      </c>
      <c r="E404" s="128" t="e">
        <f>+'RT (14)'!#REF!</f>
        <v>#REF!</v>
      </c>
      <c r="F404" s="128" t="e">
        <f>+'RT (14)'!#REF!</f>
        <v>#REF!</v>
      </c>
      <c r="G404" s="128">
        <f>+'RT (14)'!A22</f>
        <v>8</v>
      </c>
      <c r="H404" s="128" t="str">
        <f>+'RT (14)'!B22</f>
        <v>Other significant payments (&gt; 50,000 USD)</v>
      </c>
      <c r="I404" s="128">
        <f>+'RT (14)'!C22</f>
        <v>0</v>
      </c>
      <c r="J404" s="128">
        <f>+'RT (14)'!D22</f>
        <v>0</v>
      </c>
      <c r="K404" s="128">
        <f>+'RT (14)'!E22</f>
        <v>0</v>
      </c>
      <c r="L404" s="128">
        <f>+'RT (14)'!F22</f>
        <v>0</v>
      </c>
      <c r="M404" s="128">
        <f>+'RT (14)'!G22</f>
        <v>0</v>
      </c>
      <c r="N404" s="128">
        <f>+'RT (14)'!H22</f>
        <v>0</v>
      </c>
      <c r="O404" s="128">
        <f>+'RT (14)'!I22</f>
        <v>0</v>
      </c>
      <c r="P404" s="128">
        <f>+'RT (14)'!J22</f>
        <v>0</v>
      </c>
      <c r="Q404" s="128">
        <f>+'RT (14)'!K22</f>
        <v>0</v>
      </c>
      <c r="R404" s="128">
        <f>+'RT (14)'!L22</f>
        <v>0</v>
      </c>
      <c r="S404" s="128">
        <f>+'RT (14)'!M22</f>
        <v>0</v>
      </c>
      <c r="T404" s="178">
        <f t="shared" si="24"/>
        <v>0</v>
      </c>
      <c r="U404" s="19">
        <f t="shared" si="25"/>
        <v>0</v>
      </c>
      <c r="V404" s="178">
        <f t="shared" si="26"/>
        <v>0</v>
      </c>
      <c r="W404" s="19">
        <f t="shared" si="27"/>
        <v>0</v>
      </c>
    </row>
    <row r="405" spans="1:23">
      <c r="A405" s="128">
        <v>14</v>
      </c>
      <c r="B405" s="128" t="e">
        <f>+'RT (14)'!#REF!</f>
        <v>#REF!</v>
      </c>
      <c r="C405" s="128" t="e">
        <f>+'RT (14)'!#REF!</f>
        <v>#REF!</v>
      </c>
      <c r="D405" s="128" t="e">
        <f>+'RT (14)'!#REF!</f>
        <v>#REF!</v>
      </c>
      <c r="E405" s="128" t="e">
        <f>+'RT (14)'!#REF!</f>
        <v>#REF!</v>
      </c>
      <c r="F405" s="128" t="e">
        <f>+'RT (14)'!#REF!</f>
        <v>#REF!</v>
      </c>
      <c r="G405" s="128">
        <f>+'RT (14)'!A23</f>
        <v>0</v>
      </c>
      <c r="H405" s="128" t="str">
        <f>+'RT (14)'!B23</f>
        <v>MoM (ME 1-ME 2-ME 3)</v>
      </c>
      <c r="I405" s="128">
        <f>+'RT (14)'!C23</f>
        <v>0</v>
      </c>
      <c r="J405" s="128">
        <f>+'RT (14)'!D23</f>
        <v>139200000</v>
      </c>
      <c r="K405" s="128">
        <f>+'RT (14)'!E23</f>
        <v>0</v>
      </c>
      <c r="L405" s="128">
        <f>+'RT (14)'!F23</f>
        <v>139200000</v>
      </c>
      <c r="M405" s="128">
        <f>+'RT (14)'!G23</f>
        <v>0</v>
      </c>
      <c r="N405" s="128">
        <f>+'RT (14)'!H23</f>
        <v>6772134016.1700001</v>
      </c>
      <c r="O405" s="128">
        <f>+'RT (14)'!I23</f>
        <v>0</v>
      </c>
      <c r="P405" s="128">
        <f>+'RT (14)'!J23</f>
        <v>6772134016.1700001</v>
      </c>
      <c r="Q405" s="128">
        <f>+'RT (14)'!K23</f>
        <v>0</v>
      </c>
      <c r="R405" s="128">
        <f>+'RT (14)'!L23</f>
        <v>-6632934016.1700001</v>
      </c>
      <c r="S405" s="128">
        <f>+'RT (14)'!M23</f>
        <v>0</v>
      </c>
      <c r="T405" s="178">
        <f t="shared" si="24"/>
        <v>0</v>
      </c>
      <c r="U405" s="19">
        <f t="shared" si="25"/>
        <v>-6632934016.1700001</v>
      </c>
      <c r="V405" s="178">
        <f t="shared" si="26"/>
        <v>0</v>
      </c>
      <c r="W405" s="19">
        <f t="shared" si="27"/>
        <v>-6632934016.1700001</v>
      </c>
    </row>
    <row r="406" spans="1:23">
      <c r="A406" s="128">
        <v>14</v>
      </c>
      <c r="B406" s="128" t="e">
        <f>+'RT (14)'!#REF!</f>
        <v>#REF!</v>
      </c>
      <c r="C406" s="128" t="e">
        <f>+'RT (14)'!#REF!</f>
        <v>#REF!</v>
      </c>
      <c r="D406" s="128" t="e">
        <f>+'RT (14)'!#REF!</f>
        <v>#REF!</v>
      </c>
      <c r="E406" s="128" t="e">
        <f>+'RT (14)'!#REF!</f>
        <v>#REF!</v>
      </c>
      <c r="F406" s="128" t="e">
        <f>+'RT (14)'!#REF!</f>
        <v>#REF!</v>
      </c>
      <c r="G406" s="128">
        <f>+'RT (14)'!A24</f>
        <v>9</v>
      </c>
      <c r="H406" s="128" t="str">
        <f>+'RT (14)'!B24</f>
        <v>Royalties</v>
      </c>
      <c r="I406" s="128">
        <f>+'RT (14)'!C24</f>
        <v>0</v>
      </c>
      <c r="J406" s="128">
        <f>+'RT (14)'!D24</f>
        <v>0</v>
      </c>
      <c r="K406" s="128">
        <f>+'RT (14)'!E24</f>
        <v>0</v>
      </c>
      <c r="L406" s="128">
        <f>+'RT (14)'!F24</f>
        <v>0</v>
      </c>
      <c r="M406" s="128">
        <f>+'RT (14)'!G24</f>
        <v>0</v>
      </c>
      <c r="N406" s="128">
        <f>+'RT (14)'!H24</f>
        <v>6632934016.1700001</v>
      </c>
      <c r="O406" s="128">
        <f>+'RT (14)'!I24</f>
        <v>0</v>
      </c>
      <c r="P406" s="128">
        <f>+'RT (14)'!J24</f>
        <v>6632934016.1700001</v>
      </c>
      <c r="Q406" s="128">
        <f>+'RT (14)'!K24</f>
        <v>0</v>
      </c>
      <c r="R406" s="128">
        <f>+'RT (14)'!L24</f>
        <v>-6632934016.1700001</v>
      </c>
      <c r="S406" s="128" t="str">
        <f>+'RT (14)'!M24</f>
        <v>Tax not reported by the extractive company</v>
      </c>
      <c r="T406" s="178">
        <f t="shared" si="24"/>
        <v>0</v>
      </c>
      <c r="U406" s="19">
        <f t="shared" si="25"/>
        <v>-6632934016.1700001</v>
      </c>
      <c r="V406" s="178">
        <f t="shared" si="26"/>
        <v>0</v>
      </c>
      <c r="W406" s="19">
        <f t="shared" si="27"/>
        <v>-6632934016.1700001</v>
      </c>
    </row>
    <row r="407" spans="1:23">
      <c r="A407" s="128">
        <v>14</v>
      </c>
      <c r="B407" s="128" t="e">
        <f>+'RT (14)'!#REF!</f>
        <v>#REF!</v>
      </c>
      <c r="C407" s="128" t="e">
        <f>+'RT (14)'!#REF!</f>
        <v>#REF!</v>
      </c>
      <c r="D407" s="128" t="e">
        <f>+'RT (14)'!#REF!</f>
        <v>#REF!</v>
      </c>
      <c r="E407" s="128" t="e">
        <f>+'RT (14)'!#REF!</f>
        <v>#REF!</v>
      </c>
      <c r="F407" s="128" t="e">
        <f>+'RT (14)'!#REF!</f>
        <v>#REF!</v>
      </c>
      <c r="G407" s="128">
        <f>+'RT (14)'!A25</f>
        <v>10</v>
      </c>
      <c r="H407" s="128" t="str">
        <f>+'RT (14)'!B25</f>
        <v>Signature Bonus</v>
      </c>
      <c r="I407" s="128">
        <f>+'RT (14)'!C25</f>
        <v>0</v>
      </c>
      <c r="J407" s="128">
        <f>+'RT (14)'!D25</f>
        <v>0</v>
      </c>
      <c r="K407" s="128">
        <f>+'RT (14)'!E25</f>
        <v>0</v>
      </c>
      <c r="L407" s="128">
        <f>+'RT (14)'!F25</f>
        <v>0</v>
      </c>
      <c r="M407" s="128">
        <f>+'RT (14)'!G25</f>
        <v>0</v>
      </c>
      <c r="N407" s="128">
        <f>+'RT (14)'!H25</f>
        <v>0</v>
      </c>
      <c r="O407" s="128">
        <f>+'RT (14)'!I25</f>
        <v>0</v>
      </c>
      <c r="P407" s="128">
        <f>+'RT (14)'!J25</f>
        <v>0</v>
      </c>
      <c r="Q407" s="128">
        <f>+'RT (14)'!K25</f>
        <v>0</v>
      </c>
      <c r="R407" s="128">
        <f>+'RT (14)'!L25</f>
        <v>0</v>
      </c>
      <c r="S407" s="128">
        <f>+'RT (14)'!M25</f>
        <v>0</v>
      </c>
      <c r="T407" s="178">
        <f t="shared" si="24"/>
        <v>0</v>
      </c>
      <c r="U407" s="19">
        <f t="shared" si="25"/>
        <v>0</v>
      </c>
      <c r="V407" s="178">
        <f t="shared" si="26"/>
        <v>0</v>
      </c>
      <c r="W407" s="19">
        <f t="shared" si="27"/>
        <v>0</v>
      </c>
    </row>
    <row r="408" spans="1:23">
      <c r="A408" s="128">
        <v>14</v>
      </c>
      <c r="B408" s="128" t="e">
        <f>+'RT (14)'!#REF!</f>
        <v>#REF!</v>
      </c>
      <c r="C408" s="128" t="e">
        <f>+'RT (14)'!#REF!</f>
        <v>#REF!</v>
      </c>
      <c r="D408" s="128" t="e">
        <f>+'RT (14)'!#REF!</f>
        <v>#REF!</v>
      </c>
      <c r="E408" s="128" t="e">
        <f>+'RT (14)'!#REF!</f>
        <v>#REF!</v>
      </c>
      <c r="F408" s="128" t="e">
        <f>+'RT (14)'!#REF!</f>
        <v>#REF!</v>
      </c>
      <c r="G408" s="128">
        <f>+'RT (14)'!A26</f>
        <v>11</v>
      </c>
      <c r="H408" s="128" t="str">
        <f>+'RT (14)'!B26</f>
        <v>Production Split</v>
      </c>
      <c r="I408" s="128">
        <f>+'RT (14)'!C26</f>
        <v>0</v>
      </c>
      <c r="J408" s="128">
        <f>+'RT (14)'!D26</f>
        <v>0</v>
      </c>
      <c r="K408" s="128">
        <f>+'RT (14)'!E26</f>
        <v>0</v>
      </c>
      <c r="L408" s="128">
        <f>+'RT (14)'!F26</f>
        <v>0</v>
      </c>
      <c r="M408" s="128">
        <f>+'RT (14)'!G26</f>
        <v>0</v>
      </c>
      <c r="N408" s="128">
        <f>+'RT (14)'!H26</f>
        <v>0</v>
      </c>
      <c r="O408" s="128">
        <f>+'RT (14)'!I26</f>
        <v>0</v>
      </c>
      <c r="P408" s="128">
        <f>+'RT (14)'!J26</f>
        <v>0</v>
      </c>
      <c r="Q408" s="128">
        <f>+'RT (14)'!K26</f>
        <v>0</v>
      </c>
      <c r="R408" s="128">
        <f>+'RT (14)'!L26</f>
        <v>0</v>
      </c>
      <c r="S408" s="128">
        <f>+'RT (14)'!M26</f>
        <v>0</v>
      </c>
      <c r="T408" s="178">
        <f t="shared" si="24"/>
        <v>0</v>
      </c>
      <c r="U408" s="19">
        <f t="shared" si="25"/>
        <v>0</v>
      </c>
      <c r="V408" s="178">
        <f t="shared" si="26"/>
        <v>0</v>
      </c>
      <c r="W408" s="19">
        <f t="shared" si="27"/>
        <v>0</v>
      </c>
    </row>
    <row r="409" spans="1:23">
      <c r="A409" s="128">
        <v>14</v>
      </c>
      <c r="B409" s="128" t="e">
        <f>+'RT (14)'!#REF!</f>
        <v>#REF!</v>
      </c>
      <c r="C409" s="128" t="e">
        <f>+'RT (14)'!#REF!</f>
        <v>#REF!</v>
      </c>
      <c r="D409" s="128" t="e">
        <f>+'RT (14)'!#REF!</f>
        <v>#REF!</v>
      </c>
      <c r="E409" s="128" t="e">
        <f>+'RT (14)'!#REF!</f>
        <v>#REF!</v>
      </c>
      <c r="F409" s="128" t="e">
        <f>+'RT (14)'!#REF!</f>
        <v>#REF!</v>
      </c>
      <c r="G409" s="128">
        <f>+'RT (14)'!A27</f>
        <v>12</v>
      </c>
      <c r="H409" s="128" t="str">
        <f>+'RT (14)'!B27</f>
        <v>Dead Rent Fees</v>
      </c>
      <c r="I409" s="128">
        <f>+'RT (14)'!C27</f>
        <v>0</v>
      </c>
      <c r="J409" s="128">
        <f>+'RT (14)'!D27</f>
        <v>139200000</v>
      </c>
      <c r="K409" s="128">
        <f>+'RT (14)'!E27</f>
        <v>0</v>
      </c>
      <c r="L409" s="128">
        <f>+'RT (14)'!F27</f>
        <v>139200000</v>
      </c>
      <c r="M409" s="128">
        <f>+'RT (14)'!G27</f>
        <v>0</v>
      </c>
      <c r="N409" s="128">
        <f>+'RT (14)'!H27</f>
        <v>139200000</v>
      </c>
      <c r="O409" s="128">
        <f>+'RT (14)'!I27</f>
        <v>0</v>
      </c>
      <c r="P409" s="128">
        <f>+'RT (14)'!J27</f>
        <v>139200000</v>
      </c>
      <c r="Q409" s="128">
        <f>+'RT (14)'!K27</f>
        <v>0</v>
      </c>
      <c r="R409" s="128">
        <f>+'RT (14)'!L27</f>
        <v>0</v>
      </c>
      <c r="S409" s="128">
        <f>+'RT (14)'!M27</f>
        <v>0</v>
      </c>
      <c r="T409" s="178">
        <f t="shared" si="24"/>
        <v>0</v>
      </c>
      <c r="U409" s="19">
        <f t="shared" si="25"/>
        <v>0</v>
      </c>
      <c r="V409" s="178">
        <f t="shared" si="26"/>
        <v>0</v>
      </c>
      <c r="W409" s="19">
        <f t="shared" si="27"/>
        <v>0</v>
      </c>
    </row>
    <row r="410" spans="1:23">
      <c r="A410" s="128">
        <v>14</v>
      </c>
      <c r="B410" s="128" t="e">
        <f>+'RT (14)'!#REF!</f>
        <v>#REF!</v>
      </c>
      <c r="C410" s="128" t="e">
        <f>+'RT (14)'!#REF!</f>
        <v>#REF!</v>
      </c>
      <c r="D410" s="128" t="e">
        <f>+'RT (14)'!#REF!</f>
        <v>#REF!</v>
      </c>
      <c r="E410" s="128" t="e">
        <f>+'RT (14)'!#REF!</f>
        <v>#REF!</v>
      </c>
      <c r="F410" s="128" t="e">
        <f>+'RT (14)'!#REF!</f>
        <v>#REF!</v>
      </c>
      <c r="G410" s="128">
        <f>+'RT (14)'!A28</f>
        <v>13</v>
      </c>
      <c r="H410" s="128" t="str">
        <f>+'RT (14)'!B28</f>
        <v>Licence Fees</v>
      </c>
      <c r="I410" s="128">
        <f>+'RT (14)'!C28</f>
        <v>0</v>
      </c>
      <c r="J410" s="128">
        <f>+'RT (14)'!D28</f>
        <v>0</v>
      </c>
      <c r="K410" s="128">
        <f>+'RT (14)'!E28</f>
        <v>0</v>
      </c>
      <c r="L410" s="128">
        <f>+'RT (14)'!F28</f>
        <v>0</v>
      </c>
      <c r="M410" s="128">
        <f>+'RT (14)'!G28</f>
        <v>0</v>
      </c>
      <c r="N410" s="128">
        <f>+'RT (14)'!H28</f>
        <v>0</v>
      </c>
      <c r="O410" s="128">
        <f>+'RT (14)'!I28</f>
        <v>0</v>
      </c>
      <c r="P410" s="128">
        <f>+'RT (14)'!J28</f>
        <v>0</v>
      </c>
      <c r="Q410" s="128">
        <f>+'RT (14)'!K28</f>
        <v>0</v>
      </c>
      <c r="R410" s="128">
        <f>+'RT (14)'!L28</f>
        <v>0</v>
      </c>
      <c r="S410" s="128">
        <f>+'RT (14)'!M28</f>
        <v>0</v>
      </c>
      <c r="T410" s="178">
        <f t="shared" si="24"/>
        <v>0</v>
      </c>
      <c r="U410" s="19">
        <f t="shared" si="25"/>
        <v>0</v>
      </c>
      <c r="V410" s="178">
        <f t="shared" si="26"/>
        <v>0</v>
      </c>
      <c r="W410" s="19">
        <f t="shared" si="27"/>
        <v>0</v>
      </c>
    </row>
    <row r="411" spans="1:23">
      <c r="A411" s="128">
        <v>14</v>
      </c>
      <c r="B411" s="128" t="e">
        <f>+'RT (14)'!#REF!</f>
        <v>#REF!</v>
      </c>
      <c r="C411" s="128" t="e">
        <f>+'RT (14)'!#REF!</f>
        <v>#REF!</v>
      </c>
      <c r="D411" s="128" t="e">
        <f>+'RT (14)'!#REF!</f>
        <v>#REF!</v>
      </c>
      <c r="E411" s="128" t="e">
        <f>+'RT (14)'!#REF!</f>
        <v>#REF!</v>
      </c>
      <c r="F411" s="128" t="e">
        <f>+'RT (14)'!#REF!</f>
        <v>#REF!</v>
      </c>
      <c r="G411" s="128">
        <f>+'RT (14)'!A29</f>
        <v>14</v>
      </c>
      <c r="H411" s="128" t="str">
        <f>+'RT (14)'!B29</f>
        <v>Dividends</v>
      </c>
      <c r="I411" s="128">
        <f>+'RT (14)'!C29</f>
        <v>0</v>
      </c>
      <c r="J411" s="128">
        <f>+'RT (14)'!D29</f>
        <v>0</v>
      </c>
      <c r="K411" s="128">
        <f>+'RT (14)'!E29</f>
        <v>0</v>
      </c>
      <c r="L411" s="128">
        <f>+'RT (14)'!F29</f>
        <v>0</v>
      </c>
      <c r="M411" s="128">
        <f>+'RT (14)'!G29</f>
        <v>0</v>
      </c>
      <c r="N411" s="128">
        <f>+'RT (14)'!H29</f>
        <v>0</v>
      </c>
      <c r="O411" s="128">
        <f>+'RT (14)'!I29</f>
        <v>0</v>
      </c>
      <c r="P411" s="128">
        <f>+'RT (14)'!J29</f>
        <v>0</v>
      </c>
      <c r="Q411" s="128">
        <f>+'RT (14)'!K29</f>
        <v>0</v>
      </c>
      <c r="R411" s="128">
        <f>+'RT (14)'!L29</f>
        <v>0</v>
      </c>
      <c r="S411" s="128">
        <f>+'RT (14)'!M29</f>
        <v>0</v>
      </c>
      <c r="T411" s="178">
        <f t="shared" si="24"/>
        <v>0</v>
      </c>
      <c r="U411" s="19">
        <f t="shared" si="25"/>
        <v>0</v>
      </c>
      <c r="V411" s="178">
        <f t="shared" si="26"/>
        <v>0</v>
      </c>
      <c r="W411" s="19">
        <f t="shared" si="27"/>
        <v>0</v>
      </c>
    </row>
    <row r="412" spans="1:23">
      <c r="A412" s="128">
        <v>14</v>
      </c>
      <c r="B412" s="128" t="e">
        <f>+'RT (14)'!#REF!</f>
        <v>#REF!</v>
      </c>
      <c r="C412" s="128" t="e">
        <f>+'RT (14)'!#REF!</f>
        <v>#REF!</v>
      </c>
      <c r="D412" s="128" t="e">
        <f>+'RT (14)'!#REF!</f>
        <v>#REF!</v>
      </c>
      <c r="E412" s="128" t="e">
        <f>+'RT (14)'!#REF!</f>
        <v>#REF!</v>
      </c>
      <c r="F412" s="128" t="e">
        <f>+'RT (14)'!#REF!</f>
        <v>#REF!</v>
      </c>
      <c r="G412" s="128">
        <f>+'RT (14)'!A32</f>
        <v>17</v>
      </c>
      <c r="H412" s="128" t="str">
        <f>+'RT (14)'!B32</f>
        <v>Other significant payments (&gt; 50,000 USD)</v>
      </c>
      <c r="I412" s="128">
        <f>+'RT (14)'!C32</f>
        <v>0</v>
      </c>
      <c r="J412" s="128">
        <f>+'RT (14)'!D32</f>
        <v>0</v>
      </c>
      <c r="K412" s="128">
        <f>+'RT (14)'!E32</f>
        <v>0</v>
      </c>
      <c r="L412" s="128">
        <f>+'RT (14)'!F32</f>
        <v>0</v>
      </c>
      <c r="M412" s="128">
        <f>+'RT (14)'!G32</f>
        <v>0</v>
      </c>
      <c r="N412" s="128">
        <f>+'RT (14)'!H32</f>
        <v>0</v>
      </c>
      <c r="O412" s="128">
        <f>+'RT (14)'!I32</f>
        <v>0</v>
      </c>
      <c r="P412" s="128">
        <f>+'RT (14)'!J32</f>
        <v>0</v>
      </c>
      <c r="Q412" s="128">
        <f>+'RT (14)'!K32</f>
        <v>0</v>
      </c>
      <c r="R412" s="128">
        <f>+'RT (14)'!L32</f>
        <v>0</v>
      </c>
      <c r="S412" s="128">
        <f>+'RT (14)'!M32</f>
        <v>0</v>
      </c>
      <c r="T412" s="178">
        <f t="shared" si="24"/>
        <v>0</v>
      </c>
      <c r="U412" s="19">
        <f t="shared" si="25"/>
        <v>0</v>
      </c>
      <c r="V412" s="178">
        <f t="shared" si="26"/>
        <v>0</v>
      </c>
      <c r="W412" s="19">
        <f t="shared" si="27"/>
        <v>0</v>
      </c>
    </row>
    <row r="413" spans="1:23">
      <c r="A413" s="128">
        <v>14</v>
      </c>
      <c r="B413" s="128" t="e">
        <f>+'RT (14)'!#REF!</f>
        <v>#REF!</v>
      </c>
      <c r="C413" s="128" t="e">
        <f>+'RT (14)'!#REF!</f>
        <v>#REF!</v>
      </c>
      <c r="D413" s="128" t="e">
        <f>+'RT (14)'!#REF!</f>
        <v>#REF!</v>
      </c>
      <c r="E413" s="128" t="e">
        <f>+'RT (14)'!#REF!</f>
        <v>#REF!</v>
      </c>
      <c r="F413" s="128" t="e">
        <f>+'RT (14)'!#REF!</f>
        <v>#REF!</v>
      </c>
      <c r="G413" s="128">
        <f>+'RT (14)'!A33</f>
        <v>0</v>
      </c>
      <c r="H413" s="128">
        <f>+'RT (14)'!B33</f>
        <v>0</v>
      </c>
      <c r="I413" s="128">
        <f>+'RT (14)'!C33</f>
        <v>0</v>
      </c>
      <c r="J413" s="128">
        <f>+'RT (14)'!D33</f>
        <v>0</v>
      </c>
      <c r="K413" s="128">
        <f>+'RT (14)'!E33</f>
        <v>0</v>
      </c>
      <c r="L413" s="128">
        <f>+'RT (14)'!F33</f>
        <v>0</v>
      </c>
      <c r="M413" s="128">
        <f>+'RT (14)'!G33</f>
        <v>0</v>
      </c>
      <c r="N413" s="128">
        <f>+'RT (14)'!H33</f>
        <v>0</v>
      </c>
      <c r="O413" s="128">
        <f>+'RT (14)'!I33</f>
        <v>0</v>
      </c>
      <c r="P413" s="128">
        <f>+'RT (14)'!J33</f>
        <v>0</v>
      </c>
      <c r="Q413" s="128">
        <f>+'RT (14)'!K33</f>
        <v>0</v>
      </c>
      <c r="R413" s="128">
        <f>+'RT (14)'!L33</f>
        <v>0</v>
      </c>
      <c r="S413" s="128">
        <f>+'RT (14)'!M33</f>
        <v>0</v>
      </c>
      <c r="T413" s="178">
        <f t="shared" si="24"/>
        <v>0</v>
      </c>
      <c r="U413" s="19">
        <f t="shared" si="25"/>
        <v>0</v>
      </c>
      <c r="V413" s="178">
        <f t="shared" si="26"/>
        <v>0</v>
      </c>
      <c r="W413" s="19">
        <f t="shared" si="27"/>
        <v>0</v>
      </c>
    </row>
    <row r="414" spans="1:23">
      <c r="A414" s="128">
        <v>14</v>
      </c>
      <c r="B414" s="128" t="e">
        <f>+'RT (14)'!#REF!</f>
        <v>#REF!</v>
      </c>
      <c r="C414" s="128" t="e">
        <f>+'RT (14)'!#REF!</f>
        <v>#REF!</v>
      </c>
      <c r="D414" s="128" t="e">
        <f>+'RT (14)'!#REF!</f>
        <v>#REF!</v>
      </c>
      <c r="E414" s="128" t="e">
        <f>+'RT (14)'!#REF!</f>
        <v>#REF!</v>
      </c>
      <c r="F414" s="128" t="e">
        <f>+'RT (14)'!#REF!</f>
        <v>#REF!</v>
      </c>
      <c r="G414" s="128">
        <f>+'RT (14)'!A34</f>
        <v>0</v>
      </c>
      <c r="H414" s="128">
        <f>+'RT (14)'!B34</f>
        <v>0</v>
      </c>
      <c r="I414" s="128">
        <f>+'RT (14)'!C34</f>
        <v>0</v>
      </c>
      <c r="J414" s="128">
        <f>+'RT (14)'!D34</f>
        <v>0</v>
      </c>
      <c r="K414" s="128">
        <f>+'RT (14)'!E34</f>
        <v>0</v>
      </c>
      <c r="L414" s="128">
        <f>+'RT (14)'!F34</f>
        <v>0</v>
      </c>
      <c r="M414" s="128">
        <f>+'RT (14)'!G34</f>
        <v>0</v>
      </c>
      <c r="N414" s="128">
        <f>+'RT (14)'!H34</f>
        <v>0</v>
      </c>
      <c r="O414" s="128">
        <f>+'RT (14)'!I34</f>
        <v>0</v>
      </c>
      <c r="P414" s="128">
        <f>+'RT (14)'!J34</f>
        <v>0</v>
      </c>
      <c r="Q414" s="128">
        <f>+'RT (14)'!K34</f>
        <v>0</v>
      </c>
      <c r="R414" s="128">
        <f>+'RT (14)'!L34</f>
        <v>0</v>
      </c>
      <c r="S414" s="128">
        <f>+'RT (14)'!M34</f>
        <v>0</v>
      </c>
      <c r="T414" s="178">
        <f t="shared" si="24"/>
        <v>0</v>
      </c>
      <c r="U414" s="19">
        <f t="shared" si="25"/>
        <v>0</v>
      </c>
      <c r="V414" s="178">
        <f t="shared" si="26"/>
        <v>0</v>
      </c>
      <c r="W414" s="19">
        <f t="shared" si="27"/>
        <v>0</v>
      </c>
    </row>
    <row r="415" spans="1:23">
      <c r="A415" s="128">
        <v>14</v>
      </c>
      <c r="B415" s="128" t="e">
        <f>+'RT (14)'!#REF!</f>
        <v>#REF!</v>
      </c>
      <c r="C415" s="128" t="e">
        <f>+'RT (14)'!#REF!</f>
        <v>#REF!</v>
      </c>
      <c r="D415" s="128" t="e">
        <f>+'RT (14)'!#REF!</f>
        <v>#REF!</v>
      </c>
      <c r="E415" s="128" t="e">
        <f>+'RT (14)'!#REF!</f>
        <v>#REF!</v>
      </c>
      <c r="F415" s="128" t="e">
        <f>+'RT (14)'!#REF!</f>
        <v>#REF!</v>
      </c>
      <c r="G415" s="128">
        <f>+'RT (14)'!A35</f>
        <v>0</v>
      </c>
      <c r="H415" s="128">
        <f>+'RT (14)'!B35</f>
        <v>0</v>
      </c>
      <c r="I415" s="128">
        <f>+'RT (14)'!C35</f>
        <v>0</v>
      </c>
      <c r="J415" s="128">
        <f>+'RT (14)'!D35</f>
        <v>0</v>
      </c>
      <c r="K415" s="128">
        <f>+'RT (14)'!E35</f>
        <v>0</v>
      </c>
      <c r="L415" s="128">
        <f>+'RT (14)'!F35</f>
        <v>0</v>
      </c>
      <c r="M415" s="128">
        <f>+'RT (14)'!G35</f>
        <v>0</v>
      </c>
      <c r="N415" s="128">
        <f>+'RT (14)'!H35</f>
        <v>0</v>
      </c>
      <c r="O415" s="128">
        <f>+'RT (14)'!I35</f>
        <v>0</v>
      </c>
      <c r="P415" s="128">
        <f>+'RT (14)'!J35</f>
        <v>0</v>
      </c>
      <c r="Q415" s="128">
        <f>+'RT (14)'!K35</f>
        <v>0</v>
      </c>
      <c r="R415" s="128">
        <f>+'RT (14)'!L35</f>
        <v>0</v>
      </c>
      <c r="S415" s="128">
        <f>+'RT (14)'!M35</f>
        <v>0</v>
      </c>
      <c r="T415" s="178">
        <f t="shared" si="24"/>
        <v>0</v>
      </c>
      <c r="U415" s="19">
        <f t="shared" si="25"/>
        <v>0</v>
      </c>
      <c r="V415" s="178">
        <f t="shared" si="26"/>
        <v>0</v>
      </c>
      <c r="W415" s="19">
        <f t="shared" si="27"/>
        <v>0</v>
      </c>
    </row>
    <row r="416" spans="1:23">
      <c r="A416" s="128">
        <v>14</v>
      </c>
      <c r="B416" s="128" t="e">
        <f>+'RT (14)'!#REF!</f>
        <v>#REF!</v>
      </c>
      <c r="C416" s="128" t="e">
        <f>+'RT (14)'!#REF!</f>
        <v>#REF!</v>
      </c>
      <c r="D416" s="128" t="e">
        <f>+'RT (14)'!#REF!</f>
        <v>#REF!</v>
      </c>
      <c r="E416" s="128" t="e">
        <f>+'RT (14)'!#REF!</f>
        <v>#REF!</v>
      </c>
      <c r="F416" s="128" t="e">
        <f>+'RT (14)'!#REF!</f>
        <v>#REF!</v>
      </c>
      <c r="G416" s="128">
        <f>+'RT (14)'!A36</f>
        <v>0</v>
      </c>
      <c r="H416" s="128" t="str">
        <f>+'RT (14)'!B36</f>
        <v>States/regions</v>
      </c>
      <c r="I416" s="128">
        <f>+'RT (14)'!C36</f>
        <v>0</v>
      </c>
      <c r="J416" s="128">
        <f>+'RT (14)'!D36</f>
        <v>0</v>
      </c>
      <c r="K416" s="128">
        <f>+'RT (14)'!E36</f>
        <v>0</v>
      </c>
      <c r="L416" s="128">
        <f>+'RT (14)'!F36</f>
        <v>0</v>
      </c>
      <c r="M416" s="128">
        <f>+'RT (14)'!G36</f>
        <v>0</v>
      </c>
      <c r="N416" s="128">
        <f>+'RT (14)'!H36</f>
        <v>0</v>
      </c>
      <c r="O416" s="128">
        <f>+'RT (14)'!I36</f>
        <v>0</v>
      </c>
      <c r="P416" s="128">
        <f>+'RT (14)'!J36</f>
        <v>0</v>
      </c>
      <c r="Q416" s="128">
        <f>+'RT (14)'!K36</f>
        <v>0</v>
      </c>
      <c r="R416" s="128">
        <f>+'RT (14)'!L36</f>
        <v>0</v>
      </c>
      <c r="S416" s="128">
        <f>+'RT (14)'!M36</f>
        <v>0</v>
      </c>
      <c r="T416" s="178">
        <f t="shared" si="24"/>
        <v>0</v>
      </c>
      <c r="U416" s="19">
        <f t="shared" si="25"/>
        <v>0</v>
      </c>
      <c r="V416" s="178">
        <f t="shared" si="26"/>
        <v>0</v>
      </c>
      <c r="W416" s="19">
        <f t="shared" si="27"/>
        <v>0</v>
      </c>
    </row>
    <row r="417" spans="1:23">
      <c r="A417" s="128">
        <v>14</v>
      </c>
      <c r="B417" s="128" t="e">
        <f>+'RT (14)'!#REF!</f>
        <v>#REF!</v>
      </c>
      <c r="C417" s="128" t="e">
        <f>+'RT (14)'!#REF!</f>
        <v>#REF!</v>
      </c>
      <c r="D417" s="128" t="e">
        <f>+'RT (14)'!#REF!</f>
        <v>#REF!</v>
      </c>
      <c r="E417" s="128" t="e">
        <f>+'RT (14)'!#REF!</f>
        <v>#REF!</v>
      </c>
      <c r="F417" s="128" t="e">
        <f>+'RT (14)'!#REF!</f>
        <v>#REF!</v>
      </c>
      <c r="G417" s="128">
        <f>+'RT (14)'!A37</f>
        <v>18</v>
      </c>
      <c r="H417" s="128" t="str">
        <f>+'RT (14)'!B37</f>
        <v>Contribution to the State/region social development fund</v>
      </c>
      <c r="I417" s="128">
        <f>+'RT (14)'!C37</f>
        <v>0</v>
      </c>
      <c r="J417" s="128">
        <f>+'RT (14)'!D37</f>
        <v>0</v>
      </c>
      <c r="K417" s="128">
        <f>+'RT (14)'!E37</f>
        <v>0</v>
      </c>
      <c r="L417" s="128">
        <f>+'RT (14)'!F37</f>
        <v>0</v>
      </c>
      <c r="M417" s="128">
        <f>+'RT (14)'!G37</f>
        <v>0</v>
      </c>
      <c r="N417" s="128">
        <f>+'RT (14)'!H37</f>
        <v>0</v>
      </c>
      <c r="O417" s="128">
        <f>+'RT (14)'!I37</f>
        <v>0</v>
      </c>
      <c r="P417" s="128">
        <f>+'RT (14)'!J37</f>
        <v>0</v>
      </c>
      <c r="Q417" s="128">
        <f>+'RT (14)'!K37</f>
        <v>0</v>
      </c>
      <c r="R417" s="128">
        <f>+'RT (14)'!L37</f>
        <v>0</v>
      </c>
      <c r="S417" s="128">
        <f>+'RT (14)'!M37</f>
        <v>0</v>
      </c>
      <c r="T417" s="178">
        <f t="shared" si="24"/>
        <v>0</v>
      </c>
      <c r="U417" s="19">
        <f t="shared" si="25"/>
        <v>0</v>
      </c>
      <c r="V417" s="178">
        <f t="shared" si="26"/>
        <v>0</v>
      </c>
      <c r="W417" s="19">
        <f t="shared" si="27"/>
        <v>0</v>
      </c>
    </row>
    <row r="418" spans="1:23">
      <c r="A418" s="128">
        <v>14</v>
      </c>
      <c r="B418" s="128" t="e">
        <f>+'RT (14)'!#REF!</f>
        <v>#REF!</v>
      </c>
      <c r="C418" s="128" t="e">
        <f>+'RT (14)'!#REF!</f>
        <v>#REF!</v>
      </c>
      <c r="D418" s="128" t="e">
        <f>+'RT (14)'!#REF!</f>
        <v>#REF!</v>
      </c>
      <c r="E418" s="128" t="e">
        <f>+'RT (14)'!#REF!</f>
        <v>#REF!</v>
      </c>
      <c r="F418" s="128" t="e">
        <f>+'RT (14)'!#REF!</f>
        <v>#REF!</v>
      </c>
      <c r="G418" s="128">
        <f>+'RT (14)'!A38</f>
        <v>0</v>
      </c>
      <c r="H418" s="128" t="str">
        <f>+'RT (14)'!B38</f>
        <v>Social payments</v>
      </c>
      <c r="I418" s="128">
        <f>+'RT (14)'!C38</f>
        <v>0</v>
      </c>
      <c r="J418" s="128">
        <f>+'RT (14)'!D38</f>
        <v>0</v>
      </c>
      <c r="K418" s="128">
        <f>+'RT (14)'!E38</f>
        <v>0</v>
      </c>
      <c r="L418" s="128">
        <f>+'RT (14)'!F38</f>
        <v>0</v>
      </c>
      <c r="M418" s="128">
        <f>+'RT (14)'!G38</f>
        <v>0</v>
      </c>
      <c r="N418" s="128">
        <f>+'RT (14)'!H38</f>
        <v>0</v>
      </c>
      <c r="O418" s="128">
        <f>+'RT (14)'!I38</f>
        <v>0</v>
      </c>
      <c r="P418" s="128">
        <f>+'RT (14)'!J38</f>
        <v>0</v>
      </c>
      <c r="Q418" s="128">
        <f>+'RT (14)'!K38</f>
        <v>0</v>
      </c>
      <c r="R418" s="128">
        <f>+'RT (14)'!L38</f>
        <v>0</v>
      </c>
      <c r="S418" s="128">
        <f>+'RT (14)'!M38</f>
        <v>0</v>
      </c>
      <c r="T418" s="178">
        <f t="shared" si="24"/>
        <v>0</v>
      </c>
      <c r="U418" s="19">
        <f t="shared" si="25"/>
        <v>0</v>
      </c>
      <c r="V418" s="178">
        <f t="shared" si="26"/>
        <v>0</v>
      </c>
      <c r="W418" s="19">
        <f t="shared" si="27"/>
        <v>0</v>
      </c>
    </row>
    <row r="419" spans="1:23">
      <c r="A419" s="128">
        <v>14</v>
      </c>
      <c r="B419" s="128" t="e">
        <f>+'RT (14)'!#REF!</f>
        <v>#REF!</v>
      </c>
      <c r="C419" s="128" t="e">
        <f>+'RT (14)'!#REF!</f>
        <v>#REF!</v>
      </c>
      <c r="D419" s="128" t="e">
        <f>+'RT (14)'!#REF!</f>
        <v>#REF!</v>
      </c>
      <c r="E419" s="128" t="e">
        <f>+'RT (14)'!#REF!</f>
        <v>#REF!</v>
      </c>
      <c r="F419" s="128" t="e">
        <f>+'RT (14)'!#REF!</f>
        <v>#REF!</v>
      </c>
      <c r="G419" s="128">
        <f>+'RT (14)'!A39</f>
        <v>19</v>
      </c>
      <c r="H419" s="128" t="str">
        <f>+'RT (14)'!B39</f>
        <v>Mandatory Corporate Social Responsibility</v>
      </c>
      <c r="I419" s="128">
        <f>+'RT (14)'!C39</f>
        <v>0</v>
      </c>
      <c r="J419" s="128">
        <f>+'RT (14)'!D39</f>
        <v>0</v>
      </c>
      <c r="K419" s="128">
        <f>+'RT (14)'!E39</f>
        <v>0</v>
      </c>
      <c r="L419" s="128">
        <f>+'RT (14)'!F39</f>
        <v>0</v>
      </c>
      <c r="M419" s="128">
        <f>+'RT (14)'!G39</f>
        <v>0</v>
      </c>
      <c r="N419" s="128">
        <f>+'RT (14)'!H39</f>
        <v>0</v>
      </c>
      <c r="O419" s="128">
        <f>+'RT (14)'!I39</f>
        <v>0</v>
      </c>
      <c r="P419" s="128">
        <f>+'RT (14)'!J39</f>
        <v>0</v>
      </c>
      <c r="Q419" s="128">
        <f>+'RT (14)'!K39</f>
        <v>0</v>
      </c>
      <c r="R419" s="128">
        <f>+'RT (14)'!L39</f>
        <v>0</v>
      </c>
      <c r="S419" s="128">
        <f>+'RT (14)'!M39</f>
        <v>0</v>
      </c>
      <c r="T419" s="178">
        <f t="shared" si="24"/>
        <v>0</v>
      </c>
      <c r="U419" s="19">
        <f t="shared" si="25"/>
        <v>0</v>
      </c>
      <c r="V419" s="178">
        <f t="shared" si="26"/>
        <v>0</v>
      </c>
      <c r="W419" s="19">
        <f t="shared" si="27"/>
        <v>0</v>
      </c>
    </row>
    <row r="420" spans="1:23">
      <c r="A420" s="128">
        <v>14</v>
      </c>
      <c r="B420" s="128" t="e">
        <f>+'RT (14)'!#REF!</f>
        <v>#REF!</v>
      </c>
      <c r="C420" s="128" t="e">
        <f>+'RT (14)'!#REF!</f>
        <v>#REF!</v>
      </c>
      <c r="D420" s="128" t="e">
        <f>+'RT (14)'!#REF!</f>
        <v>#REF!</v>
      </c>
      <c r="E420" s="128" t="e">
        <f>+'RT (14)'!#REF!</f>
        <v>#REF!</v>
      </c>
      <c r="F420" s="128" t="e">
        <f>+'RT (14)'!#REF!</f>
        <v>#REF!</v>
      </c>
      <c r="G420" s="128">
        <f>+'RT (14)'!A40</f>
        <v>20</v>
      </c>
      <c r="H420" s="128" t="str">
        <f>+'RT (14)'!B40</f>
        <v>Voluntary Corporate Social Responsibility</v>
      </c>
      <c r="I420" s="128">
        <f>+'RT (14)'!C40</f>
        <v>0</v>
      </c>
      <c r="J420" s="128">
        <f>+'RT (14)'!D40</f>
        <v>0</v>
      </c>
      <c r="K420" s="128">
        <f>+'RT (14)'!E40</f>
        <v>0</v>
      </c>
      <c r="L420" s="128">
        <f>+'RT (14)'!F40</f>
        <v>0</v>
      </c>
      <c r="M420" s="128">
        <f>+'RT (14)'!G40</f>
        <v>0</v>
      </c>
      <c r="N420" s="128">
        <f>+'RT (14)'!H40</f>
        <v>0</v>
      </c>
      <c r="O420" s="128">
        <f>+'RT (14)'!I40</f>
        <v>0</v>
      </c>
      <c r="P420" s="128">
        <f>+'RT (14)'!J40</f>
        <v>0</v>
      </c>
      <c r="Q420" s="128">
        <f>+'RT (14)'!K40</f>
        <v>0</v>
      </c>
      <c r="R420" s="128">
        <f>+'RT (14)'!L40</f>
        <v>0</v>
      </c>
      <c r="S420" s="128">
        <f>+'RT (14)'!M40</f>
        <v>0</v>
      </c>
      <c r="T420" s="178">
        <f t="shared" si="24"/>
        <v>0</v>
      </c>
      <c r="U420" s="19">
        <f t="shared" si="25"/>
        <v>0</v>
      </c>
      <c r="V420" s="178">
        <f t="shared" si="26"/>
        <v>0</v>
      </c>
      <c r="W420" s="19">
        <f t="shared" si="27"/>
        <v>0</v>
      </c>
    </row>
    <row r="421" spans="1:23">
      <c r="A421" s="128">
        <v>14</v>
      </c>
      <c r="B421" s="128" t="e">
        <f>+'RT (14)'!#REF!</f>
        <v>#REF!</v>
      </c>
      <c r="C421" s="128" t="e">
        <f>+'RT (14)'!#REF!</f>
        <v>#REF!</v>
      </c>
      <c r="D421" s="128" t="e">
        <f>+'RT (14)'!#REF!</f>
        <v>#REF!</v>
      </c>
      <c r="E421" s="128" t="e">
        <f>+'RT (14)'!#REF!</f>
        <v>#REF!</v>
      </c>
      <c r="F421" s="128" t="e">
        <f>+'RT (14)'!#REF!</f>
        <v>#REF!</v>
      </c>
      <c r="G421" s="128">
        <f>+'RT (14)'!A41</f>
        <v>0</v>
      </c>
      <c r="H421" s="128" t="str">
        <f>+'RT (14)'!B41</f>
        <v>Total payments in cash</v>
      </c>
      <c r="I421" s="128">
        <f>+'RT (14)'!C41</f>
        <v>0</v>
      </c>
      <c r="J421" s="128">
        <f>+'RT (14)'!D41</f>
        <v>2718666656.5299997</v>
      </c>
      <c r="K421" s="128">
        <f>+'RT (14)'!E41</f>
        <v>0</v>
      </c>
      <c r="L421" s="128">
        <f>+'RT (14)'!F41</f>
        <v>2718666656.5299997</v>
      </c>
      <c r="M421" s="128">
        <f>+'RT (14)'!G41</f>
        <v>0</v>
      </c>
      <c r="N421" s="128">
        <f>+'RT (14)'!H41</f>
        <v>8642026482.3299999</v>
      </c>
      <c r="O421" s="128">
        <f>+'RT (14)'!I41</f>
        <v>0</v>
      </c>
      <c r="P421" s="128">
        <f>+'RT (14)'!J41</f>
        <v>8642026482.3299999</v>
      </c>
      <c r="Q421" s="128">
        <f>+'RT (14)'!K41</f>
        <v>0</v>
      </c>
      <c r="R421" s="128">
        <f>+'RT (14)'!L41</f>
        <v>-5923359825.8000002</v>
      </c>
      <c r="S421" s="128">
        <f>+'RT (14)'!M41</f>
        <v>0</v>
      </c>
      <c r="T421" s="178">
        <f t="shared" si="24"/>
        <v>0</v>
      </c>
      <c r="U421" s="19">
        <f t="shared" si="25"/>
        <v>-5923359825.8000002</v>
      </c>
      <c r="V421" s="178">
        <f t="shared" si="26"/>
        <v>0</v>
      </c>
      <c r="W421" s="19">
        <f t="shared" si="27"/>
        <v>-5923359825.8000002</v>
      </c>
    </row>
    <row r="422" spans="1:23">
      <c r="A422" s="128">
        <v>15</v>
      </c>
      <c r="B422" s="274" t="e">
        <f>+'RT (15)'!#REF!</f>
        <v>#REF!</v>
      </c>
      <c r="C422" s="274" t="e">
        <f>+'RT (15)'!#REF!</f>
        <v>#REF!</v>
      </c>
      <c r="D422" s="274" t="e">
        <f>+'RT (15)'!#REF!</f>
        <v>#REF!</v>
      </c>
      <c r="E422" s="274" t="e">
        <f>+'RT (15)'!#REF!</f>
        <v>#REF!</v>
      </c>
      <c r="F422" s="274" t="e">
        <f>+'RT (15)'!#REF!</f>
        <v>#REF!</v>
      </c>
      <c r="G422" s="274">
        <f>+'RT (15)'!A9</f>
        <v>0</v>
      </c>
      <c r="H422" s="274" t="str">
        <f>+'RT (15)'!B9</f>
        <v>Payments in kind</v>
      </c>
      <c r="I422" s="274">
        <f>+'RT (15)'!C9</f>
        <v>0</v>
      </c>
      <c r="J422" s="274">
        <f>+'RT (15)'!D9</f>
        <v>0</v>
      </c>
      <c r="K422" s="274">
        <f>+'RT (15)'!E9</f>
        <v>0</v>
      </c>
      <c r="L422" s="274">
        <f>+'RT (15)'!F9</f>
        <v>0</v>
      </c>
      <c r="M422" s="274">
        <f>+'RT (15)'!G9</f>
        <v>0</v>
      </c>
      <c r="N422" s="274">
        <f>+'RT (15)'!H9</f>
        <v>0</v>
      </c>
      <c r="O422" s="274">
        <f>+'RT (15)'!I9</f>
        <v>0</v>
      </c>
      <c r="P422" s="274">
        <f>+'RT (15)'!J9</f>
        <v>0</v>
      </c>
      <c r="Q422" s="274">
        <f>+'RT (15)'!K9</f>
        <v>0</v>
      </c>
      <c r="R422" s="274">
        <f>+'RT (15)'!L9</f>
        <v>0</v>
      </c>
      <c r="S422" s="274">
        <f>+'RT (15)'!M9</f>
        <v>0</v>
      </c>
      <c r="T422" s="178">
        <f t="shared" si="24"/>
        <v>0</v>
      </c>
      <c r="U422" s="19">
        <f t="shared" si="25"/>
        <v>0</v>
      </c>
      <c r="V422" s="178">
        <f t="shared" si="26"/>
        <v>0</v>
      </c>
      <c r="W422" s="19">
        <f t="shared" si="27"/>
        <v>0</v>
      </c>
    </row>
    <row r="423" spans="1:23">
      <c r="A423" s="274">
        <v>15</v>
      </c>
      <c r="B423" s="274" t="e">
        <f>+'RT (15)'!#REF!</f>
        <v>#REF!</v>
      </c>
      <c r="C423" s="274" t="e">
        <f>+'RT (15)'!#REF!</f>
        <v>#REF!</v>
      </c>
      <c r="D423" s="274" t="e">
        <f>+'RT (15)'!#REF!</f>
        <v>#REF!</v>
      </c>
      <c r="E423" s="274" t="e">
        <f>+'RT (15)'!#REF!</f>
        <v>#REF!</v>
      </c>
      <c r="F423" s="274" t="e">
        <f>+'RT (15)'!#REF!</f>
        <v>#REF!</v>
      </c>
      <c r="G423" s="274">
        <f>+'RT (15)'!A10</f>
        <v>0</v>
      </c>
      <c r="H423" s="274" t="str">
        <f>+'RT (15)'!B10</f>
        <v>Ferro Nickel</v>
      </c>
      <c r="I423" s="274">
        <f>+'RT (15)'!C10</f>
        <v>0</v>
      </c>
      <c r="J423" s="274">
        <f>+'RT (15)'!D10</f>
        <v>0</v>
      </c>
      <c r="K423" s="274">
        <f>+'RT (15)'!E10</f>
        <v>0</v>
      </c>
      <c r="L423" s="274">
        <f>+'RT (15)'!F10</f>
        <v>0</v>
      </c>
      <c r="M423" s="274">
        <f>+'RT (15)'!G10</f>
        <v>0</v>
      </c>
      <c r="N423" s="274">
        <f>+'RT (15)'!H10</f>
        <v>113.4</v>
      </c>
      <c r="O423" s="274">
        <f>+'RT (15)'!I10</f>
        <v>0</v>
      </c>
      <c r="P423" s="274">
        <f>+'RT (15)'!J10</f>
        <v>113.4</v>
      </c>
      <c r="Q423" s="274">
        <f>+'RT (15)'!K10</f>
        <v>0</v>
      </c>
      <c r="R423" s="274">
        <f>+'RT (15)'!L10</f>
        <v>-113.4</v>
      </c>
      <c r="S423" s="274">
        <f>+'RT (15)'!M10</f>
        <v>0</v>
      </c>
      <c r="T423" s="178">
        <f t="shared" ref="T423:T451" si="28">+IF((J423-N423)&gt;0,(J423-N423),0)</f>
        <v>0</v>
      </c>
      <c r="U423" s="19">
        <f t="shared" ref="U423:U451" si="29">+IF((J423-N423)&lt;=0,(J423-N423),0)</f>
        <v>-113.4</v>
      </c>
      <c r="V423" s="178">
        <f t="shared" ref="V423:V451" si="30">+IF(R423&gt;0,R423,0)</f>
        <v>0</v>
      </c>
      <c r="W423" s="19">
        <f t="shared" ref="W423:W451" si="31">+IF(R423&lt;=0,R423,0)</f>
        <v>-113.4</v>
      </c>
    </row>
    <row r="424" spans="1:23">
      <c r="A424" s="274">
        <v>15</v>
      </c>
      <c r="B424" s="274" t="e">
        <f>+'RT (15)'!#REF!</f>
        <v>#REF!</v>
      </c>
      <c r="C424" s="274" t="e">
        <f>+'RT (15)'!#REF!</f>
        <v>#REF!</v>
      </c>
      <c r="D424" s="274" t="e">
        <f>+'RT (15)'!#REF!</f>
        <v>#REF!</v>
      </c>
      <c r="E424" s="274" t="e">
        <f>+'RT (15)'!#REF!</f>
        <v>#REF!</v>
      </c>
      <c r="F424" s="274" t="e">
        <f>+'RT (15)'!#REF!</f>
        <v>#REF!</v>
      </c>
      <c r="G424" s="274">
        <f>+'RT (15)'!A11</f>
        <v>1</v>
      </c>
      <c r="H424" s="274" t="str">
        <f>+'RT (15)'!B11</f>
        <v>Production Split (Government and SOEs share)</v>
      </c>
      <c r="I424" s="274">
        <f>+'RT (15)'!C11</f>
        <v>0</v>
      </c>
      <c r="J424" s="274">
        <f>+'RT (15)'!D11</f>
        <v>0</v>
      </c>
      <c r="K424" s="274">
        <f>+'RT (15)'!E11</f>
        <v>0</v>
      </c>
      <c r="L424" s="274">
        <f>+'RT (15)'!F11</f>
        <v>0</v>
      </c>
      <c r="M424" s="274">
        <f>+'RT (15)'!G11</f>
        <v>0</v>
      </c>
      <c r="N424" s="274">
        <f>+'RT (15)'!H11</f>
        <v>113.4</v>
      </c>
      <c r="O424" s="274">
        <f>+'RT (15)'!I11</f>
        <v>0</v>
      </c>
      <c r="P424" s="274">
        <f>+'RT (15)'!J11</f>
        <v>113.4</v>
      </c>
      <c r="Q424" s="274">
        <f>+'RT (15)'!K11</f>
        <v>0</v>
      </c>
      <c r="R424" s="274">
        <f>+'RT (15)'!L11</f>
        <v>-113.4</v>
      </c>
      <c r="S424" s="274" t="str">
        <f>+'RT (15)'!M11</f>
        <v>Tax not reported by the extractive company</v>
      </c>
      <c r="T424" s="178">
        <f t="shared" si="28"/>
        <v>0</v>
      </c>
      <c r="U424" s="19">
        <f t="shared" si="29"/>
        <v>-113.4</v>
      </c>
      <c r="V424" s="178">
        <f t="shared" si="30"/>
        <v>0</v>
      </c>
      <c r="W424" s="19">
        <f t="shared" si="31"/>
        <v>-113.4</v>
      </c>
    </row>
    <row r="425" spans="1:23" s="274" customFormat="1">
      <c r="A425" s="274">
        <v>15</v>
      </c>
      <c r="B425" s="274" t="e">
        <f>+'RT (15)'!#REF!</f>
        <v>#REF!</v>
      </c>
      <c r="C425" s="274" t="e">
        <f>+'RT (15)'!#REF!</f>
        <v>#REF!</v>
      </c>
      <c r="D425" s="274" t="e">
        <f>+'RT (15)'!#REF!</f>
        <v>#REF!</v>
      </c>
      <c r="E425" s="274" t="e">
        <f>+'RT (15)'!#REF!</f>
        <v>#REF!</v>
      </c>
      <c r="F425" s="274" t="e">
        <f>+'RT (15)'!#REF!</f>
        <v>#REF!</v>
      </c>
      <c r="G425" s="274">
        <f>+'RT (15)'!A12</f>
        <v>2</v>
      </c>
      <c r="H425" s="274" t="str">
        <f>+'RT (15)'!B12</f>
        <v>Royalties</v>
      </c>
      <c r="I425" s="274">
        <f>+'RT (15)'!C12</f>
        <v>0</v>
      </c>
      <c r="J425" s="274">
        <f>+'RT (15)'!D12</f>
        <v>0</v>
      </c>
      <c r="K425" s="274">
        <f>+'RT (15)'!E12</f>
        <v>0</v>
      </c>
      <c r="L425" s="274">
        <f>+'RT (15)'!F12</f>
        <v>0</v>
      </c>
      <c r="M425" s="274">
        <f>+'RT (15)'!G12</f>
        <v>0</v>
      </c>
      <c r="N425" s="274">
        <f>+'RT (15)'!H12</f>
        <v>0</v>
      </c>
      <c r="O425" s="274">
        <f>+'RT (15)'!I12</f>
        <v>0</v>
      </c>
      <c r="P425" s="274">
        <f>+'RT (15)'!J12</f>
        <v>0</v>
      </c>
      <c r="Q425" s="274">
        <f>+'RT (15)'!K12</f>
        <v>0</v>
      </c>
      <c r="R425" s="274">
        <f>+'RT (15)'!L12</f>
        <v>0</v>
      </c>
      <c r="S425" s="274">
        <f>+'RT (15)'!M12</f>
        <v>0</v>
      </c>
      <c r="T425" s="178">
        <f t="shared" si="28"/>
        <v>0</v>
      </c>
      <c r="U425" s="19">
        <f t="shared" si="29"/>
        <v>0</v>
      </c>
      <c r="V425" s="178">
        <f t="shared" si="30"/>
        <v>0</v>
      </c>
      <c r="W425" s="19">
        <f t="shared" si="31"/>
        <v>0</v>
      </c>
    </row>
    <row r="426" spans="1:23" s="274" customFormat="1">
      <c r="A426" s="274">
        <v>15</v>
      </c>
      <c r="B426" s="274" t="e">
        <f>+'RT (15)'!#REF!</f>
        <v>#REF!</v>
      </c>
      <c r="C426" s="274" t="e">
        <f>+'RT (15)'!#REF!</f>
        <v>#REF!</v>
      </c>
      <c r="D426" s="274" t="e">
        <f>+'RT (15)'!#REF!</f>
        <v>#REF!</v>
      </c>
      <c r="E426" s="274" t="e">
        <f>+'RT (15)'!#REF!</f>
        <v>#REF!</v>
      </c>
      <c r="F426" s="274" t="e">
        <f>+'RT (15)'!#REF!</f>
        <v>#REF!</v>
      </c>
      <c r="G426" s="274">
        <f>+'RT (15)'!A13</f>
        <v>0</v>
      </c>
      <c r="H426" s="274" t="str">
        <f>+'RT (15)'!B13</f>
        <v>Payments in cash</v>
      </c>
      <c r="I426" s="274">
        <f>+'RT (15)'!C13</f>
        <v>0</v>
      </c>
      <c r="J426" s="274">
        <f>+'RT (15)'!D13</f>
        <v>0</v>
      </c>
      <c r="K426" s="274">
        <f>+'RT (15)'!E13</f>
        <v>0</v>
      </c>
      <c r="L426" s="274">
        <f>+'RT (15)'!F13</f>
        <v>0</v>
      </c>
      <c r="M426" s="274">
        <f>+'RT (15)'!G13</f>
        <v>0</v>
      </c>
      <c r="N426" s="274">
        <f>+'RT (15)'!H13</f>
        <v>0</v>
      </c>
      <c r="O426" s="274">
        <f>+'RT (15)'!I13</f>
        <v>0</v>
      </c>
      <c r="P426" s="274">
        <f>+'RT (15)'!J13</f>
        <v>0</v>
      </c>
      <c r="Q426" s="274">
        <f>+'RT (15)'!K13</f>
        <v>0</v>
      </c>
      <c r="R426" s="274">
        <f>+'RT (15)'!L13</f>
        <v>0</v>
      </c>
      <c r="S426" s="274">
        <f>+'RT (15)'!M13</f>
        <v>0</v>
      </c>
      <c r="T426" s="178">
        <f t="shared" si="28"/>
        <v>0</v>
      </c>
      <c r="U426" s="19">
        <f t="shared" si="29"/>
        <v>0</v>
      </c>
      <c r="V426" s="178">
        <f t="shared" si="30"/>
        <v>0</v>
      </c>
      <c r="W426" s="19">
        <f t="shared" si="31"/>
        <v>0</v>
      </c>
    </row>
    <row r="427" spans="1:23" s="274" customFormat="1">
      <c r="A427" s="274">
        <v>15</v>
      </c>
      <c r="B427" s="274" t="e">
        <f>+'RT (15)'!#REF!</f>
        <v>#REF!</v>
      </c>
      <c r="C427" s="274" t="e">
        <f>+'RT (15)'!#REF!</f>
        <v>#REF!</v>
      </c>
      <c r="D427" s="274" t="e">
        <f>+'RT (15)'!#REF!</f>
        <v>#REF!</v>
      </c>
      <c r="E427" s="274" t="e">
        <f>+'RT (15)'!#REF!</f>
        <v>#REF!</v>
      </c>
      <c r="F427" s="274" t="e">
        <f>+'RT (15)'!#REF!</f>
        <v>#REF!</v>
      </c>
      <c r="G427" s="274">
        <f>+'RT (15)'!A14</f>
        <v>0</v>
      </c>
      <c r="H427" s="274" t="str">
        <f>+'RT (15)'!B14</f>
        <v>MoF-IRD-Customs Department</v>
      </c>
      <c r="I427" s="274">
        <f>+'RT (15)'!C14</f>
        <v>0</v>
      </c>
      <c r="J427" s="274">
        <f>+'RT (15)'!D14</f>
        <v>90194560</v>
      </c>
      <c r="K427" s="274">
        <f>+'RT (15)'!E14</f>
        <v>0</v>
      </c>
      <c r="L427" s="274">
        <f>+'RT (15)'!F14</f>
        <v>90194560</v>
      </c>
      <c r="M427" s="274">
        <f>+'RT (15)'!G14</f>
        <v>0</v>
      </c>
      <c r="N427" s="274">
        <f>+'RT (15)'!H14</f>
        <v>2843616</v>
      </c>
      <c r="O427" s="274">
        <f>+'RT (15)'!I14</f>
        <v>0</v>
      </c>
      <c r="P427" s="274">
        <f>+'RT (15)'!J14</f>
        <v>2843616</v>
      </c>
      <c r="Q427" s="274">
        <f>+'RT (15)'!K14</f>
        <v>0</v>
      </c>
      <c r="R427" s="274">
        <f>+'RT (15)'!L14</f>
        <v>87350944</v>
      </c>
      <c r="S427" s="274">
        <f>+'RT (15)'!M14</f>
        <v>0</v>
      </c>
      <c r="T427" s="178">
        <f t="shared" si="28"/>
        <v>87350944</v>
      </c>
      <c r="U427" s="19">
        <f t="shared" si="29"/>
        <v>0</v>
      </c>
      <c r="V427" s="178">
        <f t="shared" si="30"/>
        <v>87350944</v>
      </c>
      <c r="W427" s="19">
        <f t="shared" si="31"/>
        <v>0</v>
      </c>
    </row>
    <row r="428" spans="1:23" s="274" customFormat="1">
      <c r="A428" s="274">
        <v>15</v>
      </c>
      <c r="B428" s="274" t="e">
        <f>+'RT (15)'!#REF!</f>
        <v>#REF!</v>
      </c>
      <c r="C428" s="274" t="e">
        <f>+'RT (15)'!#REF!</f>
        <v>#REF!</v>
      </c>
      <c r="D428" s="274" t="e">
        <f>+'RT (15)'!#REF!</f>
        <v>#REF!</v>
      </c>
      <c r="E428" s="274" t="e">
        <f>+'RT (15)'!#REF!</f>
        <v>#REF!</v>
      </c>
      <c r="F428" s="274" t="e">
        <f>+'RT (15)'!#REF!</f>
        <v>#REF!</v>
      </c>
      <c r="G428" s="274">
        <f>+'RT (15)'!A15</f>
        <v>1</v>
      </c>
      <c r="H428" s="274" t="str">
        <f>+'RT (15)'!B15</f>
        <v>Corporate Income Tax (CIT)</v>
      </c>
      <c r="I428" s="274">
        <f>+'RT (15)'!C15</f>
        <v>0</v>
      </c>
      <c r="J428" s="274">
        <f>+'RT (15)'!D15</f>
        <v>500000</v>
      </c>
      <c r="K428" s="274">
        <f>+'RT (15)'!E15</f>
        <v>0</v>
      </c>
      <c r="L428" s="274">
        <f>+'RT (15)'!F15</f>
        <v>500000</v>
      </c>
      <c r="M428" s="274">
        <f>+'RT (15)'!G15</f>
        <v>0</v>
      </c>
      <c r="N428" s="274">
        <f>+'RT (15)'!H15</f>
        <v>2543616</v>
      </c>
      <c r="O428" s="274">
        <f>+'RT (15)'!I15</f>
        <v>0</v>
      </c>
      <c r="P428" s="274">
        <f>+'RT (15)'!J15</f>
        <v>2543616</v>
      </c>
      <c r="Q428" s="274">
        <f>+'RT (15)'!K15</f>
        <v>0</v>
      </c>
      <c r="R428" s="274">
        <f>+'RT (15)'!L15</f>
        <v>-2043616</v>
      </c>
      <c r="S428" s="274" t="str">
        <f>+'RT (15)'!M15</f>
        <v>Not material difference</v>
      </c>
      <c r="T428" s="178">
        <f t="shared" si="28"/>
        <v>0</v>
      </c>
      <c r="U428" s="19">
        <f t="shared" si="29"/>
        <v>-2043616</v>
      </c>
      <c r="V428" s="178">
        <f t="shared" si="30"/>
        <v>0</v>
      </c>
      <c r="W428" s="19">
        <f t="shared" si="31"/>
        <v>-2043616</v>
      </c>
    </row>
    <row r="429" spans="1:23" s="274" customFormat="1">
      <c r="A429" s="274">
        <v>15</v>
      </c>
      <c r="B429" s="274" t="e">
        <f>+'RT (15)'!#REF!</f>
        <v>#REF!</v>
      </c>
      <c r="C429" s="274" t="e">
        <f>+'RT (15)'!#REF!</f>
        <v>#REF!</v>
      </c>
      <c r="D429" s="274" t="e">
        <f>+'RT (15)'!#REF!</f>
        <v>#REF!</v>
      </c>
      <c r="E429" s="274" t="e">
        <f>+'RT (15)'!#REF!</f>
        <v>#REF!</v>
      </c>
      <c r="F429" s="274" t="e">
        <f>+'RT (15)'!#REF!</f>
        <v>#REF!</v>
      </c>
      <c r="G429" s="274">
        <f>+'RT (15)'!A16</f>
        <v>2</v>
      </c>
      <c r="H429" s="274" t="str">
        <f>+'RT (15)'!B16</f>
        <v>Commercial Tax</v>
      </c>
      <c r="I429" s="274">
        <f>+'RT (15)'!C16</f>
        <v>0</v>
      </c>
      <c r="J429" s="274">
        <f>+'RT (15)'!D16</f>
        <v>7378560</v>
      </c>
      <c r="K429" s="274">
        <f>+'RT (15)'!E16</f>
        <v>0</v>
      </c>
      <c r="L429" s="274">
        <f>+'RT (15)'!F16</f>
        <v>7378560</v>
      </c>
      <c r="M429" s="274">
        <f>+'RT (15)'!G16</f>
        <v>0</v>
      </c>
      <c r="N429" s="274">
        <f>+'RT (15)'!H16</f>
        <v>300000</v>
      </c>
      <c r="O429" s="274">
        <f>+'RT (15)'!I16</f>
        <v>0</v>
      </c>
      <c r="P429" s="274">
        <f>+'RT (15)'!J16</f>
        <v>300000</v>
      </c>
      <c r="Q429" s="274">
        <f>+'RT (15)'!K16</f>
        <v>0</v>
      </c>
      <c r="R429" s="274">
        <f>+'RT (15)'!L16</f>
        <v>7078560</v>
      </c>
      <c r="S429" s="274" t="str">
        <f>+'RT (15)'!M16</f>
        <v>Tax not reported by the Govt Body</v>
      </c>
      <c r="T429" s="178">
        <f t="shared" si="28"/>
        <v>7078560</v>
      </c>
      <c r="U429" s="19">
        <f t="shared" si="29"/>
        <v>0</v>
      </c>
      <c r="V429" s="178">
        <f t="shared" si="30"/>
        <v>7078560</v>
      </c>
      <c r="W429" s="19">
        <f t="shared" si="31"/>
        <v>0</v>
      </c>
    </row>
    <row r="430" spans="1:23" s="274" customFormat="1">
      <c r="A430" s="274">
        <v>15</v>
      </c>
      <c r="B430" s="274" t="e">
        <f>+'RT (15)'!#REF!</f>
        <v>#REF!</v>
      </c>
      <c r="C430" s="274" t="e">
        <f>+'RT (15)'!#REF!</f>
        <v>#REF!</v>
      </c>
      <c r="D430" s="274" t="e">
        <f>+'RT (15)'!#REF!</f>
        <v>#REF!</v>
      </c>
      <c r="E430" s="274" t="e">
        <f>+'RT (15)'!#REF!</f>
        <v>#REF!</v>
      </c>
      <c r="F430" s="274" t="e">
        <f>+'RT (15)'!#REF!</f>
        <v>#REF!</v>
      </c>
      <c r="G430" s="274">
        <f>+'RT (15)'!A17</f>
        <v>3</v>
      </c>
      <c r="H430" s="274" t="str">
        <f>+'RT (15)'!B17</f>
        <v>Commercial Tax on Imports</v>
      </c>
      <c r="I430" s="274">
        <f>+'RT (15)'!C17</f>
        <v>0</v>
      </c>
      <c r="J430" s="274">
        <f>+'RT (15)'!D17</f>
        <v>0</v>
      </c>
      <c r="K430" s="274">
        <f>+'RT (15)'!E17</f>
        <v>0</v>
      </c>
      <c r="L430" s="274">
        <f>+'RT (15)'!F17</f>
        <v>0</v>
      </c>
      <c r="M430" s="274">
        <f>+'RT (15)'!G17</f>
        <v>0</v>
      </c>
      <c r="N430" s="274">
        <f>+'RT (15)'!H17</f>
        <v>0</v>
      </c>
      <c r="O430" s="274">
        <f>+'RT (15)'!I17</f>
        <v>0</v>
      </c>
      <c r="P430" s="274">
        <f>+'RT (15)'!J17</f>
        <v>0</v>
      </c>
      <c r="Q430" s="274">
        <f>+'RT (15)'!K17</f>
        <v>0</v>
      </c>
      <c r="R430" s="274">
        <f>+'RT (15)'!L17</f>
        <v>0</v>
      </c>
      <c r="S430" s="274">
        <f>+'RT (15)'!M17</f>
        <v>0</v>
      </c>
      <c r="T430" s="178">
        <f t="shared" si="28"/>
        <v>0</v>
      </c>
      <c r="U430" s="19">
        <f t="shared" si="29"/>
        <v>0</v>
      </c>
      <c r="V430" s="178">
        <f t="shared" si="30"/>
        <v>0</v>
      </c>
      <c r="W430" s="19">
        <f t="shared" si="31"/>
        <v>0</v>
      </c>
    </row>
    <row r="431" spans="1:23" s="274" customFormat="1">
      <c r="A431" s="274">
        <v>15</v>
      </c>
      <c r="B431" s="274" t="e">
        <f>+'RT (15)'!#REF!</f>
        <v>#REF!</v>
      </c>
      <c r="C431" s="274" t="e">
        <f>+'RT (15)'!#REF!</f>
        <v>#REF!</v>
      </c>
      <c r="D431" s="274" t="e">
        <f>+'RT (15)'!#REF!</f>
        <v>#REF!</v>
      </c>
      <c r="E431" s="274" t="e">
        <f>+'RT (15)'!#REF!</f>
        <v>#REF!</v>
      </c>
      <c r="F431" s="274" t="e">
        <f>+'RT (15)'!#REF!</f>
        <v>#REF!</v>
      </c>
      <c r="G431" s="274">
        <f>+'RT (15)'!A18</f>
        <v>4</v>
      </c>
      <c r="H431" s="274" t="str">
        <f>+'RT (15)'!B18</f>
        <v>Customs Duties</v>
      </c>
      <c r="I431" s="274">
        <f>+'RT (15)'!C18</f>
        <v>0</v>
      </c>
      <c r="J431" s="274">
        <f>+'RT (15)'!D18</f>
        <v>500000</v>
      </c>
      <c r="K431" s="274">
        <f>+'RT (15)'!E18</f>
        <v>0</v>
      </c>
      <c r="L431" s="274">
        <f>+'RT (15)'!F18</f>
        <v>500000</v>
      </c>
      <c r="M431" s="274">
        <f>+'RT (15)'!G18</f>
        <v>0</v>
      </c>
      <c r="N431" s="274">
        <f>+'RT (15)'!H18</f>
        <v>0</v>
      </c>
      <c r="O431" s="274">
        <f>+'RT (15)'!I18</f>
        <v>0</v>
      </c>
      <c r="P431" s="274">
        <f>+'RT (15)'!J18</f>
        <v>0</v>
      </c>
      <c r="Q431" s="274">
        <f>+'RT (15)'!K18</f>
        <v>0</v>
      </c>
      <c r="R431" s="274">
        <f>+'RT (15)'!L18</f>
        <v>500000</v>
      </c>
      <c r="S431" s="274" t="str">
        <f>+'RT (15)'!M18</f>
        <v>Not material difference</v>
      </c>
      <c r="T431" s="178">
        <f t="shared" si="28"/>
        <v>500000</v>
      </c>
      <c r="U431" s="19">
        <f t="shared" si="29"/>
        <v>0</v>
      </c>
      <c r="V431" s="178">
        <f t="shared" si="30"/>
        <v>500000</v>
      </c>
      <c r="W431" s="19">
        <f t="shared" si="31"/>
        <v>0</v>
      </c>
    </row>
    <row r="432" spans="1:23" s="274" customFormat="1">
      <c r="A432" s="274">
        <v>15</v>
      </c>
      <c r="B432" s="274" t="e">
        <f>+'RT (15)'!#REF!</f>
        <v>#REF!</v>
      </c>
      <c r="C432" s="274" t="e">
        <f>+'RT (15)'!#REF!</f>
        <v>#REF!</v>
      </c>
      <c r="D432" s="274" t="e">
        <f>+'RT (15)'!#REF!</f>
        <v>#REF!</v>
      </c>
      <c r="E432" s="274" t="e">
        <f>+'RT (15)'!#REF!</f>
        <v>#REF!</v>
      </c>
      <c r="F432" s="274" t="e">
        <f>+'RT (15)'!#REF!</f>
        <v>#REF!</v>
      </c>
      <c r="G432" s="274">
        <f>+'RT (15)'!A19</f>
        <v>5</v>
      </c>
      <c r="H432" s="274" t="str">
        <f>+'RT (15)'!B19</f>
        <v>Stamp Duties</v>
      </c>
      <c r="I432" s="274">
        <f>+'RT (15)'!C19</f>
        <v>0</v>
      </c>
      <c r="J432" s="274">
        <f>+'RT (15)'!D19</f>
        <v>0</v>
      </c>
      <c r="K432" s="274">
        <f>+'RT (15)'!E19</f>
        <v>0</v>
      </c>
      <c r="L432" s="274">
        <f>+'RT (15)'!F19</f>
        <v>0</v>
      </c>
      <c r="M432" s="274">
        <f>+'RT (15)'!G19</f>
        <v>0</v>
      </c>
      <c r="N432" s="274">
        <f>+'RT (15)'!H19</f>
        <v>0</v>
      </c>
      <c r="O432" s="274">
        <f>+'RT (15)'!I19</f>
        <v>0</v>
      </c>
      <c r="P432" s="274">
        <f>+'RT (15)'!J19</f>
        <v>0</v>
      </c>
      <c r="Q432" s="274">
        <f>+'RT (15)'!K19</f>
        <v>0</v>
      </c>
      <c r="R432" s="274">
        <f>+'RT (15)'!L19</f>
        <v>0</v>
      </c>
      <c r="S432" s="274">
        <f>+'RT (15)'!M19</f>
        <v>0</v>
      </c>
      <c r="T432" s="178">
        <f t="shared" si="28"/>
        <v>0</v>
      </c>
      <c r="U432" s="19">
        <f t="shared" si="29"/>
        <v>0</v>
      </c>
      <c r="V432" s="178">
        <f t="shared" si="30"/>
        <v>0</v>
      </c>
      <c r="W432" s="19">
        <f t="shared" si="31"/>
        <v>0</v>
      </c>
    </row>
    <row r="433" spans="1:23" s="274" customFormat="1">
      <c r="A433" s="274">
        <v>15</v>
      </c>
      <c r="B433" s="274" t="e">
        <f>+'RT (15)'!#REF!</f>
        <v>#REF!</v>
      </c>
      <c r="C433" s="274" t="e">
        <f>+'RT (15)'!#REF!</f>
        <v>#REF!</v>
      </c>
      <c r="D433" s="274" t="e">
        <f>+'RT (15)'!#REF!</f>
        <v>#REF!</v>
      </c>
      <c r="E433" s="274" t="e">
        <f>+'RT (15)'!#REF!</f>
        <v>#REF!</v>
      </c>
      <c r="F433" s="274" t="e">
        <f>+'RT (15)'!#REF!</f>
        <v>#REF!</v>
      </c>
      <c r="G433" s="274">
        <f>+'RT (15)'!A20</f>
        <v>6</v>
      </c>
      <c r="H433" s="274" t="str">
        <f>+'RT (15)'!B20</f>
        <v>Capital Gains Tax</v>
      </c>
      <c r="I433" s="274">
        <f>+'RT (15)'!C20</f>
        <v>0</v>
      </c>
      <c r="J433" s="274">
        <f>+'RT (15)'!D20</f>
        <v>0</v>
      </c>
      <c r="K433" s="274">
        <f>+'RT (15)'!E20</f>
        <v>0</v>
      </c>
      <c r="L433" s="274">
        <f>+'RT (15)'!F20</f>
        <v>0</v>
      </c>
      <c r="M433" s="274">
        <f>+'RT (15)'!G20</f>
        <v>0</v>
      </c>
      <c r="N433" s="274">
        <f>+'RT (15)'!H20</f>
        <v>0</v>
      </c>
      <c r="O433" s="274">
        <f>+'RT (15)'!I20</f>
        <v>0</v>
      </c>
      <c r="P433" s="274">
        <f>+'RT (15)'!J20</f>
        <v>0</v>
      </c>
      <c r="Q433" s="274">
        <f>+'RT (15)'!K20</f>
        <v>0</v>
      </c>
      <c r="R433" s="274">
        <f>+'RT (15)'!L20</f>
        <v>0</v>
      </c>
      <c r="S433" s="274">
        <f>+'RT (15)'!M20</f>
        <v>0</v>
      </c>
      <c r="T433" s="178">
        <f t="shared" si="28"/>
        <v>0</v>
      </c>
      <c r="U433" s="19">
        <f t="shared" si="29"/>
        <v>0</v>
      </c>
      <c r="V433" s="178">
        <f t="shared" si="30"/>
        <v>0</v>
      </c>
      <c r="W433" s="19">
        <f t="shared" si="31"/>
        <v>0</v>
      </c>
    </row>
    <row r="434" spans="1:23" s="274" customFormat="1">
      <c r="A434" s="274">
        <v>15</v>
      </c>
      <c r="B434" s="274" t="e">
        <f>+'RT (15)'!#REF!</f>
        <v>#REF!</v>
      </c>
      <c r="C434" s="274" t="e">
        <f>+'RT (15)'!#REF!</f>
        <v>#REF!</v>
      </c>
      <c r="D434" s="274" t="e">
        <f>+'RT (15)'!#REF!</f>
        <v>#REF!</v>
      </c>
      <c r="E434" s="274" t="e">
        <f>+'RT (15)'!#REF!</f>
        <v>#REF!</v>
      </c>
      <c r="F434" s="274" t="e">
        <f>+'RT (15)'!#REF!</f>
        <v>#REF!</v>
      </c>
      <c r="G434" s="274">
        <f>+'RT (15)'!A21</f>
        <v>7</v>
      </c>
      <c r="H434" s="274" t="str">
        <f>+'RT (15)'!B21</f>
        <v>Withholding Tax</v>
      </c>
      <c r="I434" s="274">
        <f>+'RT (15)'!C21</f>
        <v>0</v>
      </c>
      <c r="J434" s="274">
        <f>+'RT (15)'!D21</f>
        <v>81816000</v>
      </c>
      <c r="K434" s="274">
        <f>+'RT (15)'!E21</f>
        <v>0</v>
      </c>
      <c r="L434" s="274">
        <f>+'RT (15)'!F21</f>
        <v>81816000</v>
      </c>
      <c r="M434" s="274">
        <f>+'RT (15)'!G21</f>
        <v>0</v>
      </c>
      <c r="N434" s="274">
        <f>+'RT (15)'!H21</f>
        <v>0</v>
      </c>
      <c r="O434" s="274">
        <f>+'RT (15)'!I21</f>
        <v>0</v>
      </c>
      <c r="P434" s="274">
        <f>+'RT (15)'!J21</f>
        <v>0</v>
      </c>
      <c r="Q434" s="274">
        <f>+'RT (15)'!K21</f>
        <v>0</v>
      </c>
      <c r="R434" s="274">
        <f>+'RT (15)'!L21</f>
        <v>81816000</v>
      </c>
      <c r="S434" s="274" t="str">
        <f>+'RT (15)'!M21</f>
        <v>Tax not reported by the Govt Body</v>
      </c>
      <c r="T434" s="178">
        <f t="shared" si="28"/>
        <v>81816000</v>
      </c>
      <c r="U434" s="19">
        <f t="shared" si="29"/>
        <v>0</v>
      </c>
      <c r="V434" s="178">
        <f t="shared" si="30"/>
        <v>81816000</v>
      </c>
      <c r="W434" s="19">
        <f t="shared" si="31"/>
        <v>0</v>
      </c>
    </row>
    <row r="435" spans="1:23" s="274" customFormat="1">
      <c r="A435" s="274">
        <v>15</v>
      </c>
      <c r="B435" s="274" t="e">
        <f>+'RT (15)'!#REF!</f>
        <v>#REF!</v>
      </c>
      <c r="C435" s="274" t="e">
        <f>+'RT (15)'!#REF!</f>
        <v>#REF!</v>
      </c>
      <c r="D435" s="274" t="e">
        <f>+'RT (15)'!#REF!</f>
        <v>#REF!</v>
      </c>
      <c r="E435" s="274" t="e">
        <f>+'RT (15)'!#REF!</f>
        <v>#REF!</v>
      </c>
      <c r="F435" s="274" t="e">
        <f>+'RT (15)'!#REF!</f>
        <v>#REF!</v>
      </c>
      <c r="G435" s="274">
        <f>+'RT (15)'!A22</f>
        <v>8</v>
      </c>
      <c r="H435" s="274" t="str">
        <f>+'RT (15)'!B22</f>
        <v>Other significant payments (&gt; 50,000 USD)</v>
      </c>
      <c r="I435" s="274">
        <f>+'RT (15)'!C22</f>
        <v>0</v>
      </c>
      <c r="J435" s="274">
        <f>+'RT (15)'!D22</f>
        <v>0</v>
      </c>
      <c r="K435" s="274">
        <f>+'RT (15)'!E22</f>
        <v>0</v>
      </c>
      <c r="L435" s="274">
        <f>+'RT (15)'!F22</f>
        <v>0</v>
      </c>
      <c r="M435" s="274">
        <f>+'RT (15)'!G22</f>
        <v>0</v>
      </c>
      <c r="N435" s="274">
        <f>+'RT (15)'!H22</f>
        <v>0</v>
      </c>
      <c r="O435" s="274">
        <f>+'RT (15)'!I22</f>
        <v>0</v>
      </c>
      <c r="P435" s="274">
        <f>+'RT (15)'!J22</f>
        <v>0</v>
      </c>
      <c r="Q435" s="274">
        <f>+'RT (15)'!K22</f>
        <v>0</v>
      </c>
      <c r="R435" s="274">
        <f>+'RT (15)'!L22</f>
        <v>0</v>
      </c>
      <c r="S435" s="274">
        <f>+'RT (15)'!M22</f>
        <v>0</v>
      </c>
      <c r="T435" s="178">
        <f t="shared" si="28"/>
        <v>0</v>
      </c>
      <c r="U435" s="19">
        <f t="shared" si="29"/>
        <v>0</v>
      </c>
      <c r="V435" s="178">
        <f t="shared" si="30"/>
        <v>0</v>
      </c>
      <c r="W435" s="19">
        <f t="shared" si="31"/>
        <v>0</v>
      </c>
    </row>
    <row r="436" spans="1:23" s="274" customFormat="1">
      <c r="A436" s="274">
        <v>15</v>
      </c>
      <c r="B436" s="274" t="e">
        <f>+'RT (15)'!#REF!</f>
        <v>#REF!</v>
      </c>
      <c r="C436" s="274" t="e">
        <f>+'RT (15)'!#REF!</f>
        <v>#REF!</v>
      </c>
      <c r="D436" s="274" t="e">
        <f>+'RT (15)'!#REF!</f>
        <v>#REF!</v>
      </c>
      <c r="E436" s="274" t="e">
        <f>+'RT (15)'!#REF!</f>
        <v>#REF!</v>
      </c>
      <c r="F436" s="274" t="e">
        <f>+'RT (15)'!#REF!</f>
        <v>#REF!</v>
      </c>
      <c r="G436" s="274">
        <f>+'RT (15)'!A23</f>
        <v>0</v>
      </c>
      <c r="H436" s="274" t="str">
        <f>+'RT (15)'!B23</f>
        <v>MoM (ME 1-ME 2-ME 3)</v>
      </c>
      <c r="I436" s="274">
        <f>+'RT (15)'!C23</f>
        <v>0</v>
      </c>
      <c r="J436" s="274">
        <f>+'RT (15)'!D23</f>
        <v>192999170</v>
      </c>
      <c r="K436" s="274">
        <f>+'RT (15)'!E23</f>
        <v>0</v>
      </c>
      <c r="L436" s="274">
        <f>+'RT (15)'!F23</f>
        <v>192999170</v>
      </c>
      <c r="M436" s="274">
        <f>+'RT (15)'!G23</f>
        <v>0</v>
      </c>
      <c r="N436" s="274">
        <f>+'RT (15)'!H23</f>
        <v>32729706</v>
      </c>
      <c r="O436" s="274">
        <f>+'RT (15)'!I23</f>
        <v>0</v>
      </c>
      <c r="P436" s="274">
        <f>+'RT (15)'!J23</f>
        <v>32729706</v>
      </c>
      <c r="Q436" s="274">
        <f>+'RT (15)'!K23</f>
        <v>0</v>
      </c>
      <c r="R436" s="274">
        <f>+'RT (15)'!L23</f>
        <v>160269464</v>
      </c>
      <c r="S436" s="274">
        <f>+'RT (15)'!M23</f>
        <v>0</v>
      </c>
      <c r="T436" s="178">
        <f t="shared" si="28"/>
        <v>160269464</v>
      </c>
      <c r="U436" s="19">
        <f t="shared" si="29"/>
        <v>0</v>
      </c>
      <c r="V436" s="178">
        <f t="shared" si="30"/>
        <v>160269464</v>
      </c>
      <c r="W436" s="19">
        <f t="shared" si="31"/>
        <v>0</v>
      </c>
    </row>
    <row r="437" spans="1:23" s="274" customFormat="1">
      <c r="A437" s="274">
        <v>15</v>
      </c>
      <c r="B437" s="274" t="e">
        <f>+'RT (15)'!#REF!</f>
        <v>#REF!</v>
      </c>
      <c r="C437" s="274" t="e">
        <f>+'RT (15)'!#REF!</f>
        <v>#REF!</v>
      </c>
      <c r="D437" s="274" t="e">
        <f>+'RT (15)'!#REF!</f>
        <v>#REF!</v>
      </c>
      <c r="E437" s="274" t="e">
        <f>+'RT (15)'!#REF!</f>
        <v>#REF!</v>
      </c>
      <c r="F437" s="274" t="e">
        <f>+'RT (15)'!#REF!</f>
        <v>#REF!</v>
      </c>
      <c r="G437" s="274">
        <f>+'RT (15)'!A24</f>
        <v>9</v>
      </c>
      <c r="H437" s="274" t="str">
        <f>+'RT (15)'!B24</f>
        <v>Royalties</v>
      </c>
      <c r="I437" s="274">
        <f>+'RT (15)'!C24</f>
        <v>0</v>
      </c>
      <c r="J437" s="274">
        <f>+'RT (15)'!D24</f>
        <v>0</v>
      </c>
      <c r="K437" s="274">
        <f>+'RT (15)'!E24</f>
        <v>0</v>
      </c>
      <c r="L437" s="274">
        <f>+'RT (15)'!F24</f>
        <v>0</v>
      </c>
      <c r="M437" s="274">
        <f>+'RT (15)'!G24</f>
        <v>0</v>
      </c>
      <c r="N437" s="274">
        <f>+'RT (15)'!H24</f>
        <v>0</v>
      </c>
      <c r="O437" s="274">
        <f>+'RT (15)'!I24</f>
        <v>0</v>
      </c>
      <c r="P437" s="274">
        <f>+'RT (15)'!J24</f>
        <v>0</v>
      </c>
      <c r="Q437" s="274">
        <f>+'RT (15)'!K24</f>
        <v>0</v>
      </c>
      <c r="R437" s="274">
        <f>+'RT (15)'!L24</f>
        <v>0</v>
      </c>
      <c r="S437" s="274">
        <f>+'RT (15)'!M24</f>
        <v>0</v>
      </c>
      <c r="T437" s="178">
        <f t="shared" si="28"/>
        <v>0</v>
      </c>
      <c r="U437" s="19">
        <f t="shared" si="29"/>
        <v>0</v>
      </c>
      <c r="V437" s="178">
        <f t="shared" si="30"/>
        <v>0</v>
      </c>
      <c r="W437" s="19">
        <f t="shared" si="31"/>
        <v>0</v>
      </c>
    </row>
    <row r="438" spans="1:23" s="274" customFormat="1">
      <c r="A438" s="274">
        <v>15</v>
      </c>
      <c r="B438" s="274" t="e">
        <f>+'RT (15)'!#REF!</f>
        <v>#REF!</v>
      </c>
      <c r="C438" s="274" t="e">
        <f>+'RT (15)'!#REF!</f>
        <v>#REF!</v>
      </c>
      <c r="D438" s="274" t="e">
        <f>+'RT (15)'!#REF!</f>
        <v>#REF!</v>
      </c>
      <c r="E438" s="274" t="e">
        <f>+'RT (15)'!#REF!</f>
        <v>#REF!</v>
      </c>
      <c r="F438" s="274" t="e">
        <f>+'RT (15)'!#REF!</f>
        <v>#REF!</v>
      </c>
      <c r="G438" s="274">
        <f>+'RT (15)'!A25</f>
        <v>10</v>
      </c>
      <c r="H438" s="274" t="str">
        <f>+'RT (15)'!B25</f>
        <v>Signature Bonus</v>
      </c>
      <c r="I438" s="274">
        <f>+'RT (15)'!C25</f>
        <v>0</v>
      </c>
      <c r="J438" s="274">
        <f>+'RT (15)'!D25</f>
        <v>50000000</v>
      </c>
      <c r="K438" s="274">
        <f>+'RT (15)'!E25</f>
        <v>0</v>
      </c>
      <c r="L438" s="274">
        <f>+'RT (15)'!F25</f>
        <v>50000000</v>
      </c>
      <c r="M438" s="274">
        <f>+'RT (15)'!G25</f>
        <v>0</v>
      </c>
      <c r="N438" s="274">
        <f>+'RT (15)'!H25</f>
        <v>13500000</v>
      </c>
      <c r="O438" s="274">
        <f>+'RT (15)'!I25</f>
        <v>0</v>
      </c>
      <c r="P438" s="274">
        <f>+'RT (15)'!J25</f>
        <v>13500000</v>
      </c>
      <c r="Q438" s="274">
        <f>+'RT (15)'!K25</f>
        <v>0</v>
      </c>
      <c r="R438" s="274">
        <f>+'RT (15)'!L25</f>
        <v>36500000</v>
      </c>
      <c r="S438" s="274" t="str">
        <f>+'RT (15)'!M25</f>
        <v>Tax not reported by the Govt Body</v>
      </c>
      <c r="T438" s="178">
        <f t="shared" si="28"/>
        <v>36500000</v>
      </c>
      <c r="U438" s="19">
        <f t="shared" si="29"/>
        <v>0</v>
      </c>
      <c r="V438" s="178">
        <f t="shared" si="30"/>
        <v>36500000</v>
      </c>
      <c r="W438" s="19">
        <f t="shared" si="31"/>
        <v>0</v>
      </c>
    </row>
    <row r="439" spans="1:23" s="274" customFormat="1">
      <c r="A439" s="274">
        <v>15</v>
      </c>
      <c r="B439" s="274" t="e">
        <f>+'RT (15)'!#REF!</f>
        <v>#REF!</v>
      </c>
      <c r="C439" s="274" t="e">
        <f>+'RT (15)'!#REF!</f>
        <v>#REF!</v>
      </c>
      <c r="D439" s="274" t="e">
        <f>+'RT (15)'!#REF!</f>
        <v>#REF!</v>
      </c>
      <c r="E439" s="274" t="e">
        <f>+'RT (15)'!#REF!</f>
        <v>#REF!</v>
      </c>
      <c r="F439" s="274" t="e">
        <f>+'RT (15)'!#REF!</f>
        <v>#REF!</v>
      </c>
      <c r="G439" s="274">
        <f>+'RT (15)'!A26</f>
        <v>11</v>
      </c>
      <c r="H439" s="274" t="str">
        <f>+'RT (15)'!B26</f>
        <v>Production Split</v>
      </c>
      <c r="I439" s="274">
        <f>+'RT (15)'!C26</f>
        <v>0</v>
      </c>
      <c r="J439" s="274">
        <f>+'RT (15)'!D26</f>
        <v>81816000</v>
      </c>
      <c r="K439" s="274">
        <f>+'RT (15)'!E26</f>
        <v>0</v>
      </c>
      <c r="L439" s="274">
        <f>+'RT (15)'!F26</f>
        <v>81816000</v>
      </c>
      <c r="M439" s="274">
        <f>+'RT (15)'!G26</f>
        <v>0</v>
      </c>
      <c r="N439" s="274">
        <f>+'RT (15)'!H26</f>
        <v>0</v>
      </c>
      <c r="O439" s="274">
        <f>+'RT (15)'!I26</f>
        <v>0</v>
      </c>
      <c r="P439" s="274">
        <f>+'RT (15)'!J26</f>
        <v>0</v>
      </c>
      <c r="Q439" s="274">
        <f>+'RT (15)'!K26</f>
        <v>0</v>
      </c>
      <c r="R439" s="274">
        <f>+'RT (15)'!L26</f>
        <v>81816000</v>
      </c>
      <c r="S439" s="274" t="str">
        <f>+'RT (15)'!M26</f>
        <v>Tax not reported by the Govt Body</v>
      </c>
      <c r="T439" s="178">
        <f t="shared" si="28"/>
        <v>81816000</v>
      </c>
      <c r="U439" s="19">
        <f t="shared" si="29"/>
        <v>0</v>
      </c>
      <c r="V439" s="178">
        <f t="shared" si="30"/>
        <v>81816000</v>
      </c>
      <c r="W439" s="19">
        <f t="shared" si="31"/>
        <v>0</v>
      </c>
    </row>
    <row r="440" spans="1:23" s="274" customFormat="1">
      <c r="A440" s="274">
        <v>15</v>
      </c>
      <c r="B440" s="274" t="e">
        <f>+'RT (15)'!#REF!</f>
        <v>#REF!</v>
      </c>
      <c r="C440" s="274" t="e">
        <f>+'RT (15)'!#REF!</f>
        <v>#REF!</v>
      </c>
      <c r="D440" s="274" t="e">
        <f>+'RT (15)'!#REF!</f>
        <v>#REF!</v>
      </c>
      <c r="E440" s="274" t="e">
        <f>+'RT (15)'!#REF!</f>
        <v>#REF!</v>
      </c>
      <c r="F440" s="274" t="e">
        <f>+'RT (15)'!#REF!</f>
        <v>#REF!</v>
      </c>
      <c r="G440" s="274">
        <f>+'RT (15)'!A27</f>
        <v>12</v>
      </c>
      <c r="H440" s="274" t="str">
        <f>+'RT (15)'!B27</f>
        <v>Dead Rent Fees</v>
      </c>
      <c r="I440" s="274">
        <f>+'RT (15)'!C27</f>
        <v>0</v>
      </c>
      <c r="J440" s="274">
        <f>+'RT (15)'!D27</f>
        <v>2433170</v>
      </c>
      <c r="K440" s="274">
        <f>+'RT (15)'!E27</f>
        <v>0</v>
      </c>
      <c r="L440" s="274">
        <f>+'RT (15)'!F27</f>
        <v>2433170</v>
      </c>
      <c r="M440" s="274">
        <f>+'RT (15)'!G27</f>
        <v>0</v>
      </c>
      <c r="N440" s="274">
        <f>+'RT (15)'!H27</f>
        <v>4370706</v>
      </c>
      <c r="O440" s="274">
        <f>+'RT (15)'!I27</f>
        <v>0</v>
      </c>
      <c r="P440" s="274">
        <f>+'RT (15)'!J27</f>
        <v>4370706</v>
      </c>
      <c r="Q440" s="274">
        <f>+'RT (15)'!K27</f>
        <v>0</v>
      </c>
      <c r="R440" s="274">
        <f>+'RT (15)'!L27</f>
        <v>-1937536</v>
      </c>
      <c r="S440" s="274" t="str">
        <f>+'RT (15)'!M27</f>
        <v>Not material difference</v>
      </c>
      <c r="T440" s="178">
        <f t="shared" si="28"/>
        <v>0</v>
      </c>
      <c r="U440" s="19">
        <f t="shared" si="29"/>
        <v>-1937536</v>
      </c>
      <c r="V440" s="178">
        <f t="shared" si="30"/>
        <v>0</v>
      </c>
      <c r="W440" s="19">
        <f t="shared" si="31"/>
        <v>-1937536</v>
      </c>
    </row>
    <row r="441" spans="1:23" s="274" customFormat="1">
      <c r="A441" s="274">
        <v>15</v>
      </c>
      <c r="B441" s="274" t="e">
        <f>+'RT (15)'!#REF!</f>
        <v>#REF!</v>
      </c>
      <c r="C441" s="274" t="e">
        <f>+'RT (15)'!#REF!</f>
        <v>#REF!</v>
      </c>
      <c r="D441" s="274" t="e">
        <f>+'RT (15)'!#REF!</f>
        <v>#REF!</v>
      </c>
      <c r="E441" s="274" t="e">
        <f>+'RT (15)'!#REF!</f>
        <v>#REF!</v>
      </c>
      <c r="F441" s="274" t="e">
        <f>+'RT (15)'!#REF!</f>
        <v>#REF!</v>
      </c>
      <c r="G441" s="274">
        <f>+'RT (15)'!A28</f>
        <v>13</v>
      </c>
      <c r="H441" s="274" t="str">
        <f>+'RT (15)'!B28</f>
        <v>Licence Fees</v>
      </c>
      <c r="I441" s="274">
        <f>+'RT (15)'!C28</f>
        <v>0</v>
      </c>
      <c r="J441" s="274">
        <f>+'RT (15)'!D28</f>
        <v>250000</v>
      </c>
      <c r="K441" s="274">
        <f>+'RT (15)'!E28</f>
        <v>0</v>
      </c>
      <c r="L441" s="274">
        <f>+'RT (15)'!F28</f>
        <v>250000</v>
      </c>
      <c r="M441" s="274">
        <f>+'RT (15)'!G28</f>
        <v>0</v>
      </c>
      <c r="N441" s="274">
        <f>+'RT (15)'!H28</f>
        <v>9000</v>
      </c>
      <c r="O441" s="274">
        <f>+'RT (15)'!I28</f>
        <v>0</v>
      </c>
      <c r="P441" s="274">
        <f>+'RT (15)'!J28</f>
        <v>9000</v>
      </c>
      <c r="Q441" s="274">
        <f>+'RT (15)'!K28</f>
        <v>0</v>
      </c>
      <c r="R441" s="274">
        <f>+'RT (15)'!L28</f>
        <v>241000</v>
      </c>
      <c r="S441" s="274" t="str">
        <f>+'RT (15)'!M28</f>
        <v>Not material difference</v>
      </c>
      <c r="T441" s="178">
        <f t="shared" si="28"/>
        <v>241000</v>
      </c>
      <c r="U441" s="19">
        <f t="shared" si="29"/>
        <v>0</v>
      </c>
      <c r="V441" s="178">
        <f t="shared" si="30"/>
        <v>241000</v>
      </c>
      <c r="W441" s="19">
        <f t="shared" si="31"/>
        <v>0</v>
      </c>
    </row>
    <row r="442" spans="1:23" s="274" customFormat="1">
      <c r="A442" s="274">
        <v>15</v>
      </c>
      <c r="B442" s="274" t="e">
        <f>+'RT (15)'!#REF!</f>
        <v>#REF!</v>
      </c>
      <c r="C442" s="274" t="e">
        <f>+'RT (15)'!#REF!</f>
        <v>#REF!</v>
      </c>
      <c r="D442" s="274" t="e">
        <f>+'RT (15)'!#REF!</f>
        <v>#REF!</v>
      </c>
      <c r="E442" s="274" t="e">
        <f>+'RT (15)'!#REF!</f>
        <v>#REF!</v>
      </c>
      <c r="F442" s="274" t="e">
        <f>+'RT (15)'!#REF!</f>
        <v>#REF!</v>
      </c>
      <c r="G442" s="274">
        <f>+'RT (15)'!A29</f>
        <v>14</v>
      </c>
      <c r="H442" s="274" t="str">
        <f>+'RT (15)'!B29</f>
        <v>Dividends</v>
      </c>
      <c r="I442" s="274">
        <f>+'RT (15)'!C29</f>
        <v>0</v>
      </c>
      <c r="J442" s="274">
        <f>+'RT (15)'!D29</f>
        <v>51000000</v>
      </c>
      <c r="K442" s="274">
        <f>+'RT (15)'!E29</f>
        <v>0</v>
      </c>
      <c r="L442" s="274">
        <f>+'RT (15)'!F29</f>
        <v>51000000</v>
      </c>
      <c r="M442" s="274">
        <f>+'RT (15)'!G29</f>
        <v>0</v>
      </c>
      <c r="N442" s="274">
        <f>+'RT (15)'!H29</f>
        <v>0</v>
      </c>
      <c r="O442" s="274">
        <f>+'RT (15)'!I29</f>
        <v>0</v>
      </c>
      <c r="P442" s="274">
        <f>+'RT (15)'!J29</f>
        <v>0</v>
      </c>
      <c r="Q442" s="274">
        <f>+'RT (15)'!K29</f>
        <v>0</v>
      </c>
      <c r="R442" s="274">
        <f>+'RT (15)'!L29</f>
        <v>51000000</v>
      </c>
      <c r="S442" s="274" t="str">
        <f>+'RT (15)'!M29</f>
        <v>Tax not reported by the Govt Body</v>
      </c>
      <c r="T442" s="178">
        <f t="shared" si="28"/>
        <v>51000000</v>
      </c>
      <c r="U442" s="19">
        <f t="shared" si="29"/>
        <v>0</v>
      </c>
      <c r="V442" s="178">
        <f t="shared" si="30"/>
        <v>51000000</v>
      </c>
      <c r="W442" s="19">
        <f t="shared" si="31"/>
        <v>0</v>
      </c>
    </row>
    <row r="443" spans="1:23" s="274" customFormat="1">
      <c r="A443" s="274">
        <v>15</v>
      </c>
      <c r="B443" s="274" t="e">
        <f>+'RT (15)'!#REF!</f>
        <v>#REF!</v>
      </c>
      <c r="C443" s="274" t="e">
        <f>+'RT (15)'!#REF!</f>
        <v>#REF!</v>
      </c>
      <c r="D443" s="274" t="e">
        <f>+'RT (15)'!#REF!</f>
        <v>#REF!</v>
      </c>
      <c r="E443" s="274" t="e">
        <f>+'RT (15)'!#REF!</f>
        <v>#REF!</v>
      </c>
      <c r="F443" s="274" t="e">
        <f>+'RT (15)'!#REF!</f>
        <v>#REF!</v>
      </c>
      <c r="G443" s="274">
        <f>+'RT (15)'!A30</f>
        <v>15</v>
      </c>
      <c r="H443" s="274" t="str">
        <f>+'RT (15)'!B30</f>
        <v>Land rental fees</v>
      </c>
      <c r="I443" s="274">
        <f>+'RT (15)'!C30</f>
        <v>0</v>
      </c>
      <c r="J443" s="274">
        <f>+'RT (15)'!D30</f>
        <v>7500000</v>
      </c>
      <c r="K443" s="274">
        <f>+'RT (15)'!E30</f>
        <v>0</v>
      </c>
      <c r="L443" s="274">
        <f>+'RT (15)'!F30</f>
        <v>7500000</v>
      </c>
      <c r="M443" s="274">
        <f>+'RT (15)'!G30</f>
        <v>0</v>
      </c>
      <c r="N443" s="274">
        <f>+'RT (15)'!H30</f>
        <v>14850000</v>
      </c>
      <c r="O443" s="274">
        <f>+'RT (15)'!I30</f>
        <v>0</v>
      </c>
      <c r="P443" s="274">
        <f>+'RT (15)'!J30</f>
        <v>14850000</v>
      </c>
      <c r="Q443" s="274">
        <f>+'RT (15)'!K30</f>
        <v>0</v>
      </c>
      <c r="R443" s="274">
        <f>+'RT (15)'!L30</f>
        <v>-7350000</v>
      </c>
      <c r="S443" s="274" t="str">
        <f>+'RT (15)'!M30</f>
        <v>Tax not reported by the extractive company</v>
      </c>
      <c r="T443" s="178">
        <f t="shared" si="28"/>
        <v>0</v>
      </c>
      <c r="U443" s="19">
        <f t="shared" si="29"/>
        <v>-7350000</v>
      </c>
      <c r="V443" s="178">
        <f t="shared" si="30"/>
        <v>0</v>
      </c>
      <c r="W443" s="19">
        <f t="shared" si="31"/>
        <v>-7350000</v>
      </c>
    </row>
    <row r="444" spans="1:23" s="274" customFormat="1">
      <c r="A444" s="274">
        <v>15</v>
      </c>
      <c r="B444" s="274" t="e">
        <f>+'RT (15)'!#REF!</f>
        <v>#REF!</v>
      </c>
      <c r="C444" s="274" t="e">
        <f>+'RT (15)'!#REF!</f>
        <v>#REF!</v>
      </c>
      <c r="D444" s="274" t="e">
        <f>+'RT (15)'!#REF!</f>
        <v>#REF!</v>
      </c>
      <c r="E444" s="274" t="e">
        <f>+'RT (15)'!#REF!</f>
        <v>#REF!</v>
      </c>
      <c r="F444" s="274" t="e">
        <f>+'RT (15)'!#REF!</f>
        <v>#REF!</v>
      </c>
      <c r="G444" s="274">
        <f>+'RT (15)'!A31</f>
        <v>16</v>
      </c>
      <c r="H444" s="274" t="str">
        <f>+'RT (15)'!B31</f>
        <v>Environmental / Plantation fees</v>
      </c>
      <c r="I444" s="274">
        <f>+'RT (15)'!C31</f>
        <v>0</v>
      </c>
      <c r="J444" s="274">
        <f>+'RT (15)'!D31</f>
        <v>0</v>
      </c>
      <c r="K444" s="274">
        <f>+'RT (15)'!E31</f>
        <v>0</v>
      </c>
      <c r="L444" s="274">
        <f>+'RT (15)'!F31</f>
        <v>0</v>
      </c>
      <c r="M444" s="274">
        <f>+'RT (15)'!G31</f>
        <v>0</v>
      </c>
      <c r="N444" s="274">
        <f>+'RT (15)'!H31</f>
        <v>0</v>
      </c>
      <c r="O444" s="274">
        <f>+'RT (15)'!I31</f>
        <v>0</v>
      </c>
      <c r="P444" s="274">
        <f>+'RT (15)'!J31</f>
        <v>0</v>
      </c>
      <c r="Q444" s="274">
        <f>+'RT (15)'!K31</f>
        <v>0</v>
      </c>
      <c r="R444" s="274">
        <f>+'RT (15)'!L31</f>
        <v>0</v>
      </c>
      <c r="S444" s="274">
        <f>+'RT (15)'!M31</f>
        <v>0</v>
      </c>
      <c r="T444" s="178">
        <f t="shared" si="28"/>
        <v>0</v>
      </c>
      <c r="U444" s="19">
        <f t="shared" si="29"/>
        <v>0</v>
      </c>
      <c r="V444" s="178">
        <f t="shared" si="30"/>
        <v>0</v>
      </c>
      <c r="W444" s="19">
        <f t="shared" si="31"/>
        <v>0</v>
      </c>
    </row>
    <row r="445" spans="1:23" s="274" customFormat="1">
      <c r="A445" s="274">
        <v>15</v>
      </c>
      <c r="B445" s="274" t="e">
        <f>+'RT (15)'!#REF!</f>
        <v>#REF!</v>
      </c>
      <c r="C445" s="274" t="e">
        <f>+'RT (15)'!#REF!</f>
        <v>#REF!</v>
      </c>
      <c r="D445" s="274" t="e">
        <f>+'RT (15)'!#REF!</f>
        <v>#REF!</v>
      </c>
      <c r="E445" s="274" t="e">
        <f>+'RT (15)'!#REF!</f>
        <v>#REF!</v>
      </c>
      <c r="F445" s="274" t="e">
        <f>+'RT (15)'!#REF!</f>
        <v>#REF!</v>
      </c>
      <c r="G445" s="274">
        <f>+'RT (15)'!A32</f>
        <v>17</v>
      </c>
      <c r="H445" s="274" t="str">
        <f>+'RT (15)'!B32</f>
        <v>Other significant payments (&gt; 50,000 USD)</v>
      </c>
      <c r="I445" s="274">
        <f>+'RT (15)'!C32</f>
        <v>0</v>
      </c>
      <c r="J445" s="274">
        <f>+'RT (15)'!D32</f>
        <v>0</v>
      </c>
      <c r="K445" s="274">
        <f>+'RT (15)'!E32</f>
        <v>0</v>
      </c>
      <c r="L445" s="274">
        <f>+'RT (15)'!F32</f>
        <v>0</v>
      </c>
      <c r="M445" s="274">
        <f>+'RT (15)'!G32</f>
        <v>0</v>
      </c>
      <c r="N445" s="274">
        <f>+'RT (15)'!H32</f>
        <v>0</v>
      </c>
      <c r="O445" s="274">
        <f>+'RT (15)'!I32</f>
        <v>0</v>
      </c>
      <c r="P445" s="274">
        <f>+'RT (15)'!J32</f>
        <v>0</v>
      </c>
      <c r="Q445" s="274">
        <f>+'RT (15)'!K32</f>
        <v>0</v>
      </c>
      <c r="R445" s="274">
        <f>+'RT (15)'!L32</f>
        <v>0</v>
      </c>
      <c r="S445" s="274">
        <f>+'RT (15)'!M32</f>
        <v>0</v>
      </c>
      <c r="T445" s="178">
        <f t="shared" si="28"/>
        <v>0</v>
      </c>
      <c r="U445" s="19">
        <f t="shared" si="29"/>
        <v>0</v>
      </c>
      <c r="V445" s="178">
        <f t="shared" si="30"/>
        <v>0</v>
      </c>
      <c r="W445" s="19">
        <f t="shared" si="31"/>
        <v>0</v>
      </c>
    </row>
    <row r="446" spans="1:23" s="274" customFormat="1">
      <c r="A446" s="274">
        <v>15</v>
      </c>
      <c r="B446" s="274" t="e">
        <f>+'RT (15)'!#REF!</f>
        <v>#REF!</v>
      </c>
      <c r="C446" s="274" t="e">
        <f>+'RT (15)'!#REF!</f>
        <v>#REF!</v>
      </c>
      <c r="D446" s="274" t="e">
        <f>+'RT (15)'!#REF!</f>
        <v>#REF!</v>
      </c>
      <c r="E446" s="274" t="e">
        <f>+'RT (15)'!#REF!</f>
        <v>#REF!</v>
      </c>
      <c r="F446" s="274" t="e">
        <f>+'RT (15)'!#REF!</f>
        <v>#REF!</v>
      </c>
      <c r="G446" s="274">
        <f>+'RT (15)'!A33</f>
        <v>0</v>
      </c>
      <c r="H446" s="274">
        <f>+'RT (15)'!B33</f>
        <v>0</v>
      </c>
      <c r="I446" s="274">
        <f>+'RT (15)'!C33</f>
        <v>0</v>
      </c>
      <c r="J446" s="274">
        <f>+'RT (15)'!D33</f>
        <v>0</v>
      </c>
      <c r="K446" s="274">
        <f>+'RT (15)'!E33</f>
        <v>0</v>
      </c>
      <c r="L446" s="274">
        <f>+'RT (15)'!F33</f>
        <v>0</v>
      </c>
      <c r="M446" s="274">
        <f>+'RT (15)'!G33</f>
        <v>0</v>
      </c>
      <c r="N446" s="274">
        <f>+'RT (15)'!H33</f>
        <v>0</v>
      </c>
      <c r="O446" s="274">
        <f>+'RT (15)'!I33</f>
        <v>0</v>
      </c>
      <c r="P446" s="274">
        <f>+'RT (15)'!J33</f>
        <v>0</v>
      </c>
      <c r="Q446" s="274">
        <f>+'RT (15)'!K33</f>
        <v>0</v>
      </c>
      <c r="R446" s="274">
        <f>+'RT (15)'!L33</f>
        <v>0</v>
      </c>
      <c r="S446" s="274">
        <f>+'RT (15)'!M33</f>
        <v>0</v>
      </c>
      <c r="T446" s="178">
        <f t="shared" si="28"/>
        <v>0</v>
      </c>
      <c r="U446" s="19">
        <f t="shared" si="29"/>
        <v>0</v>
      </c>
      <c r="V446" s="178">
        <f t="shared" si="30"/>
        <v>0</v>
      </c>
      <c r="W446" s="19">
        <f t="shared" si="31"/>
        <v>0</v>
      </c>
    </row>
    <row r="447" spans="1:23" s="274" customFormat="1">
      <c r="A447" s="274">
        <v>15</v>
      </c>
      <c r="B447" s="274" t="e">
        <f>+'RT (15)'!#REF!</f>
        <v>#REF!</v>
      </c>
      <c r="C447" s="274" t="e">
        <f>+'RT (15)'!#REF!</f>
        <v>#REF!</v>
      </c>
      <c r="D447" s="274" t="e">
        <f>+'RT (15)'!#REF!</f>
        <v>#REF!</v>
      </c>
      <c r="E447" s="274" t="e">
        <f>+'RT (15)'!#REF!</f>
        <v>#REF!</v>
      </c>
      <c r="F447" s="274" t="e">
        <f>+'RT (15)'!#REF!</f>
        <v>#REF!</v>
      </c>
      <c r="G447" s="274">
        <f>+'RT (15)'!A34</f>
        <v>0</v>
      </c>
      <c r="H447" s="274">
        <f>+'RT (15)'!B34</f>
        <v>0</v>
      </c>
      <c r="I447" s="274">
        <f>+'RT (15)'!C34</f>
        <v>0</v>
      </c>
      <c r="J447" s="274">
        <f>+'RT (15)'!D34</f>
        <v>0</v>
      </c>
      <c r="K447" s="274">
        <f>+'RT (15)'!E34</f>
        <v>0</v>
      </c>
      <c r="L447" s="274">
        <f>+'RT (15)'!F34</f>
        <v>0</v>
      </c>
      <c r="M447" s="274">
        <f>+'RT (15)'!G34</f>
        <v>0</v>
      </c>
      <c r="N447" s="274">
        <f>+'RT (15)'!H34</f>
        <v>0</v>
      </c>
      <c r="O447" s="274">
        <f>+'RT (15)'!I34</f>
        <v>0</v>
      </c>
      <c r="P447" s="274">
        <f>+'RT (15)'!J34</f>
        <v>0</v>
      </c>
      <c r="Q447" s="274">
        <f>+'RT (15)'!K34</f>
        <v>0</v>
      </c>
      <c r="R447" s="274">
        <f>+'RT (15)'!L34</f>
        <v>0</v>
      </c>
      <c r="S447" s="274">
        <f>+'RT (15)'!M34</f>
        <v>0</v>
      </c>
      <c r="T447" s="178">
        <f t="shared" si="28"/>
        <v>0</v>
      </c>
      <c r="U447" s="19">
        <f t="shared" si="29"/>
        <v>0</v>
      </c>
      <c r="V447" s="178">
        <f t="shared" si="30"/>
        <v>0</v>
      </c>
      <c r="W447" s="19">
        <f t="shared" si="31"/>
        <v>0</v>
      </c>
    </row>
    <row r="448" spans="1:23" s="274" customFormat="1">
      <c r="A448" s="274">
        <v>15</v>
      </c>
      <c r="B448" s="274" t="e">
        <f>+'RT (15)'!#REF!</f>
        <v>#REF!</v>
      </c>
      <c r="C448" s="274" t="e">
        <f>+'RT (15)'!#REF!</f>
        <v>#REF!</v>
      </c>
      <c r="D448" s="274" t="e">
        <f>+'RT (15)'!#REF!</f>
        <v>#REF!</v>
      </c>
      <c r="E448" s="274" t="e">
        <f>+'RT (15)'!#REF!</f>
        <v>#REF!</v>
      </c>
      <c r="F448" s="274" t="e">
        <f>+'RT (15)'!#REF!</f>
        <v>#REF!</v>
      </c>
      <c r="G448" s="274">
        <f>+'RT (15)'!A35</f>
        <v>0</v>
      </c>
      <c r="H448" s="274">
        <f>+'RT (15)'!B35</f>
        <v>0</v>
      </c>
      <c r="I448" s="274">
        <f>+'RT (15)'!C35</f>
        <v>0</v>
      </c>
      <c r="J448" s="274">
        <f>+'RT (15)'!D35</f>
        <v>0</v>
      </c>
      <c r="K448" s="274">
        <f>+'RT (15)'!E35</f>
        <v>0</v>
      </c>
      <c r="L448" s="274">
        <f>+'RT (15)'!F35</f>
        <v>0</v>
      </c>
      <c r="M448" s="274">
        <f>+'RT (15)'!G35</f>
        <v>0</v>
      </c>
      <c r="N448" s="274">
        <f>+'RT (15)'!H35</f>
        <v>0</v>
      </c>
      <c r="O448" s="274">
        <f>+'RT (15)'!I35</f>
        <v>0</v>
      </c>
      <c r="P448" s="274">
        <f>+'RT (15)'!J35</f>
        <v>0</v>
      </c>
      <c r="Q448" s="274">
        <f>+'RT (15)'!K35</f>
        <v>0</v>
      </c>
      <c r="R448" s="274">
        <f>+'RT (15)'!L35</f>
        <v>0</v>
      </c>
      <c r="S448" s="274">
        <f>+'RT (15)'!M35</f>
        <v>0</v>
      </c>
      <c r="T448" s="178">
        <f t="shared" si="28"/>
        <v>0</v>
      </c>
      <c r="U448" s="19">
        <f t="shared" si="29"/>
        <v>0</v>
      </c>
      <c r="V448" s="178">
        <f t="shared" si="30"/>
        <v>0</v>
      </c>
      <c r="W448" s="19">
        <f t="shared" si="31"/>
        <v>0</v>
      </c>
    </row>
    <row r="449" spans="1:23" s="274" customFormat="1">
      <c r="A449" s="274">
        <v>15</v>
      </c>
      <c r="B449" s="274" t="e">
        <f>+'RT (15)'!#REF!</f>
        <v>#REF!</v>
      </c>
      <c r="C449" s="274" t="e">
        <f>+'RT (15)'!#REF!</f>
        <v>#REF!</v>
      </c>
      <c r="D449" s="274" t="e">
        <f>+'RT (15)'!#REF!</f>
        <v>#REF!</v>
      </c>
      <c r="E449" s="274" t="e">
        <f>+'RT (15)'!#REF!</f>
        <v>#REF!</v>
      </c>
      <c r="F449" s="274" t="e">
        <f>+'RT (15)'!#REF!</f>
        <v>#REF!</v>
      </c>
      <c r="G449" s="274">
        <f>+'RT (15)'!A36</f>
        <v>0</v>
      </c>
      <c r="H449" s="274" t="str">
        <f>+'RT (15)'!B36</f>
        <v>States/regions</v>
      </c>
      <c r="I449" s="274">
        <f>+'RT (15)'!C36</f>
        <v>0</v>
      </c>
      <c r="J449" s="274">
        <f>+'RT (15)'!D36</f>
        <v>70000000</v>
      </c>
      <c r="K449" s="274">
        <f>+'RT (15)'!E36</f>
        <v>0</v>
      </c>
      <c r="L449" s="274">
        <f>+'RT (15)'!F36</f>
        <v>70000000</v>
      </c>
      <c r="M449" s="274">
        <f>+'RT (15)'!G36</f>
        <v>0</v>
      </c>
      <c r="N449" s="274">
        <f>+'RT (15)'!H36</f>
        <v>0</v>
      </c>
      <c r="O449" s="274">
        <f>+'RT (15)'!I36</f>
        <v>0</v>
      </c>
      <c r="P449" s="274">
        <f>+'RT (15)'!J36</f>
        <v>0</v>
      </c>
      <c r="Q449" s="274">
        <f>+'RT (15)'!K36</f>
        <v>0</v>
      </c>
      <c r="R449" s="274">
        <f>+'RT (15)'!L36</f>
        <v>70000000</v>
      </c>
      <c r="S449" s="274">
        <f>+'RT (15)'!M36</f>
        <v>0</v>
      </c>
      <c r="T449" s="178">
        <f t="shared" si="28"/>
        <v>70000000</v>
      </c>
      <c r="U449" s="19">
        <f t="shared" si="29"/>
        <v>0</v>
      </c>
      <c r="V449" s="178">
        <f t="shared" si="30"/>
        <v>70000000</v>
      </c>
      <c r="W449" s="19">
        <f t="shared" si="31"/>
        <v>0</v>
      </c>
    </row>
    <row r="450" spans="1:23" s="274" customFormat="1">
      <c r="A450" s="274">
        <v>15</v>
      </c>
      <c r="B450" s="274" t="e">
        <f>+'RT (15)'!#REF!</f>
        <v>#REF!</v>
      </c>
      <c r="C450" s="274" t="e">
        <f>+'RT (15)'!#REF!</f>
        <v>#REF!</v>
      </c>
      <c r="D450" s="274" t="e">
        <f>+'RT (15)'!#REF!</f>
        <v>#REF!</v>
      </c>
      <c r="E450" s="274" t="e">
        <f>+'RT (15)'!#REF!</f>
        <v>#REF!</v>
      </c>
      <c r="F450" s="274" t="e">
        <f>+'RT (15)'!#REF!</f>
        <v>#REF!</v>
      </c>
      <c r="G450" s="274">
        <f>+'RT (15)'!A37</f>
        <v>18</v>
      </c>
      <c r="H450" s="274" t="str">
        <f>+'RT (15)'!B37</f>
        <v>Contribution to the State/region social development fund</v>
      </c>
      <c r="I450" s="274">
        <f>+'RT (15)'!C37</f>
        <v>0</v>
      </c>
      <c r="J450" s="274">
        <f>+'RT (15)'!D37</f>
        <v>70000000</v>
      </c>
      <c r="K450" s="274">
        <f>+'RT (15)'!E37</f>
        <v>0</v>
      </c>
      <c r="L450" s="274">
        <f>+'RT (15)'!F37</f>
        <v>70000000</v>
      </c>
      <c r="M450" s="274">
        <f>+'RT (15)'!G37</f>
        <v>0</v>
      </c>
      <c r="N450" s="274">
        <f>+'RT (15)'!H37</f>
        <v>0</v>
      </c>
      <c r="O450" s="274">
        <f>+'RT (15)'!I37</f>
        <v>0</v>
      </c>
      <c r="P450" s="274">
        <f>+'RT (15)'!J37</f>
        <v>0</v>
      </c>
      <c r="Q450" s="274">
        <f>+'RT (15)'!K37</f>
        <v>0</v>
      </c>
      <c r="R450" s="274">
        <f>+'RT (15)'!L37</f>
        <v>70000000</v>
      </c>
      <c r="S450" s="274" t="str">
        <f>+'RT (15)'!M37</f>
        <v>Tax not reported by the Govt Body</v>
      </c>
      <c r="T450" s="178">
        <f t="shared" si="28"/>
        <v>70000000</v>
      </c>
      <c r="U450" s="19">
        <f t="shared" si="29"/>
        <v>0</v>
      </c>
      <c r="V450" s="178">
        <f t="shared" si="30"/>
        <v>70000000</v>
      </c>
      <c r="W450" s="19">
        <f t="shared" si="31"/>
        <v>0</v>
      </c>
    </row>
    <row r="451" spans="1:23" s="274" customFormat="1">
      <c r="A451" s="274">
        <v>15</v>
      </c>
      <c r="B451" s="274" t="e">
        <f>+'RT (15)'!#REF!</f>
        <v>#REF!</v>
      </c>
      <c r="C451" s="274" t="e">
        <f>+'RT (15)'!#REF!</f>
        <v>#REF!</v>
      </c>
      <c r="D451" s="274" t="e">
        <f>+'RT (15)'!#REF!</f>
        <v>#REF!</v>
      </c>
      <c r="E451" s="274" t="e">
        <f>+'RT (15)'!#REF!</f>
        <v>#REF!</v>
      </c>
      <c r="F451" s="274" t="e">
        <f>+'RT (15)'!#REF!</f>
        <v>#REF!</v>
      </c>
      <c r="G451" s="274">
        <f>+'RT (15)'!A38</f>
        <v>0</v>
      </c>
      <c r="H451" s="274" t="str">
        <f>+'RT (15)'!B38</f>
        <v>Social payments</v>
      </c>
      <c r="I451" s="274">
        <f>+'RT (15)'!C38</f>
        <v>0</v>
      </c>
      <c r="J451" s="274">
        <f>+'RT (15)'!D38</f>
        <v>70000000</v>
      </c>
      <c r="K451" s="274">
        <f>+'RT (15)'!E38</f>
        <v>0</v>
      </c>
      <c r="L451" s="274">
        <f>+'RT (15)'!F38</f>
        <v>70000000</v>
      </c>
      <c r="M451" s="274">
        <f>+'RT (15)'!G38</f>
        <v>0</v>
      </c>
      <c r="N451" s="274">
        <f>+'RT (15)'!H38</f>
        <v>0</v>
      </c>
      <c r="O451" s="274">
        <f>+'RT (15)'!I38</f>
        <v>0</v>
      </c>
      <c r="P451" s="274">
        <f>+'RT (15)'!J38</f>
        <v>0</v>
      </c>
      <c r="Q451" s="274">
        <f>+'RT (15)'!K38</f>
        <v>0</v>
      </c>
      <c r="R451" s="274">
        <f>+'RT (15)'!L38</f>
        <v>0</v>
      </c>
      <c r="S451" s="274">
        <f>+'RT (15)'!M38</f>
        <v>0</v>
      </c>
      <c r="T451" s="178">
        <f t="shared" si="28"/>
        <v>70000000</v>
      </c>
      <c r="U451" s="19">
        <f t="shared" si="29"/>
        <v>0</v>
      </c>
      <c r="V451" s="178">
        <f t="shared" si="30"/>
        <v>0</v>
      </c>
      <c r="W451" s="19">
        <f t="shared" si="31"/>
        <v>0</v>
      </c>
    </row>
    <row r="452" spans="1:23" s="274" customFormat="1">
      <c r="A452" s="274">
        <v>15</v>
      </c>
      <c r="B452" s="274" t="e">
        <f>+'RT (15)'!#REF!</f>
        <v>#REF!</v>
      </c>
      <c r="C452" s="274" t="e">
        <f>+'RT (15)'!#REF!</f>
        <v>#REF!</v>
      </c>
      <c r="D452" s="274" t="e">
        <f>+'RT (15)'!#REF!</f>
        <v>#REF!</v>
      </c>
      <c r="E452" s="274" t="e">
        <f>+'RT (15)'!#REF!</f>
        <v>#REF!</v>
      </c>
      <c r="F452" s="274" t="e">
        <f>+'RT (15)'!#REF!</f>
        <v>#REF!</v>
      </c>
      <c r="G452" s="274">
        <f>+'RT (15)'!A39</f>
        <v>19</v>
      </c>
      <c r="H452" s="274" t="str">
        <f>+'RT (15)'!B39</f>
        <v>Mandatory Corporate Social Responsibility</v>
      </c>
      <c r="I452" s="274">
        <f>+'RT (15)'!C39</f>
        <v>0</v>
      </c>
      <c r="J452" s="274">
        <f>+'RT (15)'!D39</f>
        <v>0</v>
      </c>
      <c r="K452" s="274">
        <f>+'RT (15)'!E39</f>
        <v>0</v>
      </c>
      <c r="L452" s="274">
        <f>+'RT (15)'!F39</f>
        <v>0</v>
      </c>
      <c r="M452" s="274">
        <f>+'RT (15)'!G39</f>
        <v>0</v>
      </c>
      <c r="N452" s="274">
        <f>+'RT (15)'!H39</f>
        <v>0</v>
      </c>
      <c r="O452" s="274">
        <f>+'RT (15)'!I39</f>
        <v>0</v>
      </c>
      <c r="P452" s="274">
        <f>+'RT (15)'!J39</f>
        <v>0</v>
      </c>
      <c r="Q452" s="274">
        <f>+'RT (15)'!K39</f>
        <v>0</v>
      </c>
      <c r="R452" s="274">
        <f>+'RT (15)'!L39</f>
        <v>0</v>
      </c>
      <c r="S452" s="274">
        <f>+'RT (15)'!M39</f>
        <v>0</v>
      </c>
      <c r="T452" s="178">
        <f>+IF((J452-N452)&gt;0,(J452-N452),0)</f>
        <v>0</v>
      </c>
      <c r="U452" s="19">
        <f>+IF((J452-N452)&lt;=0,(J452-N452),0)</f>
        <v>0</v>
      </c>
      <c r="V452" s="178">
        <f>+IF(R452&gt;0,R452,0)</f>
        <v>0</v>
      </c>
      <c r="W452" s="19">
        <f>+IF(R452&lt;=0,R452,0)</f>
        <v>0</v>
      </c>
    </row>
    <row r="453" spans="1:23" s="274" customFormat="1">
      <c r="A453" s="274">
        <v>15</v>
      </c>
      <c r="B453" s="274" t="e">
        <f>+'RT (15)'!#REF!</f>
        <v>#REF!</v>
      </c>
      <c r="C453" s="274" t="e">
        <f>+'RT (15)'!#REF!</f>
        <v>#REF!</v>
      </c>
      <c r="D453" s="274" t="e">
        <f>+'RT (15)'!#REF!</f>
        <v>#REF!</v>
      </c>
      <c r="E453" s="274" t="e">
        <f>+'RT (15)'!#REF!</f>
        <v>#REF!</v>
      </c>
      <c r="F453" s="274" t="e">
        <f>+'RT (15)'!#REF!</f>
        <v>#REF!</v>
      </c>
      <c r="G453" s="274">
        <f>+'RT (15)'!A40</f>
        <v>20</v>
      </c>
      <c r="H453" s="274" t="str">
        <f>+'RT (15)'!B40</f>
        <v>Voluntary Corporate Social Responsibility</v>
      </c>
      <c r="I453" s="274">
        <f>+'RT (15)'!C40</f>
        <v>0</v>
      </c>
      <c r="J453" s="274">
        <f>+'RT (15)'!D40</f>
        <v>70000000</v>
      </c>
      <c r="K453" s="274">
        <f>+'RT (15)'!E40</f>
        <v>0</v>
      </c>
      <c r="L453" s="274">
        <f>+'RT (15)'!F40</f>
        <v>70000000</v>
      </c>
      <c r="M453" s="274">
        <f>+'RT (15)'!G40</f>
        <v>0</v>
      </c>
      <c r="N453" s="274">
        <f>+'RT (15)'!H40</f>
        <v>0</v>
      </c>
      <c r="O453" s="274">
        <f>+'RT (15)'!I40</f>
        <v>0</v>
      </c>
      <c r="P453" s="274">
        <f>+'RT (15)'!J40</f>
        <v>0</v>
      </c>
      <c r="Q453" s="274">
        <f>+'RT (15)'!K40</f>
        <v>0</v>
      </c>
      <c r="R453" s="274">
        <f>+'RT (15)'!L40</f>
        <v>0</v>
      </c>
      <c r="S453" s="274">
        <f>+'RT (15)'!M40</f>
        <v>0</v>
      </c>
      <c r="T453" s="178">
        <f>+IF((J453-N453)&gt;0,(J453-N453),0)</f>
        <v>70000000</v>
      </c>
      <c r="U453" s="19">
        <f>+IF((J453-N453)&lt;=0,(J453-N453),0)</f>
        <v>0</v>
      </c>
      <c r="V453" s="178">
        <f>+IF(R453&gt;0,R453,0)</f>
        <v>0</v>
      </c>
      <c r="W453" s="19">
        <f>+IF(R453&lt;=0,R453,0)</f>
        <v>0</v>
      </c>
    </row>
    <row r="454" spans="1:23" s="274" customFormat="1">
      <c r="A454" s="274">
        <v>15</v>
      </c>
      <c r="B454" s="274" t="e">
        <f>+'RT (15)'!#REF!</f>
        <v>#REF!</v>
      </c>
      <c r="C454" s="274" t="e">
        <f>+'RT (15)'!#REF!</f>
        <v>#REF!</v>
      </c>
      <c r="D454" s="274" t="e">
        <f>+'RT (15)'!#REF!</f>
        <v>#REF!</v>
      </c>
      <c r="E454" s="274" t="e">
        <f>+'RT (15)'!#REF!</f>
        <v>#REF!</v>
      </c>
      <c r="F454" s="274" t="e">
        <f>+'RT (15)'!#REF!</f>
        <v>#REF!</v>
      </c>
      <c r="G454" s="274">
        <f>+'RT (15)'!A41</f>
        <v>0</v>
      </c>
      <c r="H454" s="274" t="str">
        <f>+'RT (15)'!B41</f>
        <v>Total payments in cash</v>
      </c>
      <c r="I454" s="274">
        <f>+'RT (15)'!C41</f>
        <v>0</v>
      </c>
      <c r="J454" s="274">
        <f>+'RT (15)'!D41</f>
        <v>353193730</v>
      </c>
      <c r="K454" s="274">
        <f>+'RT (15)'!E41</f>
        <v>0</v>
      </c>
      <c r="L454" s="274">
        <f>+'RT (15)'!F41</f>
        <v>353193730</v>
      </c>
      <c r="M454" s="274">
        <f>+'RT (15)'!G41</f>
        <v>0</v>
      </c>
      <c r="N454" s="274">
        <f>+'RT (15)'!H41</f>
        <v>35573322</v>
      </c>
      <c r="O454" s="274">
        <f>+'RT (15)'!I41</f>
        <v>0</v>
      </c>
      <c r="P454" s="274">
        <f>+'RT (15)'!J41</f>
        <v>35573322</v>
      </c>
      <c r="Q454" s="274">
        <f>+'RT (15)'!K41</f>
        <v>0</v>
      </c>
      <c r="R454" s="274">
        <f>+'RT (15)'!L41</f>
        <v>317620408</v>
      </c>
      <c r="S454" s="274">
        <f>+'RT (15)'!M41</f>
        <v>0</v>
      </c>
      <c r="T454" s="178">
        <f>+IF((J454-N454)&gt;0,(J454-N454),0)</f>
        <v>317620408</v>
      </c>
      <c r="U454" s="19">
        <f>+IF((J454-N454)&lt;=0,(J454-N454),0)</f>
        <v>0</v>
      </c>
      <c r="V454" s="178">
        <f>+IF(R454&gt;0,R454,0)</f>
        <v>317620408</v>
      </c>
      <c r="W454" s="19">
        <f>+IF(R454&lt;=0,R454,0)</f>
        <v>0</v>
      </c>
    </row>
    <row r="455" spans="1:23" s="274" customFormat="1">
      <c r="A455" s="274">
        <v>16</v>
      </c>
      <c r="B455" s="274" t="e">
        <f>+'RT (16)'!#REF!</f>
        <v>#REF!</v>
      </c>
      <c r="C455" s="274" t="e">
        <f>+'RT (16)'!#REF!</f>
        <v>#REF!</v>
      </c>
      <c r="D455" s="274" t="e">
        <f>+'RT (16)'!#REF!</f>
        <v>#REF!</v>
      </c>
      <c r="E455" s="274" t="e">
        <f>+'RT (16)'!#REF!</f>
        <v>#REF!</v>
      </c>
      <c r="F455" s="274" t="e">
        <f>+'RT (16)'!#REF!</f>
        <v>#REF!</v>
      </c>
      <c r="G455" s="274">
        <f>+'RT (16)'!A9</f>
        <v>0</v>
      </c>
      <c r="H455" s="274" t="str">
        <f>+'RT (16)'!B9</f>
        <v>Payments in kind</v>
      </c>
      <c r="I455" s="274">
        <f>+'RT (16)'!C9</f>
        <v>0</v>
      </c>
      <c r="J455" s="274">
        <f>+'RT (16)'!D9</f>
        <v>0</v>
      </c>
      <c r="K455" s="274">
        <f>+'RT (16)'!E9</f>
        <v>0</v>
      </c>
      <c r="L455" s="274">
        <f>+'RT (16)'!F9</f>
        <v>0</v>
      </c>
      <c r="M455" s="274">
        <f>+'RT (16)'!G9</f>
        <v>0</v>
      </c>
      <c r="N455" s="274">
        <f>+'RT (16)'!H9</f>
        <v>0</v>
      </c>
      <c r="O455" s="274">
        <f>+'RT (16)'!I9</f>
        <v>0</v>
      </c>
      <c r="P455" s="274">
        <f>+'RT (16)'!J9</f>
        <v>0</v>
      </c>
      <c r="Q455" s="274">
        <f>+'RT (16)'!K9</f>
        <v>0</v>
      </c>
      <c r="R455" s="274">
        <f>+'RT (16)'!L9</f>
        <v>0</v>
      </c>
      <c r="S455" s="274">
        <f>+'RT (16)'!M9</f>
        <v>0</v>
      </c>
      <c r="T455" s="178">
        <f>+IF((J455-N455)&gt;0,(J455-N455),0)</f>
        <v>0</v>
      </c>
      <c r="U455" s="19">
        <f>+IF((J455-N455)&lt;=0,(J455-N455),0)</f>
        <v>0</v>
      </c>
      <c r="V455" s="178">
        <f>+IF(R455&gt;0,R455,0)</f>
        <v>0</v>
      </c>
      <c r="W455" s="19">
        <f>+IF(R455&lt;=0,R455,0)</f>
        <v>0</v>
      </c>
    </row>
    <row r="456" spans="1:23" s="274" customFormat="1">
      <c r="A456" s="274">
        <v>16</v>
      </c>
      <c r="B456" s="274" t="e">
        <f>+'RT (16)'!#REF!</f>
        <v>#REF!</v>
      </c>
      <c r="C456" s="274" t="e">
        <f>+'RT (16)'!#REF!</f>
        <v>#REF!</v>
      </c>
      <c r="D456" s="274" t="e">
        <f>+'RT (16)'!#REF!</f>
        <v>#REF!</v>
      </c>
      <c r="E456" s="274" t="e">
        <f>+'RT (16)'!#REF!</f>
        <v>#REF!</v>
      </c>
      <c r="F456" s="274" t="e">
        <f>+'RT (16)'!#REF!</f>
        <v>#REF!</v>
      </c>
      <c r="G456" s="274">
        <f>+'RT (16)'!A10</f>
        <v>0</v>
      </c>
      <c r="H456" s="274" t="str">
        <f>+'RT (16)'!B10</f>
        <v>Ferro Nickel</v>
      </c>
      <c r="I456" s="274">
        <f>+'RT (16)'!C10</f>
        <v>0</v>
      </c>
      <c r="J456" s="274">
        <f>+'RT (16)'!D10</f>
        <v>14.596699999999998</v>
      </c>
      <c r="K456" s="274">
        <f>+'RT (16)'!E10</f>
        <v>0</v>
      </c>
      <c r="L456" s="274">
        <f>+'RT (16)'!F10</f>
        <v>14.596699999999998</v>
      </c>
      <c r="M456" s="274">
        <f>+'RT (16)'!G10</f>
        <v>0</v>
      </c>
      <c r="N456" s="274">
        <f>+'RT (16)'!H10</f>
        <v>14.596499999999999</v>
      </c>
      <c r="O456" s="274">
        <f>+'RT (16)'!I10</f>
        <v>0</v>
      </c>
      <c r="P456" s="274">
        <f>+'RT (16)'!J10</f>
        <v>14.596499999999999</v>
      </c>
      <c r="Q456" s="274">
        <f>+'RT (16)'!K10</f>
        <v>0</v>
      </c>
      <c r="R456" s="274">
        <f>+'RT (16)'!L10</f>
        <v>2.0000000000020002E-4</v>
      </c>
      <c r="S456" s="274">
        <f>+'RT (16)'!M10</f>
        <v>0</v>
      </c>
      <c r="T456" s="178">
        <f t="shared" ref="T456:T486" si="32">+IF((J456-N456)&gt;0,(J456-N456),0)</f>
        <v>1.9999999999953388E-4</v>
      </c>
      <c r="U456" s="19">
        <f t="shared" ref="U456:U486" si="33">+IF((J456-N456)&lt;=0,(J456-N456),0)</f>
        <v>0</v>
      </c>
      <c r="V456" s="178">
        <f t="shared" ref="V456:V486" si="34">+IF(R456&gt;0,R456,0)</f>
        <v>2.0000000000020002E-4</v>
      </c>
      <c r="W456" s="19">
        <f t="shared" ref="W456:W486" si="35">+IF(R456&lt;=0,R456,0)</f>
        <v>0</v>
      </c>
    </row>
    <row r="457" spans="1:23" s="274" customFormat="1">
      <c r="A457" s="274">
        <v>16</v>
      </c>
      <c r="B457" s="274" t="e">
        <f>+'RT (16)'!#REF!</f>
        <v>#REF!</v>
      </c>
      <c r="C457" s="274" t="e">
        <f>+'RT (16)'!#REF!</f>
        <v>#REF!</v>
      </c>
      <c r="D457" s="274" t="e">
        <f>+'RT (16)'!#REF!</f>
        <v>#REF!</v>
      </c>
      <c r="E457" s="274" t="e">
        <f>+'RT (16)'!#REF!</f>
        <v>#REF!</v>
      </c>
      <c r="F457" s="274" t="e">
        <f>+'RT (16)'!#REF!</f>
        <v>#REF!</v>
      </c>
      <c r="G457" s="274">
        <f>+'RT (16)'!A11</f>
        <v>1</v>
      </c>
      <c r="H457" s="274" t="str">
        <f>+'RT (16)'!B11</f>
        <v>Production Split (Government and SOEs share)</v>
      </c>
      <c r="I457" s="274">
        <f>+'RT (16)'!C11</f>
        <v>0</v>
      </c>
      <c r="J457" s="274">
        <f>+'RT (16)'!D11</f>
        <v>12.816599999999999</v>
      </c>
      <c r="K457" s="274">
        <f>+'RT (16)'!E11</f>
        <v>0</v>
      </c>
      <c r="L457" s="274">
        <f>+'RT (16)'!F11</f>
        <v>12.816599999999999</v>
      </c>
      <c r="M457" s="274">
        <f>+'RT (16)'!G11</f>
        <v>0</v>
      </c>
      <c r="N457" s="274">
        <f>+'RT (16)'!H11</f>
        <v>14.596499999999999</v>
      </c>
      <c r="O457" s="274">
        <f>+'RT (16)'!I11</f>
        <v>0</v>
      </c>
      <c r="P457" s="274">
        <f>+'RT (16)'!J11</f>
        <v>14.596499999999999</v>
      </c>
      <c r="Q457" s="274">
        <f>+'RT (16)'!K11</f>
        <v>0</v>
      </c>
      <c r="R457" s="274">
        <f>+'RT (16)'!L11</f>
        <v>-1.7798999999999996</v>
      </c>
      <c r="S457" s="274">
        <f>+'RT (16)'!M11</f>
        <v>0</v>
      </c>
      <c r="T457" s="178">
        <f t="shared" si="32"/>
        <v>0</v>
      </c>
      <c r="U457" s="19">
        <f t="shared" si="33"/>
        <v>-1.7798999999999996</v>
      </c>
      <c r="V457" s="178">
        <f t="shared" si="34"/>
        <v>0</v>
      </c>
      <c r="W457" s="19">
        <f t="shared" si="35"/>
        <v>-1.7798999999999996</v>
      </c>
    </row>
    <row r="458" spans="1:23" s="274" customFormat="1">
      <c r="A458" s="274">
        <v>16</v>
      </c>
      <c r="B458" s="274" t="e">
        <f>+'RT (16)'!#REF!</f>
        <v>#REF!</v>
      </c>
      <c r="C458" s="274" t="e">
        <f>+'RT (16)'!#REF!</f>
        <v>#REF!</v>
      </c>
      <c r="D458" s="274" t="e">
        <f>+'RT (16)'!#REF!</f>
        <v>#REF!</v>
      </c>
      <c r="E458" s="274" t="e">
        <f>+'RT (16)'!#REF!</f>
        <v>#REF!</v>
      </c>
      <c r="F458" s="274" t="e">
        <f>+'RT (16)'!#REF!</f>
        <v>#REF!</v>
      </c>
      <c r="G458" s="274">
        <f>+'RT (16)'!A12</f>
        <v>2</v>
      </c>
      <c r="H458" s="274" t="str">
        <f>+'RT (16)'!B12</f>
        <v>Royalties</v>
      </c>
      <c r="I458" s="274">
        <f>+'RT (16)'!C12</f>
        <v>0</v>
      </c>
      <c r="J458" s="274">
        <f>+'RT (16)'!D12</f>
        <v>1.7800999999999998</v>
      </c>
      <c r="K458" s="274">
        <f>+'RT (16)'!E12</f>
        <v>0</v>
      </c>
      <c r="L458" s="274">
        <f>+'RT (16)'!F12</f>
        <v>1.7800999999999998</v>
      </c>
      <c r="M458" s="274">
        <f>+'RT (16)'!G12</f>
        <v>0</v>
      </c>
      <c r="N458" s="274">
        <f>+'RT (16)'!H12</f>
        <v>0</v>
      </c>
      <c r="O458" s="274">
        <f>+'RT (16)'!I12</f>
        <v>0</v>
      </c>
      <c r="P458" s="274">
        <f>+'RT (16)'!J12</f>
        <v>0</v>
      </c>
      <c r="Q458" s="274">
        <f>+'RT (16)'!K12</f>
        <v>0</v>
      </c>
      <c r="R458" s="274">
        <f>+'RT (16)'!L12</f>
        <v>1.7800999999999998</v>
      </c>
      <c r="S458" s="274">
        <f>+'RT (16)'!M12</f>
        <v>0</v>
      </c>
      <c r="T458" s="178">
        <f t="shared" si="32"/>
        <v>1.7800999999999998</v>
      </c>
      <c r="U458" s="19">
        <f t="shared" si="33"/>
        <v>0</v>
      </c>
      <c r="V458" s="178">
        <f t="shared" si="34"/>
        <v>1.7800999999999998</v>
      </c>
      <c r="W458" s="19">
        <f t="shared" si="35"/>
        <v>0</v>
      </c>
    </row>
    <row r="459" spans="1:23" s="274" customFormat="1">
      <c r="A459" s="274">
        <v>16</v>
      </c>
      <c r="B459" s="274" t="e">
        <f>+'RT (16)'!#REF!</f>
        <v>#REF!</v>
      </c>
      <c r="C459" s="274" t="e">
        <f>+'RT (16)'!#REF!</f>
        <v>#REF!</v>
      </c>
      <c r="D459" s="274" t="e">
        <f>+'RT (16)'!#REF!</f>
        <v>#REF!</v>
      </c>
      <c r="E459" s="274" t="e">
        <f>+'RT (16)'!#REF!</f>
        <v>#REF!</v>
      </c>
      <c r="F459" s="274" t="e">
        <f>+'RT (16)'!#REF!</f>
        <v>#REF!</v>
      </c>
      <c r="G459" s="274">
        <f>+'RT (16)'!A13</f>
        <v>0</v>
      </c>
      <c r="H459" s="274" t="str">
        <f>+'RT (16)'!B13</f>
        <v>Payments in cash</v>
      </c>
      <c r="I459" s="274">
        <f>+'RT (16)'!C13</f>
        <v>0</v>
      </c>
      <c r="J459" s="274">
        <f>+'RT (16)'!D13</f>
        <v>0</v>
      </c>
      <c r="K459" s="274">
        <f>+'RT (16)'!E13</f>
        <v>0</v>
      </c>
      <c r="L459" s="274">
        <f>+'RT (16)'!F13</f>
        <v>0</v>
      </c>
      <c r="M459" s="274">
        <f>+'RT (16)'!G13</f>
        <v>0</v>
      </c>
      <c r="N459" s="274">
        <f>+'RT (16)'!H13</f>
        <v>0</v>
      </c>
      <c r="O459" s="274">
        <f>+'RT (16)'!I13</f>
        <v>0</v>
      </c>
      <c r="P459" s="274">
        <f>+'RT (16)'!J13</f>
        <v>0</v>
      </c>
      <c r="Q459" s="274">
        <f>+'RT (16)'!K13</f>
        <v>0</v>
      </c>
      <c r="R459" s="274">
        <f>+'RT (16)'!L13</f>
        <v>0</v>
      </c>
      <c r="S459" s="274">
        <f>+'RT (16)'!M13</f>
        <v>0</v>
      </c>
      <c r="T459" s="178">
        <f t="shared" si="32"/>
        <v>0</v>
      </c>
      <c r="U459" s="19">
        <f t="shared" si="33"/>
        <v>0</v>
      </c>
      <c r="V459" s="178">
        <f t="shared" si="34"/>
        <v>0</v>
      </c>
      <c r="W459" s="19">
        <f t="shared" si="35"/>
        <v>0</v>
      </c>
    </row>
    <row r="460" spans="1:23" s="274" customFormat="1">
      <c r="A460" s="274">
        <v>16</v>
      </c>
      <c r="B460" s="274" t="e">
        <f>+'RT (16)'!#REF!</f>
        <v>#REF!</v>
      </c>
      <c r="C460" s="274" t="e">
        <f>+'RT (16)'!#REF!</f>
        <v>#REF!</v>
      </c>
      <c r="D460" s="274" t="e">
        <f>+'RT (16)'!#REF!</f>
        <v>#REF!</v>
      </c>
      <c r="E460" s="274" t="e">
        <f>+'RT (16)'!#REF!</f>
        <v>#REF!</v>
      </c>
      <c r="F460" s="274" t="e">
        <f>+'RT (16)'!#REF!</f>
        <v>#REF!</v>
      </c>
      <c r="G460" s="274">
        <f>+'RT (16)'!A14</f>
        <v>0</v>
      </c>
      <c r="H460" s="274" t="str">
        <f>+'RT (16)'!B14</f>
        <v>MoF-IRD-Customs Department</v>
      </c>
      <c r="I460" s="274">
        <f>+'RT (16)'!C14</f>
        <v>0</v>
      </c>
      <c r="J460" s="274">
        <f>+'RT (16)'!D14</f>
        <v>4415253.46</v>
      </c>
      <c r="K460" s="274">
        <f>+'RT (16)'!E14</f>
        <v>0</v>
      </c>
      <c r="L460" s="274">
        <f>+'RT (16)'!F14</f>
        <v>4415253.46</v>
      </c>
      <c r="M460" s="274">
        <f>+'RT (16)'!G14</f>
        <v>0</v>
      </c>
      <c r="N460" s="274">
        <f>+'RT (16)'!H14</f>
        <v>13312245</v>
      </c>
      <c r="O460" s="274">
        <f>+'RT (16)'!I14</f>
        <v>0</v>
      </c>
      <c r="P460" s="274">
        <f>+'RT (16)'!J14</f>
        <v>13312245</v>
      </c>
      <c r="Q460" s="274">
        <f>+'RT (16)'!K14</f>
        <v>0</v>
      </c>
      <c r="R460" s="274">
        <f>+'RT (16)'!L14</f>
        <v>-8896991.5399999991</v>
      </c>
      <c r="S460" s="274">
        <f>+'RT (16)'!M14</f>
        <v>0</v>
      </c>
      <c r="T460" s="178">
        <f t="shared" si="32"/>
        <v>0</v>
      </c>
      <c r="U460" s="19">
        <f t="shared" si="33"/>
        <v>-8896991.5399999991</v>
      </c>
      <c r="V460" s="178">
        <f t="shared" si="34"/>
        <v>0</v>
      </c>
      <c r="W460" s="19">
        <f t="shared" si="35"/>
        <v>-8896991.5399999991</v>
      </c>
    </row>
    <row r="461" spans="1:23" s="274" customFormat="1">
      <c r="A461" s="274">
        <v>16</v>
      </c>
      <c r="B461" s="274" t="e">
        <f>+'RT (16)'!#REF!</f>
        <v>#REF!</v>
      </c>
      <c r="C461" s="274" t="e">
        <f>+'RT (16)'!#REF!</f>
        <v>#REF!</v>
      </c>
      <c r="D461" s="274" t="e">
        <f>+'RT (16)'!#REF!</f>
        <v>#REF!</v>
      </c>
      <c r="E461" s="274" t="e">
        <f>+'RT (16)'!#REF!</f>
        <v>#REF!</v>
      </c>
      <c r="F461" s="274" t="e">
        <f>+'RT (16)'!#REF!</f>
        <v>#REF!</v>
      </c>
      <c r="G461" s="274">
        <f>+'RT (16)'!A15</f>
        <v>1</v>
      </c>
      <c r="H461" s="274" t="str">
        <f>+'RT (16)'!B15</f>
        <v>Corporate Income Tax (CIT)</v>
      </c>
      <c r="I461" s="274">
        <f>+'RT (16)'!C15</f>
        <v>0</v>
      </c>
      <c r="J461" s="274">
        <f>+'RT (16)'!D15</f>
        <v>1085987</v>
      </c>
      <c r="K461" s="274">
        <f>+'RT (16)'!E15</f>
        <v>0</v>
      </c>
      <c r="L461" s="274">
        <f>+'RT (16)'!F15</f>
        <v>1085987</v>
      </c>
      <c r="M461" s="274">
        <f>+'RT (16)'!G15</f>
        <v>0</v>
      </c>
      <c r="N461" s="274">
        <f>+'RT (16)'!H15</f>
        <v>4220423</v>
      </c>
      <c r="O461" s="274">
        <f>+'RT (16)'!I15</f>
        <v>0</v>
      </c>
      <c r="P461" s="274">
        <f>+'RT (16)'!J15</f>
        <v>4220423</v>
      </c>
      <c r="Q461" s="274">
        <f>+'RT (16)'!K15</f>
        <v>0</v>
      </c>
      <c r="R461" s="274">
        <f>+'RT (16)'!L15</f>
        <v>-3134436</v>
      </c>
      <c r="S461" s="274" t="str">
        <f>+'RT (16)'!M15</f>
        <v>Not material difference</v>
      </c>
      <c r="T461" s="178">
        <f t="shared" si="32"/>
        <v>0</v>
      </c>
      <c r="U461" s="19">
        <f t="shared" si="33"/>
        <v>-3134436</v>
      </c>
      <c r="V461" s="178">
        <f t="shared" si="34"/>
        <v>0</v>
      </c>
      <c r="W461" s="19">
        <f t="shared" si="35"/>
        <v>-3134436</v>
      </c>
    </row>
    <row r="462" spans="1:23" s="274" customFormat="1">
      <c r="A462" s="274">
        <v>16</v>
      </c>
      <c r="B462" s="274" t="e">
        <f>+'RT (16)'!#REF!</f>
        <v>#REF!</v>
      </c>
      <c r="C462" s="274" t="e">
        <f>+'RT (16)'!#REF!</f>
        <v>#REF!</v>
      </c>
      <c r="D462" s="274" t="e">
        <f>+'RT (16)'!#REF!</f>
        <v>#REF!</v>
      </c>
      <c r="E462" s="274" t="e">
        <f>+'RT (16)'!#REF!</f>
        <v>#REF!</v>
      </c>
      <c r="F462" s="274" t="e">
        <f>+'RT (16)'!#REF!</f>
        <v>#REF!</v>
      </c>
      <c r="G462" s="274">
        <f>+'RT (16)'!A16</f>
        <v>2</v>
      </c>
      <c r="H462" s="274" t="str">
        <f>+'RT (16)'!B16</f>
        <v>Commercial Tax</v>
      </c>
      <c r="I462" s="274">
        <f>+'RT (16)'!C16</f>
        <v>0</v>
      </c>
      <c r="J462" s="274">
        <f>+'RT (16)'!D16</f>
        <v>2748982</v>
      </c>
      <c r="K462" s="274">
        <f>+'RT (16)'!E16</f>
        <v>0</v>
      </c>
      <c r="L462" s="274">
        <f>+'RT (16)'!F16</f>
        <v>2748982</v>
      </c>
      <c r="M462" s="274">
        <f>+'RT (16)'!G16</f>
        <v>0</v>
      </c>
      <c r="N462" s="274">
        <f>+'RT (16)'!H16</f>
        <v>9091822</v>
      </c>
      <c r="O462" s="274">
        <f>+'RT (16)'!I16</f>
        <v>0</v>
      </c>
      <c r="P462" s="274">
        <f>+'RT (16)'!J16</f>
        <v>9091822</v>
      </c>
      <c r="Q462" s="274">
        <f>+'RT (16)'!K16</f>
        <v>0</v>
      </c>
      <c r="R462" s="274">
        <f>+'RT (16)'!L16</f>
        <v>-6342840</v>
      </c>
      <c r="S462" s="274" t="str">
        <f>+'RT (16)'!M16</f>
        <v>Tax not reported by the extractive company</v>
      </c>
      <c r="T462" s="178">
        <f t="shared" si="32"/>
        <v>0</v>
      </c>
      <c r="U462" s="19">
        <f t="shared" si="33"/>
        <v>-6342840</v>
      </c>
      <c r="V462" s="178">
        <f t="shared" si="34"/>
        <v>0</v>
      </c>
      <c r="W462" s="19">
        <f t="shared" si="35"/>
        <v>-6342840</v>
      </c>
    </row>
    <row r="463" spans="1:23" s="274" customFormat="1">
      <c r="A463" s="274">
        <v>16</v>
      </c>
      <c r="B463" s="274" t="e">
        <f>+'RT (16)'!#REF!</f>
        <v>#REF!</v>
      </c>
      <c r="C463" s="274" t="e">
        <f>+'RT (16)'!#REF!</f>
        <v>#REF!</v>
      </c>
      <c r="D463" s="274" t="e">
        <f>+'RT (16)'!#REF!</f>
        <v>#REF!</v>
      </c>
      <c r="E463" s="274" t="e">
        <f>+'RT (16)'!#REF!</f>
        <v>#REF!</v>
      </c>
      <c r="F463" s="274" t="e">
        <f>+'RT (16)'!#REF!</f>
        <v>#REF!</v>
      </c>
      <c r="G463" s="274">
        <f>+'RT (16)'!A17</f>
        <v>3</v>
      </c>
      <c r="H463" s="274" t="str">
        <f>+'RT (16)'!B17</f>
        <v>Commercial Tax on Imports</v>
      </c>
      <c r="I463" s="274">
        <f>+'RT (16)'!C17</f>
        <v>0</v>
      </c>
      <c r="J463" s="274">
        <f>+'RT (16)'!D17</f>
        <v>0</v>
      </c>
      <c r="K463" s="274">
        <f>+'RT (16)'!E17</f>
        <v>0</v>
      </c>
      <c r="L463" s="274">
        <f>+'RT (16)'!F17</f>
        <v>0</v>
      </c>
      <c r="M463" s="274">
        <f>+'RT (16)'!G17</f>
        <v>0</v>
      </c>
      <c r="N463" s="274">
        <f>+'RT (16)'!H17</f>
        <v>0</v>
      </c>
      <c r="O463" s="274">
        <f>+'RT (16)'!I17</f>
        <v>0</v>
      </c>
      <c r="P463" s="274">
        <f>+'RT (16)'!J17</f>
        <v>0</v>
      </c>
      <c r="Q463" s="274">
        <f>+'RT (16)'!K17</f>
        <v>0</v>
      </c>
      <c r="R463" s="274">
        <f>+'RT (16)'!L17</f>
        <v>0</v>
      </c>
      <c r="S463" s="274">
        <f>+'RT (16)'!M17</f>
        <v>0</v>
      </c>
      <c r="T463" s="178">
        <f t="shared" si="32"/>
        <v>0</v>
      </c>
      <c r="U463" s="19">
        <f t="shared" si="33"/>
        <v>0</v>
      </c>
      <c r="V463" s="178">
        <f t="shared" si="34"/>
        <v>0</v>
      </c>
      <c r="W463" s="19">
        <f t="shared" si="35"/>
        <v>0</v>
      </c>
    </row>
    <row r="464" spans="1:23" s="274" customFormat="1">
      <c r="A464" s="274">
        <v>16</v>
      </c>
      <c r="B464" s="274" t="e">
        <f>+'RT (16)'!#REF!</f>
        <v>#REF!</v>
      </c>
      <c r="C464" s="274" t="e">
        <f>+'RT (16)'!#REF!</f>
        <v>#REF!</v>
      </c>
      <c r="D464" s="274" t="e">
        <f>+'RT (16)'!#REF!</f>
        <v>#REF!</v>
      </c>
      <c r="E464" s="274" t="e">
        <f>+'RT (16)'!#REF!</f>
        <v>#REF!</v>
      </c>
      <c r="F464" s="274" t="e">
        <f>+'RT (16)'!#REF!</f>
        <v>#REF!</v>
      </c>
      <c r="G464" s="274">
        <f>+'RT (16)'!A18</f>
        <v>4</v>
      </c>
      <c r="H464" s="274" t="str">
        <f>+'RT (16)'!B18</f>
        <v>Customs Duties</v>
      </c>
      <c r="I464" s="274">
        <f>+'RT (16)'!C18</f>
        <v>0</v>
      </c>
      <c r="J464" s="274">
        <f>+'RT (16)'!D18</f>
        <v>580284.46</v>
      </c>
      <c r="K464" s="274">
        <f>+'RT (16)'!E18</f>
        <v>0</v>
      </c>
      <c r="L464" s="274">
        <f>+'RT (16)'!F18</f>
        <v>580284.46</v>
      </c>
      <c r="M464" s="274">
        <f>+'RT (16)'!G18</f>
        <v>0</v>
      </c>
      <c r="N464" s="274">
        <f>+'RT (16)'!H18</f>
        <v>0</v>
      </c>
      <c r="O464" s="274">
        <f>+'RT (16)'!I18</f>
        <v>0</v>
      </c>
      <c r="P464" s="274">
        <f>+'RT (16)'!J18</f>
        <v>0</v>
      </c>
      <c r="Q464" s="274">
        <f>+'RT (16)'!K18</f>
        <v>0</v>
      </c>
      <c r="R464" s="274">
        <f>+'RT (16)'!L18</f>
        <v>580284.46</v>
      </c>
      <c r="S464" s="274" t="str">
        <f>+'RT (16)'!M18</f>
        <v>Not material difference</v>
      </c>
      <c r="T464" s="178">
        <f t="shared" si="32"/>
        <v>580284.46</v>
      </c>
      <c r="U464" s="19">
        <f t="shared" si="33"/>
        <v>0</v>
      </c>
      <c r="V464" s="178">
        <f t="shared" si="34"/>
        <v>580284.46</v>
      </c>
      <c r="W464" s="19">
        <f t="shared" si="35"/>
        <v>0</v>
      </c>
    </row>
    <row r="465" spans="1:23" s="274" customFormat="1">
      <c r="A465" s="274">
        <v>16</v>
      </c>
      <c r="B465" s="274" t="e">
        <f>+'RT (16)'!#REF!</f>
        <v>#REF!</v>
      </c>
      <c r="C465" s="274" t="e">
        <f>+'RT (16)'!#REF!</f>
        <v>#REF!</v>
      </c>
      <c r="D465" s="274" t="e">
        <f>+'RT (16)'!#REF!</f>
        <v>#REF!</v>
      </c>
      <c r="E465" s="274" t="e">
        <f>+'RT (16)'!#REF!</f>
        <v>#REF!</v>
      </c>
      <c r="F465" s="274" t="e">
        <f>+'RT (16)'!#REF!</f>
        <v>#REF!</v>
      </c>
      <c r="G465" s="274">
        <f>+'RT (16)'!A19</f>
        <v>5</v>
      </c>
      <c r="H465" s="274" t="str">
        <f>+'RT (16)'!B19</f>
        <v>Stamp Duties</v>
      </c>
      <c r="I465" s="274">
        <f>+'RT (16)'!C19</f>
        <v>0</v>
      </c>
      <c r="J465" s="274">
        <f>+'RT (16)'!D19</f>
        <v>0</v>
      </c>
      <c r="K465" s="274">
        <f>+'RT (16)'!E19</f>
        <v>0</v>
      </c>
      <c r="L465" s="274">
        <f>+'RT (16)'!F19</f>
        <v>0</v>
      </c>
      <c r="M465" s="274">
        <f>+'RT (16)'!G19</f>
        <v>0</v>
      </c>
      <c r="N465" s="274">
        <f>+'RT (16)'!H19</f>
        <v>0</v>
      </c>
      <c r="O465" s="274">
        <f>+'RT (16)'!I19</f>
        <v>0</v>
      </c>
      <c r="P465" s="274">
        <f>+'RT (16)'!J19</f>
        <v>0</v>
      </c>
      <c r="Q465" s="274">
        <f>+'RT (16)'!K19</f>
        <v>0</v>
      </c>
      <c r="R465" s="274">
        <f>+'RT (16)'!L19</f>
        <v>0</v>
      </c>
      <c r="S465" s="274">
        <f>+'RT (16)'!M19</f>
        <v>0</v>
      </c>
      <c r="T465" s="178">
        <f t="shared" si="32"/>
        <v>0</v>
      </c>
      <c r="U465" s="19">
        <f t="shared" si="33"/>
        <v>0</v>
      </c>
      <c r="V465" s="178">
        <f t="shared" si="34"/>
        <v>0</v>
      </c>
      <c r="W465" s="19">
        <f t="shared" si="35"/>
        <v>0</v>
      </c>
    </row>
    <row r="466" spans="1:23" s="274" customFormat="1">
      <c r="A466" s="274">
        <v>16</v>
      </c>
      <c r="B466" s="274" t="e">
        <f>+'RT (16)'!#REF!</f>
        <v>#REF!</v>
      </c>
      <c r="C466" s="274" t="e">
        <f>+'RT (16)'!#REF!</f>
        <v>#REF!</v>
      </c>
      <c r="D466" s="274" t="e">
        <f>+'RT (16)'!#REF!</f>
        <v>#REF!</v>
      </c>
      <c r="E466" s="274" t="e">
        <f>+'RT (16)'!#REF!</f>
        <v>#REF!</v>
      </c>
      <c r="F466" s="274" t="e">
        <f>+'RT (16)'!#REF!</f>
        <v>#REF!</v>
      </c>
      <c r="G466" s="274">
        <f>+'RT (16)'!A20</f>
        <v>6</v>
      </c>
      <c r="H466" s="274" t="str">
        <f>+'RT (16)'!B20</f>
        <v>Capital Gains Tax</v>
      </c>
      <c r="I466" s="274">
        <f>+'RT (16)'!C20</f>
        <v>0</v>
      </c>
      <c r="J466" s="274">
        <f>+'RT (16)'!D20</f>
        <v>0</v>
      </c>
      <c r="K466" s="274">
        <f>+'RT (16)'!E20</f>
        <v>0</v>
      </c>
      <c r="L466" s="274">
        <f>+'RT (16)'!F20</f>
        <v>0</v>
      </c>
      <c r="M466" s="274">
        <f>+'RT (16)'!G20</f>
        <v>0</v>
      </c>
      <c r="N466" s="274">
        <f>+'RT (16)'!H20</f>
        <v>0</v>
      </c>
      <c r="O466" s="274">
        <f>+'RT (16)'!I20</f>
        <v>0</v>
      </c>
      <c r="P466" s="274">
        <f>+'RT (16)'!J20</f>
        <v>0</v>
      </c>
      <c r="Q466" s="274">
        <f>+'RT (16)'!K20</f>
        <v>0</v>
      </c>
      <c r="R466" s="274">
        <f>+'RT (16)'!L20</f>
        <v>0</v>
      </c>
      <c r="S466" s="274">
        <f>+'RT (16)'!M20</f>
        <v>0</v>
      </c>
      <c r="T466" s="178">
        <f t="shared" si="32"/>
        <v>0</v>
      </c>
      <c r="U466" s="19">
        <f t="shared" si="33"/>
        <v>0</v>
      </c>
      <c r="V466" s="178">
        <f t="shared" si="34"/>
        <v>0</v>
      </c>
      <c r="W466" s="19">
        <f t="shared" si="35"/>
        <v>0</v>
      </c>
    </row>
    <row r="467" spans="1:23" s="274" customFormat="1">
      <c r="A467" s="274">
        <v>16</v>
      </c>
      <c r="B467" s="274" t="e">
        <f>+'RT (16)'!#REF!</f>
        <v>#REF!</v>
      </c>
      <c r="C467" s="274" t="e">
        <f>+'RT (16)'!#REF!</f>
        <v>#REF!</v>
      </c>
      <c r="D467" s="274" t="e">
        <f>+'RT (16)'!#REF!</f>
        <v>#REF!</v>
      </c>
      <c r="E467" s="274" t="e">
        <f>+'RT (16)'!#REF!</f>
        <v>#REF!</v>
      </c>
      <c r="F467" s="274" t="e">
        <f>+'RT (16)'!#REF!</f>
        <v>#REF!</v>
      </c>
      <c r="G467" s="274">
        <f>+'RT (16)'!A21</f>
        <v>7</v>
      </c>
      <c r="H467" s="274" t="str">
        <f>+'RT (16)'!B21</f>
        <v>Withholding Tax</v>
      </c>
      <c r="I467" s="274">
        <f>+'RT (16)'!C21</f>
        <v>0</v>
      </c>
      <c r="J467" s="274">
        <f>+'RT (16)'!D21</f>
        <v>0</v>
      </c>
      <c r="K467" s="274">
        <f>+'RT (16)'!E21</f>
        <v>0</v>
      </c>
      <c r="L467" s="274">
        <f>+'RT (16)'!F21</f>
        <v>0</v>
      </c>
      <c r="M467" s="274">
        <f>+'RT (16)'!G21</f>
        <v>0</v>
      </c>
      <c r="N467" s="274">
        <f>+'RT (16)'!H21</f>
        <v>0</v>
      </c>
      <c r="O467" s="274">
        <f>+'RT (16)'!I21</f>
        <v>0</v>
      </c>
      <c r="P467" s="274">
        <f>+'RT (16)'!J21</f>
        <v>0</v>
      </c>
      <c r="Q467" s="274">
        <f>+'RT (16)'!K21</f>
        <v>0</v>
      </c>
      <c r="R467" s="274">
        <f>+'RT (16)'!L21</f>
        <v>0</v>
      </c>
      <c r="S467" s="274">
        <f>+'RT (16)'!M21</f>
        <v>0</v>
      </c>
      <c r="T467" s="178">
        <f t="shared" si="32"/>
        <v>0</v>
      </c>
      <c r="U467" s="19">
        <f t="shared" si="33"/>
        <v>0</v>
      </c>
      <c r="V467" s="178">
        <f t="shared" si="34"/>
        <v>0</v>
      </c>
      <c r="W467" s="19">
        <f t="shared" si="35"/>
        <v>0</v>
      </c>
    </row>
    <row r="468" spans="1:23" s="274" customFormat="1">
      <c r="A468" s="274">
        <v>16</v>
      </c>
      <c r="B468" s="274" t="e">
        <f>+'RT (16)'!#REF!</f>
        <v>#REF!</v>
      </c>
      <c r="C468" s="274" t="e">
        <f>+'RT (16)'!#REF!</f>
        <v>#REF!</v>
      </c>
      <c r="D468" s="274" t="e">
        <f>+'RT (16)'!#REF!</f>
        <v>#REF!</v>
      </c>
      <c r="E468" s="274" t="e">
        <f>+'RT (16)'!#REF!</f>
        <v>#REF!</v>
      </c>
      <c r="F468" s="274" t="e">
        <f>+'RT (16)'!#REF!</f>
        <v>#REF!</v>
      </c>
      <c r="G468" s="274">
        <f>+'RT (16)'!A22</f>
        <v>8</v>
      </c>
      <c r="H468" s="274" t="str">
        <f>+'RT (16)'!B22</f>
        <v>Other significant payments (&gt; 50,000 USD)</v>
      </c>
      <c r="I468" s="274">
        <f>+'RT (16)'!C22</f>
        <v>0</v>
      </c>
      <c r="J468" s="274">
        <f>+'RT (16)'!D22</f>
        <v>0</v>
      </c>
      <c r="K468" s="274">
        <f>+'RT (16)'!E22</f>
        <v>0</v>
      </c>
      <c r="L468" s="274">
        <f>+'RT (16)'!F22</f>
        <v>0</v>
      </c>
      <c r="M468" s="274">
        <f>+'RT (16)'!G22</f>
        <v>0</v>
      </c>
      <c r="N468" s="274">
        <f>+'RT (16)'!H22</f>
        <v>0</v>
      </c>
      <c r="O468" s="274">
        <f>+'RT (16)'!I22</f>
        <v>0</v>
      </c>
      <c r="P468" s="274">
        <f>+'RT (16)'!J22</f>
        <v>0</v>
      </c>
      <c r="Q468" s="274">
        <f>+'RT (16)'!K22</f>
        <v>0</v>
      </c>
      <c r="R468" s="274">
        <f>+'RT (16)'!L22</f>
        <v>0</v>
      </c>
      <c r="S468" s="274">
        <f>+'RT (16)'!M22</f>
        <v>0</v>
      </c>
      <c r="T468" s="178">
        <f t="shared" si="32"/>
        <v>0</v>
      </c>
      <c r="U468" s="19">
        <f t="shared" si="33"/>
        <v>0</v>
      </c>
      <c r="V468" s="178">
        <f t="shared" si="34"/>
        <v>0</v>
      </c>
      <c r="W468" s="19">
        <f t="shared" si="35"/>
        <v>0</v>
      </c>
    </row>
    <row r="469" spans="1:23" s="274" customFormat="1">
      <c r="A469" s="274">
        <v>16</v>
      </c>
      <c r="B469" s="274" t="e">
        <f>+'RT (16)'!#REF!</f>
        <v>#REF!</v>
      </c>
      <c r="C469" s="274" t="e">
        <f>+'RT (16)'!#REF!</f>
        <v>#REF!</v>
      </c>
      <c r="D469" s="274" t="e">
        <f>+'RT (16)'!#REF!</f>
        <v>#REF!</v>
      </c>
      <c r="E469" s="274" t="e">
        <f>+'RT (16)'!#REF!</f>
        <v>#REF!</v>
      </c>
      <c r="F469" s="274" t="e">
        <f>+'RT (16)'!#REF!</f>
        <v>#REF!</v>
      </c>
      <c r="G469" s="274">
        <f>+'RT (16)'!A23</f>
        <v>0</v>
      </c>
      <c r="H469" s="274" t="str">
        <f>+'RT (16)'!B23</f>
        <v>MoM (ME 1-ME 2-ME 3)</v>
      </c>
      <c r="I469" s="274">
        <f>+'RT (16)'!C23</f>
        <v>0</v>
      </c>
      <c r="J469" s="274">
        <f>+'RT (16)'!D23</f>
        <v>0</v>
      </c>
      <c r="K469" s="274">
        <f>+'RT (16)'!E23</f>
        <v>0</v>
      </c>
      <c r="L469" s="274">
        <f>+'RT (16)'!F23</f>
        <v>0</v>
      </c>
      <c r="M469" s="274">
        <f>+'RT (16)'!G23</f>
        <v>0</v>
      </c>
      <c r="N469" s="274">
        <f>+'RT (16)'!H23</f>
        <v>11150897.41</v>
      </c>
      <c r="O469" s="274">
        <f>+'RT (16)'!I23</f>
        <v>0</v>
      </c>
      <c r="P469" s="274">
        <f>+'RT (16)'!J23</f>
        <v>11150897.41</v>
      </c>
      <c r="Q469" s="274">
        <f>+'RT (16)'!K23</f>
        <v>0</v>
      </c>
      <c r="R469" s="274">
        <f>+'RT (16)'!L23</f>
        <v>-11150897.41</v>
      </c>
      <c r="S469" s="274">
        <f>+'RT (16)'!M23</f>
        <v>0</v>
      </c>
      <c r="T469" s="178">
        <f t="shared" si="32"/>
        <v>0</v>
      </c>
      <c r="U469" s="19">
        <f t="shared" si="33"/>
        <v>-11150897.41</v>
      </c>
      <c r="V469" s="178">
        <f t="shared" si="34"/>
        <v>0</v>
      </c>
      <c r="W469" s="19">
        <f t="shared" si="35"/>
        <v>-11150897.41</v>
      </c>
    </row>
    <row r="470" spans="1:23" s="274" customFormat="1">
      <c r="A470" s="274">
        <v>16</v>
      </c>
      <c r="B470" s="274" t="e">
        <f>+'RT (16)'!#REF!</f>
        <v>#REF!</v>
      </c>
      <c r="C470" s="274" t="e">
        <f>+'RT (16)'!#REF!</f>
        <v>#REF!</v>
      </c>
      <c r="D470" s="274" t="e">
        <f>+'RT (16)'!#REF!</f>
        <v>#REF!</v>
      </c>
      <c r="E470" s="274" t="e">
        <f>+'RT (16)'!#REF!</f>
        <v>#REF!</v>
      </c>
      <c r="F470" s="274" t="e">
        <f>+'RT (16)'!#REF!</f>
        <v>#REF!</v>
      </c>
      <c r="G470" s="274">
        <f>+'RT (16)'!A24</f>
        <v>9</v>
      </c>
      <c r="H470" s="274" t="str">
        <f>+'RT (16)'!B24</f>
        <v>Royalties</v>
      </c>
      <c r="I470" s="274">
        <f>+'RT (16)'!C24</f>
        <v>0</v>
      </c>
      <c r="J470" s="274">
        <f>+'RT (16)'!D24</f>
        <v>0</v>
      </c>
      <c r="K470" s="274">
        <f>+'RT (16)'!E24</f>
        <v>0</v>
      </c>
      <c r="L470" s="274">
        <f>+'RT (16)'!F24</f>
        <v>0</v>
      </c>
      <c r="M470" s="274">
        <f>+'RT (16)'!G24</f>
        <v>0</v>
      </c>
      <c r="N470" s="274">
        <f>+'RT (16)'!H24</f>
        <v>0</v>
      </c>
      <c r="O470" s="274">
        <f>+'RT (16)'!I24</f>
        <v>0</v>
      </c>
      <c r="P470" s="274">
        <f>+'RT (16)'!J24</f>
        <v>0</v>
      </c>
      <c r="Q470" s="274">
        <f>+'RT (16)'!K24</f>
        <v>0</v>
      </c>
      <c r="R470" s="274">
        <f>+'RT (16)'!L24</f>
        <v>0</v>
      </c>
      <c r="S470" s="274">
        <f>+'RT (16)'!M24</f>
        <v>0</v>
      </c>
      <c r="T470" s="178">
        <f t="shared" si="32"/>
        <v>0</v>
      </c>
      <c r="U470" s="19">
        <f t="shared" si="33"/>
        <v>0</v>
      </c>
      <c r="V470" s="178">
        <f t="shared" si="34"/>
        <v>0</v>
      </c>
      <c r="W470" s="19">
        <f t="shared" si="35"/>
        <v>0</v>
      </c>
    </row>
    <row r="471" spans="1:23" s="274" customFormat="1">
      <c r="A471" s="274">
        <v>16</v>
      </c>
      <c r="B471" s="274" t="e">
        <f>+'RT (16)'!#REF!</f>
        <v>#REF!</v>
      </c>
      <c r="C471" s="274" t="e">
        <f>+'RT (16)'!#REF!</f>
        <v>#REF!</v>
      </c>
      <c r="D471" s="274" t="e">
        <f>+'RT (16)'!#REF!</f>
        <v>#REF!</v>
      </c>
      <c r="E471" s="274" t="e">
        <f>+'RT (16)'!#REF!</f>
        <v>#REF!</v>
      </c>
      <c r="F471" s="274" t="e">
        <f>+'RT (16)'!#REF!</f>
        <v>#REF!</v>
      </c>
      <c r="G471" s="274">
        <f>+'RT (16)'!A25</f>
        <v>10</v>
      </c>
      <c r="H471" s="274" t="str">
        <f>+'RT (16)'!B25</f>
        <v>Signature Bonus</v>
      </c>
      <c r="I471" s="274">
        <f>+'RT (16)'!C25</f>
        <v>0</v>
      </c>
      <c r="J471" s="274">
        <f>+'RT (16)'!D25</f>
        <v>0</v>
      </c>
      <c r="K471" s="274">
        <f>+'RT (16)'!E25</f>
        <v>0</v>
      </c>
      <c r="L471" s="274">
        <f>+'RT (16)'!F25</f>
        <v>0</v>
      </c>
      <c r="M471" s="274">
        <f>+'RT (16)'!G25</f>
        <v>0</v>
      </c>
      <c r="N471" s="274">
        <f>+'RT (16)'!H25</f>
        <v>6000000</v>
      </c>
      <c r="O471" s="274">
        <f>+'RT (16)'!I25</f>
        <v>0</v>
      </c>
      <c r="P471" s="274">
        <f>+'RT (16)'!J25</f>
        <v>6000000</v>
      </c>
      <c r="Q471" s="274">
        <f>+'RT (16)'!K25</f>
        <v>0</v>
      </c>
      <c r="R471" s="274">
        <f>+'RT (16)'!L25</f>
        <v>-6000000</v>
      </c>
      <c r="S471" s="274" t="str">
        <f>+'RT (16)'!M25</f>
        <v>Tax not reported by the extractive company</v>
      </c>
      <c r="T471" s="178">
        <f t="shared" si="32"/>
        <v>0</v>
      </c>
      <c r="U471" s="19">
        <f t="shared" si="33"/>
        <v>-6000000</v>
      </c>
      <c r="V471" s="178">
        <f t="shared" si="34"/>
        <v>0</v>
      </c>
      <c r="W471" s="19">
        <f t="shared" si="35"/>
        <v>-6000000</v>
      </c>
    </row>
    <row r="472" spans="1:23" s="274" customFormat="1">
      <c r="A472" s="274">
        <v>16</v>
      </c>
      <c r="B472" s="274" t="e">
        <f>+'RT (16)'!#REF!</f>
        <v>#REF!</v>
      </c>
      <c r="C472" s="274" t="e">
        <f>+'RT (16)'!#REF!</f>
        <v>#REF!</v>
      </c>
      <c r="D472" s="274" t="e">
        <f>+'RT (16)'!#REF!</f>
        <v>#REF!</v>
      </c>
      <c r="E472" s="274" t="e">
        <f>+'RT (16)'!#REF!</f>
        <v>#REF!</v>
      </c>
      <c r="F472" s="274" t="e">
        <f>+'RT (16)'!#REF!</f>
        <v>#REF!</v>
      </c>
      <c r="G472" s="274">
        <f>+'RT (16)'!A26</f>
        <v>11</v>
      </c>
      <c r="H472" s="274" t="str">
        <f>+'RT (16)'!B26</f>
        <v>Production Split</v>
      </c>
      <c r="I472" s="274">
        <f>+'RT (16)'!C26</f>
        <v>0</v>
      </c>
      <c r="J472" s="274">
        <f>+'RT (16)'!D26</f>
        <v>0</v>
      </c>
      <c r="K472" s="274">
        <f>+'RT (16)'!E26</f>
        <v>0</v>
      </c>
      <c r="L472" s="274">
        <f>+'RT (16)'!F26</f>
        <v>0</v>
      </c>
      <c r="M472" s="274">
        <f>+'RT (16)'!G26</f>
        <v>0</v>
      </c>
      <c r="N472" s="274">
        <f>+'RT (16)'!H26</f>
        <v>0</v>
      </c>
      <c r="O472" s="274">
        <f>+'RT (16)'!I26</f>
        <v>0</v>
      </c>
      <c r="P472" s="274">
        <f>+'RT (16)'!J26</f>
        <v>0</v>
      </c>
      <c r="Q472" s="274">
        <f>+'RT (16)'!K26</f>
        <v>0</v>
      </c>
      <c r="R472" s="274">
        <f>+'RT (16)'!L26</f>
        <v>0</v>
      </c>
      <c r="S472" s="274">
        <f>+'RT (16)'!M26</f>
        <v>0</v>
      </c>
      <c r="T472" s="178">
        <f t="shared" si="32"/>
        <v>0</v>
      </c>
      <c r="U472" s="19">
        <f t="shared" si="33"/>
        <v>0</v>
      </c>
      <c r="V472" s="178">
        <f t="shared" si="34"/>
        <v>0</v>
      </c>
      <c r="W472" s="19">
        <f t="shared" si="35"/>
        <v>0</v>
      </c>
    </row>
    <row r="473" spans="1:23" s="274" customFormat="1">
      <c r="A473" s="274">
        <v>16</v>
      </c>
      <c r="B473" s="274" t="e">
        <f>+'RT (16)'!#REF!</f>
        <v>#REF!</v>
      </c>
      <c r="C473" s="274" t="e">
        <f>+'RT (16)'!#REF!</f>
        <v>#REF!</v>
      </c>
      <c r="D473" s="274" t="e">
        <f>+'RT (16)'!#REF!</f>
        <v>#REF!</v>
      </c>
      <c r="E473" s="274" t="e">
        <f>+'RT (16)'!#REF!</f>
        <v>#REF!</v>
      </c>
      <c r="F473" s="274" t="e">
        <f>+'RT (16)'!#REF!</f>
        <v>#REF!</v>
      </c>
      <c r="G473" s="274">
        <f>+'RT (16)'!A27</f>
        <v>12</v>
      </c>
      <c r="H473" s="274" t="str">
        <f>+'RT (16)'!B27</f>
        <v>Dead Rent Fees</v>
      </c>
      <c r="I473" s="274">
        <f>+'RT (16)'!C27</f>
        <v>0</v>
      </c>
      <c r="J473" s="274">
        <f>+'RT (16)'!D27</f>
        <v>0</v>
      </c>
      <c r="K473" s="274">
        <f>+'RT (16)'!E27</f>
        <v>0</v>
      </c>
      <c r="L473" s="274">
        <f>+'RT (16)'!F27</f>
        <v>0</v>
      </c>
      <c r="M473" s="274">
        <f>+'RT (16)'!G27</f>
        <v>0</v>
      </c>
      <c r="N473" s="274">
        <f>+'RT (16)'!H27</f>
        <v>3581400</v>
      </c>
      <c r="O473" s="274">
        <f>+'RT (16)'!I27</f>
        <v>0</v>
      </c>
      <c r="P473" s="274">
        <f>+'RT (16)'!J27</f>
        <v>3581400</v>
      </c>
      <c r="Q473" s="274">
        <f>+'RT (16)'!K27</f>
        <v>0</v>
      </c>
      <c r="R473" s="274">
        <f>+'RT (16)'!L27</f>
        <v>-3581400</v>
      </c>
      <c r="S473" s="274" t="str">
        <f>+'RT (16)'!M27</f>
        <v>Not material difference</v>
      </c>
      <c r="T473" s="178">
        <f t="shared" si="32"/>
        <v>0</v>
      </c>
      <c r="U473" s="19">
        <f t="shared" si="33"/>
        <v>-3581400</v>
      </c>
      <c r="V473" s="178">
        <f t="shared" si="34"/>
        <v>0</v>
      </c>
      <c r="W473" s="19">
        <f t="shared" si="35"/>
        <v>-3581400</v>
      </c>
    </row>
    <row r="474" spans="1:23" s="274" customFormat="1">
      <c r="A474" s="274">
        <v>16</v>
      </c>
      <c r="B474" s="274" t="e">
        <f>+'RT (16)'!#REF!</f>
        <v>#REF!</v>
      </c>
      <c r="C474" s="274" t="e">
        <f>+'RT (16)'!#REF!</f>
        <v>#REF!</v>
      </c>
      <c r="D474" s="274" t="e">
        <f>+'RT (16)'!#REF!</f>
        <v>#REF!</v>
      </c>
      <c r="E474" s="274" t="e">
        <f>+'RT (16)'!#REF!</f>
        <v>#REF!</v>
      </c>
      <c r="F474" s="274" t="e">
        <f>+'RT (16)'!#REF!</f>
        <v>#REF!</v>
      </c>
      <c r="G474" s="274">
        <f>+'RT (16)'!A28</f>
        <v>13</v>
      </c>
      <c r="H474" s="274" t="str">
        <f>+'RT (16)'!B28</f>
        <v>Licence Fees</v>
      </c>
      <c r="I474" s="274">
        <f>+'RT (16)'!C28</f>
        <v>0</v>
      </c>
      <c r="J474" s="274">
        <f>+'RT (16)'!D28</f>
        <v>0</v>
      </c>
      <c r="K474" s="274">
        <f>+'RT (16)'!E28</f>
        <v>0</v>
      </c>
      <c r="L474" s="274">
        <f>+'RT (16)'!F28</f>
        <v>0</v>
      </c>
      <c r="M474" s="274">
        <f>+'RT (16)'!G28</f>
        <v>0</v>
      </c>
      <c r="N474" s="274">
        <f>+'RT (16)'!H28</f>
        <v>6000</v>
      </c>
      <c r="O474" s="274">
        <f>+'RT (16)'!I28</f>
        <v>0</v>
      </c>
      <c r="P474" s="274">
        <f>+'RT (16)'!J28</f>
        <v>6000</v>
      </c>
      <c r="Q474" s="274">
        <f>+'RT (16)'!K28</f>
        <v>0</v>
      </c>
      <c r="R474" s="274">
        <f>+'RT (16)'!L28</f>
        <v>-6000</v>
      </c>
      <c r="S474" s="274" t="str">
        <f>+'RT (16)'!M28</f>
        <v>Not material difference</v>
      </c>
      <c r="T474" s="178">
        <f t="shared" si="32"/>
        <v>0</v>
      </c>
      <c r="U474" s="19">
        <f t="shared" si="33"/>
        <v>-6000</v>
      </c>
      <c r="V474" s="178">
        <f t="shared" si="34"/>
        <v>0</v>
      </c>
      <c r="W474" s="19">
        <f t="shared" si="35"/>
        <v>-6000</v>
      </c>
    </row>
    <row r="475" spans="1:23" s="274" customFormat="1">
      <c r="A475" s="274">
        <v>16</v>
      </c>
      <c r="B475" s="274" t="e">
        <f>+'RT (16)'!#REF!</f>
        <v>#REF!</v>
      </c>
      <c r="C475" s="274" t="e">
        <f>+'RT (16)'!#REF!</f>
        <v>#REF!</v>
      </c>
      <c r="D475" s="274" t="e">
        <f>+'RT (16)'!#REF!</f>
        <v>#REF!</v>
      </c>
      <c r="E475" s="274" t="e">
        <f>+'RT (16)'!#REF!</f>
        <v>#REF!</v>
      </c>
      <c r="F475" s="274" t="e">
        <f>+'RT (16)'!#REF!</f>
        <v>#REF!</v>
      </c>
      <c r="G475" s="274">
        <f>+'RT (16)'!A29</f>
        <v>14</v>
      </c>
      <c r="H475" s="274" t="str">
        <f>+'RT (16)'!B29</f>
        <v>Dividends</v>
      </c>
      <c r="I475" s="274">
        <f>+'RT (16)'!C29</f>
        <v>0</v>
      </c>
      <c r="J475" s="274">
        <f>+'RT (16)'!D29</f>
        <v>0</v>
      </c>
      <c r="K475" s="274">
        <f>+'RT (16)'!E29</f>
        <v>0</v>
      </c>
      <c r="L475" s="274">
        <f>+'RT (16)'!F29</f>
        <v>0</v>
      </c>
      <c r="M475" s="274">
        <f>+'RT (16)'!G29</f>
        <v>0</v>
      </c>
      <c r="N475" s="274">
        <f>+'RT (16)'!H29</f>
        <v>0</v>
      </c>
      <c r="O475" s="274">
        <f>+'RT (16)'!I29</f>
        <v>0</v>
      </c>
      <c r="P475" s="274">
        <f>+'RT (16)'!J29</f>
        <v>0</v>
      </c>
      <c r="Q475" s="274">
        <f>+'RT (16)'!K29</f>
        <v>0</v>
      </c>
      <c r="R475" s="274">
        <f>+'RT (16)'!L29</f>
        <v>0</v>
      </c>
      <c r="S475" s="274">
        <f>+'RT (16)'!M29</f>
        <v>0</v>
      </c>
      <c r="T475" s="178">
        <f t="shared" si="32"/>
        <v>0</v>
      </c>
      <c r="U475" s="19">
        <f t="shared" si="33"/>
        <v>0</v>
      </c>
      <c r="V475" s="178">
        <f t="shared" si="34"/>
        <v>0</v>
      </c>
      <c r="W475" s="19">
        <f t="shared" si="35"/>
        <v>0</v>
      </c>
    </row>
    <row r="476" spans="1:23" s="274" customFormat="1">
      <c r="A476" s="274">
        <v>16</v>
      </c>
      <c r="B476" s="274" t="e">
        <f>+'RT (16)'!#REF!</f>
        <v>#REF!</v>
      </c>
      <c r="C476" s="274" t="e">
        <f>+'RT (16)'!#REF!</f>
        <v>#REF!</v>
      </c>
      <c r="D476" s="274" t="e">
        <f>+'RT (16)'!#REF!</f>
        <v>#REF!</v>
      </c>
      <c r="E476" s="274" t="e">
        <f>+'RT (16)'!#REF!</f>
        <v>#REF!</v>
      </c>
      <c r="F476" s="274" t="e">
        <f>+'RT (16)'!#REF!</f>
        <v>#REF!</v>
      </c>
      <c r="G476" s="274">
        <f>+'RT (16)'!A30</f>
        <v>15</v>
      </c>
      <c r="H476" s="274" t="str">
        <f>+'RT (16)'!B30</f>
        <v>Land rental fees</v>
      </c>
      <c r="I476" s="274">
        <f>+'RT (16)'!C30</f>
        <v>0</v>
      </c>
      <c r="J476" s="274">
        <f>+'RT (16)'!D30</f>
        <v>0</v>
      </c>
      <c r="K476" s="274">
        <f>+'RT (16)'!E30</f>
        <v>0</v>
      </c>
      <c r="L476" s="274">
        <f>+'RT (16)'!F30</f>
        <v>0</v>
      </c>
      <c r="M476" s="274">
        <f>+'RT (16)'!G30</f>
        <v>0</v>
      </c>
      <c r="N476" s="274">
        <f>+'RT (16)'!H30</f>
        <v>0</v>
      </c>
      <c r="O476" s="274">
        <f>+'RT (16)'!I30</f>
        <v>0</v>
      </c>
      <c r="P476" s="274">
        <f>+'RT (16)'!J30</f>
        <v>0</v>
      </c>
      <c r="Q476" s="274">
        <f>+'RT (16)'!K30</f>
        <v>0</v>
      </c>
      <c r="R476" s="274">
        <f>+'RT (16)'!L30</f>
        <v>0</v>
      </c>
      <c r="S476" s="274">
        <f>+'RT (16)'!M30</f>
        <v>0</v>
      </c>
      <c r="T476" s="178">
        <f t="shared" si="32"/>
        <v>0</v>
      </c>
      <c r="U476" s="19">
        <f t="shared" si="33"/>
        <v>0</v>
      </c>
      <c r="V476" s="178">
        <f t="shared" si="34"/>
        <v>0</v>
      </c>
      <c r="W476" s="19">
        <f t="shared" si="35"/>
        <v>0</v>
      </c>
    </row>
    <row r="477" spans="1:23" s="274" customFormat="1">
      <c r="A477" s="274">
        <v>16</v>
      </c>
      <c r="B477" s="274" t="e">
        <f>+'RT (16)'!#REF!</f>
        <v>#REF!</v>
      </c>
      <c r="C477" s="274" t="e">
        <f>+'RT (16)'!#REF!</f>
        <v>#REF!</v>
      </c>
      <c r="D477" s="274" t="e">
        <f>+'RT (16)'!#REF!</f>
        <v>#REF!</v>
      </c>
      <c r="E477" s="274" t="e">
        <f>+'RT (16)'!#REF!</f>
        <v>#REF!</v>
      </c>
      <c r="F477" s="274" t="e">
        <f>+'RT (16)'!#REF!</f>
        <v>#REF!</v>
      </c>
      <c r="G477" s="274">
        <f>+'RT (16)'!A31</f>
        <v>16</v>
      </c>
      <c r="H477" s="274" t="str">
        <f>+'RT (16)'!B31</f>
        <v>Environmental / Plantation fees</v>
      </c>
      <c r="I477" s="274">
        <f>+'RT (16)'!C31</f>
        <v>0</v>
      </c>
      <c r="J477" s="274">
        <f>+'RT (16)'!D31</f>
        <v>0</v>
      </c>
      <c r="K477" s="274">
        <f>+'RT (16)'!E31</f>
        <v>0</v>
      </c>
      <c r="L477" s="274">
        <f>+'RT (16)'!F31</f>
        <v>0</v>
      </c>
      <c r="M477" s="274">
        <f>+'RT (16)'!G31</f>
        <v>0</v>
      </c>
      <c r="N477" s="274">
        <f>+'RT (16)'!H31</f>
        <v>0</v>
      </c>
      <c r="O477" s="274">
        <f>+'RT (16)'!I31</f>
        <v>0</v>
      </c>
      <c r="P477" s="274">
        <f>+'RT (16)'!J31</f>
        <v>0</v>
      </c>
      <c r="Q477" s="274">
        <f>+'RT (16)'!K31</f>
        <v>0</v>
      </c>
      <c r="R477" s="274">
        <f>+'RT (16)'!L31</f>
        <v>0</v>
      </c>
      <c r="S477" s="274">
        <f>+'RT (16)'!M31</f>
        <v>0</v>
      </c>
      <c r="T477" s="178">
        <f t="shared" si="32"/>
        <v>0</v>
      </c>
      <c r="U477" s="19">
        <f t="shared" si="33"/>
        <v>0</v>
      </c>
      <c r="V477" s="178">
        <f t="shared" si="34"/>
        <v>0</v>
      </c>
      <c r="W477" s="19">
        <f t="shared" si="35"/>
        <v>0</v>
      </c>
    </row>
    <row r="478" spans="1:23" s="274" customFormat="1">
      <c r="A478" s="274">
        <v>16</v>
      </c>
      <c r="B478" s="274" t="e">
        <f>+'RT (16)'!#REF!</f>
        <v>#REF!</v>
      </c>
      <c r="C478" s="274" t="e">
        <f>+'RT (16)'!#REF!</f>
        <v>#REF!</v>
      </c>
      <c r="D478" s="274" t="e">
        <f>+'RT (16)'!#REF!</f>
        <v>#REF!</v>
      </c>
      <c r="E478" s="274" t="e">
        <f>+'RT (16)'!#REF!</f>
        <v>#REF!</v>
      </c>
      <c r="F478" s="274" t="e">
        <f>+'RT (16)'!#REF!</f>
        <v>#REF!</v>
      </c>
      <c r="G478" s="274">
        <f>+'RT (16)'!A32</f>
        <v>17</v>
      </c>
      <c r="H478" s="274" t="str">
        <f>+'RT (16)'!B32</f>
        <v>Other significant payments (&gt; 50,000 USD)</v>
      </c>
      <c r="I478" s="274">
        <f>+'RT (16)'!C32</f>
        <v>0</v>
      </c>
      <c r="J478" s="274">
        <f>+'RT (16)'!D32</f>
        <v>0</v>
      </c>
      <c r="K478" s="274">
        <f>+'RT (16)'!E32</f>
        <v>0</v>
      </c>
      <c r="L478" s="274">
        <f>+'RT (16)'!F32</f>
        <v>0</v>
      </c>
      <c r="M478" s="274">
        <f>+'RT (16)'!G32</f>
        <v>0</v>
      </c>
      <c r="N478" s="274">
        <f>+'RT (16)'!H32</f>
        <v>1563497.41</v>
      </c>
      <c r="O478" s="274">
        <f>+'RT (16)'!I32</f>
        <v>0</v>
      </c>
      <c r="P478" s="274">
        <f>+'RT (16)'!J32</f>
        <v>1563497.41</v>
      </c>
      <c r="Q478" s="274">
        <f>+'RT (16)'!K32</f>
        <v>0</v>
      </c>
      <c r="R478" s="274">
        <f>+'RT (16)'!L32</f>
        <v>-1563497.41</v>
      </c>
      <c r="S478" s="274" t="str">
        <f>+'RT (16)'!M32</f>
        <v>Not material difference</v>
      </c>
      <c r="T478" s="178">
        <f t="shared" si="32"/>
        <v>0</v>
      </c>
      <c r="U478" s="19">
        <f t="shared" si="33"/>
        <v>-1563497.41</v>
      </c>
      <c r="V478" s="178">
        <f t="shared" si="34"/>
        <v>0</v>
      </c>
      <c r="W478" s="19">
        <f t="shared" si="35"/>
        <v>-1563497.41</v>
      </c>
    </row>
    <row r="479" spans="1:23" s="274" customFormat="1">
      <c r="A479" s="274">
        <v>16</v>
      </c>
      <c r="B479" s="274" t="e">
        <f>+'RT (16)'!#REF!</f>
        <v>#REF!</v>
      </c>
      <c r="C479" s="274" t="e">
        <f>+'RT (16)'!#REF!</f>
        <v>#REF!</v>
      </c>
      <c r="D479" s="274" t="e">
        <f>+'RT (16)'!#REF!</f>
        <v>#REF!</v>
      </c>
      <c r="E479" s="274" t="e">
        <f>+'RT (16)'!#REF!</f>
        <v>#REF!</v>
      </c>
      <c r="F479" s="274" t="e">
        <f>+'RT (16)'!#REF!</f>
        <v>#REF!</v>
      </c>
      <c r="G479" s="274">
        <f>+'RT (16)'!A33</f>
        <v>0</v>
      </c>
      <c r="H479" s="274">
        <f>+'RT (16)'!B33</f>
        <v>0</v>
      </c>
      <c r="I479" s="274">
        <f>+'RT (16)'!C33</f>
        <v>0</v>
      </c>
      <c r="J479" s="274">
        <f>+'RT (16)'!D33</f>
        <v>0</v>
      </c>
      <c r="K479" s="274">
        <f>+'RT (16)'!E33</f>
        <v>0</v>
      </c>
      <c r="L479" s="274">
        <f>+'RT (16)'!F33</f>
        <v>0</v>
      </c>
      <c r="M479" s="274">
        <f>+'RT (16)'!G33</f>
        <v>0</v>
      </c>
      <c r="N479" s="274">
        <f>+'RT (16)'!H33</f>
        <v>0</v>
      </c>
      <c r="O479" s="274">
        <f>+'RT (16)'!I33</f>
        <v>0</v>
      </c>
      <c r="P479" s="274">
        <f>+'RT (16)'!J33</f>
        <v>0</v>
      </c>
      <c r="Q479" s="274">
        <f>+'RT (16)'!K33</f>
        <v>0</v>
      </c>
      <c r="R479" s="274">
        <f>+'RT (16)'!L33</f>
        <v>0</v>
      </c>
      <c r="S479" s="274">
        <f>+'RT (16)'!M33</f>
        <v>0</v>
      </c>
      <c r="T479" s="178">
        <f t="shared" si="32"/>
        <v>0</v>
      </c>
      <c r="U479" s="19">
        <f t="shared" si="33"/>
        <v>0</v>
      </c>
      <c r="V479" s="178">
        <f t="shared" si="34"/>
        <v>0</v>
      </c>
      <c r="W479" s="19">
        <f t="shared" si="35"/>
        <v>0</v>
      </c>
    </row>
    <row r="480" spans="1:23" s="274" customFormat="1">
      <c r="A480" s="274">
        <v>16</v>
      </c>
      <c r="B480" s="274" t="e">
        <f>+'RT (16)'!#REF!</f>
        <v>#REF!</v>
      </c>
      <c r="C480" s="274" t="e">
        <f>+'RT (16)'!#REF!</f>
        <v>#REF!</v>
      </c>
      <c r="D480" s="274" t="e">
        <f>+'RT (16)'!#REF!</f>
        <v>#REF!</v>
      </c>
      <c r="E480" s="274" t="e">
        <f>+'RT (16)'!#REF!</f>
        <v>#REF!</v>
      </c>
      <c r="F480" s="274" t="e">
        <f>+'RT (16)'!#REF!</f>
        <v>#REF!</v>
      </c>
      <c r="G480" s="274">
        <f>+'RT (16)'!A34</f>
        <v>0</v>
      </c>
      <c r="H480" s="274">
        <f>+'RT (16)'!B34</f>
        <v>0</v>
      </c>
      <c r="I480" s="274">
        <f>+'RT (16)'!C34</f>
        <v>0</v>
      </c>
      <c r="J480" s="274">
        <f>+'RT (16)'!D34</f>
        <v>0</v>
      </c>
      <c r="K480" s="274">
        <f>+'RT (16)'!E34</f>
        <v>0</v>
      </c>
      <c r="L480" s="274">
        <f>+'RT (16)'!F34</f>
        <v>0</v>
      </c>
      <c r="M480" s="274">
        <f>+'RT (16)'!G34</f>
        <v>0</v>
      </c>
      <c r="N480" s="274">
        <f>+'RT (16)'!H34</f>
        <v>0</v>
      </c>
      <c r="O480" s="274">
        <f>+'RT (16)'!I34</f>
        <v>0</v>
      </c>
      <c r="P480" s="274">
        <f>+'RT (16)'!J34</f>
        <v>0</v>
      </c>
      <c r="Q480" s="274">
        <f>+'RT (16)'!K34</f>
        <v>0</v>
      </c>
      <c r="R480" s="274">
        <f>+'RT (16)'!L34</f>
        <v>0</v>
      </c>
      <c r="S480" s="274">
        <f>+'RT (16)'!M34</f>
        <v>0</v>
      </c>
      <c r="T480" s="178">
        <f t="shared" si="32"/>
        <v>0</v>
      </c>
      <c r="U480" s="19">
        <f t="shared" si="33"/>
        <v>0</v>
      </c>
      <c r="V480" s="178">
        <f t="shared" si="34"/>
        <v>0</v>
      </c>
      <c r="W480" s="19">
        <f t="shared" si="35"/>
        <v>0</v>
      </c>
    </row>
    <row r="481" spans="1:23" s="274" customFormat="1">
      <c r="A481" s="274">
        <v>16</v>
      </c>
      <c r="B481" s="274" t="e">
        <f>+'RT (16)'!#REF!</f>
        <v>#REF!</v>
      </c>
      <c r="C481" s="274" t="e">
        <f>+'RT (16)'!#REF!</f>
        <v>#REF!</v>
      </c>
      <c r="D481" s="274" t="e">
        <f>+'RT (16)'!#REF!</f>
        <v>#REF!</v>
      </c>
      <c r="E481" s="274" t="e">
        <f>+'RT (16)'!#REF!</f>
        <v>#REF!</v>
      </c>
      <c r="F481" s="274" t="e">
        <f>+'RT (16)'!#REF!</f>
        <v>#REF!</v>
      </c>
      <c r="G481" s="274">
        <f>+'RT (16)'!A35</f>
        <v>0</v>
      </c>
      <c r="H481" s="274">
        <f>+'RT (16)'!B35</f>
        <v>0</v>
      </c>
      <c r="I481" s="274">
        <f>+'RT (16)'!C35</f>
        <v>0</v>
      </c>
      <c r="J481" s="274">
        <f>+'RT (16)'!D35</f>
        <v>0</v>
      </c>
      <c r="K481" s="274">
        <f>+'RT (16)'!E35</f>
        <v>0</v>
      </c>
      <c r="L481" s="274">
        <f>+'RT (16)'!F35</f>
        <v>0</v>
      </c>
      <c r="M481" s="274">
        <f>+'RT (16)'!G35</f>
        <v>0</v>
      </c>
      <c r="N481" s="274">
        <f>+'RT (16)'!H35</f>
        <v>0</v>
      </c>
      <c r="O481" s="274">
        <f>+'RT (16)'!I35</f>
        <v>0</v>
      </c>
      <c r="P481" s="274">
        <f>+'RT (16)'!J35</f>
        <v>0</v>
      </c>
      <c r="Q481" s="274">
        <f>+'RT (16)'!K35</f>
        <v>0</v>
      </c>
      <c r="R481" s="274">
        <f>+'RT (16)'!L35</f>
        <v>0</v>
      </c>
      <c r="S481" s="274">
        <f>+'RT (16)'!M35</f>
        <v>0</v>
      </c>
      <c r="T481" s="178">
        <f t="shared" si="32"/>
        <v>0</v>
      </c>
      <c r="U481" s="19">
        <f t="shared" si="33"/>
        <v>0</v>
      </c>
      <c r="V481" s="178">
        <f t="shared" si="34"/>
        <v>0</v>
      </c>
      <c r="W481" s="19">
        <f t="shared" si="35"/>
        <v>0</v>
      </c>
    </row>
    <row r="482" spans="1:23" s="274" customFormat="1">
      <c r="A482" s="274">
        <v>16</v>
      </c>
      <c r="B482" s="274" t="e">
        <f>+'RT (16)'!#REF!</f>
        <v>#REF!</v>
      </c>
      <c r="C482" s="274" t="e">
        <f>+'RT (16)'!#REF!</f>
        <v>#REF!</v>
      </c>
      <c r="D482" s="274" t="e">
        <f>+'RT (16)'!#REF!</f>
        <v>#REF!</v>
      </c>
      <c r="E482" s="274" t="e">
        <f>+'RT (16)'!#REF!</f>
        <v>#REF!</v>
      </c>
      <c r="F482" s="274" t="e">
        <f>+'RT (16)'!#REF!</f>
        <v>#REF!</v>
      </c>
      <c r="G482" s="274">
        <f>+'RT (16)'!A36</f>
        <v>0</v>
      </c>
      <c r="H482" s="274" t="str">
        <f>+'RT (16)'!B36</f>
        <v>States/regions</v>
      </c>
      <c r="I482" s="274">
        <f>+'RT (16)'!C36</f>
        <v>0</v>
      </c>
      <c r="J482" s="274">
        <f>+'RT (16)'!D36</f>
        <v>0</v>
      </c>
      <c r="K482" s="274">
        <f>+'RT (16)'!E36</f>
        <v>0</v>
      </c>
      <c r="L482" s="274">
        <f>+'RT (16)'!F36</f>
        <v>0</v>
      </c>
      <c r="M482" s="274">
        <f>+'RT (16)'!G36</f>
        <v>0</v>
      </c>
      <c r="N482" s="274">
        <f>+'RT (16)'!H36</f>
        <v>0</v>
      </c>
      <c r="O482" s="274">
        <f>+'RT (16)'!I36</f>
        <v>0</v>
      </c>
      <c r="P482" s="274">
        <f>+'RT (16)'!J36</f>
        <v>0</v>
      </c>
      <c r="Q482" s="274">
        <f>+'RT (16)'!K36</f>
        <v>0</v>
      </c>
      <c r="R482" s="274">
        <f>+'RT (16)'!L36</f>
        <v>0</v>
      </c>
      <c r="S482" s="274">
        <f>+'RT (16)'!M36</f>
        <v>0</v>
      </c>
      <c r="T482" s="178">
        <f t="shared" si="32"/>
        <v>0</v>
      </c>
      <c r="U482" s="19">
        <f t="shared" si="33"/>
        <v>0</v>
      </c>
      <c r="V482" s="178">
        <f t="shared" si="34"/>
        <v>0</v>
      </c>
      <c r="W482" s="19">
        <f t="shared" si="35"/>
        <v>0</v>
      </c>
    </row>
    <row r="483" spans="1:23" s="274" customFormat="1">
      <c r="A483" s="274">
        <v>16</v>
      </c>
      <c r="B483" s="274" t="e">
        <f>+'RT (16)'!#REF!</f>
        <v>#REF!</v>
      </c>
      <c r="C483" s="274" t="e">
        <f>+'RT (16)'!#REF!</f>
        <v>#REF!</v>
      </c>
      <c r="D483" s="274" t="e">
        <f>+'RT (16)'!#REF!</f>
        <v>#REF!</v>
      </c>
      <c r="E483" s="274" t="e">
        <f>+'RT (16)'!#REF!</f>
        <v>#REF!</v>
      </c>
      <c r="F483" s="274" t="e">
        <f>+'RT (16)'!#REF!</f>
        <v>#REF!</v>
      </c>
      <c r="G483" s="274">
        <f>+'RT (16)'!A37</f>
        <v>18</v>
      </c>
      <c r="H483" s="274" t="str">
        <f>+'RT (16)'!B37</f>
        <v>Contribution to the State/region social development fund</v>
      </c>
      <c r="I483" s="274">
        <f>+'RT (16)'!C37</f>
        <v>0</v>
      </c>
      <c r="J483" s="274">
        <f>+'RT (16)'!D37</f>
        <v>0</v>
      </c>
      <c r="K483" s="274">
        <f>+'RT (16)'!E37</f>
        <v>0</v>
      </c>
      <c r="L483" s="274">
        <f>+'RT (16)'!F37</f>
        <v>0</v>
      </c>
      <c r="M483" s="274">
        <f>+'RT (16)'!G37</f>
        <v>0</v>
      </c>
      <c r="N483" s="274">
        <f>+'RT (16)'!H37</f>
        <v>0</v>
      </c>
      <c r="O483" s="274">
        <f>+'RT (16)'!I37</f>
        <v>0</v>
      </c>
      <c r="P483" s="274">
        <f>+'RT (16)'!J37</f>
        <v>0</v>
      </c>
      <c r="Q483" s="274">
        <f>+'RT (16)'!K37</f>
        <v>0</v>
      </c>
      <c r="R483" s="274">
        <f>+'RT (16)'!L37</f>
        <v>0</v>
      </c>
      <c r="S483" s="274">
        <f>+'RT (16)'!M37</f>
        <v>0</v>
      </c>
      <c r="T483" s="178">
        <f t="shared" si="32"/>
        <v>0</v>
      </c>
      <c r="U483" s="19">
        <f t="shared" si="33"/>
        <v>0</v>
      </c>
      <c r="V483" s="178">
        <f t="shared" si="34"/>
        <v>0</v>
      </c>
      <c r="W483" s="19">
        <f t="shared" si="35"/>
        <v>0</v>
      </c>
    </row>
    <row r="484" spans="1:23" s="274" customFormat="1">
      <c r="A484" s="274">
        <v>16</v>
      </c>
      <c r="B484" s="274" t="e">
        <f>+'RT (16)'!#REF!</f>
        <v>#REF!</v>
      </c>
      <c r="C484" s="274" t="e">
        <f>+'RT (16)'!#REF!</f>
        <v>#REF!</v>
      </c>
      <c r="D484" s="274" t="e">
        <f>+'RT (16)'!#REF!</f>
        <v>#REF!</v>
      </c>
      <c r="E484" s="274" t="e">
        <f>+'RT (16)'!#REF!</f>
        <v>#REF!</v>
      </c>
      <c r="F484" s="274" t="e">
        <f>+'RT (16)'!#REF!</f>
        <v>#REF!</v>
      </c>
      <c r="G484" s="274">
        <f>+'RT (16)'!A38</f>
        <v>0</v>
      </c>
      <c r="H484" s="274" t="str">
        <f>+'RT (16)'!B38</f>
        <v>Social payments</v>
      </c>
      <c r="I484" s="274">
        <f>+'RT (16)'!C38</f>
        <v>0</v>
      </c>
      <c r="J484" s="274">
        <f>+'RT (16)'!D38</f>
        <v>2040000</v>
      </c>
      <c r="K484" s="274">
        <f>+'RT (16)'!E38</f>
        <v>0</v>
      </c>
      <c r="L484" s="274">
        <f>+'RT (16)'!F38</f>
        <v>2040000</v>
      </c>
      <c r="M484" s="274">
        <f>+'RT (16)'!G38</f>
        <v>0</v>
      </c>
      <c r="N484" s="274">
        <f>+'RT (16)'!H38</f>
        <v>0</v>
      </c>
      <c r="O484" s="274">
        <f>+'RT (16)'!I38</f>
        <v>0</v>
      </c>
      <c r="P484" s="274">
        <f>+'RT (16)'!J38</f>
        <v>0</v>
      </c>
      <c r="Q484" s="274">
        <f>+'RT (16)'!K38</f>
        <v>0</v>
      </c>
      <c r="R484" s="274">
        <f>+'RT (16)'!L38</f>
        <v>0</v>
      </c>
      <c r="S484" s="274">
        <f>+'RT (16)'!M38</f>
        <v>0</v>
      </c>
      <c r="T484" s="178">
        <f t="shared" si="32"/>
        <v>2040000</v>
      </c>
      <c r="U484" s="19">
        <f t="shared" si="33"/>
        <v>0</v>
      </c>
      <c r="V484" s="178">
        <f t="shared" si="34"/>
        <v>0</v>
      </c>
      <c r="W484" s="19">
        <f t="shared" si="35"/>
        <v>0</v>
      </c>
    </row>
    <row r="485" spans="1:23" s="274" customFormat="1">
      <c r="A485" s="274">
        <v>16</v>
      </c>
      <c r="B485" s="274" t="e">
        <f>+'RT (16)'!#REF!</f>
        <v>#REF!</v>
      </c>
      <c r="C485" s="274" t="e">
        <f>+'RT (16)'!#REF!</f>
        <v>#REF!</v>
      </c>
      <c r="D485" s="274" t="e">
        <f>+'RT (16)'!#REF!</f>
        <v>#REF!</v>
      </c>
      <c r="E485" s="274" t="e">
        <f>+'RT (16)'!#REF!</f>
        <v>#REF!</v>
      </c>
      <c r="F485" s="274" t="e">
        <f>+'RT (16)'!#REF!</f>
        <v>#REF!</v>
      </c>
      <c r="G485" s="274">
        <f>+'RT (16)'!A39</f>
        <v>19</v>
      </c>
      <c r="H485" s="274" t="str">
        <f>+'RT (16)'!B39</f>
        <v>Mandatory Corporate Social Responsibility</v>
      </c>
      <c r="I485" s="274">
        <f>+'RT (16)'!C39</f>
        <v>0</v>
      </c>
      <c r="J485" s="274">
        <f>+'RT (16)'!D39</f>
        <v>0</v>
      </c>
      <c r="K485" s="274">
        <f>+'RT (16)'!E39</f>
        <v>0</v>
      </c>
      <c r="L485" s="274">
        <f>+'RT (16)'!F39</f>
        <v>0</v>
      </c>
      <c r="M485" s="274">
        <f>+'RT (16)'!G39</f>
        <v>0</v>
      </c>
      <c r="N485" s="274">
        <f>+'RT (16)'!H39</f>
        <v>0</v>
      </c>
      <c r="O485" s="274">
        <f>+'RT (16)'!I39</f>
        <v>0</v>
      </c>
      <c r="P485" s="274">
        <f>+'RT (16)'!J39</f>
        <v>0</v>
      </c>
      <c r="Q485" s="274">
        <f>+'RT (16)'!K39</f>
        <v>0</v>
      </c>
      <c r="R485" s="274">
        <f>+'RT (16)'!L39</f>
        <v>0</v>
      </c>
      <c r="S485" s="274">
        <f>+'RT (16)'!M39</f>
        <v>0</v>
      </c>
      <c r="T485" s="178">
        <f t="shared" si="32"/>
        <v>0</v>
      </c>
      <c r="U485" s="19">
        <f t="shared" si="33"/>
        <v>0</v>
      </c>
      <c r="V485" s="178">
        <f t="shared" si="34"/>
        <v>0</v>
      </c>
      <c r="W485" s="19">
        <f t="shared" si="35"/>
        <v>0</v>
      </c>
    </row>
    <row r="486" spans="1:23" s="274" customFormat="1">
      <c r="A486" s="274">
        <v>16</v>
      </c>
      <c r="B486" s="274" t="e">
        <f>+'RT (16)'!#REF!</f>
        <v>#REF!</v>
      </c>
      <c r="C486" s="274" t="e">
        <f>+'RT (16)'!#REF!</f>
        <v>#REF!</v>
      </c>
      <c r="D486" s="274" t="e">
        <f>+'RT (16)'!#REF!</f>
        <v>#REF!</v>
      </c>
      <c r="E486" s="274" t="e">
        <f>+'RT (16)'!#REF!</f>
        <v>#REF!</v>
      </c>
      <c r="F486" s="274" t="e">
        <f>+'RT (16)'!#REF!</f>
        <v>#REF!</v>
      </c>
      <c r="G486" s="274">
        <f>+'RT (16)'!A40</f>
        <v>20</v>
      </c>
      <c r="H486" s="274" t="str">
        <f>+'RT (16)'!B40</f>
        <v>Voluntary Corporate Social Responsibility</v>
      </c>
      <c r="I486" s="274">
        <f>+'RT (16)'!C40</f>
        <v>0</v>
      </c>
      <c r="J486" s="274">
        <f>+'RT (16)'!D40</f>
        <v>2040000</v>
      </c>
      <c r="K486" s="274">
        <f>+'RT (16)'!E40</f>
        <v>0</v>
      </c>
      <c r="L486" s="274">
        <f>+'RT (16)'!F40</f>
        <v>2040000</v>
      </c>
      <c r="M486" s="274">
        <f>+'RT (16)'!G40</f>
        <v>0</v>
      </c>
      <c r="N486" s="274">
        <f>+'RT (16)'!H40</f>
        <v>0</v>
      </c>
      <c r="O486" s="274">
        <f>+'RT (16)'!I40</f>
        <v>0</v>
      </c>
      <c r="P486" s="274">
        <f>+'RT (16)'!J40</f>
        <v>0</v>
      </c>
      <c r="Q486" s="274">
        <f>+'RT (16)'!K40</f>
        <v>0</v>
      </c>
      <c r="R486" s="274">
        <f>+'RT (16)'!L40</f>
        <v>0</v>
      </c>
      <c r="S486" s="274">
        <f>+'RT (16)'!M40</f>
        <v>0</v>
      </c>
      <c r="T486" s="178">
        <f t="shared" si="32"/>
        <v>2040000</v>
      </c>
      <c r="U486" s="19">
        <f t="shared" si="33"/>
        <v>0</v>
      </c>
      <c r="V486" s="178">
        <f t="shared" si="34"/>
        <v>0</v>
      </c>
      <c r="W486" s="19">
        <f t="shared" si="35"/>
        <v>0</v>
      </c>
    </row>
    <row r="487" spans="1:23" s="274" customFormat="1">
      <c r="A487" s="274">
        <v>16</v>
      </c>
      <c r="B487" s="274" t="e">
        <f>+'RT (16)'!#REF!</f>
        <v>#REF!</v>
      </c>
      <c r="C487" s="274" t="e">
        <f>+'RT (16)'!#REF!</f>
        <v>#REF!</v>
      </c>
      <c r="D487" s="274" t="e">
        <f>+'RT (16)'!#REF!</f>
        <v>#REF!</v>
      </c>
      <c r="E487" s="274" t="e">
        <f>+'RT (16)'!#REF!</f>
        <v>#REF!</v>
      </c>
      <c r="F487" s="274" t="e">
        <f>+'RT (16)'!#REF!</f>
        <v>#REF!</v>
      </c>
      <c r="G487" s="274">
        <f>+'RT (16)'!A41</f>
        <v>0</v>
      </c>
      <c r="H487" s="274" t="str">
        <f>+'RT (16)'!B41</f>
        <v>Total payments in cash</v>
      </c>
      <c r="I487" s="274">
        <f>+'RT (16)'!C41</f>
        <v>0</v>
      </c>
      <c r="J487" s="274">
        <f>+'RT (16)'!D41</f>
        <v>4415253.46</v>
      </c>
      <c r="K487" s="274">
        <f>+'RT (16)'!E41</f>
        <v>0</v>
      </c>
      <c r="L487" s="274">
        <f>+'RT (16)'!F41</f>
        <v>4415253.46</v>
      </c>
      <c r="M487" s="274">
        <f>+'RT (16)'!G41</f>
        <v>0</v>
      </c>
      <c r="N487" s="274">
        <f>+'RT (16)'!H41</f>
        <v>24463142.41</v>
      </c>
      <c r="O487" s="274">
        <f>+'RT (16)'!I41</f>
        <v>0</v>
      </c>
      <c r="P487" s="274">
        <f>+'RT (16)'!J41</f>
        <v>24463142.41</v>
      </c>
      <c r="Q487" s="274">
        <f>+'RT (16)'!K41</f>
        <v>0</v>
      </c>
      <c r="R487" s="274">
        <f>+'RT (16)'!L41</f>
        <v>-20047888.949999999</v>
      </c>
      <c r="S487" s="274">
        <f>+'RT (16)'!M41</f>
        <v>0</v>
      </c>
      <c r="T487" s="178">
        <f>+IF((J487-N487)&gt;0,(J487-N487),0)</f>
        <v>0</v>
      </c>
      <c r="U487" s="19">
        <f>+IF((J487-N487)&lt;=0,(J487-N487),0)</f>
        <v>-20047888.949999999</v>
      </c>
      <c r="V487" s="178">
        <f>+IF(R487&gt;0,R487,0)</f>
        <v>0</v>
      </c>
      <c r="W487" s="19">
        <f>+IF(R487&lt;=0,R487,0)</f>
        <v>-20047888.949999999</v>
      </c>
    </row>
    <row r="488" spans="1:23" s="274" customFormat="1">
      <c r="A488" s="274">
        <v>17</v>
      </c>
      <c r="B488" s="274" t="e">
        <f>+'RT (17)'!#REF!</f>
        <v>#REF!</v>
      </c>
      <c r="C488" s="274" t="e">
        <f>+'RT (17)'!#REF!</f>
        <v>#REF!</v>
      </c>
      <c r="D488" s="274" t="e">
        <f>+'RT (17)'!#REF!</f>
        <v>#REF!</v>
      </c>
      <c r="E488" s="274" t="e">
        <f>+'RT (17)'!#REF!</f>
        <v>#REF!</v>
      </c>
      <c r="F488" s="274" t="e">
        <f>+'RT (17)'!#REF!</f>
        <v>#REF!</v>
      </c>
      <c r="G488" s="274">
        <f>+'RT (17)'!A9</f>
        <v>0</v>
      </c>
      <c r="H488" s="274" t="str">
        <f>+'RT (17)'!B9</f>
        <v>Payments in kind</v>
      </c>
      <c r="I488" s="274">
        <f>+'RT (17)'!C9</f>
        <v>0</v>
      </c>
      <c r="J488" s="274">
        <f>+'RT (17)'!D9</f>
        <v>0</v>
      </c>
      <c r="K488" s="274">
        <f>+'RT (17)'!E9</f>
        <v>0</v>
      </c>
      <c r="L488" s="274">
        <f>+'RT (17)'!F9</f>
        <v>0</v>
      </c>
      <c r="M488" s="274">
        <f>+'RT (17)'!G9</f>
        <v>0</v>
      </c>
      <c r="N488" s="274">
        <f>+'RT (17)'!H9</f>
        <v>0</v>
      </c>
      <c r="O488" s="274">
        <f>+'RT (17)'!I9</f>
        <v>0</v>
      </c>
      <c r="P488" s="274">
        <f>+'RT (17)'!J9</f>
        <v>0</v>
      </c>
      <c r="Q488" s="274">
        <f>+'RT (17)'!K9</f>
        <v>0</v>
      </c>
      <c r="R488" s="274">
        <f>+'RT (17)'!L9</f>
        <v>0</v>
      </c>
      <c r="S488" s="274">
        <f>+'RT (17)'!M9</f>
        <v>0</v>
      </c>
      <c r="T488" s="178">
        <f>+IF((J488-N488)&gt;0,(J488-N488),0)</f>
        <v>0</v>
      </c>
      <c r="U488" s="19">
        <f>+IF((J488-N488)&lt;=0,(J488-N488),0)</f>
        <v>0</v>
      </c>
      <c r="V488" s="178">
        <f>+IF(R488&gt;0,R488,0)</f>
        <v>0</v>
      </c>
      <c r="W488" s="19">
        <f>+IF(R488&lt;=0,R488,0)</f>
        <v>0</v>
      </c>
    </row>
    <row r="489" spans="1:23" s="274" customFormat="1">
      <c r="A489" s="274">
        <v>17</v>
      </c>
      <c r="B489" s="274" t="e">
        <f>+'RT (17)'!#REF!</f>
        <v>#REF!</v>
      </c>
      <c r="C489" s="274" t="e">
        <f>+'RT (17)'!#REF!</f>
        <v>#REF!</v>
      </c>
      <c r="D489" s="274" t="e">
        <f>+'RT (17)'!#REF!</f>
        <v>#REF!</v>
      </c>
      <c r="E489" s="274" t="e">
        <f>+'RT (17)'!#REF!</f>
        <v>#REF!</v>
      </c>
      <c r="F489" s="274" t="e">
        <f>+'RT (17)'!#REF!</f>
        <v>#REF!</v>
      </c>
      <c r="G489" s="274">
        <f>+'RT (17)'!A10</f>
        <v>0</v>
      </c>
      <c r="H489" s="274" t="str">
        <f>+'RT (17)'!B10</f>
        <v>Ferro Nickel</v>
      </c>
      <c r="I489" s="274">
        <f>+'RT (17)'!C10</f>
        <v>0</v>
      </c>
      <c r="J489" s="274">
        <f>+'RT (17)'!D10</f>
        <v>63</v>
      </c>
      <c r="K489" s="274">
        <f>+'RT (17)'!E10</f>
        <v>0</v>
      </c>
      <c r="L489" s="274">
        <f>+'RT (17)'!F10</f>
        <v>63</v>
      </c>
      <c r="M489" s="274">
        <f>+'RT (17)'!G10</f>
        <v>0</v>
      </c>
      <c r="N489" s="274">
        <f>+'RT (17)'!H10</f>
        <v>63</v>
      </c>
      <c r="O489" s="274">
        <f>+'RT (17)'!I10</f>
        <v>0</v>
      </c>
      <c r="P489" s="274">
        <f>+'RT (17)'!J10</f>
        <v>63</v>
      </c>
      <c r="Q489" s="274">
        <f>+'RT (17)'!K10</f>
        <v>0</v>
      </c>
      <c r="R489" s="274">
        <f>+'RT (17)'!L10</f>
        <v>0</v>
      </c>
      <c r="S489" s="274">
        <f>+'RT (17)'!M10</f>
        <v>0</v>
      </c>
      <c r="T489" s="178">
        <f t="shared" ref="T489:T520" si="36">+IF((J489-N489)&gt;0,(J489-N489),0)</f>
        <v>0</v>
      </c>
      <c r="U489" s="19">
        <f t="shared" ref="U489:U520" si="37">+IF((J489-N489)&lt;=0,(J489-N489),0)</f>
        <v>0</v>
      </c>
      <c r="V489" s="178">
        <f t="shared" ref="V489:V520" si="38">+IF(R489&gt;0,R489,0)</f>
        <v>0</v>
      </c>
      <c r="W489" s="19">
        <f t="shared" ref="W489:W520" si="39">+IF(R489&lt;=0,R489,0)</f>
        <v>0</v>
      </c>
    </row>
    <row r="490" spans="1:23" s="274" customFormat="1">
      <c r="A490" s="274">
        <v>17</v>
      </c>
      <c r="B490" s="274" t="e">
        <f>+'RT (17)'!#REF!</f>
        <v>#REF!</v>
      </c>
      <c r="C490" s="274" t="e">
        <f>+'RT (17)'!#REF!</f>
        <v>#REF!</v>
      </c>
      <c r="D490" s="274" t="e">
        <f>+'RT (17)'!#REF!</f>
        <v>#REF!</v>
      </c>
      <c r="E490" s="274" t="e">
        <f>+'RT (17)'!#REF!</f>
        <v>#REF!</v>
      </c>
      <c r="F490" s="274" t="e">
        <f>+'RT (17)'!#REF!</f>
        <v>#REF!</v>
      </c>
      <c r="G490" s="274">
        <f>+'RT (17)'!A11</f>
        <v>1</v>
      </c>
      <c r="H490" s="274" t="str">
        <f>+'RT (17)'!B11</f>
        <v>Production Split (Government and SOEs share)</v>
      </c>
      <c r="I490" s="274">
        <f>+'RT (17)'!C11</f>
        <v>0</v>
      </c>
      <c r="J490" s="274">
        <f>+'RT (17)'!D11</f>
        <v>63</v>
      </c>
      <c r="K490" s="274">
        <f>+'RT (17)'!E11</f>
        <v>0</v>
      </c>
      <c r="L490" s="274">
        <f>+'RT (17)'!F11</f>
        <v>63</v>
      </c>
      <c r="M490" s="274">
        <f>+'RT (17)'!G11</f>
        <v>0</v>
      </c>
      <c r="N490" s="274">
        <f>+'RT (17)'!H11</f>
        <v>63</v>
      </c>
      <c r="O490" s="274">
        <f>+'RT (17)'!I11</f>
        <v>0</v>
      </c>
      <c r="P490" s="274">
        <f>+'RT (17)'!J11</f>
        <v>63</v>
      </c>
      <c r="Q490" s="274">
        <f>+'RT (17)'!K11</f>
        <v>0</v>
      </c>
      <c r="R490" s="274">
        <f>+'RT (17)'!L11</f>
        <v>0</v>
      </c>
      <c r="S490" s="274">
        <f>+'RT (17)'!M11</f>
        <v>0</v>
      </c>
      <c r="T490" s="178">
        <f t="shared" si="36"/>
        <v>0</v>
      </c>
      <c r="U490" s="19">
        <f t="shared" si="37"/>
        <v>0</v>
      </c>
      <c r="V490" s="178">
        <f t="shared" si="38"/>
        <v>0</v>
      </c>
      <c r="W490" s="19">
        <f t="shared" si="39"/>
        <v>0</v>
      </c>
    </row>
    <row r="491" spans="1:23" s="274" customFormat="1">
      <c r="A491" s="274">
        <v>17</v>
      </c>
      <c r="B491" s="274" t="e">
        <f>+'RT (17)'!#REF!</f>
        <v>#REF!</v>
      </c>
      <c r="C491" s="274" t="e">
        <f>+'RT (17)'!#REF!</f>
        <v>#REF!</v>
      </c>
      <c r="D491" s="274" t="e">
        <f>+'RT (17)'!#REF!</f>
        <v>#REF!</v>
      </c>
      <c r="E491" s="274" t="e">
        <f>+'RT (17)'!#REF!</f>
        <v>#REF!</v>
      </c>
      <c r="F491" s="274" t="e">
        <f>+'RT (17)'!#REF!</f>
        <v>#REF!</v>
      </c>
      <c r="G491" s="274">
        <f>+'RT (17)'!A12</f>
        <v>2</v>
      </c>
      <c r="H491" s="274" t="str">
        <f>+'RT (17)'!B12</f>
        <v>Royalties</v>
      </c>
      <c r="I491" s="274">
        <f>+'RT (17)'!C12</f>
        <v>0</v>
      </c>
      <c r="J491" s="274">
        <f>+'RT (17)'!D12</f>
        <v>0</v>
      </c>
      <c r="K491" s="274">
        <f>+'RT (17)'!E12</f>
        <v>0</v>
      </c>
      <c r="L491" s="274">
        <f>+'RT (17)'!F12</f>
        <v>0</v>
      </c>
      <c r="M491" s="274">
        <f>+'RT (17)'!G12</f>
        <v>0</v>
      </c>
      <c r="N491" s="274">
        <f>+'RT (17)'!H12</f>
        <v>0</v>
      </c>
      <c r="O491" s="274">
        <f>+'RT (17)'!I12</f>
        <v>0</v>
      </c>
      <c r="P491" s="274">
        <f>+'RT (17)'!J12</f>
        <v>0</v>
      </c>
      <c r="Q491" s="274">
        <f>+'RT (17)'!K12</f>
        <v>0</v>
      </c>
      <c r="R491" s="274">
        <f>+'RT (17)'!L12</f>
        <v>0</v>
      </c>
      <c r="S491" s="274">
        <f>+'RT (17)'!M12</f>
        <v>0</v>
      </c>
      <c r="T491" s="178">
        <f t="shared" si="36"/>
        <v>0</v>
      </c>
      <c r="U491" s="19">
        <f t="shared" si="37"/>
        <v>0</v>
      </c>
      <c r="V491" s="178">
        <f t="shared" si="38"/>
        <v>0</v>
      </c>
      <c r="W491" s="19">
        <f t="shared" si="39"/>
        <v>0</v>
      </c>
    </row>
    <row r="492" spans="1:23" s="274" customFormat="1">
      <c r="A492" s="274">
        <v>17</v>
      </c>
      <c r="B492" s="274" t="e">
        <f>+'RT (17)'!#REF!</f>
        <v>#REF!</v>
      </c>
      <c r="C492" s="274" t="e">
        <f>+'RT (17)'!#REF!</f>
        <v>#REF!</v>
      </c>
      <c r="D492" s="274" t="e">
        <f>+'RT (17)'!#REF!</f>
        <v>#REF!</v>
      </c>
      <c r="E492" s="274" t="e">
        <f>+'RT (17)'!#REF!</f>
        <v>#REF!</v>
      </c>
      <c r="F492" s="274" t="e">
        <f>+'RT (17)'!#REF!</f>
        <v>#REF!</v>
      </c>
      <c r="G492" s="274">
        <f>+'RT (17)'!A13</f>
        <v>0</v>
      </c>
      <c r="H492" s="274" t="str">
        <f>+'RT (17)'!B13</f>
        <v>Payments in cash</v>
      </c>
      <c r="I492" s="274">
        <f>+'RT (17)'!C13</f>
        <v>0</v>
      </c>
      <c r="J492" s="274">
        <f>+'RT (17)'!D13</f>
        <v>0</v>
      </c>
      <c r="K492" s="274">
        <f>+'RT (17)'!E13</f>
        <v>0</v>
      </c>
      <c r="L492" s="274">
        <f>+'RT (17)'!F13</f>
        <v>0</v>
      </c>
      <c r="M492" s="274">
        <f>+'RT (17)'!G13</f>
        <v>0</v>
      </c>
      <c r="N492" s="274">
        <f>+'RT (17)'!H13</f>
        <v>0</v>
      </c>
      <c r="O492" s="274">
        <f>+'RT (17)'!I13</f>
        <v>0</v>
      </c>
      <c r="P492" s="274">
        <f>+'RT (17)'!J13</f>
        <v>0</v>
      </c>
      <c r="Q492" s="274">
        <f>+'RT (17)'!K13</f>
        <v>0</v>
      </c>
      <c r="R492" s="274">
        <f>+'RT (17)'!L13</f>
        <v>0</v>
      </c>
      <c r="S492" s="274">
        <f>+'RT (17)'!M13</f>
        <v>0</v>
      </c>
      <c r="T492" s="178">
        <f t="shared" si="36"/>
        <v>0</v>
      </c>
      <c r="U492" s="19">
        <f t="shared" si="37"/>
        <v>0</v>
      </c>
      <c r="V492" s="178">
        <f t="shared" si="38"/>
        <v>0</v>
      </c>
      <c r="W492" s="19">
        <f t="shared" si="39"/>
        <v>0</v>
      </c>
    </row>
    <row r="493" spans="1:23" s="274" customFormat="1">
      <c r="A493" s="274">
        <v>17</v>
      </c>
      <c r="B493" s="274" t="e">
        <f>+'RT (17)'!#REF!</f>
        <v>#REF!</v>
      </c>
      <c r="C493" s="274" t="e">
        <f>+'RT (17)'!#REF!</f>
        <v>#REF!</v>
      </c>
      <c r="D493" s="274" t="e">
        <f>+'RT (17)'!#REF!</f>
        <v>#REF!</v>
      </c>
      <c r="E493" s="274" t="e">
        <f>+'RT (17)'!#REF!</f>
        <v>#REF!</v>
      </c>
      <c r="F493" s="274" t="e">
        <f>+'RT (17)'!#REF!</f>
        <v>#REF!</v>
      </c>
      <c r="G493" s="274">
        <f>+'RT (17)'!A14</f>
        <v>0</v>
      </c>
      <c r="H493" s="274" t="str">
        <f>+'RT (17)'!B14</f>
        <v>MoF-IRD-Customs Department</v>
      </c>
      <c r="I493" s="274">
        <f>+'RT (17)'!C14</f>
        <v>0</v>
      </c>
      <c r="J493" s="274">
        <f>+'RT (17)'!D14</f>
        <v>0</v>
      </c>
      <c r="K493" s="274">
        <f>+'RT (17)'!E14</f>
        <v>0</v>
      </c>
      <c r="L493" s="274">
        <f>+'RT (17)'!F14</f>
        <v>0</v>
      </c>
      <c r="M493" s="274">
        <f>+'RT (17)'!G14</f>
        <v>0</v>
      </c>
      <c r="N493" s="274">
        <f>+'RT (17)'!H14</f>
        <v>9012214</v>
      </c>
      <c r="O493" s="274">
        <f>+'RT (17)'!I14</f>
        <v>0</v>
      </c>
      <c r="P493" s="274">
        <f>+'RT (17)'!J14</f>
        <v>9012214</v>
      </c>
      <c r="Q493" s="274">
        <f>+'RT (17)'!K14</f>
        <v>0</v>
      </c>
      <c r="R493" s="274">
        <f>+'RT (17)'!L14</f>
        <v>-9012214</v>
      </c>
      <c r="S493" s="274">
        <f>+'RT (17)'!M14</f>
        <v>0</v>
      </c>
      <c r="T493" s="178">
        <f t="shared" si="36"/>
        <v>0</v>
      </c>
      <c r="U493" s="19">
        <f t="shared" si="37"/>
        <v>-9012214</v>
      </c>
      <c r="V493" s="178">
        <f t="shared" si="38"/>
        <v>0</v>
      </c>
      <c r="W493" s="19">
        <f t="shared" si="39"/>
        <v>-9012214</v>
      </c>
    </row>
    <row r="494" spans="1:23" s="274" customFormat="1">
      <c r="A494" s="274">
        <v>17</v>
      </c>
      <c r="B494" s="274" t="e">
        <f>+'RT (17)'!#REF!</f>
        <v>#REF!</v>
      </c>
      <c r="C494" s="274" t="e">
        <f>+'RT (17)'!#REF!</f>
        <v>#REF!</v>
      </c>
      <c r="D494" s="274" t="e">
        <f>+'RT (17)'!#REF!</f>
        <v>#REF!</v>
      </c>
      <c r="E494" s="274" t="e">
        <f>+'RT (17)'!#REF!</f>
        <v>#REF!</v>
      </c>
      <c r="F494" s="274" t="e">
        <f>+'RT (17)'!#REF!</f>
        <v>#REF!</v>
      </c>
      <c r="G494" s="274">
        <f>+'RT (17)'!A15</f>
        <v>1</v>
      </c>
      <c r="H494" s="274" t="str">
        <f>+'RT (17)'!B15</f>
        <v>Corporate Income Tax (CIT)</v>
      </c>
      <c r="I494" s="274">
        <f>+'RT (17)'!C15</f>
        <v>0</v>
      </c>
      <c r="J494" s="274">
        <f>+'RT (17)'!D15</f>
        <v>0</v>
      </c>
      <c r="K494" s="274">
        <f>+'RT (17)'!E15</f>
        <v>0</v>
      </c>
      <c r="L494" s="274">
        <f>+'RT (17)'!F15</f>
        <v>0</v>
      </c>
      <c r="M494" s="274">
        <f>+'RT (17)'!G15</f>
        <v>0</v>
      </c>
      <c r="N494" s="274">
        <f>+'RT (17)'!H15</f>
        <v>3905071</v>
      </c>
      <c r="O494" s="274">
        <f>+'RT (17)'!I15</f>
        <v>0</v>
      </c>
      <c r="P494" s="274">
        <f>+'RT (17)'!J15</f>
        <v>3905071</v>
      </c>
      <c r="Q494" s="274">
        <f>+'RT (17)'!K15</f>
        <v>0</v>
      </c>
      <c r="R494" s="274">
        <f>+'RT (17)'!L15</f>
        <v>-3905071</v>
      </c>
      <c r="S494" s="274" t="str">
        <f>+'RT (17)'!M15</f>
        <v>Not material difference</v>
      </c>
      <c r="T494" s="178">
        <f t="shared" si="36"/>
        <v>0</v>
      </c>
      <c r="U494" s="19">
        <f t="shared" si="37"/>
        <v>-3905071</v>
      </c>
      <c r="V494" s="178">
        <f t="shared" si="38"/>
        <v>0</v>
      </c>
      <c r="W494" s="19">
        <f t="shared" si="39"/>
        <v>-3905071</v>
      </c>
    </row>
    <row r="495" spans="1:23" s="274" customFormat="1">
      <c r="A495" s="274">
        <v>17</v>
      </c>
      <c r="B495" s="274" t="e">
        <f>+'RT (17)'!#REF!</f>
        <v>#REF!</v>
      </c>
      <c r="C495" s="274" t="e">
        <f>+'RT (17)'!#REF!</f>
        <v>#REF!</v>
      </c>
      <c r="D495" s="274" t="e">
        <f>+'RT (17)'!#REF!</f>
        <v>#REF!</v>
      </c>
      <c r="E495" s="274" t="e">
        <f>+'RT (17)'!#REF!</f>
        <v>#REF!</v>
      </c>
      <c r="F495" s="274" t="e">
        <f>+'RT (17)'!#REF!</f>
        <v>#REF!</v>
      </c>
      <c r="G495" s="274">
        <f>+'RT (17)'!A16</f>
        <v>2</v>
      </c>
      <c r="H495" s="274" t="str">
        <f>+'RT (17)'!B16</f>
        <v>Commercial Tax</v>
      </c>
      <c r="I495" s="274">
        <f>+'RT (17)'!C16</f>
        <v>0</v>
      </c>
      <c r="J495" s="274">
        <f>+'RT (17)'!D16</f>
        <v>0</v>
      </c>
      <c r="K495" s="274">
        <f>+'RT (17)'!E16</f>
        <v>0</v>
      </c>
      <c r="L495" s="274">
        <f>+'RT (17)'!F16</f>
        <v>0</v>
      </c>
      <c r="M495" s="274">
        <f>+'RT (17)'!G16</f>
        <v>0</v>
      </c>
      <c r="N495" s="274">
        <f>+'RT (17)'!H16</f>
        <v>5107143</v>
      </c>
      <c r="O495" s="274">
        <f>+'RT (17)'!I16</f>
        <v>0</v>
      </c>
      <c r="P495" s="274">
        <f>+'RT (17)'!J16</f>
        <v>5107143</v>
      </c>
      <c r="Q495" s="274">
        <f>+'RT (17)'!K16</f>
        <v>0</v>
      </c>
      <c r="R495" s="274">
        <f>+'RT (17)'!L16</f>
        <v>-5107143</v>
      </c>
      <c r="S495" s="274" t="str">
        <f>+'RT (17)'!M16</f>
        <v>Not material difference</v>
      </c>
      <c r="T495" s="178">
        <f t="shared" si="36"/>
        <v>0</v>
      </c>
      <c r="U495" s="19">
        <f t="shared" si="37"/>
        <v>-5107143</v>
      </c>
      <c r="V495" s="178">
        <f t="shared" si="38"/>
        <v>0</v>
      </c>
      <c r="W495" s="19">
        <f t="shared" si="39"/>
        <v>-5107143</v>
      </c>
    </row>
    <row r="496" spans="1:23" s="274" customFormat="1">
      <c r="A496" s="274">
        <v>17</v>
      </c>
      <c r="B496" s="274" t="e">
        <f>+'RT (17)'!#REF!</f>
        <v>#REF!</v>
      </c>
      <c r="C496" s="274" t="e">
        <f>+'RT (17)'!#REF!</f>
        <v>#REF!</v>
      </c>
      <c r="D496" s="274" t="e">
        <f>+'RT (17)'!#REF!</f>
        <v>#REF!</v>
      </c>
      <c r="E496" s="274" t="e">
        <f>+'RT (17)'!#REF!</f>
        <v>#REF!</v>
      </c>
      <c r="F496" s="274" t="e">
        <f>+'RT (17)'!#REF!</f>
        <v>#REF!</v>
      </c>
      <c r="G496" s="274">
        <f>+'RT (17)'!A17</f>
        <v>3</v>
      </c>
      <c r="H496" s="274" t="str">
        <f>+'RT (17)'!B17</f>
        <v>Commercial Tax on Imports</v>
      </c>
      <c r="I496" s="274">
        <f>+'RT (17)'!C17</f>
        <v>0</v>
      </c>
      <c r="J496" s="274">
        <f>+'RT (17)'!D17</f>
        <v>0</v>
      </c>
      <c r="K496" s="274">
        <f>+'RT (17)'!E17</f>
        <v>0</v>
      </c>
      <c r="L496" s="274">
        <f>+'RT (17)'!F17</f>
        <v>0</v>
      </c>
      <c r="M496" s="274">
        <f>+'RT (17)'!G17</f>
        <v>0</v>
      </c>
      <c r="N496" s="274">
        <f>+'RT (17)'!H17</f>
        <v>0</v>
      </c>
      <c r="O496" s="274">
        <f>+'RT (17)'!I17</f>
        <v>0</v>
      </c>
      <c r="P496" s="274">
        <f>+'RT (17)'!J17</f>
        <v>0</v>
      </c>
      <c r="Q496" s="274">
        <f>+'RT (17)'!K17</f>
        <v>0</v>
      </c>
      <c r="R496" s="274">
        <f>+'RT (17)'!L17</f>
        <v>0</v>
      </c>
      <c r="S496" s="274">
        <f>+'RT (17)'!M17</f>
        <v>0</v>
      </c>
      <c r="T496" s="178">
        <f t="shared" si="36"/>
        <v>0</v>
      </c>
      <c r="U496" s="19">
        <f t="shared" si="37"/>
        <v>0</v>
      </c>
      <c r="V496" s="178">
        <f t="shared" si="38"/>
        <v>0</v>
      </c>
      <c r="W496" s="19">
        <f t="shared" si="39"/>
        <v>0</v>
      </c>
    </row>
    <row r="497" spans="1:23" s="274" customFormat="1">
      <c r="A497" s="274">
        <v>17</v>
      </c>
      <c r="B497" s="274" t="e">
        <f>+'RT (17)'!#REF!</f>
        <v>#REF!</v>
      </c>
      <c r="C497" s="274" t="e">
        <f>+'RT (17)'!#REF!</f>
        <v>#REF!</v>
      </c>
      <c r="D497" s="274" t="e">
        <f>+'RT (17)'!#REF!</f>
        <v>#REF!</v>
      </c>
      <c r="E497" s="274" t="e">
        <f>+'RT (17)'!#REF!</f>
        <v>#REF!</v>
      </c>
      <c r="F497" s="274" t="e">
        <f>+'RT (17)'!#REF!</f>
        <v>#REF!</v>
      </c>
      <c r="G497" s="274">
        <f>+'RT (17)'!A18</f>
        <v>4</v>
      </c>
      <c r="H497" s="274" t="str">
        <f>+'RT (17)'!B18</f>
        <v>Customs Duties</v>
      </c>
      <c r="I497" s="274">
        <f>+'RT (17)'!C18</f>
        <v>0</v>
      </c>
      <c r="J497" s="274">
        <f>+'RT (17)'!D18</f>
        <v>0</v>
      </c>
      <c r="K497" s="274">
        <f>+'RT (17)'!E18</f>
        <v>0</v>
      </c>
      <c r="L497" s="274">
        <f>+'RT (17)'!F18</f>
        <v>0</v>
      </c>
      <c r="M497" s="274">
        <f>+'RT (17)'!G18</f>
        <v>0</v>
      </c>
      <c r="N497" s="274">
        <f>+'RT (17)'!H18</f>
        <v>0</v>
      </c>
      <c r="O497" s="274">
        <f>+'RT (17)'!I18</f>
        <v>0</v>
      </c>
      <c r="P497" s="274">
        <f>+'RT (17)'!J18</f>
        <v>0</v>
      </c>
      <c r="Q497" s="274">
        <f>+'RT (17)'!K18</f>
        <v>0</v>
      </c>
      <c r="R497" s="274">
        <f>+'RT (17)'!L18</f>
        <v>0</v>
      </c>
      <c r="S497" s="274">
        <f>+'RT (17)'!M18</f>
        <v>0</v>
      </c>
      <c r="T497" s="178">
        <f t="shared" si="36"/>
        <v>0</v>
      </c>
      <c r="U497" s="19">
        <f t="shared" si="37"/>
        <v>0</v>
      </c>
      <c r="V497" s="178">
        <f t="shared" si="38"/>
        <v>0</v>
      </c>
      <c r="W497" s="19">
        <f t="shared" si="39"/>
        <v>0</v>
      </c>
    </row>
    <row r="498" spans="1:23" s="274" customFormat="1">
      <c r="A498" s="274">
        <v>17</v>
      </c>
      <c r="B498" s="274" t="e">
        <f>+'RT (17)'!#REF!</f>
        <v>#REF!</v>
      </c>
      <c r="C498" s="274" t="e">
        <f>+'RT (17)'!#REF!</f>
        <v>#REF!</v>
      </c>
      <c r="D498" s="274" t="e">
        <f>+'RT (17)'!#REF!</f>
        <v>#REF!</v>
      </c>
      <c r="E498" s="274" t="e">
        <f>+'RT (17)'!#REF!</f>
        <v>#REF!</v>
      </c>
      <c r="F498" s="274" t="e">
        <f>+'RT (17)'!#REF!</f>
        <v>#REF!</v>
      </c>
      <c r="G498" s="274">
        <f>+'RT (17)'!A19</f>
        <v>5</v>
      </c>
      <c r="H498" s="274" t="str">
        <f>+'RT (17)'!B19</f>
        <v>Stamp Duties</v>
      </c>
      <c r="I498" s="274">
        <f>+'RT (17)'!C19</f>
        <v>0</v>
      </c>
      <c r="J498" s="274">
        <f>+'RT (17)'!D19</f>
        <v>0</v>
      </c>
      <c r="K498" s="274">
        <f>+'RT (17)'!E19</f>
        <v>0</v>
      </c>
      <c r="L498" s="274">
        <f>+'RT (17)'!F19</f>
        <v>0</v>
      </c>
      <c r="M498" s="274">
        <f>+'RT (17)'!G19</f>
        <v>0</v>
      </c>
      <c r="N498" s="274">
        <f>+'RT (17)'!H19</f>
        <v>0</v>
      </c>
      <c r="O498" s="274">
        <f>+'RT (17)'!I19</f>
        <v>0</v>
      </c>
      <c r="P498" s="274">
        <f>+'RT (17)'!J19</f>
        <v>0</v>
      </c>
      <c r="Q498" s="274">
        <f>+'RT (17)'!K19</f>
        <v>0</v>
      </c>
      <c r="R498" s="274">
        <f>+'RT (17)'!L19</f>
        <v>0</v>
      </c>
      <c r="S498" s="274">
        <f>+'RT (17)'!M19</f>
        <v>0</v>
      </c>
      <c r="T498" s="178">
        <f t="shared" si="36"/>
        <v>0</v>
      </c>
      <c r="U498" s="19">
        <f t="shared" si="37"/>
        <v>0</v>
      </c>
      <c r="V498" s="178">
        <f t="shared" si="38"/>
        <v>0</v>
      </c>
      <c r="W498" s="19">
        <f t="shared" si="39"/>
        <v>0</v>
      </c>
    </row>
    <row r="499" spans="1:23" s="274" customFormat="1">
      <c r="A499" s="274">
        <v>17</v>
      </c>
      <c r="B499" s="274" t="e">
        <f>+'RT (17)'!#REF!</f>
        <v>#REF!</v>
      </c>
      <c r="C499" s="274" t="e">
        <f>+'RT (17)'!#REF!</f>
        <v>#REF!</v>
      </c>
      <c r="D499" s="274" t="e">
        <f>+'RT (17)'!#REF!</f>
        <v>#REF!</v>
      </c>
      <c r="E499" s="274" t="e">
        <f>+'RT (17)'!#REF!</f>
        <v>#REF!</v>
      </c>
      <c r="F499" s="274" t="e">
        <f>+'RT (17)'!#REF!</f>
        <v>#REF!</v>
      </c>
      <c r="G499" s="274">
        <f>+'RT (17)'!A20</f>
        <v>6</v>
      </c>
      <c r="H499" s="274" t="str">
        <f>+'RT (17)'!B20</f>
        <v>Capital Gains Tax</v>
      </c>
      <c r="I499" s="274">
        <f>+'RT (17)'!C20</f>
        <v>0</v>
      </c>
      <c r="J499" s="274">
        <f>+'RT (17)'!D20</f>
        <v>0</v>
      </c>
      <c r="K499" s="274">
        <f>+'RT (17)'!E20</f>
        <v>0</v>
      </c>
      <c r="L499" s="274">
        <f>+'RT (17)'!F20</f>
        <v>0</v>
      </c>
      <c r="M499" s="274">
        <f>+'RT (17)'!G20</f>
        <v>0</v>
      </c>
      <c r="N499" s="274">
        <f>+'RT (17)'!H20</f>
        <v>0</v>
      </c>
      <c r="O499" s="274">
        <f>+'RT (17)'!I20</f>
        <v>0</v>
      </c>
      <c r="P499" s="274">
        <f>+'RT (17)'!J20</f>
        <v>0</v>
      </c>
      <c r="Q499" s="274">
        <f>+'RT (17)'!K20</f>
        <v>0</v>
      </c>
      <c r="R499" s="274">
        <f>+'RT (17)'!L20</f>
        <v>0</v>
      </c>
      <c r="S499" s="274">
        <f>+'RT (17)'!M20</f>
        <v>0</v>
      </c>
      <c r="T499" s="178">
        <f t="shared" si="36"/>
        <v>0</v>
      </c>
      <c r="U499" s="19">
        <f t="shared" si="37"/>
        <v>0</v>
      </c>
      <c r="V499" s="178">
        <f t="shared" si="38"/>
        <v>0</v>
      </c>
      <c r="W499" s="19">
        <f t="shared" si="39"/>
        <v>0</v>
      </c>
    </row>
    <row r="500" spans="1:23" s="274" customFormat="1">
      <c r="A500" s="274">
        <v>17</v>
      </c>
      <c r="B500" s="274" t="e">
        <f>+'RT (17)'!#REF!</f>
        <v>#REF!</v>
      </c>
      <c r="C500" s="274" t="e">
        <f>+'RT (17)'!#REF!</f>
        <v>#REF!</v>
      </c>
      <c r="D500" s="274" t="e">
        <f>+'RT (17)'!#REF!</f>
        <v>#REF!</v>
      </c>
      <c r="E500" s="274" t="e">
        <f>+'RT (17)'!#REF!</f>
        <v>#REF!</v>
      </c>
      <c r="F500" s="274" t="e">
        <f>+'RT (17)'!#REF!</f>
        <v>#REF!</v>
      </c>
      <c r="G500" s="274">
        <f>+'RT (17)'!A21</f>
        <v>7</v>
      </c>
      <c r="H500" s="274" t="str">
        <f>+'RT (17)'!B21</f>
        <v>Withholding Tax</v>
      </c>
      <c r="I500" s="274">
        <f>+'RT (17)'!C21</f>
        <v>0</v>
      </c>
      <c r="J500" s="274">
        <f>+'RT (17)'!D21</f>
        <v>0</v>
      </c>
      <c r="K500" s="274">
        <f>+'RT (17)'!E21</f>
        <v>0</v>
      </c>
      <c r="L500" s="274">
        <f>+'RT (17)'!F21</f>
        <v>0</v>
      </c>
      <c r="M500" s="274">
        <f>+'RT (17)'!G21</f>
        <v>0</v>
      </c>
      <c r="N500" s="274">
        <f>+'RT (17)'!H21</f>
        <v>0</v>
      </c>
      <c r="O500" s="274">
        <f>+'RT (17)'!I21</f>
        <v>0</v>
      </c>
      <c r="P500" s="274">
        <f>+'RT (17)'!J21</f>
        <v>0</v>
      </c>
      <c r="Q500" s="274">
        <f>+'RT (17)'!K21</f>
        <v>0</v>
      </c>
      <c r="R500" s="274">
        <f>+'RT (17)'!L21</f>
        <v>0</v>
      </c>
      <c r="S500" s="274">
        <f>+'RT (17)'!M21</f>
        <v>0</v>
      </c>
      <c r="T500" s="178">
        <f t="shared" si="36"/>
        <v>0</v>
      </c>
      <c r="U500" s="19">
        <f t="shared" si="37"/>
        <v>0</v>
      </c>
      <c r="V500" s="178">
        <f t="shared" si="38"/>
        <v>0</v>
      </c>
      <c r="W500" s="19">
        <f t="shared" si="39"/>
        <v>0</v>
      </c>
    </row>
    <row r="501" spans="1:23" s="274" customFormat="1">
      <c r="A501" s="274">
        <v>17</v>
      </c>
      <c r="B501" s="274" t="e">
        <f>+'RT (17)'!#REF!</f>
        <v>#REF!</v>
      </c>
      <c r="C501" s="274" t="e">
        <f>+'RT (17)'!#REF!</f>
        <v>#REF!</v>
      </c>
      <c r="D501" s="274" t="e">
        <f>+'RT (17)'!#REF!</f>
        <v>#REF!</v>
      </c>
      <c r="E501" s="274" t="e">
        <f>+'RT (17)'!#REF!</f>
        <v>#REF!</v>
      </c>
      <c r="F501" s="274" t="e">
        <f>+'RT (17)'!#REF!</f>
        <v>#REF!</v>
      </c>
      <c r="G501" s="274">
        <f>+'RT (17)'!A22</f>
        <v>8</v>
      </c>
      <c r="H501" s="274" t="str">
        <f>+'RT (17)'!B22</f>
        <v>Other significant payments (&gt; 50,000 USD)</v>
      </c>
      <c r="I501" s="274">
        <f>+'RT (17)'!C22</f>
        <v>0</v>
      </c>
      <c r="J501" s="274">
        <f>+'RT (17)'!D22</f>
        <v>0</v>
      </c>
      <c r="K501" s="274">
        <f>+'RT (17)'!E22</f>
        <v>0</v>
      </c>
      <c r="L501" s="274">
        <f>+'RT (17)'!F22</f>
        <v>0</v>
      </c>
      <c r="M501" s="274">
        <f>+'RT (17)'!G22</f>
        <v>0</v>
      </c>
      <c r="N501" s="274">
        <f>+'RT (17)'!H22</f>
        <v>0</v>
      </c>
      <c r="O501" s="274">
        <f>+'RT (17)'!I22</f>
        <v>0</v>
      </c>
      <c r="P501" s="274">
        <f>+'RT (17)'!J22</f>
        <v>0</v>
      </c>
      <c r="Q501" s="274">
        <f>+'RT (17)'!K22</f>
        <v>0</v>
      </c>
      <c r="R501" s="274">
        <f>+'RT (17)'!L22</f>
        <v>0</v>
      </c>
      <c r="S501" s="274">
        <f>+'RT (17)'!M22</f>
        <v>0</v>
      </c>
      <c r="T501" s="178">
        <f t="shared" si="36"/>
        <v>0</v>
      </c>
      <c r="U501" s="19">
        <f t="shared" si="37"/>
        <v>0</v>
      </c>
      <c r="V501" s="178">
        <f t="shared" si="38"/>
        <v>0</v>
      </c>
      <c r="W501" s="19">
        <f t="shared" si="39"/>
        <v>0</v>
      </c>
    </row>
    <row r="502" spans="1:23" s="274" customFormat="1">
      <c r="A502" s="274">
        <v>17</v>
      </c>
      <c r="B502" s="274" t="e">
        <f>+'RT (17)'!#REF!</f>
        <v>#REF!</v>
      </c>
      <c r="C502" s="274" t="e">
        <f>+'RT (17)'!#REF!</f>
        <v>#REF!</v>
      </c>
      <c r="D502" s="274" t="e">
        <f>+'RT (17)'!#REF!</f>
        <v>#REF!</v>
      </c>
      <c r="E502" s="274" t="e">
        <f>+'RT (17)'!#REF!</f>
        <v>#REF!</v>
      </c>
      <c r="F502" s="274" t="e">
        <f>+'RT (17)'!#REF!</f>
        <v>#REF!</v>
      </c>
      <c r="G502" s="274">
        <f>+'RT (17)'!A23</f>
        <v>0</v>
      </c>
      <c r="H502" s="274" t="str">
        <f>+'RT (17)'!B23</f>
        <v>MoM (ME 1-ME 2-ME 3)</v>
      </c>
      <c r="I502" s="274">
        <f>+'RT (17)'!C23</f>
        <v>0</v>
      </c>
      <c r="J502" s="274">
        <f>+'RT (17)'!D23</f>
        <v>7500000</v>
      </c>
      <c r="K502" s="274">
        <f>+'RT (17)'!E23</f>
        <v>0</v>
      </c>
      <c r="L502" s="274">
        <f>+'RT (17)'!F23</f>
        <v>7500000</v>
      </c>
      <c r="M502" s="274">
        <f>+'RT (17)'!G23</f>
        <v>0</v>
      </c>
      <c r="N502" s="274">
        <f>+'RT (17)'!H23</f>
        <v>9933170</v>
      </c>
      <c r="O502" s="274">
        <f>+'RT (17)'!I23</f>
        <v>0</v>
      </c>
      <c r="P502" s="274">
        <f>+'RT (17)'!J23</f>
        <v>9933170</v>
      </c>
      <c r="Q502" s="274">
        <f>+'RT (17)'!K23</f>
        <v>0</v>
      </c>
      <c r="R502" s="274">
        <f>+'RT (17)'!L23</f>
        <v>-2433170</v>
      </c>
      <c r="S502" s="274">
        <f>+'RT (17)'!M23</f>
        <v>0</v>
      </c>
      <c r="T502" s="178">
        <f t="shared" si="36"/>
        <v>0</v>
      </c>
      <c r="U502" s="19">
        <f t="shared" si="37"/>
        <v>-2433170</v>
      </c>
      <c r="V502" s="178">
        <f t="shared" si="38"/>
        <v>0</v>
      </c>
      <c r="W502" s="19">
        <f t="shared" si="39"/>
        <v>-2433170</v>
      </c>
    </row>
    <row r="503" spans="1:23" s="274" customFormat="1">
      <c r="A503" s="274">
        <v>17</v>
      </c>
      <c r="B503" s="274" t="e">
        <f>+'RT (17)'!#REF!</f>
        <v>#REF!</v>
      </c>
      <c r="C503" s="274" t="e">
        <f>+'RT (17)'!#REF!</f>
        <v>#REF!</v>
      </c>
      <c r="D503" s="274" t="e">
        <f>+'RT (17)'!#REF!</f>
        <v>#REF!</v>
      </c>
      <c r="E503" s="274" t="e">
        <f>+'RT (17)'!#REF!</f>
        <v>#REF!</v>
      </c>
      <c r="F503" s="274" t="e">
        <f>+'RT (17)'!#REF!</f>
        <v>#REF!</v>
      </c>
      <c r="G503" s="274">
        <f>+'RT (17)'!A24</f>
        <v>9</v>
      </c>
      <c r="H503" s="274" t="str">
        <f>+'RT (17)'!B24</f>
        <v>Royalties</v>
      </c>
      <c r="I503" s="274">
        <f>+'RT (17)'!C24</f>
        <v>0</v>
      </c>
      <c r="J503" s="274">
        <f>+'RT (17)'!D24</f>
        <v>0</v>
      </c>
      <c r="K503" s="274">
        <f>+'RT (17)'!E24</f>
        <v>0</v>
      </c>
      <c r="L503" s="274">
        <f>+'RT (17)'!F24</f>
        <v>0</v>
      </c>
      <c r="M503" s="274">
        <f>+'RT (17)'!G24</f>
        <v>0</v>
      </c>
      <c r="N503" s="274">
        <f>+'RT (17)'!H24</f>
        <v>0</v>
      </c>
      <c r="O503" s="274">
        <f>+'RT (17)'!I24</f>
        <v>0</v>
      </c>
      <c r="P503" s="274">
        <f>+'RT (17)'!J24</f>
        <v>0</v>
      </c>
      <c r="Q503" s="274">
        <f>+'RT (17)'!K24</f>
        <v>0</v>
      </c>
      <c r="R503" s="274">
        <f>+'RT (17)'!L24</f>
        <v>0</v>
      </c>
      <c r="S503" s="274">
        <f>+'RT (17)'!M24</f>
        <v>0</v>
      </c>
      <c r="T503" s="178">
        <f t="shared" si="36"/>
        <v>0</v>
      </c>
      <c r="U503" s="19">
        <f t="shared" si="37"/>
        <v>0</v>
      </c>
      <c r="V503" s="178">
        <f t="shared" si="38"/>
        <v>0</v>
      </c>
      <c r="W503" s="19">
        <f t="shared" si="39"/>
        <v>0</v>
      </c>
    </row>
    <row r="504" spans="1:23" s="274" customFormat="1">
      <c r="A504" s="274">
        <v>17</v>
      </c>
      <c r="B504" s="274" t="e">
        <f>+'RT (17)'!#REF!</f>
        <v>#REF!</v>
      </c>
      <c r="C504" s="274" t="e">
        <f>+'RT (17)'!#REF!</f>
        <v>#REF!</v>
      </c>
      <c r="D504" s="274" t="e">
        <f>+'RT (17)'!#REF!</f>
        <v>#REF!</v>
      </c>
      <c r="E504" s="274" t="e">
        <f>+'RT (17)'!#REF!</f>
        <v>#REF!</v>
      </c>
      <c r="F504" s="274" t="e">
        <f>+'RT (17)'!#REF!</f>
        <v>#REF!</v>
      </c>
      <c r="G504" s="274">
        <f>+'RT (17)'!A25</f>
        <v>10</v>
      </c>
      <c r="H504" s="274" t="str">
        <f>+'RT (17)'!B25</f>
        <v>Signature Bonus</v>
      </c>
      <c r="I504" s="274">
        <f>+'RT (17)'!C25</f>
        <v>0</v>
      </c>
      <c r="J504" s="274">
        <f>+'RT (17)'!D25</f>
        <v>7500000</v>
      </c>
      <c r="K504" s="274">
        <f>+'RT (17)'!E25</f>
        <v>0</v>
      </c>
      <c r="L504" s="274">
        <f>+'RT (17)'!F25</f>
        <v>7500000</v>
      </c>
      <c r="M504" s="274">
        <f>+'RT (17)'!G25</f>
        <v>0</v>
      </c>
      <c r="N504" s="274">
        <f>+'RT (17)'!H25</f>
        <v>7500000</v>
      </c>
      <c r="O504" s="274">
        <f>+'RT (17)'!I25</f>
        <v>0</v>
      </c>
      <c r="P504" s="274">
        <f>+'RT (17)'!J25</f>
        <v>7500000</v>
      </c>
      <c r="Q504" s="274">
        <f>+'RT (17)'!K25</f>
        <v>0</v>
      </c>
      <c r="R504" s="274">
        <f>+'RT (17)'!L25</f>
        <v>0</v>
      </c>
      <c r="S504" s="274">
        <f>+'RT (17)'!M25</f>
        <v>0</v>
      </c>
      <c r="T504" s="178">
        <f t="shared" si="36"/>
        <v>0</v>
      </c>
      <c r="U504" s="19">
        <f t="shared" si="37"/>
        <v>0</v>
      </c>
      <c r="V504" s="178">
        <f t="shared" si="38"/>
        <v>0</v>
      </c>
      <c r="W504" s="19">
        <f t="shared" si="39"/>
        <v>0</v>
      </c>
    </row>
    <row r="505" spans="1:23" s="274" customFormat="1">
      <c r="A505" s="274">
        <v>17</v>
      </c>
      <c r="B505" s="274" t="e">
        <f>+'RT (17)'!#REF!</f>
        <v>#REF!</v>
      </c>
      <c r="C505" s="274" t="e">
        <f>+'RT (17)'!#REF!</f>
        <v>#REF!</v>
      </c>
      <c r="D505" s="274" t="e">
        <f>+'RT (17)'!#REF!</f>
        <v>#REF!</v>
      </c>
      <c r="E505" s="274" t="e">
        <f>+'RT (17)'!#REF!</f>
        <v>#REF!</v>
      </c>
      <c r="F505" s="274" t="e">
        <f>+'RT (17)'!#REF!</f>
        <v>#REF!</v>
      </c>
      <c r="G505" s="274">
        <f>+'RT (17)'!A26</f>
        <v>11</v>
      </c>
      <c r="H505" s="274" t="str">
        <f>+'RT (17)'!B26</f>
        <v>Production Split</v>
      </c>
      <c r="I505" s="274">
        <f>+'RT (17)'!C26</f>
        <v>0</v>
      </c>
      <c r="J505" s="274">
        <f>+'RT (17)'!D26</f>
        <v>0</v>
      </c>
      <c r="K505" s="274">
        <f>+'RT (17)'!E26</f>
        <v>0</v>
      </c>
      <c r="L505" s="274">
        <f>+'RT (17)'!F26</f>
        <v>0</v>
      </c>
      <c r="M505" s="274">
        <f>+'RT (17)'!G26</f>
        <v>0</v>
      </c>
      <c r="N505" s="274">
        <f>+'RT (17)'!H26</f>
        <v>0</v>
      </c>
      <c r="O505" s="274">
        <f>+'RT (17)'!I26</f>
        <v>0</v>
      </c>
      <c r="P505" s="274">
        <f>+'RT (17)'!J26</f>
        <v>0</v>
      </c>
      <c r="Q505" s="274">
        <f>+'RT (17)'!K26</f>
        <v>0</v>
      </c>
      <c r="R505" s="274">
        <f>+'RT (17)'!L26</f>
        <v>0</v>
      </c>
      <c r="S505" s="274">
        <f>+'RT (17)'!M26</f>
        <v>0</v>
      </c>
      <c r="T505" s="178">
        <f t="shared" si="36"/>
        <v>0</v>
      </c>
      <c r="U505" s="19">
        <f t="shared" si="37"/>
        <v>0</v>
      </c>
      <c r="V505" s="178">
        <f t="shared" si="38"/>
        <v>0</v>
      </c>
      <c r="W505" s="19">
        <f t="shared" si="39"/>
        <v>0</v>
      </c>
    </row>
    <row r="506" spans="1:23" s="274" customFormat="1">
      <c r="A506" s="274">
        <v>17</v>
      </c>
      <c r="B506" s="274" t="e">
        <f>+'RT (17)'!#REF!</f>
        <v>#REF!</v>
      </c>
      <c r="C506" s="274" t="e">
        <f>+'RT (17)'!#REF!</f>
        <v>#REF!</v>
      </c>
      <c r="D506" s="274" t="e">
        <f>+'RT (17)'!#REF!</f>
        <v>#REF!</v>
      </c>
      <c r="E506" s="274" t="e">
        <f>+'RT (17)'!#REF!</f>
        <v>#REF!</v>
      </c>
      <c r="F506" s="274" t="e">
        <f>+'RT (17)'!#REF!</f>
        <v>#REF!</v>
      </c>
      <c r="G506" s="274">
        <f>+'RT (17)'!A27</f>
        <v>12</v>
      </c>
      <c r="H506" s="274" t="str">
        <f>+'RT (17)'!B27</f>
        <v>Dead Rent Fees</v>
      </c>
      <c r="I506" s="274">
        <f>+'RT (17)'!C27</f>
        <v>0</v>
      </c>
      <c r="J506" s="274">
        <f>+'RT (17)'!D27</f>
        <v>0</v>
      </c>
      <c r="K506" s="274">
        <f>+'RT (17)'!E27</f>
        <v>0</v>
      </c>
      <c r="L506" s="274">
        <f>+'RT (17)'!F27</f>
        <v>0</v>
      </c>
      <c r="M506" s="274">
        <f>+'RT (17)'!G27</f>
        <v>0</v>
      </c>
      <c r="N506" s="274">
        <f>+'RT (17)'!H27</f>
        <v>2428170</v>
      </c>
      <c r="O506" s="274">
        <f>+'RT (17)'!I27</f>
        <v>0</v>
      </c>
      <c r="P506" s="274">
        <f>+'RT (17)'!J27</f>
        <v>2428170</v>
      </c>
      <c r="Q506" s="274">
        <f>+'RT (17)'!K27</f>
        <v>0</v>
      </c>
      <c r="R506" s="274">
        <f>+'RT (17)'!L27</f>
        <v>-2428170</v>
      </c>
      <c r="S506" s="274" t="str">
        <f>+'RT (17)'!M27</f>
        <v>Not material difference</v>
      </c>
      <c r="T506" s="178">
        <f t="shared" si="36"/>
        <v>0</v>
      </c>
      <c r="U506" s="19">
        <f t="shared" si="37"/>
        <v>-2428170</v>
      </c>
      <c r="V506" s="178">
        <f t="shared" si="38"/>
        <v>0</v>
      </c>
      <c r="W506" s="19">
        <f t="shared" si="39"/>
        <v>-2428170</v>
      </c>
    </row>
    <row r="507" spans="1:23" s="274" customFormat="1">
      <c r="A507" s="274">
        <v>17</v>
      </c>
      <c r="B507" s="274" t="e">
        <f>+'RT (17)'!#REF!</f>
        <v>#REF!</v>
      </c>
      <c r="C507" s="274" t="e">
        <f>+'RT (17)'!#REF!</f>
        <v>#REF!</v>
      </c>
      <c r="D507" s="274" t="e">
        <f>+'RT (17)'!#REF!</f>
        <v>#REF!</v>
      </c>
      <c r="E507" s="274" t="e">
        <f>+'RT (17)'!#REF!</f>
        <v>#REF!</v>
      </c>
      <c r="F507" s="274" t="e">
        <f>+'RT (17)'!#REF!</f>
        <v>#REF!</v>
      </c>
      <c r="G507" s="274">
        <f>+'RT (17)'!A28</f>
        <v>13</v>
      </c>
      <c r="H507" s="274" t="str">
        <f>+'RT (17)'!B28</f>
        <v>Licence Fees</v>
      </c>
      <c r="I507" s="274">
        <f>+'RT (17)'!C28</f>
        <v>0</v>
      </c>
      <c r="J507" s="274">
        <f>+'RT (17)'!D28</f>
        <v>0</v>
      </c>
      <c r="K507" s="274">
        <f>+'RT (17)'!E28</f>
        <v>0</v>
      </c>
      <c r="L507" s="274">
        <f>+'RT (17)'!F28</f>
        <v>0</v>
      </c>
      <c r="M507" s="274">
        <f>+'RT (17)'!G28</f>
        <v>0</v>
      </c>
      <c r="N507" s="274">
        <f>+'RT (17)'!H28</f>
        <v>5000</v>
      </c>
      <c r="O507" s="274">
        <f>+'RT (17)'!I28</f>
        <v>0</v>
      </c>
      <c r="P507" s="274">
        <f>+'RT (17)'!J28</f>
        <v>5000</v>
      </c>
      <c r="Q507" s="274">
        <f>+'RT (17)'!K28</f>
        <v>0</v>
      </c>
      <c r="R507" s="274">
        <f>+'RT (17)'!L28</f>
        <v>-5000</v>
      </c>
      <c r="S507" s="274" t="str">
        <f>+'RT (17)'!M28</f>
        <v>Not material difference</v>
      </c>
      <c r="T507" s="178">
        <f t="shared" si="36"/>
        <v>0</v>
      </c>
      <c r="U507" s="19">
        <f t="shared" si="37"/>
        <v>-5000</v>
      </c>
      <c r="V507" s="178">
        <f t="shared" si="38"/>
        <v>0</v>
      </c>
      <c r="W507" s="19">
        <f t="shared" si="39"/>
        <v>-5000</v>
      </c>
    </row>
    <row r="508" spans="1:23" s="274" customFormat="1">
      <c r="A508" s="274">
        <v>17</v>
      </c>
      <c r="B508" s="274" t="e">
        <f>+'RT (17)'!#REF!</f>
        <v>#REF!</v>
      </c>
      <c r="C508" s="274" t="e">
        <f>+'RT (17)'!#REF!</f>
        <v>#REF!</v>
      </c>
      <c r="D508" s="274" t="e">
        <f>+'RT (17)'!#REF!</f>
        <v>#REF!</v>
      </c>
      <c r="E508" s="274" t="e">
        <f>+'RT (17)'!#REF!</f>
        <v>#REF!</v>
      </c>
      <c r="F508" s="274" t="e">
        <f>+'RT (17)'!#REF!</f>
        <v>#REF!</v>
      </c>
      <c r="G508" s="274">
        <f>+'RT (17)'!A29</f>
        <v>14</v>
      </c>
      <c r="H508" s="274" t="str">
        <f>+'RT (17)'!B29</f>
        <v>Dividends</v>
      </c>
      <c r="I508" s="274">
        <f>+'RT (17)'!C29</f>
        <v>0</v>
      </c>
      <c r="J508" s="274">
        <f>+'RT (17)'!D29</f>
        <v>0</v>
      </c>
      <c r="K508" s="274">
        <f>+'RT (17)'!E29</f>
        <v>0</v>
      </c>
      <c r="L508" s="274">
        <f>+'RT (17)'!F29</f>
        <v>0</v>
      </c>
      <c r="M508" s="274">
        <f>+'RT (17)'!G29</f>
        <v>0</v>
      </c>
      <c r="N508" s="274">
        <f>+'RT (17)'!H29</f>
        <v>0</v>
      </c>
      <c r="O508" s="274">
        <f>+'RT (17)'!I29</f>
        <v>0</v>
      </c>
      <c r="P508" s="274">
        <f>+'RT (17)'!J29</f>
        <v>0</v>
      </c>
      <c r="Q508" s="274">
        <f>+'RT (17)'!K29</f>
        <v>0</v>
      </c>
      <c r="R508" s="274">
        <f>+'RT (17)'!L29</f>
        <v>0</v>
      </c>
      <c r="S508" s="274">
        <f>+'RT (17)'!M29</f>
        <v>0</v>
      </c>
      <c r="T508" s="178">
        <f t="shared" si="36"/>
        <v>0</v>
      </c>
      <c r="U508" s="19">
        <f t="shared" si="37"/>
        <v>0</v>
      </c>
      <c r="V508" s="178">
        <f t="shared" si="38"/>
        <v>0</v>
      </c>
      <c r="W508" s="19">
        <f t="shared" si="39"/>
        <v>0</v>
      </c>
    </row>
    <row r="509" spans="1:23" s="274" customFormat="1">
      <c r="A509" s="274">
        <v>17</v>
      </c>
      <c r="B509" s="274" t="e">
        <f>+'RT (17)'!#REF!</f>
        <v>#REF!</v>
      </c>
      <c r="C509" s="274" t="e">
        <f>+'RT (17)'!#REF!</f>
        <v>#REF!</v>
      </c>
      <c r="D509" s="274" t="e">
        <f>+'RT (17)'!#REF!</f>
        <v>#REF!</v>
      </c>
      <c r="E509" s="274" t="e">
        <f>+'RT (17)'!#REF!</f>
        <v>#REF!</v>
      </c>
      <c r="F509" s="274" t="e">
        <f>+'RT (17)'!#REF!</f>
        <v>#REF!</v>
      </c>
      <c r="G509" s="274">
        <f>+'RT (17)'!A30</f>
        <v>15</v>
      </c>
      <c r="H509" s="274" t="str">
        <f>+'RT (17)'!B30</f>
        <v>Land rental fees</v>
      </c>
      <c r="I509" s="274">
        <f>+'RT (17)'!C30</f>
        <v>0</v>
      </c>
      <c r="J509" s="274">
        <f>+'RT (17)'!D30</f>
        <v>0</v>
      </c>
      <c r="K509" s="274">
        <f>+'RT (17)'!E30</f>
        <v>0</v>
      </c>
      <c r="L509" s="274">
        <f>+'RT (17)'!F30</f>
        <v>0</v>
      </c>
      <c r="M509" s="274">
        <f>+'RT (17)'!G30</f>
        <v>0</v>
      </c>
      <c r="N509" s="274">
        <f>+'RT (17)'!H30</f>
        <v>0</v>
      </c>
      <c r="O509" s="274">
        <f>+'RT (17)'!I30</f>
        <v>0</v>
      </c>
      <c r="P509" s="274">
        <f>+'RT (17)'!J30</f>
        <v>0</v>
      </c>
      <c r="Q509" s="274">
        <f>+'RT (17)'!K30</f>
        <v>0</v>
      </c>
      <c r="R509" s="274">
        <f>+'RT (17)'!L30</f>
        <v>0</v>
      </c>
      <c r="S509" s="274">
        <f>+'RT (17)'!M30</f>
        <v>0</v>
      </c>
      <c r="T509" s="178">
        <f t="shared" si="36"/>
        <v>0</v>
      </c>
      <c r="U509" s="19">
        <f t="shared" si="37"/>
        <v>0</v>
      </c>
      <c r="V509" s="178">
        <f t="shared" si="38"/>
        <v>0</v>
      </c>
      <c r="W509" s="19">
        <f t="shared" si="39"/>
        <v>0</v>
      </c>
    </row>
    <row r="510" spans="1:23" s="274" customFormat="1">
      <c r="A510" s="274">
        <v>17</v>
      </c>
      <c r="B510" s="274" t="e">
        <f>+'RT (17)'!#REF!</f>
        <v>#REF!</v>
      </c>
      <c r="C510" s="274" t="e">
        <f>+'RT (17)'!#REF!</f>
        <v>#REF!</v>
      </c>
      <c r="D510" s="274" t="e">
        <f>+'RT (17)'!#REF!</f>
        <v>#REF!</v>
      </c>
      <c r="E510" s="274" t="e">
        <f>+'RT (17)'!#REF!</f>
        <v>#REF!</v>
      </c>
      <c r="F510" s="274" t="e">
        <f>+'RT (17)'!#REF!</f>
        <v>#REF!</v>
      </c>
      <c r="G510" s="274">
        <f>+'RT (17)'!A31</f>
        <v>16</v>
      </c>
      <c r="H510" s="274" t="str">
        <f>+'RT (17)'!B31</f>
        <v>Environmental / Plantation fees</v>
      </c>
      <c r="I510" s="274">
        <f>+'RT (17)'!C31</f>
        <v>0</v>
      </c>
      <c r="J510" s="274">
        <f>+'RT (17)'!D31</f>
        <v>0</v>
      </c>
      <c r="K510" s="274">
        <f>+'RT (17)'!E31</f>
        <v>0</v>
      </c>
      <c r="L510" s="274">
        <f>+'RT (17)'!F31</f>
        <v>0</v>
      </c>
      <c r="M510" s="274">
        <f>+'RT (17)'!G31</f>
        <v>0</v>
      </c>
      <c r="N510" s="274">
        <f>+'RT (17)'!H31</f>
        <v>0</v>
      </c>
      <c r="O510" s="274">
        <f>+'RT (17)'!I31</f>
        <v>0</v>
      </c>
      <c r="P510" s="274">
        <f>+'RT (17)'!J31</f>
        <v>0</v>
      </c>
      <c r="Q510" s="274">
        <f>+'RT (17)'!K31</f>
        <v>0</v>
      </c>
      <c r="R510" s="274">
        <f>+'RT (17)'!L31</f>
        <v>0</v>
      </c>
      <c r="S510" s="274">
        <f>+'RT (17)'!M31</f>
        <v>0</v>
      </c>
      <c r="T510" s="178">
        <f t="shared" si="36"/>
        <v>0</v>
      </c>
      <c r="U510" s="19">
        <f t="shared" si="37"/>
        <v>0</v>
      </c>
      <c r="V510" s="178">
        <f t="shared" si="38"/>
        <v>0</v>
      </c>
      <c r="W510" s="19">
        <f t="shared" si="39"/>
        <v>0</v>
      </c>
    </row>
    <row r="511" spans="1:23" s="274" customFormat="1">
      <c r="A511" s="274">
        <v>17</v>
      </c>
      <c r="B511" s="274" t="e">
        <f>+'RT (17)'!#REF!</f>
        <v>#REF!</v>
      </c>
      <c r="C511" s="274" t="e">
        <f>+'RT (17)'!#REF!</f>
        <v>#REF!</v>
      </c>
      <c r="D511" s="274" t="e">
        <f>+'RT (17)'!#REF!</f>
        <v>#REF!</v>
      </c>
      <c r="E511" s="274" t="e">
        <f>+'RT (17)'!#REF!</f>
        <v>#REF!</v>
      </c>
      <c r="F511" s="274" t="e">
        <f>+'RT (17)'!#REF!</f>
        <v>#REF!</v>
      </c>
      <c r="G511" s="274">
        <f>+'RT (17)'!A32</f>
        <v>17</v>
      </c>
      <c r="H511" s="274" t="str">
        <f>+'RT (17)'!B32</f>
        <v>Other significant payments (&gt; 50,000 USD)</v>
      </c>
      <c r="I511" s="274">
        <f>+'RT (17)'!C32</f>
        <v>0</v>
      </c>
      <c r="J511" s="274">
        <f>+'RT (17)'!D32</f>
        <v>0</v>
      </c>
      <c r="K511" s="274">
        <f>+'RT (17)'!E32</f>
        <v>0</v>
      </c>
      <c r="L511" s="274">
        <f>+'RT (17)'!F32</f>
        <v>0</v>
      </c>
      <c r="M511" s="274">
        <f>+'RT (17)'!G32</f>
        <v>0</v>
      </c>
      <c r="N511" s="274">
        <f>+'RT (17)'!H32</f>
        <v>0</v>
      </c>
      <c r="O511" s="274">
        <f>+'RT (17)'!I32</f>
        <v>0</v>
      </c>
      <c r="P511" s="274">
        <f>+'RT (17)'!J32</f>
        <v>0</v>
      </c>
      <c r="Q511" s="274">
        <f>+'RT (17)'!K32</f>
        <v>0</v>
      </c>
      <c r="R511" s="274">
        <f>+'RT (17)'!L32</f>
        <v>0</v>
      </c>
      <c r="S511" s="274">
        <f>+'RT (17)'!M32</f>
        <v>0</v>
      </c>
      <c r="T511" s="178">
        <f t="shared" si="36"/>
        <v>0</v>
      </c>
      <c r="U511" s="19">
        <f t="shared" si="37"/>
        <v>0</v>
      </c>
      <c r="V511" s="178">
        <f t="shared" si="38"/>
        <v>0</v>
      </c>
      <c r="W511" s="19">
        <f t="shared" si="39"/>
        <v>0</v>
      </c>
    </row>
    <row r="512" spans="1:23" s="274" customFormat="1">
      <c r="A512" s="274">
        <v>17</v>
      </c>
      <c r="B512" s="274" t="e">
        <f>+'RT (17)'!#REF!</f>
        <v>#REF!</v>
      </c>
      <c r="C512" s="274" t="e">
        <f>+'RT (17)'!#REF!</f>
        <v>#REF!</v>
      </c>
      <c r="D512" s="274" t="e">
        <f>+'RT (17)'!#REF!</f>
        <v>#REF!</v>
      </c>
      <c r="E512" s="274" t="e">
        <f>+'RT (17)'!#REF!</f>
        <v>#REF!</v>
      </c>
      <c r="F512" s="274" t="e">
        <f>+'RT (17)'!#REF!</f>
        <v>#REF!</v>
      </c>
      <c r="G512" s="274">
        <f>+'RT (17)'!A33</f>
        <v>0</v>
      </c>
      <c r="H512" s="274">
        <f>+'RT (17)'!B33</f>
        <v>0</v>
      </c>
      <c r="I512" s="274">
        <f>+'RT (17)'!C33</f>
        <v>0</v>
      </c>
      <c r="J512" s="274">
        <f>+'RT (17)'!D33</f>
        <v>0</v>
      </c>
      <c r="K512" s="274">
        <f>+'RT (17)'!E33</f>
        <v>0</v>
      </c>
      <c r="L512" s="274">
        <f>+'RT (17)'!F33</f>
        <v>0</v>
      </c>
      <c r="M512" s="274">
        <f>+'RT (17)'!G33</f>
        <v>0</v>
      </c>
      <c r="N512" s="274">
        <f>+'RT (17)'!H33</f>
        <v>0</v>
      </c>
      <c r="O512" s="274">
        <f>+'RT (17)'!I33</f>
        <v>0</v>
      </c>
      <c r="P512" s="274">
        <f>+'RT (17)'!J33</f>
        <v>0</v>
      </c>
      <c r="Q512" s="274">
        <f>+'RT (17)'!K33</f>
        <v>0</v>
      </c>
      <c r="R512" s="274">
        <f>+'RT (17)'!L33</f>
        <v>0</v>
      </c>
      <c r="S512" s="274">
        <f>+'RT (17)'!M33</f>
        <v>0</v>
      </c>
      <c r="T512" s="178">
        <f t="shared" si="36"/>
        <v>0</v>
      </c>
      <c r="U512" s="19">
        <f t="shared" si="37"/>
        <v>0</v>
      </c>
      <c r="V512" s="178">
        <f t="shared" si="38"/>
        <v>0</v>
      </c>
      <c r="W512" s="19">
        <f t="shared" si="39"/>
        <v>0</v>
      </c>
    </row>
    <row r="513" spans="1:23" s="274" customFormat="1">
      <c r="A513" s="274">
        <v>17</v>
      </c>
      <c r="B513" s="274" t="e">
        <f>+'RT (17)'!#REF!</f>
        <v>#REF!</v>
      </c>
      <c r="C513" s="274" t="e">
        <f>+'RT (17)'!#REF!</f>
        <v>#REF!</v>
      </c>
      <c r="D513" s="274" t="e">
        <f>+'RT (17)'!#REF!</f>
        <v>#REF!</v>
      </c>
      <c r="E513" s="274" t="e">
        <f>+'RT (17)'!#REF!</f>
        <v>#REF!</v>
      </c>
      <c r="F513" s="274" t="e">
        <f>+'RT (17)'!#REF!</f>
        <v>#REF!</v>
      </c>
      <c r="G513" s="274">
        <f>+'RT (17)'!A34</f>
        <v>0</v>
      </c>
      <c r="H513" s="274">
        <f>+'RT (17)'!B34</f>
        <v>0</v>
      </c>
      <c r="I513" s="274">
        <f>+'RT (17)'!C34</f>
        <v>0</v>
      </c>
      <c r="J513" s="274">
        <f>+'RT (17)'!D34</f>
        <v>0</v>
      </c>
      <c r="K513" s="274">
        <f>+'RT (17)'!E34</f>
        <v>0</v>
      </c>
      <c r="L513" s="274">
        <f>+'RT (17)'!F34</f>
        <v>0</v>
      </c>
      <c r="M513" s="274">
        <f>+'RT (17)'!G34</f>
        <v>0</v>
      </c>
      <c r="N513" s="274">
        <f>+'RT (17)'!H34</f>
        <v>0</v>
      </c>
      <c r="O513" s="274">
        <f>+'RT (17)'!I34</f>
        <v>0</v>
      </c>
      <c r="P513" s="274">
        <f>+'RT (17)'!J34</f>
        <v>0</v>
      </c>
      <c r="Q513" s="274">
        <f>+'RT (17)'!K34</f>
        <v>0</v>
      </c>
      <c r="R513" s="274">
        <f>+'RT (17)'!L34</f>
        <v>0</v>
      </c>
      <c r="S513" s="274">
        <f>+'RT (17)'!M34</f>
        <v>0</v>
      </c>
      <c r="T513" s="178">
        <f t="shared" si="36"/>
        <v>0</v>
      </c>
      <c r="U513" s="19">
        <f t="shared" si="37"/>
        <v>0</v>
      </c>
      <c r="V513" s="178">
        <f t="shared" si="38"/>
        <v>0</v>
      </c>
      <c r="W513" s="19">
        <f t="shared" si="39"/>
        <v>0</v>
      </c>
    </row>
    <row r="514" spans="1:23" s="274" customFormat="1">
      <c r="A514" s="274">
        <v>17</v>
      </c>
      <c r="B514" s="274" t="e">
        <f>+'RT (17)'!#REF!</f>
        <v>#REF!</v>
      </c>
      <c r="C514" s="274" t="e">
        <f>+'RT (17)'!#REF!</f>
        <v>#REF!</v>
      </c>
      <c r="D514" s="274" t="e">
        <f>+'RT (17)'!#REF!</f>
        <v>#REF!</v>
      </c>
      <c r="E514" s="274" t="e">
        <f>+'RT (17)'!#REF!</f>
        <v>#REF!</v>
      </c>
      <c r="F514" s="274" t="e">
        <f>+'RT (17)'!#REF!</f>
        <v>#REF!</v>
      </c>
      <c r="G514" s="274">
        <f>+'RT (17)'!A35</f>
        <v>0</v>
      </c>
      <c r="H514" s="274">
        <f>+'RT (17)'!B35</f>
        <v>0</v>
      </c>
      <c r="I514" s="274">
        <f>+'RT (17)'!C35</f>
        <v>0</v>
      </c>
      <c r="J514" s="274">
        <f>+'RT (17)'!D35</f>
        <v>0</v>
      </c>
      <c r="K514" s="274">
        <f>+'RT (17)'!E35</f>
        <v>0</v>
      </c>
      <c r="L514" s="274">
        <f>+'RT (17)'!F35</f>
        <v>0</v>
      </c>
      <c r="M514" s="274">
        <f>+'RT (17)'!G35</f>
        <v>0</v>
      </c>
      <c r="N514" s="274">
        <f>+'RT (17)'!H35</f>
        <v>0</v>
      </c>
      <c r="O514" s="274">
        <f>+'RT (17)'!I35</f>
        <v>0</v>
      </c>
      <c r="P514" s="274">
        <f>+'RT (17)'!J35</f>
        <v>0</v>
      </c>
      <c r="Q514" s="274">
        <f>+'RT (17)'!K35</f>
        <v>0</v>
      </c>
      <c r="R514" s="274">
        <f>+'RT (17)'!L35</f>
        <v>0</v>
      </c>
      <c r="S514" s="274">
        <f>+'RT (17)'!M35</f>
        <v>0</v>
      </c>
      <c r="T514" s="178">
        <f t="shared" si="36"/>
        <v>0</v>
      </c>
      <c r="U514" s="19">
        <f t="shared" si="37"/>
        <v>0</v>
      </c>
      <c r="V514" s="178">
        <f t="shared" si="38"/>
        <v>0</v>
      </c>
      <c r="W514" s="19">
        <f t="shared" si="39"/>
        <v>0</v>
      </c>
    </row>
    <row r="515" spans="1:23" s="274" customFormat="1">
      <c r="A515" s="274">
        <v>17</v>
      </c>
      <c r="B515" s="274" t="e">
        <f>+'RT (17)'!#REF!</f>
        <v>#REF!</v>
      </c>
      <c r="C515" s="274" t="e">
        <f>+'RT (17)'!#REF!</f>
        <v>#REF!</v>
      </c>
      <c r="D515" s="274" t="e">
        <f>+'RT (17)'!#REF!</f>
        <v>#REF!</v>
      </c>
      <c r="E515" s="274" t="e">
        <f>+'RT (17)'!#REF!</f>
        <v>#REF!</v>
      </c>
      <c r="F515" s="274" t="e">
        <f>+'RT (17)'!#REF!</f>
        <v>#REF!</v>
      </c>
      <c r="G515" s="274">
        <f>+'RT (17)'!A36</f>
        <v>0</v>
      </c>
      <c r="H515" s="274" t="str">
        <f>+'RT (17)'!B36</f>
        <v>States/regions</v>
      </c>
      <c r="I515" s="274">
        <f>+'RT (17)'!C36</f>
        <v>0</v>
      </c>
      <c r="J515" s="274">
        <f>+'RT (17)'!D36</f>
        <v>0</v>
      </c>
      <c r="K515" s="274">
        <f>+'RT (17)'!E36</f>
        <v>0</v>
      </c>
      <c r="L515" s="274">
        <f>+'RT (17)'!F36</f>
        <v>0</v>
      </c>
      <c r="M515" s="274">
        <f>+'RT (17)'!G36</f>
        <v>0</v>
      </c>
      <c r="N515" s="274">
        <f>+'RT (17)'!H36</f>
        <v>0</v>
      </c>
      <c r="O515" s="274">
        <f>+'RT (17)'!I36</f>
        <v>0</v>
      </c>
      <c r="P515" s="274">
        <f>+'RT (17)'!J36</f>
        <v>0</v>
      </c>
      <c r="Q515" s="274">
        <f>+'RT (17)'!K36</f>
        <v>0</v>
      </c>
      <c r="R515" s="274">
        <f>+'RT (17)'!L36</f>
        <v>0</v>
      </c>
      <c r="S515" s="274">
        <f>+'RT (17)'!M36</f>
        <v>0</v>
      </c>
      <c r="T515" s="178">
        <f t="shared" si="36"/>
        <v>0</v>
      </c>
      <c r="U515" s="19">
        <f t="shared" si="37"/>
        <v>0</v>
      </c>
      <c r="V515" s="178">
        <f t="shared" si="38"/>
        <v>0</v>
      </c>
      <c r="W515" s="19">
        <f t="shared" si="39"/>
        <v>0</v>
      </c>
    </row>
    <row r="516" spans="1:23" s="274" customFormat="1">
      <c r="A516" s="274">
        <v>17</v>
      </c>
      <c r="B516" s="274" t="e">
        <f>+'RT (17)'!#REF!</f>
        <v>#REF!</v>
      </c>
      <c r="C516" s="274" t="e">
        <f>+'RT (17)'!#REF!</f>
        <v>#REF!</v>
      </c>
      <c r="D516" s="274" t="e">
        <f>+'RT (17)'!#REF!</f>
        <v>#REF!</v>
      </c>
      <c r="E516" s="274" t="e">
        <f>+'RT (17)'!#REF!</f>
        <v>#REF!</v>
      </c>
      <c r="F516" s="274" t="e">
        <f>+'RT (17)'!#REF!</f>
        <v>#REF!</v>
      </c>
      <c r="G516" s="274">
        <f>+'RT (17)'!A37</f>
        <v>18</v>
      </c>
      <c r="H516" s="274" t="str">
        <f>+'RT (17)'!B37</f>
        <v>Contribution to the State/region social development fund</v>
      </c>
      <c r="I516" s="274">
        <f>+'RT (17)'!C37</f>
        <v>0</v>
      </c>
      <c r="J516" s="274">
        <f>+'RT (17)'!D37</f>
        <v>0</v>
      </c>
      <c r="K516" s="274">
        <f>+'RT (17)'!E37</f>
        <v>0</v>
      </c>
      <c r="L516" s="274">
        <f>+'RT (17)'!F37</f>
        <v>0</v>
      </c>
      <c r="M516" s="274">
        <f>+'RT (17)'!G37</f>
        <v>0</v>
      </c>
      <c r="N516" s="274">
        <f>+'RT (17)'!H37</f>
        <v>0</v>
      </c>
      <c r="O516" s="274">
        <f>+'RT (17)'!I37</f>
        <v>0</v>
      </c>
      <c r="P516" s="274">
        <f>+'RT (17)'!J37</f>
        <v>0</v>
      </c>
      <c r="Q516" s="274">
        <f>+'RT (17)'!K37</f>
        <v>0</v>
      </c>
      <c r="R516" s="274">
        <f>+'RT (17)'!L37</f>
        <v>0</v>
      </c>
      <c r="S516" s="274">
        <f>+'RT (17)'!M37</f>
        <v>0</v>
      </c>
      <c r="T516" s="178">
        <f t="shared" si="36"/>
        <v>0</v>
      </c>
      <c r="U516" s="19">
        <f t="shared" si="37"/>
        <v>0</v>
      </c>
      <c r="V516" s="178">
        <f t="shared" si="38"/>
        <v>0</v>
      </c>
      <c r="W516" s="19">
        <f t="shared" si="39"/>
        <v>0</v>
      </c>
    </row>
    <row r="517" spans="1:23" s="274" customFormat="1">
      <c r="A517" s="274">
        <v>17</v>
      </c>
      <c r="B517" s="274" t="e">
        <f>+'RT (17)'!#REF!</f>
        <v>#REF!</v>
      </c>
      <c r="C517" s="274" t="e">
        <f>+'RT (17)'!#REF!</f>
        <v>#REF!</v>
      </c>
      <c r="D517" s="274" t="e">
        <f>+'RT (17)'!#REF!</f>
        <v>#REF!</v>
      </c>
      <c r="E517" s="274" t="e">
        <f>+'RT (17)'!#REF!</f>
        <v>#REF!</v>
      </c>
      <c r="F517" s="274" t="e">
        <f>+'RT (17)'!#REF!</f>
        <v>#REF!</v>
      </c>
      <c r="G517" s="274">
        <f>+'RT (17)'!A38</f>
        <v>0</v>
      </c>
      <c r="H517" s="274" t="str">
        <f>+'RT (17)'!B38</f>
        <v>Social payments</v>
      </c>
      <c r="I517" s="274">
        <f>+'RT (17)'!C38</f>
        <v>0</v>
      </c>
      <c r="J517" s="274">
        <f>+'RT (17)'!D38</f>
        <v>0</v>
      </c>
      <c r="K517" s="274">
        <f>+'RT (17)'!E38</f>
        <v>0</v>
      </c>
      <c r="L517" s="274">
        <f>+'RT (17)'!F38</f>
        <v>0</v>
      </c>
      <c r="M517" s="274">
        <f>+'RT (17)'!G38</f>
        <v>0</v>
      </c>
      <c r="N517" s="274">
        <f>+'RT (17)'!H38</f>
        <v>0</v>
      </c>
      <c r="O517" s="274">
        <f>+'RT (17)'!I38</f>
        <v>0</v>
      </c>
      <c r="P517" s="274">
        <f>+'RT (17)'!J38</f>
        <v>0</v>
      </c>
      <c r="Q517" s="274">
        <f>+'RT (17)'!K38</f>
        <v>0</v>
      </c>
      <c r="R517" s="274">
        <f>+'RT (17)'!L38</f>
        <v>0</v>
      </c>
      <c r="S517" s="274">
        <f>+'RT (17)'!M38</f>
        <v>0</v>
      </c>
      <c r="T517" s="178">
        <f t="shared" si="36"/>
        <v>0</v>
      </c>
      <c r="U517" s="19">
        <f t="shared" si="37"/>
        <v>0</v>
      </c>
      <c r="V517" s="178">
        <f t="shared" si="38"/>
        <v>0</v>
      </c>
      <c r="W517" s="19">
        <f t="shared" si="39"/>
        <v>0</v>
      </c>
    </row>
    <row r="518" spans="1:23" s="274" customFormat="1">
      <c r="A518" s="274">
        <v>17</v>
      </c>
      <c r="B518" s="274" t="e">
        <f>+'RT (17)'!#REF!</f>
        <v>#REF!</v>
      </c>
      <c r="C518" s="274" t="e">
        <f>+'RT (17)'!#REF!</f>
        <v>#REF!</v>
      </c>
      <c r="D518" s="274" t="e">
        <f>+'RT (17)'!#REF!</f>
        <v>#REF!</v>
      </c>
      <c r="E518" s="274" t="e">
        <f>+'RT (17)'!#REF!</f>
        <v>#REF!</v>
      </c>
      <c r="F518" s="274" t="e">
        <f>+'RT (17)'!#REF!</f>
        <v>#REF!</v>
      </c>
      <c r="G518" s="274">
        <f>+'RT (17)'!A39</f>
        <v>19</v>
      </c>
      <c r="H518" s="274" t="str">
        <f>+'RT (17)'!B39</f>
        <v>Mandatory Corporate Social Responsibility</v>
      </c>
      <c r="I518" s="274">
        <f>+'RT (17)'!C39</f>
        <v>0</v>
      </c>
      <c r="J518" s="274">
        <f>+'RT (17)'!D39</f>
        <v>0</v>
      </c>
      <c r="K518" s="274">
        <f>+'RT (17)'!E39</f>
        <v>0</v>
      </c>
      <c r="L518" s="274">
        <f>+'RT (17)'!F39</f>
        <v>0</v>
      </c>
      <c r="M518" s="274">
        <f>+'RT (17)'!G39</f>
        <v>0</v>
      </c>
      <c r="N518" s="274">
        <f>+'RT (17)'!H39</f>
        <v>0</v>
      </c>
      <c r="O518" s="274">
        <f>+'RT (17)'!I39</f>
        <v>0</v>
      </c>
      <c r="P518" s="274">
        <f>+'RT (17)'!J39</f>
        <v>0</v>
      </c>
      <c r="Q518" s="274">
        <f>+'RT (17)'!K39</f>
        <v>0</v>
      </c>
      <c r="R518" s="274">
        <f>+'RT (17)'!L39</f>
        <v>0</v>
      </c>
      <c r="S518" s="274">
        <f>+'RT (17)'!M39</f>
        <v>0</v>
      </c>
      <c r="T518" s="178">
        <f t="shared" si="36"/>
        <v>0</v>
      </c>
      <c r="U518" s="19">
        <f t="shared" si="37"/>
        <v>0</v>
      </c>
      <c r="V518" s="178">
        <f t="shared" si="38"/>
        <v>0</v>
      </c>
      <c r="W518" s="19">
        <f t="shared" si="39"/>
        <v>0</v>
      </c>
    </row>
    <row r="519" spans="1:23" s="274" customFormat="1">
      <c r="A519" s="274">
        <v>17</v>
      </c>
      <c r="B519" s="274" t="e">
        <f>+'RT (17)'!#REF!</f>
        <v>#REF!</v>
      </c>
      <c r="C519" s="274" t="e">
        <f>+'RT (17)'!#REF!</f>
        <v>#REF!</v>
      </c>
      <c r="D519" s="274" t="e">
        <f>+'RT (17)'!#REF!</f>
        <v>#REF!</v>
      </c>
      <c r="E519" s="274" t="e">
        <f>+'RT (17)'!#REF!</f>
        <v>#REF!</v>
      </c>
      <c r="F519" s="274" t="e">
        <f>+'RT (17)'!#REF!</f>
        <v>#REF!</v>
      </c>
      <c r="G519" s="274">
        <f>+'RT (17)'!A40</f>
        <v>20</v>
      </c>
      <c r="H519" s="274" t="str">
        <f>+'RT (17)'!B40</f>
        <v>Voluntary Corporate Social Responsibility</v>
      </c>
      <c r="I519" s="274">
        <f>+'RT (17)'!C40</f>
        <v>0</v>
      </c>
      <c r="J519" s="274">
        <f>+'RT (17)'!D40</f>
        <v>0</v>
      </c>
      <c r="K519" s="274">
        <f>+'RT (17)'!E40</f>
        <v>0</v>
      </c>
      <c r="L519" s="274">
        <f>+'RT (17)'!F40</f>
        <v>0</v>
      </c>
      <c r="M519" s="274">
        <f>+'RT (17)'!G40</f>
        <v>0</v>
      </c>
      <c r="N519" s="274">
        <f>+'RT (17)'!H40</f>
        <v>0</v>
      </c>
      <c r="O519" s="274">
        <f>+'RT (17)'!I40</f>
        <v>0</v>
      </c>
      <c r="P519" s="274">
        <f>+'RT (17)'!J40</f>
        <v>0</v>
      </c>
      <c r="Q519" s="274">
        <f>+'RT (17)'!K40</f>
        <v>0</v>
      </c>
      <c r="R519" s="274">
        <f>+'RT (17)'!L40</f>
        <v>0</v>
      </c>
      <c r="S519" s="274">
        <f>+'RT (17)'!M40</f>
        <v>0</v>
      </c>
      <c r="T519" s="178">
        <f t="shared" si="36"/>
        <v>0</v>
      </c>
      <c r="U519" s="19">
        <f t="shared" si="37"/>
        <v>0</v>
      </c>
      <c r="V519" s="178">
        <f t="shared" si="38"/>
        <v>0</v>
      </c>
      <c r="W519" s="19">
        <f t="shared" si="39"/>
        <v>0</v>
      </c>
    </row>
    <row r="520" spans="1:23" s="274" customFormat="1">
      <c r="A520" s="274">
        <v>17</v>
      </c>
      <c r="B520" s="274" t="e">
        <f>+'RT (17)'!#REF!</f>
        <v>#REF!</v>
      </c>
      <c r="C520" s="274" t="e">
        <f>+'RT (17)'!#REF!</f>
        <v>#REF!</v>
      </c>
      <c r="D520" s="274" t="e">
        <f>+'RT (17)'!#REF!</f>
        <v>#REF!</v>
      </c>
      <c r="E520" s="274" t="e">
        <f>+'RT (17)'!#REF!</f>
        <v>#REF!</v>
      </c>
      <c r="F520" s="274" t="e">
        <f>+'RT (17)'!#REF!</f>
        <v>#REF!</v>
      </c>
      <c r="G520" s="274">
        <f>+'RT (17)'!A41</f>
        <v>0</v>
      </c>
      <c r="H520" s="274" t="str">
        <f>+'RT (17)'!B41</f>
        <v>Total payments in cash</v>
      </c>
      <c r="I520" s="274">
        <f>+'RT (17)'!C41</f>
        <v>0</v>
      </c>
      <c r="J520" s="274">
        <f>+'RT (17)'!D41</f>
        <v>7500000</v>
      </c>
      <c r="K520" s="274">
        <f>+'RT (17)'!E41</f>
        <v>0</v>
      </c>
      <c r="L520" s="274">
        <f>+'RT (17)'!F41</f>
        <v>7500000</v>
      </c>
      <c r="M520" s="274">
        <f>+'RT (17)'!G41</f>
        <v>0</v>
      </c>
      <c r="N520" s="274">
        <f>+'RT (17)'!H41</f>
        <v>18945384</v>
      </c>
      <c r="O520" s="274">
        <f>+'RT (17)'!I41</f>
        <v>0</v>
      </c>
      <c r="P520" s="274">
        <f>+'RT (17)'!J41</f>
        <v>18945384</v>
      </c>
      <c r="Q520" s="274">
        <f>+'RT (17)'!K41</f>
        <v>0</v>
      </c>
      <c r="R520" s="274">
        <f>+'RT (17)'!L41</f>
        <v>-11445384</v>
      </c>
      <c r="S520" s="274">
        <f>+'RT (17)'!M41</f>
        <v>0</v>
      </c>
      <c r="T520" s="178">
        <f t="shared" si="36"/>
        <v>0</v>
      </c>
      <c r="U520" s="19">
        <f t="shared" si="37"/>
        <v>-11445384</v>
      </c>
      <c r="V520" s="178">
        <f t="shared" si="38"/>
        <v>0</v>
      </c>
      <c r="W520" s="19">
        <f t="shared" si="39"/>
        <v>-11445384</v>
      </c>
    </row>
    <row r="521" spans="1:23" s="274" customFormat="1">
      <c r="A521" s="274">
        <v>18</v>
      </c>
      <c r="B521" s="274" t="e">
        <f>+'RT (18)'!#REF!</f>
        <v>#REF!</v>
      </c>
      <c r="C521" s="274" t="e">
        <f>+'RT (18)'!#REF!</f>
        <v>#REF!</v>
      </c>
      <c r="D521" s="274" t="e">
        <f>+'RT (18)'!#REF!</f>
        <v>#REF!</v>
      </c>
      <c r="E521" s="274" t="e">
        <f>+'RT (18)'!#REF!</f>
        <v>#REF!</v>
      </c>
      <c r="F521" s="274" t="e">
        <f>+'RT (18)'!#REF!</f>
        <v>#REF!</v>
      </c>
      <c r="G521" s="274">
        <f>+'RT (18)'!A9</f>
        <v>0</v>
      </c>
      <c r="H521" s="274" t="str">
        <f>+'RT (18)'!B9</f>
        <v>Payments in kind</v>
      </c>
      <c r="I521" s="274">
        <f>+'RT (18)'!C9</f>
        <v>0</v>
      </c>
      <c r="J521" s="274">
        <f>+'RT (18)'!D9</f>
        <v>0</v>
      </c>
      <c r="K521" s="274">
        <f>+'RT (18)'!E9</f>
        <v>0</v>
      </c>
      <c r="L521" s="274">
        <f>+'RT (18)'!F9</f>
        <v>0</v>
      </c>
      <c r="M521" s="274">
        <f>+'RT (18)'!G9</f>
        <v>0</v>
      </c>
      <c r="N521" s="274">
        <f>+'RT (18)'!H9</f>
        <v>0</v>
      </c>
      <c r="O521" s="274">
        <f>+'RT (18)'!I9</f>
        <v>0</v>
      </c>
      <c r="P521" s="274">
        <f>+'RT (18)'!J9</f>
        <v>0</v>
      </c>
      <c r="Q521" s="274">
        <f>+'RT (18)'!K9</f>
        <v>0</v>
      </c>
      <c r="R521" s="274">
        <f>+'RT (18)'!L9</f>
        <v>0</v>
      </c>
      <c r="S521" s="274">
        <f>+'RT (18)'!M9</f>
        <v>0</v>
      </c>
      <c r="T521" s="178">
        <f>+IF((J521-N521)&gt;0,(J521-N521),0)</f>
        <v>0</v>
      </c>
      <c r="U521" s="19">
        <f>+IF((J521-N521)&lt;=0,(J521-N521),0)</f>
        <v>0</v>
      </c>
      <c r="V521" s="178">
        <f>+IF(R521&gt;0,R521,0)</f>
        <v>0</v>
      </c>
      <c r="W521" s="19">
        <f>+IF(R521&lt;=0,R521,0)</f>
        <v>0</v>
      </c>
    </row>
    <row r="522" spans="1:23" s="274" customFormat="1">
      <c r="A522" s="274">
        <v>18</v>
      </c>
      <c r="B522" s="274" t="e">
        <f>+'RT (18)'!#REF!</f>
        <v>#REF!</v>
      </c>
      <c r="C522" s="274" t="e">
        <f>+'RT (18)'!#REF!</f>
        <v>#REF!</v>
      </c>
      <c r="D522" s="274" t="e">
        <f>+'RT (18)'!#REF!</f>
        <v>#REF!</v>
      </c>
      <c r="E522" s="274" t="e">
        <f>+'RT (18)'!#REF!</f>
        <v>#REF!</v>
      </c>
      <c r="F522" s="274" t="e">
        <f>+'RT (18)'!#REF!</f>
        <v>#REF!</v>
      </c>
      <c r="G522" s="274">
        <f>+'RT (18)'!A10</f>
        <v>0</v>
      </c>
      <c r="H522" s="274" t="str">
        <f>+'RT (18)'!B10</f>
        <v>Ferro Nickel</v>
      </c>
      <c r="I522" s="274">
        <f>+'RT (18)'!C10</f>
        <v>0</v>
      </c>
      <c r="J522" s="274">
        <f>+'RT (18)'!D10</f>
        <v>63</v>
      </c>
      <c r="K522" s="274">
        <f>+'RT (18)'!E10</f>
        <v>0</v>
      </c>
      <c r="L522" s="274">
        <f>+'RT (18)'!F10</f>
        <v>63</v>
      </c>
      <c r="M522" s="274">
        <f>+'RT (18)'!G10</f>
        <v>0</v>
      </c>
      <c r="N522" s="274">
        <f>+'RT (18)'!H10</f>
        <v>63</v>
      </c>
      <c r="O522" s="274">
        <f>+'RT (18)'!I10</f>
        <v>0</v>
      </c>
      <c r="P522" s="274">
        <f>+'RT (18)'!J10</f>
        <v>63</v>
      </c>
      <c r="Q522" s="274">
        <f>+'RT (18)'!K10</f>
        <v>0</v>
      </c>
      <c r="R522" s="274">
        <f>+'RT (18)'!L10</f>
        <v>0</v>
      </c>
      <c r="S522" s="274">
        <f>+'RT (18)'!M10</f>
        <v>0</v>
      </c>
      <c r="T522" s="178">
        <f t="shared" ref="T522:T553" si="40">+IF((J522-N522)&gt;0,(J522-N522),0)</f>
        <v>0</v>
      </c>
      <c r="U522" s="19">
        <f t="shared" ref="U522:U553" si="41">+IF((J522-N522)&lt;=0,(J522-N522),0)</f>
        <v>0</v>
      </c>
      <c r="V522" s="178">
        <f t="shared" ref="V522:V553" si="42">+IF(R522&gt;0,R522,0)</f>
        <v>0</v>
      </c>
      <c r="W522" s="19">
        <f t="shared" ref="W522:W553" si="43">+IF(R522&lt;=0,R522,0)</f>
        <v>0</v>
      </c>
    </row>
    <row r="523" spans="1:23" s="274" customFormat="1">
      <c r="A523" s="274">
        <v>18</v>
      </c>
      <c r="B523" s="274" t="e">
        <f>+'RT (18)'!#REF!</f>
        <v>#REF!</v>
      </c>
      <c r="C523" s="274" t="e">
        <f>+'RT (18)'!#REF!</f>
        <v>#REF!</v>
      </c>
      <c r="D523" s="274" t="e">
        <f>+'RT (18)'!#REF!</f>
        <v>#REF!</v>
      </c>
      <c r="E523" s="274" t="e">
        <f>+'RT (18)'!#REF!</f>
        <v>#REF!</v>
      </c>
      <c r="F523" s="274" t="e">
        <f>+'RT (18)'!#REF!</f>
        <v>#REF!</v>
      </c>
      <c r="G523" s="274">
        <f>+'RT (18)'!A11</f>
        <v>1</v>
      </c>
      <c r="H523" s="274" t="str">
        <f>+'RT (18)'!B11</f>
        <v>Production Split (Government and SOEs share)</v>
      </c>
      <c r="I523" s="274">
        <f>+'RT (18)'!C11</f>
        <v>0</v>
      </c>
      <c r="J523" s="274">
        <f>+'RT (18)'!D11</f>
        <v>63</v>
      </c>
      <c r="K523" s="274">
        <f>+'RT (18)'!E11</f>
        <v>0</v>
      </c>
      <c r="L523" s="274">
        <f>+'RT (18)'!F11</f>
        <v>63</v>
      </c>
      <c r="M523" s="274">
        <f>+'RT (18)'!G11</f>
        <v>0</v>
      </c>
      <c r="N523" s="274">
        <f>+'RT (18)'!H11</f>
        <v>63</v>
      </c>
      <c r="O523" s="274">
        <f>+'RT (18)'!I11</f>
        <v>0</v>
      </c>
      <c r="P523" s="274">
        <f>+'RT (18)'!J11</f>
        <v>63</v>
      </c>
      <c r="Q523" s="274">
        <f>+'RT (18)'!K11</f>
        <v>0</v>
      </c>
      <c r="R523" s="274">
        <f>+'RT (18)'!L11</f>
        <v>0</v>
      </c>
      <c r="S523" s="274">
        <f>+'RT (18)'!M11</f>
        <v>0</v>
      </c>
      <c r="T523" s="178">
        <f t="shared" si="40"/>
        <v>0</v>
      </c>
      <c r="U523" s="19">
        <f t="shared" si="41"/>
        <v>0</v>
      </c>
      <c r="V523" s="178">
        <f t="shared" si="42"/>
        <v>0</v>
      </c>
      <c r="W523" s="19">
        <f t="shared" si="43"/>
        <v>0</v>
      </c>
    </row>
    <row r="524" spans="1:23" s="274" customFormat="1">
      <c r="A524" s="274">
        <v>18</v>
      </c>
      <c r="B524" s="274" t="e">
        <f>+'RT (18)'!#REF!</f>
        <v>#REF!</v>
      </c>
      <c r="C524" s="274" t="e">
        <f>+'RT (18)'!#REF!</f>
        <v>#REF!</v>
      </c>
      <c r="D524" s="274" t="e">
        <f>+'RT (18)'!#REF!</f>
        <v>#REF!</v>
      </c>
      <c r="E524" s="274" t="e">
        <f>+'RT (18)'!#REF!</f>
        <v>#REF!</v>
      </c>
      <c r="F524" s="274" t="e">
        <f>+'RT (18)'!#REF!</f>
        <v>#REF!</v>
      </c>
      <c r="G524" s="274">
        <f>+'RT (18)'!A12</f>
        <v>2</v>
      </c>
      <c r="H524" s="274" t="str">
        <f>+'RT (18)'!B12</f>
        <v>Royalties</v>
      </c>
      <c r="I524" s="274">
        <f>+'RT (18)'!C12</f>
        <v>0</v>
      </c>
      <c r="J524" s="274">
        <f>+'RT (18)'!D12</f>
        <v>0</v>
      </c>
      <c r="K524" s="274">
        <f>+'RT (18)'!E12</f>
        <v>0</v>
      </c>
      <c r="L524" s="274">
        <f>+'RT (18)'!F12</f>
        <v>0</v>
      </c>
      <c r="M524" s="274">
        <f>+'RT (18)'!G12</f>
        <v>0</v>
      </c>
      <c r="N524" s="274">
        <f>+'RT (18)'!H12</f>
        <v>0</v>
      </c>
      <c r="O524" s="274">
        <f>+'RT (18)'!I12</f>
        <v>0</v>
      </c>
      <c r="P524" s="274">
        <f>+'RT (18)'!J12</f>
        <v>0</v>
      </c>
      <c r="Q524" s="274">
        <f>+'RT (18)'!K12</f>
        <v>0</v>
      </c>
      <c r="R524" s="274">
        <f>+'RT (18)'!L12</f>
        <v>0</v>
      </c>
      <c r="S524" s="274">
        <f>+'RT (18)'!M12</f>
        <v>0</v>
      </c>
      <c r="T524" s="178">
        <f t="shared" si="40"/>
        <v>0</v>
      </c>
      <c r="U524" s="19">
        <f t="shared" si="41"/>
        <v>0</v>
      </c>
      <c r="V524" s="178">
        <f t="shared" si="42"/>
        <v>0</v>
      </c>
      <c r="W524" s="19">
        <f t="shared" si="43"/>
        <v>0</v>
      </c>
    </row>
    <row r="525" spans="1:23" s="274" customFormat="1">
      <c r="A525" s="274">
        <v>18</v>
      </c>
      <c r="B525" s="274" t="e">
        <f>+'RT (18)'!#REF!</f>
        <v>#REF!</v>
      </c>
      <c r="C525" s="274" t="e">
        <f>+'RT (18)'!#REF!</f>
        <v>#REF!</v>
      </c>
      <c r="D525" s="274" t="e">
        <f>+'RT (18)'!#REF!</f>
        <v>#REF!</v>
      </c>
      <c r="E525" s="274" t="e">
        <f>+'RT (18)'!#REF!</f>
        <v>#REF!</v>
      </c>
      <c r="F525" s="274" t="e">
        <f>+'RT (18)'!#REF!</f>
        <v>#REF!</v>
      </c>
      <c r="G525" s="274">
        <f>+'RT (18)'!A13</f>
        <v>0</v>
      </c>
      <c r="H525" s="274" t="str">
        <f>+'RT (18)'!B13</f>
        <v>Payments in cash</v>
      </c>
      <c r="I525" s="274">
        <f>+'RT (18)'!C13</f>
        <v>0</v>
      </c>
      <c r="J525" s="274">
        <f>+'RT (18)'!D13</f>
        <v>0</v>
      </c>
      <c r="K525" s="274">
        <f>+'RT (18)'!E13</f>
        <v>0</v>
      </c>
      <c r="L525" s="274">
        <f>+'RT (18)'!F13</f>
        <v>0</v>
      </c>
      <c r="M525" s="274">
        <f>+'RT (18)'!G13</f>
        <v>0</v>
      </c>
      <c r="N525" s="274">
        <f>+'RT (18)'!H13</f>
        <v>0</v>
      </c>
      <c r="O525" s="274">
        <f>+'RT (18)'!I13</f>
        <v>0</v>
      </c>
      <c r="P525" s="274">
        <f>+'RT (18)'!J13</f>
        <v>0</v>
      </c>
      <c r="Q525" s="274">
        <f>+'RT (18)'!K13</f>
        <v>0</v>
      </c>
      <c r="R525" s="274">
        <f>+'RT (18)'!L13</f>
        <v>0</v>
      </c>
      <c r="S525" s="274">
        <f>+'RT (18)'!M13</f>
        <v>0</v>
      </c>
      <c r="T525" s="178">
        <f t="shared" si="40"/>
        <v>0</v>
      </c>
      <c r="U525" s="19">
        <f t="shared" si="41"/>
        <v>0</v>
      </c>
      <c r="V525" s="178">
        <f t="shared" si="42"/>
        <v>0</v>
      </c>
      <c r="W525" s="19">
        <f t="shared" si="43"/>
        <v>0</v>
      </c>
    </row>
    <row r="526" spans="1:23" s="274" customFormat="1">
      <c r="A526" s="274">
        <v>18</v>
      </c>
      <c r="B526" s="274" t="e">
        <f>+'RT (18)'!#REF!</f>
        <v>#REF!</v>
      </c>
      <c r="C526" s="274" t="e">
        <f>+'RT (18)'!#REF!</f>
        <v>#REF!</v>
      </c>
      <c r="D526" s="274" t="e">
        <f>+'RT (18)'!#REF!</f>
        <v>#REF!</v>
      </c>
      <c r="E526" s="274" t="e">
        <f>+'RT (18)'!#REF!</f>
        <v>#REF!</v>
      </c>
      <c r="F526" s="274" t="e">
        <f>+'RT (18)'!#REF!</f>
        <v>#REF!</v>
      </c>
      <c r="G526" s="274">
        <f>+'RT (18)'!A14</f>
        <v>0</v>
      </c>
      <c r="H526" s="274" t="str">
        <f>+'RT (18)'!B14</f>
        <v>MoF-IRD-Customs Department</v>
      </c>
      <c r="I526" s="274">
        <f>+'RT (18)'!C14</f>
        <v>0</v>
      </c>
      <c r="J526" s="274">
        <f>+'RT (18)'!D14</f>
        <v>0</v>
      </c>
      <c r="K526" s="274">
        <f>+'RT (18)'!E14</f>
        <v>0</v>
      </c>
      <c r="L526" s="274">
        <f>+'RT (18)'!F14</f>
        <v>0</v>
      </c>
      <c r="M526" s="274">
        <f>+'RT (18)'!G14</f>
        <v>0</v>
      </c>
      <c r="N526" s="274">
        <f>+'RT (18)'!H14</f>
        <v>9405106</v>
      </c>
      <c r="O526" s="274">
        <f>+'RT (18)'!I14</f>
        <v>0</v>
      </c>
      <c r="P526" s="274">
        <f>+'RT (18)'!J14</f>
        <v>9405106</v>
      </c>
      <c r="Q526" s="274">
        <f>+'RT (18)'!K14</f>
        <v>0</v>
      </c>
      <c r="R526" s="274">
        <f>+'RT (18)'!L14</f>
        <v>-9405106</v>
      </c>
      <c r="S526" s="274">
        <f>+'RT (18)'!M14</f>
        <v>0</v>
      </c>
      <c r="T526" s="178">
        <f t="shared" si="40"/>
        <v>0</v>
      </c>
      <c r="U526" s="19">
        <f t="shared" si="41"/>
        <v>-9405106</v>
      </c>
      <c r="V526" s="178">
        <f t="shared" si="42"/>
        <v>0</v>
      </c>
      <c r="W526" s="19">
        <f t="shared" si="43"/>
        <v>-9405106</v>
      </c>
    </row>
    <row r="527" spans="1:23" s="274" customFormat="1">
      <c r="A527" s="274">
        <v>18</v>
      </c>
      <c r="B527" s="274" t="e">
        <f>+'RT (18)'!#REF!</f>
        <v>#REF!</v>
      </c>
      <c r="C527" s="274" t="e">
        <f>+'RT (18)'!#REF!</f>
        <v>#REF!</v>
      </c>
      <c r="D527" s="274" t="e">
        <f>+'RT (18)'!#REF!</f>
        <v>#REF!</v>
      </c>
      <c r="E527" s="274" t="e">
        <f>+'RT (18)'!#REF!</f>
        <v>#REF!</v>
      </c>
      <c r="F527" s="274" t="e">
        <f>+'RT (18)'!#REF!</f>
        <v>#REF!</v>
      </c>
      <c r="G527" s="274">
        <f>+'RT (18)'!A15</f>
        <v>1</v>
      </c>
      <c r="H527" s="274" t="str">
        <f>+'RT (18)'!B15</f>
        <v>Corporate Income Tax (CIT)</v>
      </c>
      <c r="I527" s="274">
        <f>+'RT (18)'!C15</f>
        <v>0</v>
      </c>
      <c r="J527" s="274">
        <f>+'RT (18)'!D15</f>
        <v>0</v>
      </c>
      <c r="K527" s="274">
        <f>+'RT (18)'!E15</f>
        <v>0</v>
      </c>
      <c r="L527" s="274">
        <f>+'RT (18)'!F15</f>
        <v>0</v>
      </c>
      <c r="M527" s="274">
        <f>+'RT (18)'!G15</f>
        <v>0</v>
      </c>
      <c r="N527" s="274">
        <f>+'RT (18)'!H15</f>
        <v>4297963</v>
      </c>
      <c r="O527" s="274">
        <f>+'RT (18)'!I15</f>
        <v>0</v>
      </c>
      <c r="P527" s="274">
        <f>+'RT (18)'!J15</f>
        <v>4297963</v>
      </c>
      <c r="Q527" s="274">
        <f>+'RT (18)'!K15</f>
        <v>0</v>
      </c>
      <c r="R527" s="274">
        <f>+'RT (18)'!L15</f>
        <v>-4297963</v>
      </c>
      <c r="S527" s="274" t="str">
        <f>+'RT (18)'!M15</f>
        <v>Not material difference</v>
      </c>
      <c r="T527" s="178">
        <f t="shared" si="40"/>
        <v>0</v>
      </c>
      <c r="U527" s="19">
        <f t="shared" si="41"/>
        <v>-4297963</v>
      </c>
      <c r="V527" s="178">
        <f t="shared" si="42"/>
        <v>0</v>
      </c>
      <c r="W527" s="19">
        <f t="shared" si="43"/>
        <v>-4297963</v>
      </c>
    </row>
    <row r="528" spans="1:23" s="274" customFormat="1">
      <c r="A528" s="274">
        <v>18</v>
      </c>
      <c r="B528" s="274" t="e">
        <f>+'RT (18)'!#REF!</f>
        <v>#REF!</v>
      </c>
      <c r="C528" s="274" t="e">
        <f>+'RT (18)'!#REF!</f>
        <v>#REF!</v>
      </c>
      <c r="D528" s="274" t="e">
        <f>+'RT (18)'!#REF!</f>
        <v>#REF!</v>
      </c>
      <c r="E528" s="274" t="e">
        <f>+'RT (18)'!#REF!</f>
        <v>#REF!</v>
      </c>
      <c r="F528" s="274" t="e">
        <f>+'RT (18)'!#REF!</f>
        <v>#REF!</v>
      </c>
      <c r="G528" s="274">
        <f>+'RT (18)'!A16</f>
        <v>2</v>
      </c>
      <c r="H528" s="274" t="str">
        <f>+'RT (18)'!B16</f>
        <v>Commercial Tax</v>
      </c>
      <c r="I528" s="274">
        <f>+'RT (18)'!C16</f>
        <v>0</v>
      </c>
      <c r="J528" s="274">
        <f>+'RT (18)'!D16</f>
        <v>0</v>
      </c>
      <c r="K528" s="274">
        <f>+'RT (18)'!E16</f>
        <v>0</v>
      </c>
      <c r="L528" s="274">
        <f>+'RT (18)'!F16</f>
        <v>0</v>
      </c>
      <c r="M528" s="274">
        <f>+'RT (18)'!G16</f>
        <v>0</v>
      </c>
      <c r="N528" s="274">
        <f>+'RT (18)'!H16</f>
        <v>5107143</v>
      </c>
      <c r="O528" s="274">
        <f>+'RT (18)'!I16</f>
        <v>0</v>
      </c>
      <c r="P528" s="274">
        <f>+'RT (18)'!J16</f>
        <v>5107143</v>
      </c>
      <c r="Q528" s="274">
        <f>+'RT (18)'!K16</f>
        <v>0</v>
      </c>
      <c r="R528" s="274">
        <f>+'RT (18)'!L16</f>
        <v>-5107143</v>
      </c>
      <c r="S528" s="274" t="str">
        <f>+'RT (18)'!M16</f>
        <v>Tax not reported by the extractive company</v>
      </c>
      <c r="T528" s="178">
        <f t="shared" si="40"/>
        <v>0</v>
      </c>
      <c r="U528" s="19">
        <f t="shared" si="41"/>
        <v>-5107143</v>
      </c>
      <c r="V528" s="178">
        <f t="shared" si="42"/>
        <v>0</v>
      </c>
      <c r="W528" s="19">
        <f t="shared" si="43"/>
        <v>-5107143</v>
      </c>
    </row>
    <row r="529" spans="1:23" s="274" customFormat="1">
      <c r="A529" s="274">
        <v>18</v>
      </c>
      <c r="B529" s="274" t="e">
        <f>+'RT (18)'!#REF!</f>
        <v>#REF!</v>
      </c>
      <c r="C529" s="274" t="e">
        <f>+'RT (18)'!#REF!</f>
        <v>#REF!</v>
      </c>
      <c r="D529" s="274" t="e">
        <f>+'RT (18)'!#REF!</f>
        <v>#REF!</v>
      </c>
      <c r="E529" s="274" t="e">
        <f>+'RT (18)'!#REF!</f>
        <v>#REF!</v>
      </c>
      <c r="F529" s="274" t="e">
        <f>+'RT (18)'!#REF!</f>
        <v>#REF!</v>
      </c>
      <c r="G529" s="274">
        <f>+'RT (18)'!A17</f>
        <v>3</v>
      </c>
      <c r="H529" s="274" t="str">
        <f>+'RT (18)'!B17</f>
        <v>Commercial Tax on Imports</v>
      </c>
      <c r="I529" s="274">
        <f>+'RT (18)'!C17</f>
        <v>0</v>
      </c>
      <c r="J529" s="274">
        <f>+'RT (18)'!D17</f>
        <v>0</v>
      </c>
      <c r="K529" s="274">
        <f>+'RT (18)'!E17</f>
        <v>0</v>
      </c>
      <c r="L529" s="274">
        <f>+'RT (18)'!F17</f>
        <v>0</v>
      </c>
      <c r="M529" s="274">
        <f>+'RT (18)'!G17</f>
        <v>0</v>
      </c>
      <c r="N529" s="274">
        <f>+'RT (18)'!H17</f>
        <v>0</v>
      </c>
      <c r="O529" s="274">
        <f>+'RT (18)'!I17</f>
        <v>0</v>
      </c>
      <c r="P529" s="274">
        <f>+'RT (18)'!J17</f>
        <v>0</v>
      </c>
      <c r="Q529" s="274">
        <f>+'RT (18)'!K17</f>
        <v>0</v>
      </c>
      <c r="R529" s="274">
        <f>+'RT (18)'!L17</f>
        <v>0</v>
      </c>
      <c r="S529" s="274">
        <f>+'RT (18)'!M17</f>
        <v>0</v>
      </c>
      <c r="T529" s="178">
        <f t="shared" si="40"/>
        <v>0</v>
      </c>
      <c r="U529" s="19">
        <f t="shared" si="41"/>
        <v>0</v>
      </c>
      <c r="V529" s="178">
        <f t="shared" si="42"/>
        <v>0</v>
      </c>
      <c r="W529" s="19">
        <f t="shared" si="43"/>
        <v>0</v>
      </c>
    </row>
    <row r="530" spans="1:23" s="274" customFormat="1">
      <c r="A530" s="274">
        <v>18</v>
      </c>
      <c r="B530" s="274" t="e">
        <f>+'RT (18)'!#REF!</f>
        <v>#REF!</v>
      </c>
      <c r="C530" s="274" t="e">
        <f>+'RT (18)'!#REF!</f>
        <v>#REF!</v>
      </c>
      <c r="D530" s="274" t="e">
        <f>+'RT (18)'!#REF!</f>
        <v>#REF!</v>
      </c>
      <c r="E530" s="274" t="e">
        <f>+'RT (18)'!#REF!</f>
        <v>#REF!</v>
      </c>
      <c r="F530" s="274" t="e">
        <f>+'RT (18)'!#REF!</f>
        <v>#REF!</v>
      </c>
      <c r="G530" s="274">
        <f>+'RT (18)'!A18</f>
        <v>4</v>
      </c>
      <c r="H530" s="274" t="str">
        <f>+'RT (18)'!B18</f>
        <v>Customs Duties</v>
      </c>
      <c r="I530" s="274">
        <f>+'RT (18)'!C18</f>
        <v>0</v>
      </c>
      <c r="J530" s="274">
        <f>+'RT (18)'!D18</f>
        <v>0</v>
      </c>
      <c r="K530" s="274">
        <f>+'RT (18)'!E18</f>
        <v>0</v>
      </c>
      <c r="L530" s="274">
        <f>+'RT (18)'!F18</f>
        <v>0</v>
      </c>
      <c r="M530" s="274">
        <f>+'RT (18)'!G18</f>
        <v>0</v>
      </c>
      <c r="N530" s="274">
        <f>+'RT (18)'!H18</f>
        <v>0</v>
      </c>
      <c r="O530" s="274">
        <f>+'RT (18)'!I18</f>
        <v>0</v>
      </c>
      <c r="P530" s="274">
        <f>+'RT (18)'!J18</f>
        <v>0</v>
      </c>
      <c r="Q530" s="274">
        <f>+'RT (18)'!K18</f>
        <v>0</v>
      </c>
      <c r="R530" s="274">
        <f>+'RT (18)'!L18</f>
        <v>0</v>
      </c>
      <c r="S530" s="274">
        <f>+'RT (18)'!M18</f>
        <v>0</v>
      </c>
      <c r="T530" s="178">
        <f t="shared" si="40"/>
        <v>0</v>
      </c>
      <c r="U530" s="19">
        <f t="shared" si="41"/>
        <v>0</v>
      </c>
      <c r="V530" s="178">
        <f t="shared" si="42"/>
        <v>0</v>
      </c>
      <c r="W530" s="19">
        <f t="shared" si="43"/>
        <v>0</v>
      </c>
    </row>
    <row r="531" spans="1:23" s="274" customFormat="1">
      <c r="A531" s="274">
        <v>18</v>
      </c>
      <c r="B531" s="274" t="e">
        <f>+'RT (18)'!#REF!</f>
        <v>#REF!</v>
      </c>
      <c r="C531" s="274" t="e">
        <f>+'RT (18)'!#REF!</f>
        <v>#REF!</v>
      </c>
      <c r="D531" s="274" t="e">
        <f>+'RT (18)'!#REF!</f>
        <v>#REF!</v>
      </c>
      <c r="E531" s="274" t="e">
        <f>+'RT (18)'!#REF!</f>
        <v>#REF!</v>
      </c>
      <c r="F531" s="274" t="e">
        <f>+'RT (18)'!#REF!</f>
        <v>#REF!</v>
      </c>
      <c r="G531" s="274">
        <f>+'RT (18)'!A19</f>
        <v>5</v>
      </c>
      <c r="H531" s="274" t="str">
        <f>+'RT (18)'!B19</f>
        <v>Stamp Duties</v>
      </c>
      <c r="I531" s="274">
        <f>+'RT (18)'!C19</f>
        <v>0</v>
      </c>
      <c r="J531" s="274">
        <f>+'RT (18)'!D19</f>
        <v>0</v>
      </c>
      <c r="K531" s="274">
        <f>+'RT (18)'!E19</f>
        <v>0</v>
      </c>
      <c r="L531" s="274">
        <f>+'RT (18)'!F19</f>
        <v>0</v>
      </c>
      <c r="M531" s="274">
        <f>+'RT (18)'!G19</f>
        <v>0</v>
      </c>
      <c r="N531" s="274">
        <f>+'RT (18)'!H19</f>
        <v>0</v>
      </c>
      <c r="O531" s="274">
        <f>+'RT (18)'!I19</f>
        <v>0</v>
      </c>
      <c r="P531" s="274">
        <f>+'RT (18)'!J19</f>
        <v>0</v>
      </c>
      <c r="Q531" s="274">
        <f>+'RT (18)'!K19</f>
        <v>0</v>
      </c>
      <c r="R531" s="274">
        <f>+'RT (18)'!L19</f>
        <v>0</v>
      </c>
      <c r="S531" s="274">
        <f>+'RT (18)'!M19</f>
        <v>0</v>
      </c>
      <c r="T531" s="178">
        <f t="shared" si="40"/>
        <v>0</v>
      </c>
      <c r="U531" s="19">
        <f t="shared" si="41"/>
        <v>0</v>
      </c>
      <c r="V531" s="178">
        <f t="shared" si="42"/>
        <v>0</v>
      </c>
      <c r="W531" s="19">
        <f t="shared" si="43"/>
        <v>0</v>
      </c>
    </row>
    <row r="532" spans="1:23" s="274" customFormat="1">
      <c r="A532" s="274">
        <v>18</v>
      </c>
      <c r="B532" s="274" t="e">
        <f>+'RT (18)'!#REF!</f>
        <v>#REF!</v>
      </c>
      <c r="C532" s="274" t="e">
        <f>+'RT (18)'!#REF!</f>
        <v>#REF!</v>
      </c>
      <c r="D532" s="274" t="e">
        <f>+'RT (18)'!#REF!</f>
        <v>#REF!</v>
      </c>
      <c r="E532" s="274" t="e">
        <f>+'RT (18)'!#REF!</f>
        <v>#REF!</v>
      </c>
      <c r="F532" s="274" t="e">
        <f>+'RT (18)'!#REF!</f>
        <v>#REF!</v>
      </c>
      <c r="G532" s="274">
        <f>+'RT (18)'!A20</f>
        <v>6</v>
      </c>
      <c r="H532" s="274" t="str">
        <f>+'RT (18)'!B20</f>
        <v>Capital Gains Tax</v>
      </c>
      <c r="I532" s="274">
        <f>+'RT (18)'!C20</f>
        <v>0</v>
      </c>
      <c r="J532" s="274">
        <f>+'RT (18)'!D20</f>
        <v>0</v>
      </c>
      <c r="K532" s="274">
        <f>+'RT (18)'!E20</f>
        <v>0</v>
      </c>
      <c r="L532" s="274">
        <f>+'RT (18)'!F20</f>
        <v>0</v>
      </c>
      <c r="M532" s="274">
        <f>+'RT (18)'!G20</f>
        <v>0</v>
      </c>
      <c r="N532" s="274">
        <f>+'RT (18)'!H20</f>
        <v>0</v>
      </c>
      <c r="O532" s="274">
        <f>+'RT (18)'!I20</f>
        <v>0</v>
      </c>
      <c r="P532" s="274">
        <f>+'RT (18)'!J20</f>
        <v>0</v>
      </c>
      <c r="Q532" s="274">
        <f>+'RT (18)'!K20</f>
        <v>0</v>
      </c>
      <c r="R532" s="274">
        <f>+'RT (18)'!L20</f>
        <v>0</v>
      </c>
      <c r="S532" s="274">
        <f>+'RT (18)'!M20</f>
        <v>0</v>
      </c>
      <c r="T532" s="178">
        <f t="shared" si="40"/>
        <v>0</v>
      </c>
      <c r="U532" s="19">
        <f t="shared" si="41"/>
        <v>0</v>
      </c>
      <c r="V532" s="178">
        <f t="shared" si="42"/>
        <v>0</v>
      </c>
      <c r="W532" s="19">
        <f t="shared" si="43"/>
        <v>0</v>
      </c>
    </row>
    <row r="533" spans="1:23" s="274" customFormat="1">
      <c r="A533" s="274">
        <v>18</v>
      </c>
      <c r="B533" s="274" t="e">
        <f>+'RT (18)'!#REF!</f>
        <v>#REF!</v>
      </c>
      <c r="C533" s="274" t="e">
        <f>+'RT (18)'!#REF!</f>
        <v>#REF!</v>
      </c>
      <c r="D533" s="274" t="e">
        <f>+'RT (18)'!#REF!</f>
        <v>#REF!</v>
      </c>
      <c r="E533" s="274" t="e">
        <f>+'RT (18)'!#REF!</f>
        <v>#REF!</v>
      </c>
      <c r="F533" s="274" t="e">
        <f>+'RT (18)'!#REF!</f>
        <v>#REF!</v>
      </c>
      <c r="G533" s="274">
        <f>+'RT (18)'!A21</f>
        <v>7</v>
      </c>
      <c r="H533" s="274" t="str">
        <f>+'RT (18)'!B21</f>
        <v>Withholding Tax</v>
      </c>
      <c r="I533" s="274">
        <f>+'RT (18)'!C21</f>
        <v>0</v>
      </c>
      <c r="J533" s="274">
        <f>+'RT (18)'!D21</f>
        <v>0</v>
      </c>
      <c r="K533" s="274">
        <f>+'RT (18)'!E21</f>
        <v>0</v>
      </c>
      <c r="L533" s="274">
        <f>+'RT (18)'!F21</f>
        <v>0</v>
      </c>
      <c r="M533" s="274">
        <f>+'RT (18)'!G21</f>
        <v>0</v>
      </c>
      <c r="N533" s="274">
        <f>+'RT (18)'!H21</f>
        <v>0</v>
      </c>
      <c r="O533" s="274">
        <f>+'RT (18)'!I21</f>
        <v>0</v>
      </c>
      <c r="P533" s="274">
        <f>+'RT (18)'!J21</f>
        <v>0</v>
      </c>
      <c r="Q533" s="274">
        <f>+'RT (18)'!K21</f>
        <v>0</v>
      </c>
      <c r="R533" s="274">
        <f>+'RT (18)'!L21</f>
        <v>0</v>
      </c>
      <c r="S533" s="274">
        <f>+'RT (18)'!M21</f>
        <v>0</v>
      </c>
      <c r="T533" s="178">
        <f t="shared" si="40"/>
        <v>0</v>
      </c>
      <c r="U533" s="19">
        <f t="shared" si="41"/>
        <v>0</v>
      </c>
      <c r="V533" s="178">
        <f t="shared" si="42"/>
        <v>0</v>
      </c>
      <c r="W533" s="19">
        <f t="shared" si="43"/>
        <v>0</v>
      </c>
    </row>
    <row r="534" spans="1:23" s="274" customFormat="1">
      <c r="A534" s="274">
        <v>18</v>
      </c>
      <c r="B534" s="274" t="e">
        <f>+'RT (18)'!#REF!</f>
        <v>#REF!</v>
      </c>
      <c r="C534" s="274" t="e">
        <f>+'RT (18)'!#REF!</f>
        <v>#REF!</v>
      </c>
      <c r="D534" s="274" t="e">
        <f>+'RT (18)'!#REF!</f>
        <v>#REF!</v>
      </c>
      <c r="E534" s="274" t="e">
        <f>+'RT (18)'!#REF!</f>
        <v>#REF!</v>
      </c>
      <c r="F534" s="274" t="e">
        <f>+'RT (18)'!#REF!</f>
        <v>#REF!</v>
      </c>
      <c r="G534" s="274">
        <f>+'RT (18)'!A22</f>
        <v>8</v>
      </c>
      <c r="H534" s="274" t="str">
        <f>+'RT (18)'!B22</f>
        <v>Other significant payments (&gt; 50,000 USD)</v>
      </c>
      <c r="I534" s="274">
        <f>+'RT (18)'!C22</f>
        <v>0</v>
      </c>
      <c r="J534" s="274">
        <f>+'RT (18)'!D22</f>
        <v>0</v>
      </c>
      <c r="K534" s="274">
        <f>+'RT (18)'!E22</f>
        <v>0</v>
      </c>
      <c r="L534" s="274">
        <f>+'RT (18)'!F22</f>
        <v>0</v>
      </c>
      <c r="M534" s="274">
        <f>+'RT (18)'!G22</f>
        <v>0</v>
      </c>
      <c r="N534" s="274">
        <f>+'RT (18)'!H22</f>
        <v>0</v>
      </c>
      <c r="O534" s="274">
        <f>+'RT (18)'!I22</f>
        <v>0</v>
      </c>
      <c r="P534" s="274">
        <f>+'RT (18)'!J22</f>
        <v>0</v>
      </c>
      <c r="Q534" s="274">
        <f>+'RT (18)'!K22</f>
        <v>0</v>
      </c>
      <c r="R534" s="274">
        <f>+'RT (18)'!L22</f>
        <v>0</v>
      </c>
      <c r="S534" s="274">
        <f>+'RT (18)'!M22</f>
        <v>0</v>
      </c>
      <c r="T534" s="178">
        <f t="shared" si="40"/>
        <v>0</v>
      </c>
      <c r="U534" s="19">
        <f t="shared" si="41"/>
        <v>0</v>
      </c>
      <c r="V534" s="178">
        <f t="shared" si="42"/>
        <v>0</v>
      </c>
      <c r="W534" s="19">
        <f t="shared" si="43"/>
        <v>0</v>
      </c>
    </row>
    <row r="535" spans="1:23" s="274" customFormat="1">
      <c r="A535" s="274">
        <v>18</v>
      </c>
      <c r="B535" s="274" t="e">
        <f>+'RT (18)'!#REF!</f>
        <v>#REF!</v>
      </c>
      <c r="C535" s="274" t="e">
        <f>+'RT (18)'!#REF!</f>
        <v>#REF!</v>
      </c>
      <c r="D535" s="274" t="e">
        <f>+'RT (18)'!#REF!</f>
        <v>#REF!</v>
      </c>
      <c r="E535" s="274" t="e">
        <f>+'RT (18)'!#REF!</f>
        <v>#REF!</v>
      </c>
      <c r="F535" s="274" t="e">
        <f>+'RT (18)'!#REF!</f>
        <v>#REF!</v>
      </c>
      <c r="G535" s="274">
        <f>+'RT (18)'!A23</f>
        <v>0</v>
      </c>
      <c r="H535" s="274" t="str">
        <f>+'RT (18)'!B23</f>
        <v>MoM (ME 1-ME 2-ME 3)</v>
      </c>
      <c r="I535" s="274">
        <f>+'RT (18)'!C23</f>
        <v>0</v>
      </c>
      <c r="J535" s="274">
        <f>+'RT (18)'!D23</f>
        <v>7500000</v>
      </c>
      <c r="K535" s="274">
        <f>+'RT (18)'!E23</f>
        <v>0</v>
      </c>
      <c r="L535" s="274">
        <f>+'RT (18)'!F23</f>
        <v>7500000</v>
      </c>
      <c r="M535" s="274">
        <f>+'RT (18)'!G23</f>
        <v>0</v>
      </c>
      <c r="N535" s="274">
        <f>+'RT (18)'!H23</f>
        <v>9933170</v>
      </c>
      <c r="O535" s="274">
        <f>+'RT (18)'!I23</f>
        <v>0</v>
      </c>
      <c r="P535" s="274">
        <f>+'RT (18)'!J23</f>
        <v>9933170</v>
      </c>
      <c r="Q535" s="274">
        <f>+'RT (18)'!K23</f>
        <v>0</v>
      </c>
      <c r="R535" s="274">
        <f>+'RT (18)'!L23</f>
        <v>-2433170</v>
      </c>
      <c r="S535" s="274">
        <f>+'RT (18)'!M23</f>
        <v>0</v>
      </c>
      <c r="T535" s="178">
        <f t="shared" si="40"/>
        <v>0</v>
      </c>
      <c r="U535" s="19">
        <f t="shared" si="41"/>
        <v>-2433170</v>
      </c>
      <c r="V535" s="178">
        <f t="shared" si="42"/>
        <v>0</v>
      </c>
      <c r="W535" s="19">
        <f t="shared" si="43"/>
        <v>-2433170</v>
      </c>
    </row>
    <row r="536" spans="1:23" s="274" customFormat="1">
      <c r="A536" s="274">
        <v>18</v>
      </c>
      <c r="B536" s="274" t="e">
        <f>+'RT (18)'!#REF!</f>
        <v>#REF!</v>
      </c>
      <c r="C536" s="274" t="e">
        <f>+'RT (18)'!#REF!</f>
        <v>#REF!</v>
      </c>
      <c r="D536" s="274" t="e">
        <f>+'RT (18)'!#REF!</f>
        <v>#REF!</v>
      </c>
      <c r="E536" s="274" t="e">
        <f>+'RT (18)'!#REF!</f>
        <v>#REF!</v>
      </c>
      <c r="F536" s="274" t="e">
        <f>+'RT (18)'!#REF!</f>
        <v>#REF!</v>
      </c>
      <c r="G536" s="274">
        <f>+'RT (18)'!A24</f>
        <v>9</v>
      </c>
      <c r="H536" s="274" t="str">
        <f>+'RT (18)'!B24</f>
        <v>Royalties</v>
      </c>
      <c r="I536" s="274">
        <f>+'RT (18)'!C24</f>
        <v>0</v>
      </c>
      <c r="J536" s="274">
        <f>+'RT (18)'!D24</f>
        <v>0</v>
      </c>
      <c r="K536" s="274">
        <f>+'RT (18)'!E24</f>
        <v>0</v>
      </c>
      <c r="L536" s="274">
        <f>+'RT (18)'!F24</f>
        <v>0</v>
      </c>
      <c r="M536" s="274">
        <f>+'RT (18)'!G24</f>
        <v>0</v>
      </c>
      <c r="N536" s="274">
        <f>+'RT (18)'!H24</f>
        <v>0</v>
      </c>
      <c r="O536" s="274">
        <f>+'RT (18)'!I24</f>
        <v>0</v>
      </c>
      <c r="P536" s="274">
        <f>+'RT (18)'!J24</f>
        <v>0</v>
      </c>
      <c r="Q536" s="274">
        <f>+'RT (18)'!K24</f>
        <v>0</v>
      </c>
      <c r="R536" s="274">
        <f>+'RT (18)'!L24</f>
        <v>0</v>
      </c>
      <c r="S536" s="274">
        <f>+'RT (18)'!M24</f>
        <v>0</v>
      </c>
      <c r="T536" s="178">
        <f t="shared" si="40"/>
        <v>0</v>
      </c>
      <c r="U536" s="19">
        <f t="shared" si="41"/>
        <v>0</v>
      </c>
      <c r="V536" s="178">
        <f t="shared" si="42"/>
        <v>0</v>
      </c>
      <c r="W536" s="19">
        <f t="shared" si="43"/>
        <v>0</v>
      </c>
    </row>
    <row r="537" spans="1:23" s="274" customFormat="1">
      <c r="A537" s="274">
        <v>18</v>
      </c>
      <c r="B537" s="274" t="e">
        <f>+'RT (18)'!#REF!</f>
        <v>#REF!</v>
      </c>
      <c r="C537" s="274" t="e">
        <f>+'RT (18)'!#REF!</f>
        <v>#REF!</v>
      </c>
      <c r="D537" s="274" t="e">
        <f>+'RT (18)'!#REF!</f>
        <v>#REF!</v>
      </c>
      <c r="E537" s="274" t="e">
        <f>+'RT (18)'!#REF!</f>
        <v>#REF!</v>
      </c>
      <c r="F537" s="274" t="e">
        <f>+'RT (18)'!#REF!</f>
        <v>#REF!</v>
      </c>
      <c r="G537" s="274">
        <f>+'RT (18)'!A25</f>
        <v>10</v>
      </c>
      <c r="H537" s="274" t="str">
        <f>+'RT (18)'!B25</f>
        <v>Signature Bonus</v>
      </c>
      <c r="I537" s="274">
        <f>+'RT (18)'!C25</f>
        <v>0</v>
      </c>
      <c r="J537" s="274">
        <f>+'RT (18)'!D25</f>
        <v>7500000</v>
      </c>
      <c r="K537" s="274">
        <f>+'RT (18)'!E25</f>
        <v>0</v>
      </c>
      <c r="L537" s="274">
        <f>+'RT (18)'!F25</f>
        <v>7500000</v>
      </c>
      <c r="M537" s="274">
        <f>+'RT (18)'!G25</f>
        <v>0</v>
      </c>
      <c r="N537" s="274">
        <f>+'RT (18)'!H25</f>
        <v>7500000</v>
      </c>
      <c r="O537" s="274">
        <f>+'RT (18)'!I25</f>
        <v>0</v>
      </c>
      <c r="P537" s="274">
        <f>+'RT (18)'!J25</f>
        <v>7500000</v>
      </c>
      <c r="Q537" s="274">
        <f>+'RT (18)'!K25</f>
        <v>0</v>
      </c>
      <c r="R537" s="274">
        <f>+'RT (18)'!L25</f>
        <v>0</v>
      </c>
      <c r="S537" s="274">
        <f>+'RT (18)'!M25</f>
        <v>0</v>
      </c>
      <c r="T537" s="178">
        <f t="shared" si="40"/>
        <v>0</v>
      </c>
      <c r="U537" s="19">
        <f t="shared" si="41"/>
        <v>0</v>
      </c>
      <c r="V537" s="178">
        <f t="shared" si="42"/>
        <v>0</v>
      </c>
      <c r="W537" s="19">
        <f t="shared" si="43"/>
        <v>0</v>
      </c>
    </row>
    <row r="538" spans="1:23" s="274" customFormat="1">
      <c r="A538" s="274">
        <v>18</v>
      </c>
      <c r="B538" s="274" t="e">
        <f>+'RT (18)'!#REF!</f>
        <v>#REF!</v>
      </c>
      <c r="C538" s="274" t="e">
        <f>+'RT (18)'!#REF!</f>
        <v>#REF!</v>
      </c>
      <c r="D538" s="274" t="e">
        <f>+'RT (18)'!#REF!</f>
        <v>#REF!</v>
      </c>
      <c r="E538" s="274" t="e">
        <f>+'RT (18)'!#REF!</f>
        <v>#REF!</v>
      </c>
      <c r="F538" s="274" t="e">
        <f>+'RT (18)'!#REF!</f>
        <v>#REF!</v>
      </c>
      <c r="G538" s="274">
        <f>+'RT (18)'!A26</f>
        <v>11</v>
      </c>
      <c r="H538" s="274" t="str">
        <f>+'RT (18)'!B26</f>
        <v>Production Split</v>
      </c>
      <c r="I538" s="274">
        <f>+'RT (18)'!C26</f>
        <v>0</v>
      </c>
      <c r="J538" s="274">
        <f>+'RT (18)'!D26</f>
        <v>0</v>
      </c>
      <c r="K538" s="274">
        <f>+'RT (18)'!E26</f>
        <v>0</v>
      </c>
      <c r="L538" s="274">
        <f>+'RT (18)'!F26</f>
        <v>0</v>
      </c>
      <c r="M538" s="274">
        <f>+'RT (18)'!G26</f>
        <v>0</v>
      </c>
      <c r="N538" s="274">
        <f>+'RT (18)'!H26</f>
        <v>0</v>
      </c>
      <c r="O538" s="274">
        <f>+'RT (18)'!I26</f>
        <v>0</v>
      </c>
      <c r="P538" s="274">
        <f>+'RT (18)'!J26</f>
        <v>0</v>
      </c>
      <c r="Q538" s="274">
        <f>+'RT (18)'!K26</f>
        <v>0</v>
      </c>
      <c r="R538" s="274">
        <f>+'RT (18)'!L26</f>
        <v>0</v>
      </c>
      <c r="S538" s="274">
        <f>+'RT (18)'!M26</f>
        <v>0</v>
      </c>
      <c r="T538" s="178">
        <f t="shared" si="40"/>
        <v>0</v>
      </c>
      <c r="U538" s="19">
        <f t="shared" si="41"/>
        <v>0</v>
      </c>
      <c r="V538" s="178">
        <f t="shared" si="42"/>
        <v>0</v>
      </c>
      <c r="W538" s="19">
        <f t="shared" si="43"/>
        <v>0</v>
      </c>
    </row>
    <row r="539" spans="1:23" s="274" customFormat="1">
      <c r="A539" s="274">
        <v>18</v>
      </c>
      <c r="B539" s="274" t="e">
        <f>+'RT (18)'!#REF!</f>
        <v>#REF!</v>
      </c>
      <c r="C539" s="274" t="e">
        <f>+'RT (18)'!#REF!</f>
        <v>#REF!</v>
      </c>
      <c r="D539" s="274" t="e">
        <f>+'RT (18)'!#REF!</f>
        <v>#REF!</v>
      </c>
      <c r="E539" s="274" t="e">
        <f>+'RT (18)'!#REF!</f>
        <v>#REF!</v>
      </c>
      <c r="F539" s="274" t="e">
        <f>+'RT (18)'!#REF!</f>
        <v>#REF!</v>
      </c>
      <c r="G539" s="274">
        <f>+'RT (18)'!A27</f>
        <v>12</v>
      </c>
      <c r="H539" s="274" t="str">
        <f>+'RT (18)'!B27</f>
        <v>Dead Rent Fees</v>
      </c>
      <c r="I539" s="274">
        <f>+'RT (18)'!C27</f>
        <v>0</v>
      </c>
      <c r="J539" s="274">
        <f>+'RT (18)'!D27</f>
        <v>0</v>
      </c>
      <c r="K539" s="274">
        <f>+'RT (18)'!E27</f>
        <v>0</v>
      </c>
      <c r="L539" s="274">
        <f>+'RT (18)'!F27</f>
        <v>0</v>
      </c>
      <c r="M539" s="274">
        <f>+'RT (18)'!G27</f>
        <v>0</v>
      </c>
      <c r="N539" s="274">
        <f>+'RT (18)'!H27</f>
        <v>2428170</v>
      </c>
      <c r="O539" s="274">
        <f>+'RT (18)'!I27</f>
        <v>0</v>
      </c>
      <c r="P539" s="274">
        <f>+'RT (18)'!J27</f>
        <v>2428170</v>
      </c>
      <c r="Q539" s="274">
        <f>+'RT (18)'!K27</f>
        <v>0</v>
      </c>
      <c r="R539" s="274">
        <f>+'RT (18)'!L27</f>
        <v>-2428170</v>
      </c>
      <c r="S539" s="274" t="str">
        <f>+'RT (18)'!M27</f>
        <v>Not material difference</v>
      </c>
      <c r="T539" s="178">
        <f t="shared" si="40"/>
        <v>0</v>
      </c>
      <c r="U539" s="19">
        <f t="shared" si="41"/>
        <v>-2428170</v>
      </c>
      <c r="V539" s="178">
        <f t="shared" si="42"/>
        <v>0</v>
      </c>
      <c r="W539" s="19">
        <f t="shared" si="43"/>
        <v>-2428170</v>
      </c>
    </row>
    <row r="540" spans="1:23" s="274" customFormat="1">
      <c r="A540" s="274">
        <v>18</v>
      </c>
      <c r="B540" s="274" t="e">
        <f>+'RT (18)'!#REF!</f>
        <v>#REF!</v>
      </c>
      <c r="C540" s="274" t="e">
        <f>+'RT (18)'!#REF!</f>
        <v>#REF!</v>
      </c>
      <c r="D540" s="274" t="e">
        <f>+'RT (18)'!#REF!</f>
        <v>#REF!</v>
      </c>
      <c r="E540" s="274" t="e">
        <f>+'RT (18)'!#REF!</f>
        <v>#REF!</v>
      </c>
      <c r="F540" s="274" t="e">
        <f>+'RT (18)'!#REF!</f>
        <v>#REF!</v>
      </c>
      <c r="G540" s="274">
        <f>+'RT (18)'!A28</f>
        <v>13</v>
      </c>
      <c r="H540" s="274" t="str">
        <f>+'RT (18)'!B28</f>
        <v>Licence Fees</v>
      </c>
      <c r="I540" s="274">
        <f>+'RT (18)'!C28</f>
        <v>0</v>
      </c>
      <c r="J540" s="274">
        <f>+'RT (18)'!D28</f>
        <v>0</v>
      </c>
      <c r="K540" s="274">
        <f>+'RT (18)'!E28</f>
        <v>0</v>
      </c>
      <c r="L540" s="274">
        <f>+'RT (18)'!F28</f>
        <v>0</v>
      </c>
      <c r="M540" s="274">
        <f>+'RT (18)'!G28</f>
        <v>0</v>
      </c>
      <c r="N540" s="274">
        <f>+'RT (18)'!H28</f>
        <v>5000</v>
      </c>
      <c r="O540" s="274">
        <f>+'RT (18)'!I28</f>
        <v>0</v>
      </c>
      <c r="P540" s="274">
        <f>+'RT (18)'!J28</f>
        <v>5000</v>
      </c>
      <c r="Q540" s="274">
        <f>+'RT (18)'!K28</f>
        <v>0</v>
      </c>
      <c r="R540" s="274">
        <f>+'RT (18)'!L28</f>
        <v>-5000</v>
      </c>
      <c r="S540" s="274" t="str">
        <f>+'RT (18)'!M28</f>
        <v>Not material difference</v>
      </c>
      <c r="T540" s="178">
        <f t="shared" si="40"/>
        <v>0</v>
      </c>
      <c r="U540" s="19">
        <f t="shared" si="41"/>
        <v>-5000</v>
      </c>
      <c r="V540" s="178">
        <f t="shared" si="42"/>
        <v>0</v>
      </c>
      <c r="W540" s="19">
        <f t="shared" si="43"/>
        <v>-5000</v>
      </c>
    </row>
    <row r="541" spans="1:23" s="274" customFormat="1">
      <c r="A541" s="274">
        <v>18</v>
      </c>
      <c r="B541" s="274" t="e">
        <f>+'RT (18)'!#REF!</f>
        <v>#REF!</v>
      </c>
      <c r="C541" s="274" t="e">
        <f>+'RT (18)'!#REF!</f>
        <v>#REF!</v>
      </c>
      <c r="D541" s="274" t="e">
        <f>+'RT (18)'!#REF!</f>
        <v>#REF!</v>
      </c>
      <c r="E541" s="274" t="e">
        <f>+'RT (18)'!#REF!</f>
        <v>#REF!</v>
      </c>
      <c r="F541" s="274" t="e">
        <f>+'RT (18)'!#REF!</f>
        <v>#REF!</v>
      </c>
      <c r="G541" s="274">
        <f>+'RT (18)'!A29</f>
        <v>14</v>
      </c>
      <c r="H541" s="274" t="str">
        <f>+'RT (18)'!B29</f>
        <v>Dividends</v>
      </c>
      <c r="I541" s="274">
        <f>+'RT (18)'!C29</f>
        <v>0</v>
      </c>
      <c r="J541" s="274">
        <f>+'RT (18)'!D29</f>
        <v>0</v>
      </c>
      <c r="K541" s="274">
        <f>+'RT (18)'!E29</f>
        <v>0</v>
      </c>
      <c r="L541" s="274">
        <f>+'RT (18)'!F29</f>
        <v>0</v>
      </c>
      <c r="M541" s="274">
        <f>+'RT (18)'!G29</f>
        <v>0</v>
      </c>
      <c r="N541" s="274">
        <f>+'RT (18)'!H29</f>
        <v>0</v>
      </c>
      <c r="O541" s="274">
        <f>+'RT (18)'!I29</f>
        <v>0</v>
      </c>
      <c r="P541" s="274">
        <f>+'RT (18)'!J29</f>
        <v>0</v>
      </c>
      <c r="Q541" s="274">
        <f>+'RT (18)'!K29</f>
        <v>0</v>
      </c>
      <c r="R541" s="274">
        <f>+'RT (18)'!L29</f>
        <v>0</v>
      </c>
      <c r="S541" s="274">
        <f>+'RT (18)'!M29</f>
        <v>0</v>
      </c>
      <c r="T541" s="178">
        <f t="shared" si="40"/>
        <v>0</v>
      </c>
      <c r="U541" s="19">
        <f t="shared" si="41"/>
        <v>0</v>
      </c>
      <c r="V541" s="178">
        <f t="shared" si="42"/>
        <v>0</v>
      </c>
      <c r="W541" s="19">
        <f t="shared" si="43"/>
        <v>0</v>
      </c>
    </row>
    <row r="542" spans="1:23" s="274" customFormat="1">
      <c r="A542" s="274">
        <v>18</v>
      </c>
      <c r="B542" s="274" t="e">
        <f>+'RT (18)'!#REF!</f>
        <v>#REF!</v>
      </c>
      <c r="C542" s="274" t="e">
        <f>+'RT (18)'!#REF!</f>
        <v>#REF!</v>
      </c>
      <c r="D542" s="274" t="e">
        <f>+'RT (18)'!#REF!</f>
        <v>#REF!</v>
      </c>
      <c r="E542" s="274" t="e">
        <f>+'RT (18)'!#REF!</f>
        <v>#REF!</v>
      </c>
      <c r="F542" s="274" t="e">
        <f>+'RT (18)'!#REF!</f>
        <v>#REF!</v>
      </c>
      <c r="G542" s="274">
        <f>+'RT (18)'!A30</f>
        <v>15</v>
      </c>
      <c r="H542" s="274" t="str">
        <f>+'RT (18)'!B30</f>
        <v>Land rental fees</v>
      </c>
      <c r="I542" s="274">
        <f>+'RT (18)'!C30</f>
        <v>0</v>
      </c>
      <c r="J542" s="274">
        <f>+'RT (18)'!D30</f>
        <v>0</v>
      </c>
      <c r="K542" s="274">
        <f>+'RT (18)'!E30</f>
        <v>0</v>
      </c>
      <c r="L542" s="274">
        <f>+'RT (18)'!F30</f>
        <v>0</v>
      </c>
      <c r="M542" s="274">
        <f>+'RT (18)'!G30</f>
        <v>0</v>
      </c>
      <c r="N542" s="274">
        <f>+'RT (18)'!H30</f>
        <v>0</v>
      </c>
      <c r="O542" s="274">
        <f>+'RT (18)'!I30</f>
        <v>0</v>
      </c>
      <c r="P542" s="274">
        <f>+'RT (18)'!J30</f>
        <v>0</v>
      </c>
      <c r="Q542" s="274">
        <f>+'RT (18)'!K30</f>
        <v>0</v>
      </c>
      <c r="R542" s="274">
        <f>+'RT (18)'!L30</f>
        <v>0</v>
      </c>
      <c r="S542" s="274">
        <f>+'RT (18)'!M30</f>
        <v>0</v>
      </c>
      <c r="T542" s="178">
        <f t="shared" si="40"/>
        <v>0</v>
      </c>
      <c r="U542" s="19">
        <f t="shared" si="41"/>
        <v>0</v>
      </c>
      <c r="V542" s="178">
        <f t="shared" si="42"/>
        <v>0</v>
      </c>
      <c r="W542" s="19">
        <f t="shared" si="43"/>
        <v>0</v>
      </c>
    </row>
    <row r="543" spans="1:23" s="274" customFormat="1">
      <c r="A543" s="274">
        <v>18</v>
      </c>
      <c r="B543" s="274" t="e">
        <f>+'RT (18)'!#REF!</f>
        <v>#REF!</v>
      </c>
      <c r="C543" s="274" t="e">
        <f>+'RT (18)'!#REF!</f>
        <v>#REF!</v>
      </c>
      <c r="D543" s="274" t="e">
        <f>+'RT (18)'!#REF!</f>
        <v>#REF!</v>
      </c>
      <c r="E543" s="274" t="e">
        <f>+'RT (18)'!#REF!</f>
        <v>#REF!</v>
      </c>
      <c r="F543" s="274" t="e">
        <f>+'RT (18)'!#REF!</f>
        <v>#REF!</v>
      </c>
      <c r="G543" s="274">
        <f>+'RT (18)'!A31</f>
        <v>16</v>
      </c>
      <c r="H543" s="274" t="str">
        <f>+'RT (18)'!B31</f>
        <v>Environmental / Plantation fees</v>
      </c>
      <c r="I543" s="274">
        <f>+'RT (18)'!C31</f>
        <v>0</v>
      </c>
      <c r="J543" s="274">
        <f>+'RT (18)'!D31</f>
        <v>0</v>
      </c>
      <c r="K543" s="274">
        <f>+'RT (18)'!E31</f>
        <v>0</v>
      </c>
      <c r="L543" s="274">
        <f>+'RT (18)'!F31</f>
        <v>0</v>
      </c>
      <c r="M543" s="274">
        <f>+'RT (18)'!G31</f>
        <v>0</v>
      </c>
      <c r="N543" s="274">
        <f>+'RT (18)'!H31</f>
        <v>0</v>
      </c>
      <c r="O543" s="274">
        <f>+'RT (18)'!I31</f>
        <v>0</v>
      </c>
      <c r="P543" s="274">
        <f>+'RT (18)'!J31</f>
        <v>0</v>
      </c>
      <c r="Q543" s="274">
        <f>+'RT (18)'!K31</f>
        <v>0</v>
      </c>
      <c r="R543" s="274">
        <f>+'RT (18)'!L31</f>
        <v>0</v>
      </c>
      <c r="S543" s="274">
        <f>+'RT (18)'!M31</f>
        <v>0</v>
      </c>
      <c r="T543" s="178">
        <f t="shared" si="40"/>
        <v>0</v>
      </c>
      <c r="U543" s="19">
        <f t="shared" si="41"/>
        <v>0</v>
      </c>
      <c r="V543" s="178">
        <f t="shared" si="42"/>
        <v>0</v>
      </c>
      <c r="W543" s="19">
        <f t="shared" si="43"/>
        <v>0</v>
      </c>
    </row>
    <row r="544" spans="1:23" s="274" customFormat="1">
      <c r="A544" s="274">
        <v>18</v>
      </c>
      <c r="B544" s="274" t="e">
        <f>+'RT (18)'!#REF!</f>
        <v>#REF!</v>
      </c>
      <c r="C544" s="274" t="e">
        <f>+'RT (18)'!#REF!</f>
        <v>#REF!</v>
      </c>
      <c r="D544" s="274" t="e">
        <f>+'RT (18)'!#REF!</f>
        <v>#REF!</v>
      </c>
      <c r="E544" s="274" t="e">
        <f>+'RT (18)'!#REF!</f>
        <v>#REF!</v>
      </c>
      <c r="F544" s="274" t="e">
        <f>+'RT (18)'!#REF!</f>
        <v>#REF!</v>
      </c>
      <c r="G544" s="274">
        <f>+'RT (18)'!A32</f>
        <v>17</v>
      </c>
      <c r="H544" s="274" t="str">
        <f>+'RT (18)'!B32</f>
        <v>Other significant payments (&gt; 50,000 USD)</v>
      </c>
      <c r="I544" s="274">
        <f>+'RT (18)'!C32</f>
        <v>0</v>
      </c>
      <c r="J544" s="274">
        <f>+'RT (18)'!D32</f>
        <v>0</v>
      </c>
      <c r="K544" s="274">
        <f>+'RT (18)'!E32</f>
        <v>0</v>
      </c>
      <c r="L544" s="274">
        <f>+'RT (18)'!F32</f>
        <v>0</v>
      </c>
      <c r="M544" s="274">
        <f>+'RT (18)'!G32</f>
        <v>0</v>
      </c>
      <c r="N544" s="274">
        <f>+'RT (18)'!H32</f>
        <v>0</v>
      </c>
      <c r="O544" s="274">
        <f>+'RT (18)'!I32</f>
        <v>0</v>
      </c>
      <c r="P544" s="274">
        <f>+'RT (18)'!J32</f>
        <v>0</v>
      </c>
      <c r="Q544" s="274">
        <f>+'RT (18)'!K32</f>
        <v>0</v>
      </c>
      <c r="R544" s="274">
        <f>+'RT (18)'!L32</f>
        <v>0</v>
      </c>
      <c r="S544" s="274">
        <f>+'RT (18)'!M32</f>
        <v>0</v>
      </c>
      <c r="T544" s="178">
        <f t="shared" si="40"/>
        <v>0</v>
      </c>
      <c r="U544" s="19">
        <f t="shared" si="41"/>
        <v>0</v>
      </c>
      <c r="V544" s="178">
        <f t="shared" si="42"/>
        <v>0</v>
      </c>
      <c r="W544" s="19">
        <f t="shared" si="43"/>
        <v>0</v>
      </c>
    </row>
    <row r="545" spans="1:23" s="274" customFormat="1">
      <c r="A545" s="274">
        <v>18</v>
      </c>
      <c r="B545" s="274" t="e">
        <f>+'RT (18)'!#REF!</f>
        <v>#REF!</v>
      </c>
      <c r="C545" s="274" t="e">
        <f>+'RT (18)'!#REF!</f>
        <v>#REF!</v>
      </c>
      <c r="D545" s="274" t="e">
        <f>+'RT (18)'!#REF!</f>
        <v>#REF!</v>
      </c>
      <c r="E545" s="274" t="e">
        <f>+'RT (18)'!#REF!</f>
        <v>#REF!</v>
      </c>
      <c r="F545" s="274" t="e">
        <f>+'RT (18)'!#REF!</f>
        <v>#REF!</v>
      </c>
      <c r="G545" s="274">
        <f>+'RT (18)'!A33</f>
        <v>0</v>
      </c>
      <c r="H545" s="274">
        <f>+'RT (18)'!B33</f>
        <v>0</v>
      </c>
      <c r="I545" s="274">
        <f>+'RT (18)'!C33</f>
        <v>0</v>
      </c>
      <c r="J545" s="274">
        <f>+'RT (18)'!D33</f>
        <v>0</v>
      </c>
      <c r="K545" s="274">
        <f>+'RT (18)'!E33</f>
        <v>0</v>
      </c>
      <c r="L545" s="274">
        <f>+'RT (18)'!F33</f>
        <v>0</v>
      </c>
      <c r="M545" s="274">
        <f>+'RT (18)'!G33</f>
        <v>0</v>
      </c>
      <c r="N545" s="274">
        <f>+'RT (18)'!H33</f>
        <v>0</v>
      </c>
      <c r="O545" s="274">
        <f>+'RT (18)'!I33</f>
        <v>0</v>
      </c>
      <c r="P545" s="274">
        <f>+'RT (18)'!J33</f>
        <v>0</v>
      </c>
      <c r="Q545" s="274">
        <f>+'RT (18)'!K33</f>
        <v>0</v>
      </c>
      <c r="R545" s="274">
        <f>+'RT (18)'!L33</f>
        <v>0</v>
      </c>
      <c r="S545" s="274">
        <f>+'RT (18)'!M33</f>
        <v>0</v>
      </c>
      <c r="T545" s="178">
        <f t="shared" si="40"/>
        <v>0</v>
      </c>
      <c r="U545" s="19">
        <f t="shared" si="41"/>
        <v>0</v>
      </c>
      <c r="V545" s="178">
        <f t="shared" si="42"/>
        <v>0</v>
      </c>
      <c r="W545" s="19">
        <f t="shared" si="43"/>
        <v>0</v>
      </c>
    </row>
    <row r="546" spans="1:23" s="274" customFormat="1">
      <c r="A546" s="274">
        <v>18</v>
      </c>
      <c r="B546" s="274" t="e">
        <f>+'RT (18)'!#REF!</f>
        <v>#REF!</v>
      </c>
      <c r="C546" s="274" t="e">
        <f>+'RT (18)'!#REF!</f>
        <v>#REF!</v>
      </c>
      <c r="D546" s="274" t="e">
        <f>+'RT (18)'!#REF!</f>
        <v>#REF!</v>
      </c>
      <c r="E546" s="274" t="e">
        <f>+'RT (18)'!#REF!</f>
        <v>#REF!</v>
      </c>
      <c r="F546" s="274" t="e">
        <f>+'RT (18)'!#REF!</f>
        <v>#REF!</v>
      </c>
      <c r="G546" s="274">
        <f>+'RT (18)'!A34</f>
        <v>0</v>
      </c>
      <c r="H546" s="274">
        <f>+'RT (18)'!B34</f>
        <v>0</v>
      </c>
      <c r="I546" s="274">
        <f>+'RT (18)'!C34</f>
        <v>0</v>
      </c>
      <c r="J546" s="274">
        <f>+'RT (18)'!D34</f>
        <v>0</v>
      </c>
      <c r="K546" s="274">
        <f>+'RT (18)'!E34</f>
        <v>0</v>
      </c>
      <c r="L546" s="274">
        <f>+'RT (18)'!F34</f>
        <v>0</v>
      </c>
      <c r="M546" s="274">
        <f>+'RT (18)'!G34</f>
        <v>0</v>
      </c>
      <c r="N546" s="274">
        <f>+'RT (18)'!H34</f>
        <v>0</v>
      </c>
      <c r="O546" s="274">
        <f>+'RT (18)'!I34</f>
        <v>0</v>
      </c>
      <c r="P546" s="274">
        <f>+'RT (18)'!J34</f>
        <v>0</v>
      </c>
      <c r="Q546" s="274">
        <f>+'RT (18)'!K34</f>
        <v>0</v>
      </c>
      <c r="R546" s="274">
        <f>+'RT (18)'!L34</f>
        <v>0</v>
      </c>
      <c r="S546" s="274">
        <f>+'RT (18)'!M34</f>
        <v>0</v>
      </c>
      <c r="T546" s="178">
        <f t="shared" si="40"/>
        <v>0</v>
      </c>
      <c r="U546" s="19">
        <f t="shared" si="41"/>
        <v>0</v>
      </c>
      <c r="V546" s="178">
        <f t="shared" si="42"/>
        <v>0</v>
      </c>
      <c r="W546" s="19">
        <f t="shared" si="43"/>
        <v>0</v>
      </c>
    </row>
    <row r="547" spans="1:23" s="274" customFormat="1">
      <c r="A547" s="274">
        <v>18</v>
      </c>
      <c r="B547" s="274" t="e">
        <f>+'RT (18)'!#REF!</f>
        <v>#REF!</v>
      </c>
      <c r="C547" s="274" t="e">
        <f>+'RT (18)'!#REF!</f>
        <v>#REF!</v>
      </c>
      <c r="D547" s="274" t="e">
        <f>+'RT (18)'!#REF!</f>
        <v>#REF!</v>
      </c>
      <c r="E547" s="274" t="e">
        <f>+'RT (18)'!#REF!</f>
        <v>#REF!</v>
      </c>
      <c r="F547" s="274" t="e">
        <f>+'RT (18)'!#REF!</f>
        <v>#REF!</v>
      </c>
      <c r="G547" s="274">
        <f>+'RT (18)'!A35</f>
        <v>0</v>
      </c>
      <c r="H547" s="274">
        <f>+'RT (18)'!B35</f>
        <v>0</v>
      </c>
      <c r="I547" s="274">
        <f>+'RT (18)'!C35</f>
        <v>0</v>
      </c>
      <c r="J547" s="274">
        <f>+'RT (18)'!D35</f>
        <v>0</v>
      </c>
      <c r="K547" s="274">
        <f>+'RT (18)'!E35</f>
        <v>0</v>
      </c>
      <c r="L547" s="274">
        <f>+'RT (18)'!F35</f>
        <v>0</v>
      </c>
      <c r="M547" s="274">
        <f>+'RT (18)'!G35</f>
        <v>0</v>
      </c>
      <c r="N547" s="274">
        <f>+'RT (18)'!H35</f>
        <v>0</v>
      </c>
      <c r="O547" s="274">
        <f>+'RT (18)'!I35</f>
        <v>0</v>
      </c>
      <c r="P547" s="274">
        <f>+'RT (18)'!J35</f>
        <v>0</v>
      </c>
      <c r="Q547" s="274">
        <f>+'RT (18)'!K35</f>
        <v>0</v>
      </c>
      <c r="R547" s="274">
        <f>+'RT (18)'!L35</f>
        <v>0</v>
      </c>
      <c r="S547" s="274">
        <f>+'RT (18)'!M35</f>
        <v>0</v>
      </c>
      <c r="T547" s="178">
        <f t="shared" si="40"/>
        <v>0</v>
      </c>
      <c r="U547" s="19">
        <f t="shared" si="41"/>
        <v>0</v>
      </c>
      <c r="V547" s="178">
        <f t="shared" si="42"/>
        <v>0</v>
      </c>
      <c r="W547" s="19">
        <f t="shared" si="43"/>
        <v>0</v>
      </c>
    </row>
    <row r="548" spans="1:23" s="274" customFormat="1">
      <c r="A548" s="274">
        <v>18</v>
      </c>
      <c r="B548" s="274" t="e">
        <f>+'RT (18)'!#REF!</f>
        <v>#REF!</v>
      </c>
      <c r="C548" s="274" t="e">
        <f>+'RT (18)'!#REF!</f>
        <v>#REF!</v>
      </c>
      <c r="D548" s="274" t="e">
        <f>+'RT (18)'!#REF!</f>
        <v>#REF!</v>
      </c>
      <c r="E548" s="274" t="e">
        <f>+'RT (18)'!#REF!</f>
        <v>#REF!</v>
      </c>
      <c r="F548" s="274" t="e">
        <f>+'RT (18)'!#REF!</f>
        <v>#REF!</v>
      </c>
      <c r="G548" s="274">
        <f>+'RT (18)'!A36</f>
        <v>0</v>
      </c>
      <c r="H548" s="274" t="str">
        <f>+'RT (18)'!B36</f>
        <v>States/regions</v>
      </c>
      <c r="I548" s="274">
        <f>+'RT (18)'!C36</f>
        <v>0</v>
      </c>
      <c r="J548" s="274">
        <f>+'RT (18)'!D36</f>
        <v>0</v>
      </c>
      <c r="K548" s="274">
        <f>+'RT (18)'!E36</f>
        <v>0</v>
      </c>
      <c r="L548" s="274">
        <f>+'RT (18)'!F36</f>
        <v>0</v>
      </c>
      <c r="M548" s="274">
        <f>+'RT (18)'!G36</f>
        <v>0</v>
      </c>
      <c r="N548" s="274">
        <f>+'RT (18)'!H36</f>
        <v>0</v>
      </c>
      <c r="O548" s="274">
        <f>+'RT (18)'!I36</f>
        <v>0</v>
      </c>
      <c r="P548" s="274">
        <f>+'RT (18)'!J36</f>
        <v>0</v>
      </c>
      <c r="Q548" s="274">
        <f>+'RT (18)'!K36</f>
        <v>0</v>
      </c>
      <c r="R548" s="274">
        <f>+'RT (18)'!L36</f>
        <v>0</v>
      </c>
      <c r="S548" s="274">
        <f>+'RT (18)'!M36</f>
        <v>0</v>
      </c>
      <c r="T548" s="178">
        <f t="shared" si="40"/>
        <v>0</v>
      </c>
      <c r="U548" s="19">
        <f t="shared" si="41"/>
        <v>0</v>
      </c>
      <c r="V548" s="178">
        <f t="shared" si="42"/>
        <v>0</v>
      </c>
      <c r="W548" s="19">
        <f t="shared" si="43"/>
        <v>0</v>
      </c>
    </row>
    <row r="549" spans="1:23" s="274" customFormat="1">
      <c r="A549" s="274">
        <v>18</v>
      </c>
      <c r="B549" s="274" t="e">
        <f>+'RT (18)'!#REF!</f>
        <v>#REF!</v>
      </c>
      <c r="C549" s="274" t="e">
        <f>+'RT (18)'!#REF!</f>
        <v>#REF!</v>
      </c>
      <c r="D549" s="274" t="e">
        <f>+'RT (18)'!#REF!</f>
        <v>#REF!</v>
      </c>
      <c r="E549" s="274" t="e">
        <f>+'RT (18)'!#REF!</f>
        <v>#REF!</v>
      </c>
      <c r="F549" s="274" t="e">
        <f>+'RT (18)'!#REF!</f>
        <v>#REF!</v>
      </c>
      <c r="G549" s="274">
        <f>+'RT (18)'!A37</f>
        <v>18</v>
      </c>
      <c r="H549" s="274" t="str">
        <f>+'RT (18)'!B37</f>
        <v>Contribution to the State/region social development fund</v>
      </c>
      <c r="I549" s="274">
        <f>+'RT (18)'!C37</f>
        <v>0</v>
      </c>
      <c r="J549" s="274">
        <f>+'RT (18)'!D37</f>
        <v>0</v>
      </c>
      <c r="K549" s="274">
        <f>+'RT (18)'!E37</f>
        <v>0</v>
      </c>
      <c r="L549" s="274">
        <f>+'RT (18)'!F37</f>
        <v>0</v>
      </c>
      <c r="M549" s="274">
        <f>+'RT (18)'!G37</f>
        <v>0</v>
      </c>
      <c r="N549" s="274">
        <f>+'RT (18)'!H37</f>
        <v>0</v>
      </c>
      <c r="O549" s="274">
        <f>+'RT (18)'!I37</f>
        <v>0</v>
      </c>
      <c r="P549" s="274">
        <f>+'RT (18)'!J37</f>
        <v>0</v>
      </c>
      <c r="Q549" s="274">
        <f>+'RT (18)'!K37</f>
        <v>0</v>
      </c>
      <c r="R549" s="274">
        <f>+'RT (18)'!L37</f>
        <v>0</v>
      </c>
      <c r="S549" s="274">
        <f>+'RT (18)'!M37</f>
        <v>0</v>
      </c>
      <c r="T549" s="178">
        <f t="shared" si="40"/>
        <v>0</v>
      </c>
      <c r="U549" s="19">
        <f t="shared" si="41"/>
        <v>0</v>
      </c>
      <c r="V549" s="178">
        <f t="shared" si="42"/>
        <v>0</v>
      </c>
      <c r="W549" s="19">
        <f t="shared" si="43"/>
        <v>0</v>
      </c>
    </row>
    <row r="550" spans="1:23" s="274" customFormat="1">
      <c r="A550" s="274">
        <v>18</v>
      </c>
      <c r="B550" s="274" t="e">
        <f>+'RT (18)'!#REF!</f>
        <v>#REF!</v>
      </c>
      <c r="C550" s="274" t="e">
        <f>+'RT (18)'!#REF!</f>
        <v>#REF!</v>
      </c>
      <c r="D550" s="274" t="e">
        <f>+'RT (18)'!#REF!</f>
        <v>#REF!</v>
      </c>
      <c r="E550" s="274" t="e">
        <f>+'RT (18)'!#REF!</f>
        <v>#REF!</v>
      </c>
      <c r="F550" s="274" t="e">
        <f>+'RT (18)'!#REF!</f>
        <v>#REF!</v>
      </c>
      <c r="G550" s="274">
        <f>+'RT (18)'!A38</f>
        <v>0</v>
      </c>
      <c r="H550" s="274" t="str">
        <f>+'RT (18)'!B38</f>
        <v>Social payments</v>
      </c>
      <c r="I550" s="274">
        <f>+'RT (18)'!C38</f>
        <v>0</v>
      </c>
      <c r="J550" s="274">
        <f>+'RT (18)'!D38</f>
        <v>0</v>
      </c>
      <c r="K550" s="274">
        <f>+'RT (18)'!E38</f>
        <v>0</v>
      </c>
      <c r="L550" s="274">
        <f>+'RT (18)'!F38</f>
        <v>0</v>
      </c>
      <c r="M550" s="274">
        <f>+'RT (18)'!G38</f>
        <v>0</v>
      </c>
      <c r="N550" s="274">
        <f>+'RT (18)'!H38</f>
        <v>0</v>
      </c>
      <c r="O550" s="274">
        <f>+'RT (18)'!I38</f>
        <v>0</v>
      </c>
      <c r="P550" s="274">
        <f>+'RT (18)'!J38</f>
        <v>0</v>
      </c>
      <c r="Q550" s="274">
        <f>+'RT (18)'!K38</f>
        <v>0</v>
      </c>
      <c r="R550" s="274">
        <f>+'RT (18)'!L38</f>
        <v>0</v>
      </c>
      <c r="S550" s="274">
        <f>+'RT (18)'!M38</f>
        <v>0</v>
      </c>
      <c r="T550" s="178">
        <f t="shared" si="40"/>
        <v>0</v>
      </c>
      <c r="U550" s="19">
        <f t="shared" si="41"/>
        <v>0</v>
      </c>
      <c r="V550" s="178">
        <f t="shared" si="42"/>
        <v>0</v>
      </c>
      <c r="W550" s="19">
        <f t="shared" si="43"/>
        <v>0</v>
      </c>
    </row>
    <row r="551" spans="1:23" s="274" customFormat="1">
      <c r="A551" s="274">
        <v>18</v>
      </c>
      <c r="B551" s="274" t="e">
        <f>+'RT (18)'!#REF!</f>
        <v>#REF!</v>
      </c>
      <c r="C551" s="274" t="e">
        <f>+'RT (18)'!#REF!</f>
        <v>#REF!</v>
      </c>
      <c r="D551" s="274" t="e">
        <f>+'RT (18)'!#REF!</f>
        <v>#REF!</v>
      </c>
      <c r="E551" s="274" t="e">
        <f>+'RT (18)'!#REF!</f>
        <v>#REF!</v>
      </c>
      <c r="F551" s="274" t="e">
        <f>+'RT (18)'!#REF!</f>
        <v>#REF!</v>
      </c>
      <c r="G551" s="274">
        <f>+'RT (18)'!A39</f>
        <v>19</v>
      </c>
      <c r="H551" s="274" t="str">
        <f>+'RT (18)'!B39</f>
        <v>Mandatory Corporate Social Responsibility</v>
      </c>
      <c r="I551" s="274">
        <f>+'RT (18)'!C39</f>
        <v>0</v>
      </c>
      <c r="J551" s="274">
        <f>+'RT (18)'!D39</f>
        <v>0</v>
      </c>
      <c r="K551" s="274">
        <f>+'RT (18)'!E39</f>
        <v>0</v>
      </c>
      <c r="L551" s="274">
        <f>+'RT (18)'!F39</f>
        <v>0</v>
      </c>
      <c r="M551" s="274">
        <f>+'RT (18)'!G39</f>
        <v>0</v>
      </c>
      <c r="N551" s="274">
        <f>+'RT (18)'!H39</f>
        <v>0</v>
      </c>
      <c r="O551" s="274">
        <f>+'RT (18)'!I39</f>
        <v>0</v>
      </c>
      <c r="P551" s="274">
        <f>+'RT (18)'!J39</f>
        <v>0</v>
      </c>
      <c r="Q551" s="274">
        <f>+'RT (18)'!K39</f>
        <v>0</v>
      </c>
      <c r="R551" s="274">
        <f>+'RT (18)'!L39</f>
        <v>0</v>
      </c>
      <c r="S551" s="274">
        <f>+'RT (18)'!M39</f>
        <v>0</v>
      </c>
      <c r="T551" s="178">
        <f t="shared" si="40"/>
        <v>0</v>
      </c>
      <c r="U551" s="19">
        <f t="shared" si="41"/>
        <v>0</v>
      </c>
      <c r="V551" s="178">
        <f t="shared" si="42"/>
        <v>0</v>
      </c>
      <c r="W551" s="19">
        <f t="shared" si="43"/>
        <v>0</v>
      </c>
    </row>
    <row r="552" spans="1:23" s="274" customFormat="1">
      <c r="A552" s="274">
        <v>18</v>
      </c>
      <c r="B552" s="274" t="e">
        <f>+'RT (18)'!#REF!</f>
        <v>#REF!</v>
      </c>
      <c r="C552" s="274" t="e">
        <f>+'RT (18)'!#REF!</f>
        <v>#REF!</v>
      </c>
      <c r="D552" s="274" t="e">
        <f>+'RT (18)'!#REF!</f>
        <v>#REF!</v>
      </c>
      <c r="E552" s="274" t="e">
        <f>+'RT (18)'!#REF!</f>
        <v>#REF!</v>
      </c>
      <c r="F552" s="274" t="e">
        <f>+'RT (18)'!#REF!</f>
        <v>#REF!</v>
      </c>
      <c r="G552" s="274">
        <f>+'RT (18)'!A40</f>
        <v>20</v>
      </c>
      <c r="H552" s="274" t="str">
        <f>+'RT (18)'!B40</f>
        <v>Voluntary Corporate Social Responsibility</v>
      </c>
      <c r="I552" s="274">
        <f>+'RT (18)'!C40</f>
        <v>0</v>
      </c>
      <c r="J552" s="274">
        <f>+'RT (18)'!D40</f>
        <v>0</v>
      </c>
      <c r="K552" s="274">
        <f>+'RT (18)'!E40</f>
        <v>0</v>
      </c>
      <c r="L552" s="274">
        <f>+'RT (18)'!F40</f>
        <v>0</v>
      </c>
      <c r="M552" s="274">
        <f>+'RT (18)'!G40</f>
        <v>0</v>
      </c>
      <c r="N552" s="274">
        <f>+'RT (18)'!H40</f>
        <v>0</v>
      </c>
      <c r="O552" s="274">
        <f>+'RT (18)'!I40</f>
        <v>0</v>
      </c>
      <c r="P552" s="274">
        <f>+'RT (18)'!J40</f>
        <v>0</v>
      </c>
      <c r="Q552" s="274">
        <f>+'RT (18)'!K40</f>
        <v>0</v>
      </c>
      <c r="R552" s="274">
        <f>+'RT (18)'!L40</f>
        <v>0</v>
      </c>
      <c r="S552" s="274">
        <f>+'RT (18)'!M40</f>
        <v>0</v>
      </c>
      <c r="T552" s="178">
        <f t="shared" si="40"/>
        <v>0</v>
      </c>
      <c r="U552" s="19">
        <f t="shared" si="41"/>
        <v>0</v>
      </c>
      <c r="V552" s="178">
        <f t="shared" si="42"/>
        <v>0</v>
      </c>
      <c r="W552" s="19">
        <f t="shared" si="43"/>
        <v>0</v>
      </c>
    </row>
    <row r="553" spans="1:23" s="274" customFormat="1">
      <c r="A553" s="274">
        <v>18</v>
      </c>
      <c r="B553" s="274" t="e">
        <f>+'RT (18)'!#REF!</f>
        <v>#REF!</v>
      </c>
      <c r="C553" s="274" t="e">
        <f>+'RT (18)'!#REF!</f>
        <v>#REF!</v>
      </c>
      <c r="D553" s="274" t="e">
        <f>+'RT (18)'!#REF!</f>
        <v>#REF!</v>
      </c>
      <c r="E553" s="274" t="e">
        <f>+'RT (18)'!#REF!</f>
        <v>#REF!</v>
      </c>
      <c r="F553" s="274" t="e">
        <f>+'RT (18)'!#REF!</f>
        <v>#REF!</v>
      </c>
      <c r="G553" s="274">
        <f>+'RT (18)'!A41</f>
        <v>0</v>
      </c>
      <c r="H553" s="274" t="str">
        <f>+'RT (18)'!B41</f>
        <v>Total payments in cash</v>
      </c>
      <c r="I553" s="274">
        <f>+'RT (18)'!C41</f>
        <v>0</v>
      </c>
      <c r="J553" s="274">
        <f>+'RT (18)'!D41</f>
        <v>7500000</v>
      </c>
      <c r="K553" s="274">
        <f>+'RT (18)'!E41</f>
        <v>0</v>
      </c>
      <c r="L553" s="274">
        <f>+'RT (18)'!F41</f>
        <v>7500000</v>
      </c>
      <c r="M553" s="274">
        <f>+'RT (18)'!G41</f>
        <v>0</v>
      </c>
      <c r="N553" s="274">
        <f>+'RT (18)'!H41</f>
        <v>19338276</v>
      </c>
      <c r="O553" s="274">
        <f>+'RT (18)'!I41</f>
        <v>0</v>
      </c>
      <c r="P553" s="274">
        <f>+'RT (18)'!J41</f>
        <v>19338276</v>
      </c>
      <c r="Q553" s="274">
        <f>+'RT (18)'!K41</f>
        <v>0</v>
      </c>
      <c r="R553" s="274">
        <f>+'RT (18)'!L41</f>
        <v>-11838276</v>
      </c>
      <c r="S553" s="274">
        <f>+'RT (18)'!M41</f>
        <v>0</v>
      </c>
      <c r="T553" s="178">
        <f t="shared" si="40"/>
        <v>0</v>
      </c>
      <c r="U553" s="19">
        <f t="shared" si="41"/>
        <v>-11838276</v>
      </c>
      <c r="V553" s="178">
        <f t="shared" si="42"/>
        <v>0</v>
      </c>
      <c r="W553" s="19">
        <f t="shared" si="43"/>
        <v>-11838276</v>
      </c>
    </row>
    <row r="554" spans="1:23" s="274" customFormat="1">
      <c r="A554" s="274">
        <v>19</v>
      </c>
      <c r="B554" s="274" t="e">
        <f>+'RT (19)'!#REF!</f>
        <v>#REF!</v>
      </c>
      <c r="C554" s="274" t="e">
        <f>+'RT (19)'!#REF!</f>
        <v>#REF!</v>
      </c>
      <c r="D554" s="274" t="e">
        <f>+'RT (19)'!#REF!</f>
        <v>#REF!</v>
      </c>
      <c r="E554" s="274" t="e">
        <f>+'RT (19)'!#REF!</f>
        <v>#REF!</v>
      </c>
      <c r="F554" s="274" t="e">
        <f>+'RT (19)'!#REF!</f>
        <v>#REF!</v>
      </c>
      <c r="G554" s="274">
        <f>+'RT (19)'!A9</f>
        <v>0</v>
      </c>
      <c r="H554" s="274" t="str">
        <f>+'RT (19)'!B9</f>
        <v>Payments in kind</v>
      </c>
      <c r="I554" s="274">
        <f>+'RT (19)'!C9</f>
        <v>0</v>
      </c>
      <c r="J554" s="274">
        <f>+'RT (19)'!D9</f>
        <v>0</v>
      </c>
      <c r="K554" s="274">
        <f>+'RT (19)'!E9</f>
        <v>0</v>
      </c>
      <c r="L554" s="274">
        <f>+'RT (19)'!F9</f>
        <v>0</v>
      </c>
      <c r="M554" s="274">
        <f>+'RT (19)'!G9</f>
        <v>0</v>
      </c>
      <c r="N554" s="274">
        <f>+'RT (19)'!H9</f>
        <v>0</v>
      </c>
      <c r="O554" s="274">
        <f>+'RT (19)'!I9</f>
        <v>0</v>
      </c>
      <c r="P554" s="274">
        <f>+'RT (19)'!J9</f>
        <v>0</v>
      </c>
      <c r="Q554" s="274">
        <f>+'RT (19)'!K9</f>
        <v>0</v>
      </c>
      <c r="R554" s="274">
        <f>+'RT (19)'!L9</f>
        <v>0</v>
      </c>
      <c r="S554" s="274">
        <f>+'RT (19)'!M9</f>
        <v>0</v>
      </c>
      <c r="T554" s="178">
        <f t="shared" ref="T554:T587" si="44">+IF((J554-N554)&gt;0,(J554-N554),0)</f>
        <v>0</v>
      </c>
      <c r="U554" s="19">
        <f t="shared" ref="U554:U587" si="45">+IF((J554-N554)&lt;=0,(J554-N554),0)</f>
        <v>0</v>
      </c>
      <c r="V554" s="178">
        <f t="shared" ref="V554:V587" si="46">+IF(R554&gt;0,R554,0)</f>
        <v>0</v>
      </c>
      <c r="W554" s="19">
        <f t="shared" ref="W554:W587" si="47">+IF(R554&lt;=0,R554,0)</f>
        <v>0</v>
      </c>
    </row>
    <row r="555" spans="1:23" s="274" customFormat="1">
      <c r="A555" s="274">
        <v>19</v>
      </c>
      <c r="B555" s="274" t="e">
        <f>+'RT (19)'!#REF!</f>
        <v>#REF!</v>
      </c>
      <c r="C555" s="274" t="e">
        <f>+'RT (19)'!#REF!</f>
        <v>#REF!</v>
      </c>
      <c r="D555" s="274" t="e">
        <f>+'RT (19)'!#REF!</f>
        <v>#REF!</v>
      </c>
      <c r="E555" s="274" t="e">
        <f>+'RT (19)'!#REF!</f>
        <v>#REF!</v>
      </c>
      <c r="F555" s="274" t="e">
        <f>+'RT (19)'!#REF!</f>
        <v>#REF!</v>
      </c>
      <c r="G555" s="274">
        <f>+'RT (19)'!A10</f>
        <v>0</v>
      </c>
      <c r="H555" s="274" t="str">
        <f>+'RT (19)'!B10</f>
        <v>Ferro Nickel</v>
      </c>
      <c r="I555" s="274">
        <f>+'RT (19)'!C10</f>
        <v>0</v>
      </c>
      <c r="J555" s="274">
        <f>+'RT (19)'!D10</f>
        <v>0</v>
      </c>
      <c r="K555" s="274">
        <f>+'RT (19)'!E10</f>
        <v>0</v>
      </c>
      <c r="L555" s="274">
        <f>+'RT (19)'!F10</f>
        <v>0</v>
      </c>
      <c r="M555" s="274">
        <f>+'RT (19)'!G10</f>
        <v>0</v>
      </c>
      <c r="N555" s="274">
        <f>+'RT (19)'!H10</f>
        <v>0</v>
      </c>
      <c r="O555" s="274">
        <f>+'RT (19)'!I10</f>
        <v>0</v>
      </c>
      <c r="P555" s="274">
        <f>+'RT (19)'!J10</f>
        <v>0</v>
      </c>
      <c r="Q555" s="274">
        <f>+'RT (19)'!K10</f>
        <v>0</v>
      </c>
      <c r="R555" s="274">
        <f>+'RT (19)'!L10</f>
        <v>0</v>
      </c>
      <c r="S555" s="274">
        <f>+'RT (19)'!M10</f>
        <v>0</v>
      </c>
      <c r="T555" s="178">
        <f t="shared" si="44"/>
        <v>0</v>
      </c>
      <c r="U555" s="19">
        <f t="shared" si="45"/>
        <v>0</v>
      </c>
      <c r="V555" s="178">
        <f t="shared" si="46"/>
        <v>0</v>
      </c>
      <c r="W555" s="19">
        <f t="shared" si="47"/>
        <v>0</v>
      </c>
    </row>
    <row r="556" spans="1:23" s="274" customFormat="1">
      <c r="A556" s="274">
        <v>19</v>
      </c>
      <c r="B556" s="274" t="e">
        <f>+'RT (19)'!#REF!</f>
        <v>#REF!</v>
      </c>
      <c r="C556" s="274" t="e">
        <f>+'RT (19)'!#REF!</f>
        <v>#REF!</v>
      </c>
      <c r="D556" s="274" t="e">
        <f>+'RT (19)'!#REF!</f>
        <v>#REF!</v>
      </c>
      <c r="E556" s="274" t="e">
        <f>+'RT (19)'!#REF!</f>
        <v>#REF!</v>
      </c>
      <c r="F556" s="274" t="e">
        <f>+'RT (19)'!#REF!</f>
        <v>#REF!</v>
      </c>
      <c r="G556" s="274">
        <f>+'RT (19)'!A11</f>
        <v>1</v>
      </c>
      <c r="H556" s="274" t="str">
        <f>+'RT (19)'!B11</f>
        <v>Production Split (Government and SOEs share)</v>
      </c>
      <c r="I556" s="274">
        <f>+'RT (19)'!C11</f>
        <v>0</v>
      </c>
      <c r="J556" s="274">
        <f>+'RT (19)'!D11</f>
        <v>0</v>
      </c>
      <c r="K556" s="274">
        <f>+'RT (19)'!E11</f>
        <v>0</v>
      </c>
      <c r="L556" s="274">
        <f>+'RT (19)'!F11</f>
        <v>0</v>
      </c>
      <c r="M556" s="274">
        <f>+'RT (19)'!G11</f>
        <v>0</v>
      </c>
      <c r="N556" s="274">
        <f>+'RT (19)'!H11</f>
        <v>0</v>
      </c>
      <c r="O556" s="274">
        <f>+'RT (19)'!I11</f>
        <v>0</v>
      </c>
      <c r="P556" s="274">
        <f>+'RT (19)'!J11</f>
        <v>0</v>
      </c>
      <c r="Q556" s="274">
        <f>+'RT (19)'!K11</f>
        <v>0</v>
      </c>
      <c r="R556" s="274">
        <f>+'RT (19)'!L11</f>
        <v>0</v>
      </c>
      <c r="S556" s="274">
        <f>+'RT (19)'!M11</f>
        <v>0</v>
      </c>
      <c r="T556" s="178">
        <f t="shared" si="44"/>
        <v>0</v>
      </c>
      <c r="U556" s="19">
        <f t="shared" si="45"/>
        <v>0</v>
      </c>
      <c r="V556" s="178">
        <f t="shared" si="46"/>
        <v>0</v>
      </c>
      <c r="W556" s="19">
        <f t="shared" si="47"/>
        <v>0</v>
      </c>
    </row>
    <row r="557" spans="1:23" s="274" customFormat="1">
      <c r="A557" s="274">
        <v>19</v>
      </c>
      <c r="B557" s="274" t="e">
        <f>+'RT (19)'!#REF!</f>
        <v>#REF!</v>
      </c>
      <c r="C557" s="274" t="e">
        <f>+'RT (19)'!#REF!</f>
        <v>#REF!</v>
      </c>
      <c r="D557" s="274" t="e">
        <f>+'RT (19)'!#REF!</f>
        <v>#REF!</v>
      </c>
      <c r="E557" s="274" t="e">
        <f>+'RT (19)'!#REF!</f>
        <v>#REF!</v>
      </c>
      <c r="F557" s="274" t="e">
        <f>+'RT (19)'!#REF!</f>
        <v>#REF!</v>
      </c>
      <c r="G557" s="274">
        <f>+'RT (19)'!A12</f>
        <v>2</v>
      </c>
      <c r="H557" s="274" t="str">
        <f>+'RT (19)'!B12</f>
        <v>Royalties</v>
      </c>
      <c r="I557" s="274">
        <f>+'RT (19)'!C12</f>
        <v>0</v>
      </c>
      <c r="J557" s="274">
        <f>+'RT (19)'!D12</f>
        <v>0</v>
      </c>
      <c r="K557" s="274">
        <f>+'RT (19)'!E12</f>
        <v>0</v>
      </c>
      <c r="L557" s="274">
        <f>+'RT (19)'!F12</f>
        <v>0</v>
      </c>
      <c r="M557" s="274">
        <f>+'RT (19)'!G12</f>
        <v>0</v>
      </c>
      <c r="N557" s="274">
        <f>+'RT (19)'!H12</f>
        <v>0</v>
      </c>
      <c r="O557" s="274">
        <f>+'RT (19)'!I12</f>
        <v>0</v>
      </c>
      <c r="P557" s="274">
        <f>+'RT (19)'!J12</f>
        <v>0</v>
      </c>
      <c r="Q557" s="274">
        <f>+'RT (19)'!K12</f>
        <v>0</v>
      </c>
      <c r="R557" s="274">
        <f>+'RT (19)'!L12</f>
        <v>0</v>
      </c>
      <c r="S557" s="274">
        <f>+'RT (19)'!M12</f>
        <v>0</v>
      </c>
      <c r="T557" s="178">
        <f t="shared" si="44"/>
        <v>0</v>
      </c>
      <c r="U557" s="19">
        <f t="shared" si="45"/>
        <v>0</v>
      </c>
      <c r="V557" s="178">
        <f t="shared" si="46"/>
        <v>0</v>
      </c>
      <c r="W557" s="19">
        <f t="shared" si="47"/>
        <v>0</v>
      </c>
    </row>
    <row r="558" spans="1:23" s="274" customFormat="1">
      <c r="A558" s="274">
        <v>19</v>
      </c>
      <c r="B558" s="274" t="e">
        <f>+'RT (19)'!#REF!</f>
        <v>#REF!</v>
      </c>
      <c r="C558" s="274" t="e">
        <f>+'RT (19)'!#REF!</f>
        <v>#REF!</v>
      </c>
      <c r="D558" s="274" t="e">
        <f>+'RT (19)'!#REF!</f>
        <v>#REF!</v>
      </c>
      <c r="E558" s="274" t="e">
        <f>+'RT (19)'!#REF!</f>
        <v>#REF!</v>
      </c>
      <c r="F558" s="274" t="e">
        <f>+'RT (19)'!#REF!</f>
        <v>#REF!</v>
      </c>
      <c r="G558" s="274">
        <f>+'RT (19)'!A13</f>
        <v>0</v>
      </c>
      <c r="H558" s="274" t="str">
        <f>+'RT (19)'!B13</f>
        <v>Payments in cash</v>
      </c>
      <c r="I558" s="274">
        <f>+'RT (19)'!C13</f>
        <v>0</v>
      </c>
      <c r="J558" s="274">
        <f>+'RT (19)'!D13</f>
        <v>0</v>
      </c>
      <c r="K558" s="274">
        <f>+'RT (19)'!E13</f>
        <v>0</v>
      </c>
      <c r="L558" s="274">
        <f>+'RT (19)'!F13</f>
        <v>0</v>
      </c>
      <c r="M558" s="274">
        <f>+'RT (19)'!G13</f>
        <v>0</v>
      </c>
      <c r="N558" s="274">
        <f>+'RT (19)'!H13</f>
        <v>0</v>
      </c>
      <c r="O558" s="274">
        <f>+'RT (19)'!I13</f>
        <v>0</v>
      </c>
      <c r="P558" s="274">
        <f>+'RT (19)'!J13</f>
        <v>0</v>
      </c>
      <c r="Q558" s="274">
        <f>+'RT (19)'!K13</f>
        <v>0</v>
      </c>
      <c r="R558" s="274">
        <f>+'RT (19)'!L13</f>
        <v>0</v>
      </c>
      <c r="S558" s="274">
        <f>+'RT (19)'!M13</f>
        <v>0</v>
      </c>
      <c r="T558" s="178">
        <f t="shared" si="44"/>
        <v>0</v>
      </c>
      <c r="U558" s="19">
        <f t="shared" si="45"/>
        <v>0</v>
      </c>
      <c r="V558" s="178">
        <f t="shared" si="46"/>
        <v>0</v>
      </c>
      <c r="W558" s="19">
        <f t="shared" si="47"/>
        <v>0</v>
      </c>
    </row>
    <row r="559" spans="1:23" s="274" customFormat="1">
      <c r="A559" s="274">
        <v>19</v>
      </c>
      <c r="B559" s="274" t="e">
        <f>+'RT (19)'!#REF!</f>
        <v>#REF!</v>
      </c>
      <c r="C559" s="274" t="e">
        <f>+'RT (19)'!#REF!</f>
        <v>#REF!</v>
      </c>
      <c r="D559" s="274" t="e">
        <f>+'RT (19)'!#REF!</f>
        <v>#REF!</v>
      </c>
      <c r="E559" s="274" t="e">
        <f>+'RT (19)'!#REF!</f>
        <v>#REF!</v>
      </c>
      <c r="F559" s="274" t="e">
        <f>+'RT (19)'!#REF!</f>
        <v>#REF!</v>
      </c>
      <c r="G559" s="274">
        <f>+'RT (19)'!A14</f>
        <v>0</v>
      </c>
      <c r="H559" s="274" t="str">
        <f>+'RT (19)'!B14</f>
        <v>MoF-IRD-Customs Department</v>
      </c>
      <c r="I559" s="274">
        <f>+'RT (19)'!C14</f>
        <v>0</v>
      </c>
      <c r="J559" s="274">
        <f>+'RT (19)'!D14</f>
        <v>1307624</v>
      </c>
      <c r="K559" s="274">
        <f>+'RT (19)'!E14</f>
        <v>0</v>
      </c>
      <c r="L559" s="274">
        <f>+'RT (19)'!F14</f>
        <v>1307624</v>
      </c>
      <c r="M559" s="274">
        <f>+'RT (19)'!G14</f>
        <v>0</v>
      </c>
      <c r="N559" s="274">
        <f>+'RT (19)'!H14</f>
        <v>43297856.539999999</v>
      </c>
      <c r="O559" s="274">
        <f>+'RT (19)'!I14</f>
        <v>0</v>
      </c>
      <c r="P559" s="274">
        <f>+'RT (19)'!J14</f>
        <v>43297856.539999999</v>
      </c>
      <c r="Q559" s="274">
        <f>+'RT (19)'!K14</f>
        <v>0</v>
      </c>
      <c r="R559" s="274">
        <f>+'RT (19)'!L14</f>
        <v>-41990232.539999999</v>
      </c>
      <c r="S559" s="274">
        <f>+'RT (19)'!M14</f>
        <v>0</v>
      </c>
      <c r="T559" s="178">
        <f t="shared" si="44"/>
        <v>0</v>
      </c>
      <c r="U559" s="19">
        <f t="shared" si="45"/>
        <v>-41990232.539999999</v>
      </c>
      <c r="V559" s="178">
        <f t="shared" si="46"/>
        <v>0</v>
      </c>
      <c r="W559" s="19">
        <f t="shared" si="47"/>
        <v>-41990232.539999999</v>
      </c>
    </row>
    <row r="560" spans="1:23" s="274" customFormat="1">
      <c r="A560" s="274">
        <v>19</v>
      </c>
      <c r="B560" s="274" t="e">
        <f>+'RT (19)'!#REF!</f>
        <v>#REF!</v>
      </c>
      <c r="C560" s="274" t="e">
        <f>+'RT (19)'!#REF!</f>
        <v>#REF!</v>
      </c>
      <c r="D560" s="274" t="e">
        <f>+'RT (19)'!#REF!</f>
        <v>#REF!</v>
      </c>
      <c r="E560" s="274" t="e">
        <f>+'RT (19)'!#REF!</f>
        <v>#REF!</v>
      </c>
      <c r="F560" s="274" t="e">
        <f>+'RT (19)'!#REF!</f>
        <v>#REF!</v>
      </c>
      <c r="G560" s="274">
        <f>+'RT (19)'!A15</f>
        <v>1</v>
      </c>
      <c r="H560" s="274" t="str">
        <f>+'RT (19)'!B15</f>
        <v>Corporate Income Tax (CIT)</v>
      </c>
      <c r="I560" s="274">
        <f>+'RT (19)'!C15</f>
        <v>0</v>
      </c>
      <c r="J560" s="274">
        <f>+'RT (19)'!D15</f>
        <v>0</v>
      </c>
      <c r="K560" s="274">
        <f>+'RT (19)'!E15</f>
        <v>0</v>
      </c>
      <c r="L560" s="274">
        <f>+'RT (19)'!F15</f>
        <v>0</v>
      </c>
      <c r="M560" s="274">
        <f>+'RT (19)'!G15</f>
        <v>0</v>
      </c>
      <c r="N560" s="274">
        <f>+'RT (19)'!H15</f>
        <v>4617585</v>
      </c>
      <c r="O560" s="274">
        <f>+'RT (19)'!I15</f>
        <v>0</v>
      </c>
      <c r="P560" s="274">
        <f>+'RT (19)'!J15</f>
        <v>4617585</v>
      </c>
      <c r="Q560" s="274">
        <f>+'RT (19)'!K15</f>
        <v>0</v>
      </c>
      <c r="R560" s="274">
        <f>+'RT (19)'!L15</f>
        <v>-4617585</v>
      </c>
      <c r="S560" s="274" t="str">
        <f>+'RT (19)'!M15</f>
        <v>Not material difference</v>
      </c>
      <c r="T560" s="178">
        <f t="shared" si="44"/>
        <v>0</v>
      </c>
      <c r="U560" s="19">
        <f t="shared" si="45"/>
        <v>-4617585</v>
      </c>
      <c r="V560" s="178">
        <f t="shared" si="46"/>
        <v>0</v>
      </c>
      <c r="W560" s="19">
        <f t="shared" si="47"/>
        <v>-4617585</v>
      </c>
    </row>
    <row r="561" spans="1:23" s="274" customFormat="1">
      <c r="A561" s="274">
        <v>19</v>
      </c>
      <c r="B561" s="274" t="e">
        <f>+'RT (19)'!#REF!</f>
        <v>#REF!</v>
      </c>
      <c r="C561" s="274" t="e">
        <f>+'RT (19)'!#REF!</f>
        <v>#REF!</v>
      </c>
      <c r="D561" s="274" t="e">
        <f>+'RT (19)'!#REF!</f>
        <v>#REF!</v>
      </c>
      <c r="E561" s="274" t="e">
        <f>+'RT (19)'!#REF!</f>
        <v>#REF!</v>
      </c>
      <c r="F561" s="274" t="e">
        <f>+'RT (19)'!#REF!</f>
        <v>#REF!</v>
      </c>
      <c r="G561" s="274">
        <f>+'RT (19)'!A16</f>
        <v>2</v>
      </c>
      <c r="H561" s="274" t="str">
        <f>+'RT (19)'!B16</f>
        <v>Commercial Tax</v>
      </c>
      <c r="I561" s="274">
        <f>+'RT (19)'!C16</f>
        <v>0</v>
      </c>
      <c r="J561" s="274">
        <f>+'RT (19)'!D16</f>
        <v>0</v>
      </c>
      <c r="K561" s="274">
        <f>+'RT (19)'!E16</f>
        <v>0</v>
      </c>
      <c r="L561" s="274">
        <f>+'RT (19)'!F16</f>
        <v>0</v>
      </c>
      <c r="M561" s="274">
        <f>+'RT (19)'!G16</f>
        <v>0</v>
      </c>
      <c r="N561" s="274">
        <f>+'RT (19)'!H16</f>
        <v>0</v>
      </c>
      <c r="O561" s="274">
        <f>+'RT (19)'!I16</f>
        <v>0</v>
      </c>
      <c r="P561" s="274">
        <f>+'RT (19)'!J16</f>
        <v>0</v>
      </c>
      <c r="Q561" s="274">
        <f>+'RT (19)'!K16</f>
        <v>0</v>
      </c>
      <c r="R561" s="274">
        <f>+'RT (19)'!L16</f>
        <v>0</v>
      </c>
      <c r="S561" s="274">
        <f>+'RT (19)'!M16</f>
        <v>0</v>
      </c>
      <c r="T561" s="178">
        <f t="shared" si="44"/>
        <v>0</v>
      </c>
      <c r="U561" s="19">
        <f t="shared" si="45"/>
        <v>0</v>
      </c>
      <c r="V561" s="178">
        <f t="shared" si="46"/>
        <v>0</v>
      </c>
      <c r="W561" s="19">
        <f t="shared" si="47"/>
        <v>0</v>
      </c>
    </row>
    <row r="562" spans="1:23" s="274" customFormat="1">
      <c r="A562" s="274">
        <v>19</v>
      </c>
      <c r="B562" s="274" t="e">
        <f>+'RT (19)'!#REF!</f>
        <v>#REF!</v>
      </c>
      <c r="C562" s="274" t="e">
        <f>+'RT (19)'!#REF!</f>
        <v>#REF!</v>
      </c>
      <c r="D562" s="274" t="e">
        <f>+'RT (19)'!#REF!</f>
        <v>#REF!</v>
      </c>
      <c r="E562" s="274" t="e">
        <f>+'RT (19)'!#REF!</f>
        <v>#REF!</v>
      </c>
      <c r="F562" s="274" t="e">
        <f>+'RT (19)'!#REF!</f>
        <v>#REF!</v>
      </c>
      <c r="G562" s="274">
        <f>+'RT (19)'!A17</f>
        <v>3</v>
      </c>
      <c r="H562" s="274" t="str">
        <f>+'RT (19)'!B17</f>
        <v>Commercial Tax on Imports</v>
      </c>
      <c r="I562" s="274">
        <f>+'RT (19)'!C17</f>
        <v>0</v>
      </c>
      <c r="J562" s="274">
        <f>+'RT (19)'!D17</f>
        <v>0</v>
      </c>
      <c r="K562" s="274">
        <f>+'RT (19)'!E17</f>
        <v>0</v>
      </c>
      <c r="L562" s="274">
        <f>+'RT (19)'!F17</f>
        <v>0</v>
      </c>
      <c r="M562" s="274">
        <f>+'RT (19)'!G17</f>
        <v>0</v>
      </c>
      <c r="N562" s="274">
        <f>+'RT (19)'!H17</f>
        <v>0</v>
      </c>
      <c r="O562" s="274">
        <f>+'RT (19)'!I17</f>
        <v>0</v>
      </c>
      <c r="P562" s="274">
        <f>+'RT (19)'!J17</f>
        <v>0</v>
      </c>
      <c r="Q562" s="274">
        <f>+'RT (19)'!K17</f>
        <v>0</v>
      </c>
      <c r="R562" s="274">
        <f>+'RT (19)'!L17</f>
        <v>0</v>
      </c>
      <c r="S562" s="274">
        <f>+'RT (19)'!M17</f>
        <v>0</v>
      </c>
      <c r="T562" s="178">
        <f t="shared" si="44"/>
        <v>0</v>
      </c>
      <c r="U562" s="19">
        <f t="shared" si="45"/>
        <v>0</v>
      </c>
      <c r="V562" s="178">
        <f t="shared" si="46"/>
        <v>0</v>
      </c>
      <c r="W562" s="19">
        <f t="shared" si="47"/>
        <v>0</v>
      </c>
    </row>
    <row r="563" spans="1:23" s="274" customFormat="1">
      <c r="A563" s="274">
        <v>19</v>
      </c>
      <c r="B563" s="274" t="e">
        <f>+'RT (19)'!#REF!</f>
        <v>#REF!</v>
      </c>
      <c r="C563" s="274" t="e">
        <f>+'RT (19)'!#REF!</f>
        <v>#REF!</v>
      </c>
      <c r="D563" s="274" t="e">
        <f>+'RT (19)'!#REF!</f>
        <v>#REF!</v>
      </c>
      <c r="E563" s="274" t="e">
        <f>+'RT (19)'!#REF!</f>
        <v>#REF!</v>
      </c>
      <c r="F563" s="274" t="e">
        <f>+'RT (19)'!#REF!</f>
        <v>#REF!</v>
      </c>
      <c r="G563" s="274">
        <f>+'RT (19)'!A18</f>
        <v>4</v>
      </c>
      <c r="H563" s="274" t="str">
        <f>+'RT (19)'!B18</f>
        <v>Customs Duties</v>
      </c>
      <c r="I563" s="274">
        <f>+'RT (19)'!C18</f>
        <v>0</v>
      </c>
      <c r="J563" s="274">
        <f>+'RT (19)'!D18</f>
        <v>0</v>
      </c>
      <c r="K563" s="274">
        <f>+'RT (19)'!E18</f>
        <v>0</v>
      </c>
      <c r="L563" s="274">
        <f>+'RT (19)'!F18</f>
        <v>0</v>
      </c>
      <c r="M563" s="274">
        <f>+'RT (19)'!G18</f>
        <v>0</v>
      </c>
      <c r="N563" s="274">
        <f>+'RT (19)'!H18</f>
        <v>38680271.539999999</v>
      </c>
      <c r="O563" s="274">
        <f>+'RT (19)'!I18</f>
        <v>0</v>
      </c>
      <c r="P563" s="274">
        <f>+'RT (19)'!J18</f>
        <v>38680271.539999999</v>
      </c>
      <c r="Q563" s="274">
        <f>+'RT (19)'!K18</f>
        <v>0</v>
      </c>
      <c r="R563" s="274">
        <f>+'RT (19)'!L18</f>
        <v>-38680271.539999999</v>
      </c>
      <c r="S563" s="274" t="str">
        <f>+'RT (19)'!M18</f>
        <v>Tax not reported by the extractive company</v>
      </c>
      <c r="T563" s="178">
        <f t="shared" si="44"/>
        <v>0</v>
      </c>
      <c r="U563" s="19">
        <f t="shared" si="45"/>
        <v>-38680271.539999999</v>
      </c>
      <c r="V563" s="178">
        <f t="shared" si="46"/>
        <v>0</v>
      </c>
      <c r="W563" s="19">
        <f t="shared" si="47"/>
        <v>-38680271.539999999</v>
      </c>
    </row>
    <row r="564" spans="1:23" s="274" customFormat="1">
      <c r="A564" s="274">
        <v>19</v>
      </c>
      <c r="B564" s="274" t="e">
        <f>+'RT (19)'!#REF!</f>
        <v>#REF!</v>
      </c>
      <c r="C564" s="274" t="e">
        <f>+'RT (19)'!#REF!</f>
        <v>#REF!</v>
      </c>
      <c r="D564" s="274" t="e">
        <f>+'RT (19)'!#REF!</f>
        <v>#REF!</v>
      </c>
      <c r="E564" s="274" t="e">
        <f>+'RT (19)'!#REF!</f>
        <v>#REF!</v>
      </c>
      <c r="F564" s="274" t="e">
        <f>+'RT (19)'!#REF!</f>
        <v>#REF!</v>
      </c>
      <c r="G564" s="274">
        <f>+'RT (19)'!A19</f>
        <v>5</v>
      </c>
      <c r="H564" s="274" t="str">
        <f>+'RT (19)'!B19</f>
        <v>Stamp Duties</v>
      </c>
      <c r="I564" s="274">
        <f>+'RT (19)'!C19</f>
        <v>0</v>
      </c>
      <c r="J564" s="274">
        <f>+'RT (19)'!D19</f>
        <v>0</v>
      </c>
      <c r="K564" s="274">
        <f>+'RT (19)'!E19</f>
        <v>0</v>
      </c>
      <c r="L564" s="274">
        <f>+'RT (19)'!F19</f>
        <v>0</v>
      </c>
      <c r="M564" s="274">
        <f>+'RT (19)'!G19</f>
        <v>0</v>
      </c>
      <c r="N564" s="274">
        <f>+'RT (19)'!H19</f>
        <v>0</v>
      </c>
      <c r="O564" s="274">
        <f>+'RT (19)'!I19</f>
        <v>0</v>
      </c>
      <c r="P564" s="274">
        <f>+'RT (19)'!J19</f>
        <v>0</v>
      </c>
      <c r="Q564" s="274">
        <f>+'RT (19)'!K19</f>
        <v>0</v>
      </c>
      <c r="R564" s="274">
        <f>+'RT (19)'!L19</f>
        <v>0</v>
      </c>
      <c r="S564" s="274">
        <f>+'RT (19)'!M19</f>
        <v>0</v>
      </c>
      <c r="T564" s="178">
        <f t="shared" si="44"/>
        <v>0</v>
      </c>
      <c r="U564" s="19">
        <f t="shared" si="45"/>
        <v>0</v>
      </c>
      <c r="V564" s="178">
        <f t="shared" si="46"/>
        <v>0</v>
      </c>
      <c r="W564" s="19">
        <f t="shared" si="47"/>
        <v>0</v>
      </c>
    </row>
    <row r="565" spans="1:23" s="274" customFormat="1">
      <c r="A565" s="274">
        <v>19</v>
      </c>
      <c r="B565" s="274" t="e">
        <f>+'RT (19)'!#REF!</f>
        <v>#REF!</v>
      </c>
      <c r="C565" s="274" t="e">
        <f>+'RT (19)'!#REF!</f>
        <v>#REF!</v>
      </c>
      <c r="D565" s="274" t="e">
        <f>+'RT (19)'!#REF!</f>
        <v>#REF!</v>
      </c>
      <c r="E565" s="274" t="e">
        <f>+'RT (19)'!#REF!</f>
        <v>#REF!</v>
      </c>
      <c r="F565" s="274" t="e">
        <f>+'RT (19)'!#REF!</f>
        <v>#REF!</v>
      </c>
      <c r="G565" s="274">
        <f>+'RT (19)'!A20</f>
        <v>6</v>
      </c>
      <c r="H565" s="274" t="str">
        <f>+'RT (19)'!B20</f>
        <v>Capital Gains Tax</v>
      </c>
      <c r="I565" s="274">
        <f>+'RT (19)'!C20</f>
        <v>0</v>
      </c>
      <c r="J565" s="274">
        <f>+'RT (19)'!D20</f>
        <v>0</v>
      </c>
      <c r="K565" s="274">
        <f>+'RT (19)'!E20</f>
        <v>0</v>
      </c>
      <c r="L565" s="274">
        <f>+'RT (19)'!F20</f>
        <v>0</v>
      </c>
      <c r="M565" s="274">
        <f>+'RT (19)'!G20</f>
        <v>0</v>
      </c>
      <c r="N565" s="274">
        <f>+'RT (19)'!H20</f>
        <v>0</v>
      </c>
      <c r="O565" s="274">
        <f>+'RT (19)'!I20</f>
        <v>0</v>
      </c>
      <c r="P565" s="274">
        <f>+'RT (19)'!J20</f>
        <v>0</v>
      </c>
      <c r="Q565" s="274">
        <f>+'RT (19)'!K20</f>
        <v>0</v>
      </c>
      <c r="R565" s="274">
        <f>+'RT (19)'!L20</f>
        <v>0</v>
      </c>
      <c r="S565" s="274">
        <f>+'RT (19)'!M20</f>
        <v>0</v>
      </c>
      <c r="T565" s="178">
        <f t="shared" si="44"/>
        <v>0</v>
      </c>
      <c r="U565" s="19">
        <f t="shared" si="45"/>
        <v>0</v>
      </c>
      <c r="V565" s="178">
        <f t="shared" si="46"/>
        <v>0</v>
      </c>
      <c r="W565" s="19">
        <f t="shared" si="47"/>
        <v>0</v>
      </c>
    </row>
    <row r="566" spans="1:23" s="274" customFormat="1">
      <c r="A566" s="274">
        <v>19</v>
      </c>
      <c r="B566" s="274" t="e">
        <f>+'RT (19)'!#REF!</f>
        <v>#REF!</v>
      </c>
      <c r="C566" s="274" t="e">
        <f>+'RT (19)'!#REF!</f>
        <v>#REF!</v>
      </c>
      <c r="D566" s="274" t="e">
        <f>+'RT (19)'!#REF!</f>
        <v>#REF!</v>
      </c>
      <c r="E566" s="274" t="e">
        <f>+'RT (19)'!#REF!</f>
        <v>#REF!</v>
      </c>
      <c r="F566" s="274" t="e">
        <f>+'RT (19)'!#REF!</f>
        <v>#REF!</v>
      </c>
      <c r="G566" s="274">
        <f>+'RT (19)'!A21</f>
        <v>7</v>
      </c>
      <c r="H566" s="274" t="str">
        <f>+'RT (19)'!B21</f>
        <v>Withholding Tax</v>
      </c>
      <c r="I566" s="274">
        <f>+'RT (19)'!C21</f>
        <v>0</v>
      </c>
      <c r="J566" s="274">
        <f>+'RT (19)'!D21</f>
        <v>1307624</v>
      </c>
      <c r="K566" s="274">
        <f>+'RT (19)'!E21</f>
        <v>0</v>
      </c>
      <c r="L566" s="274">
        <f>+'RT (19)'!F21</f>
        <v>1307624</v>
      </c>
      <c r="M566" s="274">
        <f>+'RT (19)'!G21</f>
        <v>0</v>
      </c>
      <c r="N566" s="274">
        <f>+'RT (19)'!H21</f>
        <v>0</v>
      </c>
      <c r="O566" s="274">
        <f>+'RT (19)'!I21</f>
        <v>0</v>
      </c>
      <c r="P566" s="274">
        <f>+'RT (19)'!J21</f>
        <v>0</v>
      </c>
      <c r="Q566" s="274">
        <f>+'RT (19)'!K21</f>
        <v>0</v>
      </c>
      <c r="R566" s="274">
        <f>+'RT (19)'!L21</f>
        <v>1307624</v>
      </c>
      <c r="S566" s="274" t="str">
        <f>+'RT (19)'!M21</f>
        <v>Not material difference</v>
      </c>
      <c r="T566" s="178">
        <f t="shared" si="44"/>
        <v>1307624</v>
      </c>
      <c r="U566" s="19">
        <f t="shared" si="45"/>
        <v>0</v>
      </c>
      <c r="V566" s="178">
        <f t="shared" si="46"/>
        <v>1307624</v>
      </c>
      <c r="W566" s="19">
        <f t="shared" si="47"/>
        <v>0</v>
      </c>
    </row>
    <row r="567" spans="1:23" s="274" customFormat="1">
      <c r="A567" s="274">
        <v>19</v>
      </c>
      <c r="B567" s="274" t="e">
        <f>+'RT (19)'!#REF!</f>
        <v>#REF!</v>
      </c>
      <c r="C567" s="274" t="e">
        <f>+'RT (19)'!#REF!</f>
        <v>#REF!</v>
      </c>
      <c r="D567" s="274" t="e">
        <f>+'RT (19)'!#REF!</f>
        <v>#REF!</v>
      </c>
      <c r="E567" s="274" t="e">
        <f>+'RT (19)'!#REF!</f>
        <v>#REF!</v>
      </c>
      <c r="F567" s="274" t="e">
        <f>+'RT (19)'!#REF!</f>
        <v>#REF!</v>
      </c>
      <c r="G567" s="274">
        <f>+'RT (19)'!A22</f>
        <v>8</v>
      </c>
      <c r="H567" s="274" t="str">
        <f>+'RT (19)'!B22</f>
        <v>Other significant payments (&gt; 50,000 USD)</v>
      </c>
      <c r="I567" s="274">
        <f>+'RT (19)'!C22</f>
        <v>0</v>
      </c>
      <c r="J567" s="274">
        <f>+'RT (19)'!D22</f>
        <v>0</v>
      </c>
      <c r="K567" s="274">
        <f>+'RT (19)'!E22</f>
        <v>0</v>
      </c>
      <c r="L567" s="274">
        <f>+'RT (19)'!F22</f>
        <v>0</v>
      </c>
      <c r="M567" s="274">
        <f>+'RT (19)'!G22</f>
        <v>0</v>
      </c>
      <c r="N567" s="274">
        <f>+'RT (19)'!H22</f>
        <v>0</v>
      </c>
      <c r="O567" s="274">
        <f>+'RT (19)'!I22</f>
        <v>0</v>
      </c>
      <c r="P567" s="274">
        <f>+'RT (19)'!J22</f>
        <v>0</v>
      </c>
      <c r="Q567" s="274">
        <f>+'RT (19)'!K22</f>
        <v>0</v>
      </c>
      <c r="R567" s="274">
        <f>+'RT (19)'!L22</f>
        <v>0</v>
      </c>
      <c r="S567" s="274">
        <f>+'RT (19)'!M22</f>
        <v>0</v>
      </c>
      <c r="T567" s="178">
        <f t="shared" si="44"/>
        <v>0</v>
      </c>
      <c r="U567" s="19">
        <f t="shared" si="45"/>
        <v>0</v>
      </c>
      <c r="V567" s="178">
        <f t="shared" si="46"/>
        <v>0</v>
      </c>
      <c r="W567" s="19">
        <f t="shared" si="47"/>
        <v>0</v>
      </c>
    </row>
    <row r="568" spans="1:23" s="274" customFormat="1">
      <c r="A568" s="274">
        <v>19</v>
      </c>
      <c r="B568" s="274" t="e">
        <f>+'RT (19)'!#REF!</f>
        <v>#REF!</v>
      </c>
      <c r="C568" s="274" t="e">
        <f>+'RT (19)'!#REF!</f>
        <v>#REF!</v>
      </c>
      <c r="D568" s="274" t="e">
        <f>+'RT (19)'!#REF!</f>
        <v>#REF!</v>
      </c>
      <c r="E568" s="274" t="e">
        <f>+'RT (19)'!#REF!</f>
        <v>#REF!</v>
      </c>
      <c r="F568" s="274" t="e">
        <f>+'RT (19)'!#REF!</f>
        <v>#REF!</v>
      </c>
      <c r="G568" s="274">
        <f>+'RT (19)'!A23</f>
        <v>0</v>
      </c>
      <c r="H568" s="274" t="str">
        <f>+'RT (19)'!B23</f>
        <v>MoM (ME 1-ME 2-ME 3)</v>
      </c>
      <c r="I568" s="274">
        <f>+'RT (19)'!C23</f>
        <v>0</v>
      </c>
      <c r="J568" s="274">
        <f>+'RT (19)'!D23</f>
        <v>0</v>
      </c>
      <c r="K568" s="274">
        <f>+'RT (19)'!E23</f>
        <v>0</v>
      </c>
      <c r="L568" s="274">
        <f>+'RT (19)'!F23</f>
        <v>0</v>
      </c>
      <c r="M568" s="274">
        <f>+'RT (19)'!G23</f>
        <v>0</v>
      </c>
      <c r="N568" s="274">
        <f>+'RT (19)'!H23</f>
        <v>0</v>
      </c>
      <c r="O568" s="274">
        <f>+'RT (19)'!I23</f>
        <v>0</v>
      </c>
      <c r="P568" s="274">
        <f>+'RT (19)'!J23</f>
        <v>0</v>
      </c>
      <c r="Q568" s="274">
        <f>+'RT (19)'!K23</f>
        <v>0</v>
      </c>
      <c r="R568" s="274">
        <f>+'RT (19)'!L23</f>
        <v>0</v>
      </c>
      <c r="S568" s="274">
        <f>+'RT (19)'!M23</f>
        <v>0</v>
      </c>
      <c r="T568" s="178">
        <f t="shared" si="44"/>
        <v>0</v>
      </c>
      <c r="U568" s="19">
        <f t="shared" si="45"/>
        <v>0</v>
      </c>
      <c r="V568" s="178">
        <f t="shared" si="46"/>
        <v>0</v>
      </c>
      <c r="W568" s="19">
        <f t="shared" si="47"/>
        <v>0</v>
      </c>
    </row>
    <row r="569" spans="1:23" s="274" customFormat="1">
      <c r="A569" s="274">
        <v>19</v>
      </c>
      <c r="B569" s="274" t="e">
        <f>+'RT (19)'!#REF!</f>
        <v>#REF!</v>
      </c>
      <c r="C569" s="274" t="e">
        <f>+'RT (19)'!#REF!</f>
        <v>#REF!</v>
      </c>
      <c r="D569" s="274" t="e">
        <f>+'RT (19)'!#REF!</f>
        <v>#REF!</v>
      </c>
      <c r="E569" s="274" t="e">
        <f>+'RT (19)'!#REF!</f>
        <v>#REF!</v>
      </c>
      <c r="F569" s="274" t="e">
        <f>+'RT (19)'!#REF!</f>
        <v>#REF!</v>
      </c>
      <c r="G569" s="274">
        <f>+'RT (19)'!A24</f>
        <v>9</v>
      </c>
      <c r="H569" s="274" t="str">
        <f>+'RT (19)'!B24</f>
        <v>Royalties</v>
      </c>
      <c r="I569" s="274">
        <f>+'RT (19)'!C24</f>
        <v>0</v>
      </c>
      <c r="J569" s="274">
        <f>+'RT (19)'!D24</f>
        <v>0</v>
      </c>
      <c r="K569" s="274">
        <f>+'RT (19)'!E24</f>
        <v>0</v>
      </c>
      <c r="L569" s="274">
        <f>+'RT (19)'!F24</f>
        <v>0</v>
      </c>
      <c r="M569" s="274">
        <f>+'RT (19)'!G24</f>
        <v>0</v>
      </c>
      <c r="N569" s="274">
        <f>+'RT (19)'!H24</f>
        <v>0</v>
      </c>
      <c r="O569" s="274">
        <f>+'RT (19)'!I24</f>
        <v>0</v>
      </c>
      <c r="P569" s="274">
        <f>+'RT (19)'!J24</f>
        <v>0</v>
      </c>
      <c r="Q569" s="274">
        <f>+'RT (19)'!K24</f>
        <v>0</v>
      </c>
      <c r="R569" s="274">
        <f>+'RT (19)'!L24</f>
        <v>0</v>
      </c>
      <c r="S569" s="274">
        <f>+'RT (19)'!M24</f>
        <v>0</v>
      </c>
      <c r="T569" s="178">
        <f t="shared" si="44"/>
        <v>0</v>
      </c>
      <c r="U569" s="19">
        <f t="shared" si="45"/>
        <v>0</v>
      </c>
      <c r="V569" s="178">
        <f t="shared" si="46"/>
        <v>0</v>
      </c>
      <c r="W569" s="19">
        <f t="shared" si="47"/>
        <v>0</v>
      </c>
    </row>
    <row r="570" spans="1:23" s="274" customFormat="1">
      <c r="A570" s="274">
        <v>19</v>
      </c>
      <c r="B570" s="274" t="e">
        <f>+'RT (19)'!#REF!</f>
        <v>#REF!</v>
      </c>
      <c r="C570" s="274" t="e">
        <f>+'RT (19)'!#REF!</f>
        <v>#REF!</v>
      </c>
      <c r="D570" s="274" t="e">
        <f>+'RT (19)'!#REF!</f>
        <v>#REF!</v>
      </c>
      <c r="E570" s="274" t="e">
        <f>+'RT (19)'!#REF!</f>
        <v>#REF!</v>
      </c>
      <c r="F570" s="274" t="e">
        <f>+'RT (19)'!#REF!</f>
        <v>#REF!</v>
      </c>
      <c r="G570" s="274">
        <f>+'RT (19)'!A25</f>
        <v>10</v>
      </c>
      <c r="H570" s="274" t="str">
        <f>+'RT (19)'!B25</f>
        <v>Signature Bonus</v>
      </c>
      <c r="I570" s="274">
        <f>+'RT (19)'!C25</f>
        <v>0</v>
      </c>
      <c r="J570" s="274">
        <f>+'RT (19)'!D25</f>
        <v>0</v>
      </c>
      <c r="K570" s="274">
        <f>+'RT (19)'!E25</f>
        <v>0</v>
      </c>
      <c r="L570" s="274">
        <f>+'RT (19)'!F25</f>
        <v>0</v>
      </c>
      <c r="M570" s="274">
        <f>+'RT (19)'!G25</f>
        <v>0</v>
      </c>
      <c r="N570" s="274">
        <f>+'RT (19)'!H25</f>
        <v>0</v>
      </c>
      <c r="O570" s="274">
        <f>+'RT (19)'!I25</f>
        <v>0</v>
      </c>
      <c r="P570" s="274">
        <f>+'RT (19)'!J25</f>
        <v>0</v>
      </c>
      <c r="Q570" s="274">
        <f>+'RT (19)'!K25</f>
        <v>0</v>
      </c>
      <c r="R570" s="274">
        <f>+'RT (19)'!L25</f>
        <v>0</v>
      </c>
      <c r="S570" s="274">
        <f>+'RT (19)'!M25</f>
        <v>0</v>
      </c>
      <c r="T570" s="178">
        <f t="shared" si="44"/>
        <v>0</v>
      </c>
      <c r="U570" s="19">
        <f t="shared" si="45"/>
        <v>0</v>
      </c>
      <c r="V570" s="178">
        <f t="shared" si="46"/>
        <v>0</v>
      </c>
      <c r="W570" s="19">
        <f t="shared" si="47"/>
        <v>0</v>
      </c>
    </row>
    <row r="571" spans="1:23" s="274" customFormat="1">
      <c r="A571" s="274">
        <v>19</v>
      </c>
      <c r="B571" s="274" t="e">
        <f>+'RT (19)'!#REF!</f>
        <v>#REF!</v>
      </c>
      <c r="C571" s="274" t="e">
        <f>+'RT (19)'!#REF!</f>
        <v>#REF!</v>
      </c>
      <c r="D571" s="274" t="e">
        <f>+'RT (19)'!#REF!</f>
        <v>#REF!</v>
      </c>
      <c r="E571" s="274" t="e">
        <f>+'RT (19)'!#REF!</f>
        <v>#REF!</v>
      </c>
      <c r="F571" s="274" t="e">
        <f>+'RT (19)'!#REF!</f>
        <v>#REF!</v>
      </c>
      <c r="G571" s="274">
        <f>+'RT (19)'!A26</f>
        <v>11</v>
      </c>
      <c r="H571" s="274" t="str">
        <f>+'RT (19)'!B26</f>
        <v>Production Split</v>
      </c>
      <c r="I571" s="274">
        <f>+'RT (19)'!C26</f>
        <v>0</v>
      </c>
      <c r="J571" s="274">
        <f>+'RT (19)'!D26</f>
        <v>0</v>
      </c>
      <c r="K571" s="274">
        <f>+'RT (19)'!E26</f>
        <v>0</v>
      </c>
      <c r="L571" s="274">
        <f>+'RT (19)'!F26</f>
        <v>0</v>
      </c>
      <c r="M571" s="274">
        <f>+'RT (19)'!G26</f>
        <v>0</v>
      </c>
      <c r="N571" s="274">
        <f>+'RT (19)'!H26</f>
        <v>0</v>
      </c>
      <c r="O571" s="274">
        <f>+'RT (19)'!I26</f>
        <v>0</v>
      </c>
      <c r="P571" s="274">
        <f>+'RT (19)'!J26</f>
        <v>0</v>
      </c>
      <c r="Q571" s="274">
        <f>+'RT (19)'!K26</f>
        <v>0</v>
      </c>
      <c r="R571" s="274">
        <f>+'RT (19)'!L26</f>
        <v>0</v>
      </c>
      <c r="S571" s="274">
        <f>+'RT (19)'!M26</f>
        <v>0</v>
      </c>
      <c r="T571" s="178">
        <f t="shared" si="44"/>
        <v>0</v>
      </c>
      <c r="U571" s="19">
        <f t="shared" si="45"/>
        <v>0</v>
      </c>
      <c r="V571" s="178">
        <f t="shared" si="46"/>
        <v>0</v>
      </c>
      <c r="W571" s="19">
        <f t="shared" si="47"/>
        <v>0</v>
      </c>
    </row>
    <row r="572" spans="1:23" s="274" customFormat="1">
      <c r="A572" s="274">
        <v>19</v>
      </c>
      <c r="B572" s="274" t="e">
        <f>+'RT (19)'!#REF!</f>
        <v>#REF!</v>
      </c>
      <c r="C572" s="274" t="e">
        <f>+'RT (19)'!#REF!</f>
        <v>#REF!</v>
      </c>
      <c r="D572" s="274" t="e">
        <f>+'RT (19)'!#REF!</f>
        <v>#REF!</v>
      </c>
      <c r="E572" s="274" t="e">
        <f>+'RT (19)'!#REF!</f>
        <v>#REF!</v>
      </c>
      <c r="F572" s="274" t="e">
        <f>+'RT (19)'!#REF!</f>
        <v>#REF!</v>
      </c>
      <c r="G572" s="274">
        <f>+'RT (19)'!A27</f>
        <v>12</v>
      </c>
      <c r="H572" s="274" t="str">
        <f>+'RT (19)'!B27</f>
        <v>Dead Rent Fees</v>
      </c>
      <c r="I572" s="274">
        <f>+'RT (19)'!C27</f>
        <v>0</v>
      </c>
      <c r="J572" s="274">
        <f>+'RT (19)'!D27</f>
        <v>0</v>
      </c>
      <c r="K572" s="274">
        <f>+'RT (19)'!E27</f>
        <v>0</v>
      </c>
      <c r="L572" s="274">
        <f>+'RT (19)'!F27</f>
        <v>0</v>
      </c>
      <c r="M572" s="274">
        <f>+'RT (19)'!G27</f>
        <v>0</v>
      </c>
      <c r="N572" s="274">
        <f>+'RT (19)'!H27</f>
        <v>0</v>
      </c>
      <c r="O572" s="274">
        <f>+'RT (19)'!I27</f>
        <v>0</v>
      </c>
      <c r="P572" s="274">
        <f>+'RT (19)'!J27</f>
        <v>0</v>
      </c>
      <c r="Q572" s="274">
        <f>+'RT (19)'!K27</f>
        <v>0</v>
      </c>
      <c r="R572" s="274">
        <f>+'RT (19)'!L27</f>
        <v>0</v>
      </c>
      <c r="S572" s="274">
        <f>+'RT (19)'!M27</f>
        <v>0</v>
      </c>
      <c r="T572" s="178">
        <f t="shared" si="44"/>
        <v>0</v>
      </c>
      <c r="U572" s="19">
        <f t="shared" si="45"/>
        <v>0</v>
      </c>
      <c r="V572" s="178">
        <f t="shared" si="46"/>
        <v>0</v>
      </c>
      <c r="W572" s="19">
        <f t="shared" si="47"/>
        <v>0</v>
      </c>
    </row>
    <row r="573" spans="1:23" s="274" customFormat="1">
      <c r="A573" s="274">
        <v>19</v>
      </c>
      <c r="B573" s="274" t="e">
        <f>+'RT (19)'!#REF!</f>
        <v>#REF!</v>
      </c>
      <c r="C573" s="274" t="e">
        <f>+'RT (19)'!#REF!</f>
        <v>#REF!</v>
      </c>
      <c r="D573" s="274" t="e">
        <f>+'RT (19)'!#REF!</f>
        <v>#REF!</v>
      </c>
      <c r="E573" s="274" t="e">
        <f>+'RT (19)'!#REF!</f>
        <v>#REF!</v>
      </c>
      <c r="F573" s="274" t="e">
        <f>+'RT (19)'!#REF!</f>
        <v>#REF!</v>
      </c>
      <c r="G573" s="274">
        <f>+'RT (19)'!A28</f>
        <v>13</v>
      </c>
      <c r="H573" s="274" t="str">
        <f>+'RT (19)'!B28</f>
        <v>Licence Fees</v>
      </c>
      <c r="I573" s="274">
        <f>+'RT (19)'!C28</f>
        <v>0</v>
      </c>
      <c r="J573" s="274">
        <f>+'RT (19)'!D28</f>
        <v>0</v>
      </c>
      <c r="K573" s="274">
        <f>+'RT (19)'!E28</f>
        <v>0</v>
      </c>
      <c r="L573" s="274">
        <f>+'RT (19)'!F28</f>
        <v>0</v>
      </c>
      <c r="M573" s="274">
        <f>+'RT (19)'!G28</f>
        <v>0</v>
      </c>
      <c r="N573" s="274">
        <f>+'RT (19)'!H28</f>
        <v>0</v>
      </c>
      <c r="O573" s="274">
        <f>+'RT (19)'!I28</f>
        <v>0</v>
      </c>
      <c r="P573" s="274">
        <f>+'RT (19)'!J28</f>
        <v>0</v>
      </c>
      <c r="Q573" s="274">
        <f>+'RT (19)'!K28</f>
        <v>0</v>
      </c>
      <c r="R573" s="274">
        <f>+'RT (19)'!L28</f>
        <v>0</v>
      </c>
      <c r="S573" s="274">
        <f>+'RT (19)'!M28</f>
        <v>0</v>
      </c>
      <c r="T573" s="178">
        <f t="shared" si="44"/>
        <v>0</v>
      </c>
      <c r="U573" s="19">
        <f t="shared" si="45"/>
        <v>0</v>
      </c>
      <c r="V573" s="178">
        <f t="shared" si="46"/>
        <v>0</v>
      </c>
      <c r="W573" s="19">
        <f t="shared" si="47"/>
        <v>0</v>
      </c>
    </row>
    <row r="574" spans="1:23" s="274" customFormat="1">
      <c r="A574" s="274">
        <v>19</v>
      </c>
      <c r="B574" s="274" t="e">
        <f>+'RT (19)'!#REF!</f>
        <v>#REF!</v>
      </c>
      <c r="C574" s="274" t="e">
        <f>+'RT (19)'!#REF!</f>
        <v>#REF!</v>
      </c>
      <c r="D574" s="274" t="e">
        <f>+'RT (19)'!#REF!</f>
        <v>#REF!</v>
      </c>
      <c r="E574" s="274" t="e">
        <f>+'RT (19)'!#REF!</f>
        <v>#REF!</v>
      </c>
      <c r="F574" s="274" t="e">
        <f>+'RT (19)'!#REF!</f>
        <v>#REF!</v>
      </c>
      <c r="G574" s="274">
        <f>+'RT (19)'!A29</f>
        <v>14</v>
      </c>
      <c r="H574" s="274" t="str">
        <f>+'RT (19)'!B29</f>
        <v>Dividends</v>
      </c>
      <c r="I574" s="274">
        <f>+'RT (19)'!C29</f>
        <v>0</v>
      </c>
      <c r="J574" s="274">
        <f>+'RT (19)'!D29</f>
        <v>0</v>
      </c>
      <c r="K574" s="274">
        <f>+'RT (19)'!E29</f>
        <v>0</v>
      </c>
      <c r="L574" s="274">
        <f>+'RT (19)'!F29</f>
        <v>0</v>
      </c>
      <c r="M574" s="274">
        <f>+'RT (19)'!G29</f>
        <v>0</v>
      </c>
      <c r="N574" s="274">
        <f>+'RT (19)'!H29</f>
        <v>0</v>
      </c>
      <c r="O574" s="274">
        <f>+'RT (19)'!I29</f>
        <v>0</v>
      </c>
      <c r="P574" s="274">
        <f>+'RT (19)'!J29</f>
        <v>0</v>
      </c>
      <c r="Q574" s="274">
        <f>+'RT (19)'!K29</f>
        <v>0</v>
      </c>
      <c r="R574" s="274">
        <f>+'RT (19)'!L29</f>
        <v>0</v>
      </c>
      <c r="S574" s="274">
        <f>+'RT (19)'!M29</f>
        <v>0</v>
      </c>
      <c r="T574" s="178">
        <f t="shared" si="44"/>
        <v>0</v>
      </c>
      <c r="U574" s="19">
        <f t="shared" si="45"/>
        <v>0</v>
      </c>
      <c r="V574" s="178">
        <f t="shared" si="46"/>
        <v>0</v>
      </c>
      <c r="W574" s="19">
        <f t="shared" si="47"/>
        <v>0</v>
      </c>
    </row>
    <row r="575" spans="1:23" s="274" customFormat="1">
      <c r="A575" s="274">
        <v>19</v>
      </c>
      <c r="B575" s="274" t="e">
        <f>+'RT (19)'!#REF!</f>
        <v>#REF!</v>
      </c>
      <c r="C575" s="274" t="e">
        <f>+'RT (19)'!#REF!</f>
        <v>#REF!</v>
      </c>
      <c r="D575" s="274" t="e">
        <f>+'RT (19)'!#REF!</f>
        <v>#REF!</v>
      </c>
      <c r="E575" s="274" t="e">
        <f>+'RT (19)'!#REF!</f>
        <v>#REF!</v>
      </c>
      <c r="F575" s="274" t="e">
        <f>+'RT (19)'!#REF!</f>
        <v>#REF!</v>
      </c>
      <c r="G575" s="274">
        <f>+'RT (19)'!A30</f>
        <v>15</v>
      </c>
      <c r="H575" s="274" t="str">
        <f>+'RT (19)'!B30</f>
        <v>Land rental fees</v>
      </c>
      <c r="I575" s="274">
        <f>+'RT (19)'!C30</f>
        <v>0</v>
      </c>
      <c r="J575" s="274">
        <f>+'RT (19)'!D30</f>
        <v>0</v>
      </c>
      <c r="K575" s="274">
        <f>+'RT (19)'!E30</f>
        <v>0</v>
      </c>
      <c r="L575" s="274">
        <f>+'RT (19)'!F30</f>
        <v>0</v>
      </c>
      <c r="M575" s="274">
        <f>+'RT (19)'!G30</f>
        <v>0</v>
      </c>
      <c r="N575" s="274">
        <f>+'RT (19)'!H30</f>
        <v>0</v>
      </c>
      <c r="O575" s="274">
        <f>+'RT (19)'!I30</f>
        <v>0</v>
      </c>
      <c r="P575" s="274">
        <f>+'RT (19)'!J30</f>
        <v>0</v>
      </c>
      <c r="Q575" s="274">
        <f>+'RT (19)'!K30</f>
        <v>0</v>
      </c>
      <c r="R575" s="274">
        <f>+'RT (19)'!L30</f>
        <v>0</v>
      </c>
      <c r="S575" s="274">
        <f>+'RT (19)'!M30</f>
        <v>0</v>
      </c>
      <c r="T575" s="178">
        <f t="shared" si="44"/>
        <v>0</v>
      </c>
      <c r="U575" s="19">
        <f t="shared" si="45"/>
        <v>0</v>
      </c>
      <c r="V575" s="178">
        <f t="shared" si="46"/>
        <v>0</v>
      </c>
      <c r="W575" s="19">
        <f t="shared" si="47"/>
        <v>0</v>
      </c>
    </row>
    <row r="576" spans="1:23" s="274" customFormat="1">
      <c r="A576" s="274">
        <v>19</v>
      </c>
      <c r="B576" s="274" t="e">
        <f>+'RT (19)'!#REF!</f>
        <v>#REF!</v>
      </c>
      <c r="C576" s="274" t="e">
        <f>+'RT (19)'!#REF!</f>
        <v>#REF!</v>
      </c>
      <c r="D576" s="274" t="e">
        <f>+'RT (19)'!#REF!</f>
        <v>#REF!</v>
      </c>
      <c r="E576" s="274" t="e">
        <f>+'RT (19)'!#REF!</f>
        <v>#REF!</v>
      </c>
      <c r="F576" s="274" t="e">
        <f>+'RT (19)'!#REF!</f>
        <v>#REF!</v>
      </c>
      <c r="G576" s="274">
        <f>+'RT (19)'!A31</f>
        <v>16</v>
      </c>
      <c r="H576" s="274" t="str">
        <f>+'RT (19)'!B31</f>
        <v>Environmental / Plantation fees</v>
      </c>
      <c r="I576" s="274">
        <f>+'RT (19)'!C31</f>
        <v>0</v>
      </c>
      <c r="J576" s="274">
        <f>+'RT (19)'!D31</f>
        <v>0</v>
      </c>
      <c r="K576" s="274">
        <f>+'RT (19)'!E31</f>
        <v>0</v>
      </c>
      <c r="L576" s="274">
        <f>+'RT (19)'!F31</f>
        <v>0</v>
      </c>
      <c r="M576" s="274">
        <f>+'RT (19)'!G31</f>
        <v>0</v>
      </c>
      <c r="N576" s="274">
        <f>+'RT (19)'!H31</f>
        <v>0</v>
      </c>
      <c r="O576" s="274">
        <f>+'RT (19)'!I31</f>
        <v>0</v>
      </c>
      <c r="P576" s="274">
        <f>+'RT (19)'!J31</f>
        <v>0</v>
      </c>
      <c r="Q576" s="274">
        <f>+'RT (19)'!K31</f>
        <v>0</v>
      </c>
      <c r="R576" s="274">
        <f>+'RT (19)'!L31</f>
        <v>0</v>
      </c>
      <c r="S576" s="274">
        <f>+'RT (19)'!M31</f>
        <v>0</v>
      </c>
      <c r="T576" s="178">
        <f t="shared" si="44"/>
        <v>0</v>
      </c>
      <c r="U576" s="19">
        <f t="shared" si="45"/>
        <v>0</v>
      </c>
      <c r="V576" s="178">
        <f t="shared" si="46"/>
        <v>0</v>
      </c>
      <c r="W576" s="19">
        <f t="shared" si="47"/>
        <v>0</v>
      </c>
    </row>
    <row r="577" spans="1:23" s="274" customFormat="1">
      <c r="A577" s="274">
        <v>19</v>
      </c>
      <c r="B577" s="274" t="e">
        <f>+'RT (19)'!#REF!</f>
        <v>#REF!</v>
      </c>
      <c r="C577" s="274" t="e">
        <f>+'RT (19)'!#REF!</f>
        <v>#REF!</v>
      </c>
      <c r="D577" s="274" t="e">
        <f>+'RT (19)'!#REF!</f>
        <v>#REF!</v>
      </c>
      <c r="E577" s="274" t="e">
        <f>+'RT (19)'!#REF!</f>
        <v>#REF!</v>
      </c>
      <c r="F577" s="274" t="e">
        <f>+'RT (19)'!#REF!</f>
        <v>#REF!</v>
      </c>
      <c r="G577" s="274">
        <f>+'RT (19)'!A32</f>
        <v>17</v>
      </c>
      <c r="H577" s="274" t="str">
        <f>+'RT (19)'!B32</f>
        <v>Other significant payments (&gt; 50,000 USD)</v>
      </c>
      <c r="I577" s="274">
        <f>+'RT (19)'!C32</f>
        <v>0</v>
      </c>
      <c r="J577" s="274">
        <f>+'RT (19)'!D32</f>
        <v>0</v>
      </c>
      <c r="K577" s="274">
        <f>+'RT (19)'!E32</f>
        <v>0</v>
      </c>
      <c r="L577" s="274">
        <f>+'RT (19)'!F32</f>
        <v>0</v>
      </c>
      <c r="M577" s="274">
        <f>+'RT (19)'!G32</f>
        <v>0</v>
      </c>
      <c r="N577" s="274">
        <f>+'RT (19)'!H32</f>
        <v>0</v>
      </c>
      <c r="O577" s="274">
        <f>+'RT (19)'!I32</f>
        <v>0</v>
      </c>
      <c r="P577" s="274">
        <f>+'RT (19)'!J32</f>
        <v>0</v>
      </c>
      <c r="Q577" s="274">
        <f>+'RT (19)'!K32</f>
        <v>0</v>
      </c>
      <c r="R577" s="274">
        <f>+'RT (19)'!L32</f>
        <v>0</v>
      </c>
      <c r="S577" s="274">
        <f>+'RT (19)'!M32</f>
        <v>0</v>
      </c>
      <c r="T577" s="178">
        <f t="shared" si="44"/>
        <v>0</v>
      </c>
      <c r="U577" s="19">
        <f t="shared" si="45"/>
        <v>0</v>
      </c>
      <c r="V577" s="178">
        <f t="shared" si="46"/>
        <v>0</v>
      </c>
      <c r="W577" s="19">
        <f t="shared" si="47"/>
        <v>0</v>
      </c>
    </row>
    <row r="578" spans="1:23" s="274" customFormat="1">
      <c r="A578" s="274">
        <v>19</v>
      </c>
      <c r="B578" s="274" t="e">
        <f>+'RT (19)'!#REF!</f>
        <v>#REF!</v>
      </c>
      <c r="C578" s="274" t="e">
        <f>+'RT (19)'!#REF!</f>
        <v>#REF!</v>
      </c>
      <c r="D578" s="274" t="e">
        <f>+'RT (19)'!#REF!</f>
        <v>#REF!</v>
      </c>
      <c r="E578" s="274" t="e">
        <f>+'RT (19)'!#REF!</f>
        <v>#REF!</v>
      </c>
      <c r="F578" s="274" t="e">
        <f>+'RT (19)'!#REF!</f>
        <v>#REF!</v>
      </c>
      <c r="G578" s="274">
        <f>+'RT (19)'!A33</f>
        <v>0</v>
      </c>
      <c r="H578" s="274">
        <f>+'RT (19)'!B33</f>
        <v>0</v>
      </c>
      <c r="I578" s="274">
        <f>+'RT (19)'!C33</f>
        <v>0</v>
      </c>
      <c r="J578" s="274">
        <f>+'RT (19)'!D33</f>
        <v>0</v>
      </c>
      <c r="K578" s="274">
        <f>+'RT (19)'!E33</f>
        <v>0</v>
      </c>
      <c r="L578" s="274">
        <f>+'RT (19)'!F33</f>
        <v>0</v>
      </c>
      <c r="M578" s="274">
        <f>+'RT (19)'!G33</f>
        <v>0</v>
      </c>
      <c r="N578" s="274">
        <f>+'RT (19)'!H33</f>
        <v>0</v>
      </c>
      <c r="O578" s="274">
        <f>+'RT (19)'!I33</f>
        <v>0</v>
      </c>
      <c r="P578" s="274">
        <f>+'RT (19)'!J33</f>
        <v>0</v>
      </c>
      <c r="Q578" s="274">
        <f>+'RT (19)'!K33</f>
        <v>0</v>
      </c>
      <c r="R578" s="274">
        <f>+'RT (19)'!L33</f>
        <v>0</v>
      </c>
      <c r="S578" s="274">
        <f>+'RT (19)'!M33</f>
        <v>0</v>
      </c>
      <c r="T578" s="178">
        <f t="shared" si="44"/>
        <v>0</v>
      </c>
      <c r="U578" s="19">
        <f t="shared" si="45"/>
        <v>0</v>
      </c>
      <c r="V578" s="178">
        <f t="shared" si="46"/>
        <v>0</v>
      </c>
      <c r="W578" s="19">
        <f t="shared" si="47"/>
        <v>0</v>
      </c>
    </row>
    <row r="579" spans="1:23" s="274" customFormat="1">
      <c r="A579" s="274">
        <v>19</v>
      </c>
      <c r="B579" s="274" t="e">
        <f>+'RT (19)'!#REF!</f>
        <v>#REF!</v>
      </c>
      <c r="C579" s="274" t="e">
        <f>+'RT (19)'!#REF!</f>
        <v>#REF!</v>
      </c>
      <c r="D579" s="274" t="e">
        <f>+'RT (19)'!#REF!</f>
        <v>#REF!</v>
      </c>
      <c r="E579" s="274" t="e">
        <f>+'RT (19)'!#REF!</f>
        <v>#REF!</v>
      </c>
      <c r="F579" s="274" t="e">
        <f>+'RT (19)'!#REF!</f>
        <v>#REF!</v>
      </c>
      <c r="G579" s="274">
        <f>+'RT (19)'!A34</f>
        <v>0</v>
      </c>
      <c r="H579" s="274">
        <f>+'RT (19)'!B34</f>
        <v>0</v>
      </c>
      <c r="I579" s="274">
        <f>+'RT (19)'!C34</f>
        <v>0</v>
      </c>
      <c r="J579" s="274">
        <f>+'RT (19)'!D34</f>
        <v>0</v>
      </c>
      <c r="K579" s="274">
        <f>+'RT (19)'!E34</f>
        <v>0</v>
      </c>
      <c r="L579" s="274">
        <f>+'RT (19)'!F34</f>
        <v>0</v>
      </c>
      <c r="M579" s="274">
        <f>+'RT (19)'!G34</f>
        <v>0</v>
      </c>
      <c r="N579" s="274">
        <f>+'RT (19)'!H34</f>
        <v>0</v>
      </c>
      <c r="O579" s="274">
        <f>+'RT (19)'!I34</f>
        <v>0</v>
      </c>
      <c r="P579" s="274">
        <f>+'RT (19)'!J34</f>
        <v>0</v>
      </c>
      <c r="Q579" s="274">
        <f>+'RT (19)'!K34</f>
        <v>0</v>
      </c>
      <c r="R579" s="274">
        <f>+'RT (19)'!L34</f>
        <v>0</v>
      </c>
      <c r="S579" s="274">
        <f>+'RT (19)'!M34</f>
        <v>0</v>
      </c>
      <c r="T579" s="178">
        <f t="shared" si="44"/>
        <v>0</v>
      </c>
      <c r="U579" s="19">
        <f t="shared" si="45"/>
        <v>0</v>
      </c>
      <c r="V579" s="178">
        <f t="shared" si="46"/>
        <v>0</v>
      </c>
      <c r="W579" s="19">
        <f t="shared" si="47"/>
        <v>0</v>
      </c>
    </row>
    <row r="580" spans="1:23" s="274" customFormat="1">
      <c r="A580" s="274">
        <v>19</v>
      </c>
      <c r="B580" s="274" t="e">
        <f>+'RT (19)'!#REF!</f>
        <v>#REF!</v>
      </c>
      <c r="C580" s="274" t="e">
        <f>+'RT (19)'!#REF!</f>
        <v>#REF!</v>
      </c>
      <c r="D580" s="274" t="e">
        <f>+'RT (19)'!#REF!</f>
        <v>#REF!</v>
      </c>
      <c r="E580" s="274" t="e">
        <f>+'RT (19)'!#REF!</f>
        <v>#REF!</v>
      </c>
      <c r="F580" s="274" t="e">
        <f>+'RT (19)'!#REF!</f>
        <v>#REF!</v>
      </c>
      <c r="G580" s="274">
        <f>+'RT (19)'!A35</f>
        <v>0</v>
      </c>
      <c r="H580" s="274">
        <f>+'RT (19)'!B35</f>
        <v>0</v>
      </c>
      <c r="I580" s="274">
        <f>+'RT (19)'!C35</f>
        <v>0</v>
      </c>
      <c r="J580" s="274">
        <f>+'RT (19)'!D35</f>
        <v>0</v>
      </c>
      <c r="K580" s="274">
        <f>+'RT (19)'!E35</f>
        <v>0</v>
      </c>
      <c r="L580" s="274">
        <f>+'RT (19)'!F35</f>
        <v>0</v>
      </c>
      <c r="M580" s="274">
        <f>+'RT (19)'!G35</f>
        <v>0</v>
      </c>
      <c r="N580" s="274">
        <f>+'RT (19)'!H35</f>
        <v>0</v>
      </c>
      <c r="O580" s="274">
        <f>+'RT (19)'!I35</f>
        <v>0</v>
      </c>
      <c r="P580" s="274">
        <f>+'RT (19)'!J35</f>
        <v>0</v>
      </c>
      <c r="Q580" s="274">
        <f>+'RT (19)'!K35</f>
        <v>0</v>
      </c>
      <c r="R580" s="274">
        <f>+'RT (19)'!L35</f>
        <v>0</v>
      </c>
      <c r="S580" s="274">
        <f>+'RT (19)'!M35</f>
        <v>0</v>
      </c>
      <c r="T580" s="178">
        <f t="shared" si="44"/>
        <v>0</v>
      </c>
      <c r="U580" s="19">
        <f t="shared" si="45"/>
        <v>0</v>
      </c>
      <c r="V580" s="178">
        <f t="shared" si="46"/>
        <v>0</v>
      </c>
      <c r="W580" s="19">
        <f t="shared" si="47"/>
        <v>0</v>
      </c>
    </row>
    <row r="581" spans="1:23" s="274" customFormat="1">
      <c r="A581" s="274">
        <v>19</v>
      </c>
      <c r="B581" s="274" t="e">
        <f>+'RT (19)'!#REF!</f>
        <v>#REF!</v>
      </c>
      <c r="C581" s="274" t="e">
        <f>+'RT (19)'!#REF!</f>
        <v>#REF!</v>
      </c>
      <c r="D581" s="274" t="e">
        <f>+'RT (19)'!#REF!</f>
        <v>#REF!</v>
      </c>
      <c r="E581" s="274" t="e">
        <f>+'RT (19)'!#REF!</f>
        <v>#REF!</v>
      </c>
      <c r="F581" s="274" t="e">
        <f>+'RT (19)'!#REF!</f>
        <v>#REF!</v>
      </c>
      <c r="G581" s="274">
        <f>+'RT (19)'!A36</f>
        <v>0</v>
      </c>
      <c r="H581" s="274" t="str">
        <f>+'RT (19)'!B36</f>
        <v>States/regions</v>
      </c>
      <c r="I581" s="274">
        <f>+'RT (19)'!C36</f>
        <v>0</v>
      </c>
      <c r="J581" s="274">
        <f>+'RT (19)'!D36</f>
        <v>0</v>
      </c>
      <c r="K581" s="274">
        <f>+'RT (19)'!E36</f>
        <v>0</v>
      </c>
      <c r="L581" s="274">
        <f>+'RT (19)'!F36</f>
        <v>0</v>
      </c>
      <c r="M581" s="274">
        <f>+'RT (19)'!G36</f>
        <v>0</v>
      </c>
      <c r="N581" s="274">
        <f>+'RT (19)'!H36</f>
        <v>0</v>
      </c>
      <c r="O581" s="274">
        <f>+'RT (19)'!I36</f>
        <v>0</v>
      </c>
      <c r="P581" s="274">
        <f>+'RT (19)'!J36</f>
        <v>0</v>
      </c>
      <c r="Q581" s="274">
        <f>+'RT (19)'!K36</f>
        <v>0</v>
      </c>
      <c r="R581" s="274">
        <f>+'RT (19)'!L36</f>
        <v>0</v>
      </c>
      <c r="S581" s="274">
        <f>+'RT (19)'!M36</f>
        <v>0</v>
      </c>
      <c r="T581" s="178">
        <f t="shared" si="44"/>
        <v>0</v>
      </c>
      <c r="U581" s="19">
        <f t="shared" si="45"/>
        <v>0</v>
      </c>
      <c r="V581" s="178">
        <f t="shared" si="46"/>
        <v>0</v>
      </c>
      <c r="W581" s="19">
        <f t="shared" si="47"/>
        <v>0</v>
      </c>
    </row>
    <row r="582" spans="1:23" s="274" customFormat="1">
      <c r="A582" s="274">
        <v>19</v>
      </c>
      <c r="B582" s="274" t="e">
        <f>+'RT (19)'!#REF!</f>
        <v>#REF!</v>
      </c>
      <c r="C582" s="274" t="e">
        <f>+'RT (19)'!#REF!</f>
        <v>#REF!</v>
      </c>
      <c r="D582" s="274" t="e">
        <f>+'RT (19)'!#REF!</f>
        <v>#REF!</v>
      </c>
      <c r="E582" s="274" t="e">
        <f>+'RT (19)'!#REF!</f>
        <v>#REF!</v>
      </c>
      <c r="F582" s="274" t="e">
        <f>+'RT (19)'!#REF!</f>
        <v>#REF!</v>
      </c>
      <c r="G582" s="274">
        <f>+'RT (19)'!A37</f>
        <v>18</v>
      </c>
      <c r="H582" s="274" t="str">
        <f>+'RT (19)'!B37</f>
        <v>Contribution to the State/region social development fund</v>
      </c>
      <c r="I582" s="274">
        <f>+'RT (19)'!C37</f>
        <v>0</v>
      </c>
      <c r="J582" s="274">
        <f>+'RT (19)'!D37</f>
        <v>0</v>
      </c>
      <c r="K582" s="274">
        <f>+'RT (19)'!E37</f>
        <v>0</v>
      </c>
      <c r="L582" s="274">
        <f>+'RT (19)'!F37</f>
        <v>0</v>
      </c>
      <c r="M582" s="274">
        <f>+'RT (19)'!G37</f>
        <v>0</v>
      </c>
      <c r="N582" s="274">
        <f>+'RT (19)'!H37</f>
        <v>0</v>
      </c>
      <c r="O582" s="274">
        <f>+'RT (19)'!I37</f>
        <v>0</v>
      </c>
      <c r="P582" s="274">
        <f>+'RT (19)'!J37</f>
        <v>0</v>
      </c>
      <c r="Q582" s="274">
        <f>+'RT (19)'!K37</f>
        <v>0</v>
      </c>
      <c r="R582" s="274">
        <f>+'RT (19)'!L37</f>
        <v>0</v>
      </c>
      <c r="S582" s="274">
        <f>+'RT (19)'!M37</f>
        <v>0</v>
      </c>
      <c r="T582" s="178">
        <f t="shared" si="44"/>
        <v>0</v>
      </c>
      <c r="U582" s="19">
        <f t="shared" si="45"/>
        <v>0</v>
      </c>
      <c r="V582" s="178">
        <f t="shared" si="46"/>
        <v>0</v>
      </c>
      <c r="W582" s="19">
        <f t="shared" si="47"/>
        <v>0</v>
      </c>
    </row>
    <row r="583" spans="1:23" s="274" customFormat="1">
      <c r="A583" s="274">
        <v>19</v>
      </c>
      <c r="B583" s="274" t="e">
        <f>+'RT (19)'!#REF!</f>
        <v>#REF!</v>
      </c>
      <c r="C583" s="274" t="e">
        <f>+'RT (19)'!#REF!</f>
        <v>#REF!</v>
      </c>
      <c r="D583" s="274" t="e">
        <f>+'RT (19)'!#REF!</f>
        <v>#REF!</v>
      </c>
      <c r="E583" s="274" t="e">
        <f>+'RT (19)'!#REF!</f>
        <v>#REF!</v>
      </c>
      <c r="F583" s="274" t="e">
        <f>+'RT (19)'!#REF!</f>
        <v>#REF!</v>
      </c>
      <c r="G583" s="274">
        <f>+'RT (19)'!A38</f>
        <v>0</v>
      </c>
      <c r="H583" s="274" t="str">
        <f>+'RT (19)'!B38</f>
        <v>Social payments</v>
      </c>
      <c r="I583" s="274">
        <f>+'RT (19)'!C38</f>
        <v>0</v>
      </c>
      <c r="J583" s="274">
        <f>+'RT (19)'!D38</f>
        <v>0</v>
      </c>
      <c r="K583" s="274">
        <f>+'RT (19)'!E38</f>
        <v>0</v>
      </c>
      <c r="L583" s="274">
        <f>+'RT (19)'!F38</f>
        <v>0</v>
      </c>
      <c r="M583" s="274">
        <f>+'RT (19)'!G38</f>
        <v>0</v>
      </c>
      <c r="N583" s="274">
        <f>+'RT (19)'!H38</f>
        <v>0</v>
      </c>
      <c r="O583" s="274">
        <f>+'RT (19)'!I38</f>
        <v>0</v>
      </c>
      <c r="P583" s="274">
        <f>+'RT (19)'!J38</f>
        <v>0</v>
      </c>
      <c r="Q583" s="274">
        <f>+'RT (19)'!K38</f>
        <v>0</v>
      </c>
      <c r="R583" s="274">
        <f>+'RT (19)'!L38</f>
        <v>0</v>
      </c>
      <c r="S583" s="274">
        <f>+'RT (19)'!M38</f>
        <v>0</v>
      </c>
      <c r="T583" s="178">
        <f t="shared" si="44"/>
        <v>0</v>
      </c>
      <c r="U583" s="19">
        <f t="shared" si="45"/>
        <v>0</v>
      </c>
      <c r="V583" s="178">
        <f t="shared" si="46"/>
        <v>0</v>
      </c>
      <c r="W583" s="19">
        <f t="shared" si="47"/>
        <v>0</v>
      </c>
    </row>
    <row r="584" spans="1:23" s="274" customFormat="1">
      <c r="A584" s="274">
        <v>19</v>
      </c>
      <c r="B584" s="274" t="e">
        <f>+'RT (19)'!#REF!</f>
        <v>#REF!</v>
      </c>
      <c r="C584" s="274" t="e">
        <f>+'RT (19)'!#REF!</f>
        <v>#REF!</v>
      </c>
      <c r="D584" s="274" t="e">
        <f>+'RT (19)'!#REF!</f>
        <v>#REF!</v>
      </c>
      <c r="E584" s="274" t="e">
        <f>+'RT (19)'!#REF!</f>
        <v>#REF!</v>
      </c>
      <c r="F584" s="274" t="e">
        <f>+'RT (19)'!#REF!</f>
        <v>#REF!</v>
      </c>
      <c r="G584" s="274">
        <f>+'RT (19)'!A39</f>
        <v>19</v>
      </c>
      <c r="H584" s="274" t="str">
        <f>+'RT (19)'!B39</f>
        <v>Mandatory Corporate Social Responsibility</v>
      </c>
      <c r="I584" s="274">
        <f>+'RT (19)'!C39</f>
        <v>0</v>
      </c>
      <c r="J584" s="274">
        <f>+'RT (19)'!D39</f>
        <v>0</v>
      </c>
      <c r="K584" s="274">
        <f>+'RT (19)'!E39</f>
        <v>0</v>
      </c>
      <c r="L584" s="274">
        <f>+'RT (19)'!F39</f>
        <v>0</v>
      </c>
      <c r="M584" s="274">
        <f>+'RT (19)'!G39</f>
        <v>0</v>
      </c>
      <c r="N584" s="274">
        <f>+'RT (19)'!H39</f>
        <v>0</v>
      </c>
      <c r="O584" s="274">
        <f>+'RT (19)'!I39</f>
        <v>0</v>
      </c>
      <c r="P584" s="274">
        <f>+'RT (19)'!J39</f>
        <v>0</v>
      </c>
      <c r="Q584" s="274">
        <f>+'RT (19)'!K39</f>
        <v>0</v>
      </c>
      <c r="R584" s="274">
        <f>+'RT (19)'!L39</f>
        <v>0</v>
      </c>
      <c r="S584" s="274">
        <f>+'RT (19)'!M39</f>
        <v>0</v>
      </c>
      <c r="T584" s="178">
        <f t="shared" si="44"/>
        <v>0</v>
      </c>
      <c r="U584" s="19">
        <f t="shared" si="45"/>
        <v>0</v>
      </c>
      <c r="V584" s="178">
        <f t="shared" si="46"/>
        <v>0</v>
      </c>
      <c r="W584" s="19">
        <f t="shared" si="47"/>
        <v>0</v>
      </c>
    </row>
    <row r="585" spans="1:23" s="274" customFormat="1">
      <c r="A585" s="274">
        <v>19</v>
      </c>
      <c r="B585" s="274" t="e">
        <f>+'RT (19)'!#REF!</f>
        <v>#REF!</v>
      </c>
      <c r="C585" s="274" t="e">
        <f>+'RT (19)'!#REF!</f>
        <v>#REF!</v>
      </c>
      <c r="D585" s="274" t="e">
        <f>+'RT (19)'!#REF!</f>
        <v>#REF!</v>
      </c>
      <c r="E585" s="274" t="e">
        <f>+'RT (19)'!#REF!</f>
        <v>#REF!</v>
      </c>
      <c r="F585" s="274" t="e">
        <f>+'RT (19)'!#REF!</f>
        <v>#REF!</v>
      </c>
      <c r="G585" s="274">
        <f>+'RT (19)'!A40</f>
        <v>20</v>
      </c>
      <c r="H585" s="274" t="str">
        <f>+'RT (19)'!B40</f>
        <v>Voluntary Corporate Social Responsibility</v>
      </c>
      <c r="I585" s="274">
        <f>+'RT (19)'!C40</f>
        <v>0</v>
      </c>
      <c r="J585" s="274">
        <f>+'RT (19)'!D40</f>
        <v>0</v>
      </c>
      <c r="K585" s="274">
        <f>+'RT (19)'!E40</f>
        <v>0</v>
      </c>
      <c r="L585" s="274">
        <f>+'RT (19)'!F40</f>
        <v>0</v>
      </c>
      <c r="M585" s="274">
        <f>+'RT (19)'!G40</f>
        <v>0</v>
      </c>
      <c r="N585" s="274">
        <f>+'RT (19)'!H40</f>
        <v>0</v>
      </c>
      <c r="O585" s="274">
        <f>+'RT (19)'!I40</f>
        <v>0</v>
      </c>
      <c r="P585" s="274">
        <f>+'RT (19)'!J40</f>
        <v>0</v>
      </c>
      <c r="Q585" s="274">
        <f>+'RT (19)'!K40</f>
        <v>0</v>
      </c>
      <c r="R585" s="274">
        <f>+'RT (19)'!L40</f>
        <v>0</v>
      </c>
      <c r="S585" s="274">
        <f>+'RT (19)'!M40</f>
        <v>0</v>
      </c>
      <c r="T585" s="178">
        <f t="shared" si="44"/>
        <v>0</v>
      </c>
      <c r="U585" s="19">
        <f t="shared" si="45"/>
        <v>0</v>
      </c>
      <c r="V585" s="178">
        <f t="shared" si="46"/>
        <v>0</v>
      </c>
      <c r="W585" s="19">
        <f t="shared" si="47"/>
        <v>0</v>
      </c>
    </row>
    <row r="586" spans="1:23" s="274" customFormat="1">
      <c r="A586" s="274">
        <v>19</v>
      </c>
      <c r="B586" s="274" t="e">
        <f>+'RT (19)'!#REF!</f>
        <v>#REF!</v>
      </c>
      <c r="C586" s="274" t="e">
        <f>+'RT (19)'!#REF!</f>
        <v>#REF!</v>
      </c>
      <c r="D586" s="274" t="e">
        <f>+'RT (19)'!#REF!</f>
        <v>#REF!</v>
      </c>
      <c r="E586" s="274" t="e">
        <f>+'RT (19)'!#REF!</f>
        <v>#REF!</v>
      </c>
      <c r="F586" s="274" t="e">
        <f>+'RT (19)'!#REF!</f>
        <v>#REF!</v>
      </c>
      <c r="G586" s="274">
        <f>+'RT (19)'!A41</f>
        <v>0</v>
      </c>
      <c r="H586" s="274" t="str">
        <f>+'RT (19)'!B41</f>
        <v>Total payments in cash</v>
      </c>
      <c r="I586" s="274">
        <f>+'RT (19)'!C41</f>
        <v>0</v>
      </c>
      <c r="J586" s="274">
        <f>+'RT (19)'!D41</f>
        <v>1307624</v>
      </c>
      <c r="K586" s="274">
        <f>+'RT (19)'!E41</f>
        <v>0</v>
      </c>
      <c r="L586" s="274">
        <f>+'RT (19)'!F41</f>
        <v>1307624</v>
      </c>
      <c r="M586" s="274">
        <f>+'RT (19)'!G41</f>
        <v>0</v>
      </c>
      <c r="N586" s="274">
        <f>+'RT (19)'!H41</f>
        <v>43297856.539999999</v>
      </c>
      <c r="O586" s="274">
        <f>+'RT (19)'!I41</f>
        <v>0</v>
      </c>
      <c r="P586" s="274">
        <f>+'RT (19)'!J41</f>
        <v>43297856.539999999</v>
      </c>
      <c r="Q586" s="274">
        <f>+'RT (19)'!K41</f>
        <v>0</v>
      </c>
      <c r="R586" s="274">
        <f>+'RT (19)'!L41</f>
        <v>-41990232.539999999</v>
      </c>
      <c r="S586" s="274">
        <f>+'RT (19)'!M41</f>
        <v>0</v>
      </c>
      <c r="T586" s="178">
        <f t="shared" si="44"/>
        <v>0</v>
      </c>
      <c r="U586" s="19">
        <f t="shared" si="45"/>
        <v>-41990232.539999999</v>
      </c>
      <c r="V586" s="178">
        <f t="shared" si="46"/>
        <v>0</v>
      </c>
      <c r="W586" s="19">
        <f t="shared" si="47"/>
        <v>-41990232.539999999</v>
      </c>
    </row>
    <row r="587" spans="1:23" s="274" customFormat="1">
      <c r="A587" s="274">
        <v>20</v>
      </c>
      <c r="B587" s="274" t="e">
        <f>+'RT (20)'!#REF!</f>
        <v>#REF!</v>
      </c>
      <c r="C587" s="274" t="e">
        <f>+'RT (20)'!#REF!</f>
        <v>#REF!</v>
      </c>
      <c r="D587" s="274" t="e">
        <f>+'RT (20)'!#REF!</f>
        <v>#REF!</v>
      </c>
      <c r="E587" s="274" t="e">
        <f>+'RT (20)'!#REF!</f>
        <v>#REF!</v>
      </c>
      <c r="F587" s="274" t="e">
        <f>+'RT (20)'!#REF!</f>
        <v>#REF!</v>
      </c>
      <c r="G587" s="274">
        <f>+'RT (20)'!A9</f>
        <v>0</v>
      </c>
      <c r="H587" s="274" t="str">
        <f>+'RT (20)'!B9</f>
        <v>Payments in kind</v>
      </c>
      <c r="I587" s="274">
        <f>+'RT (20)'!C9</f>
        <v>0</v>
      </c>
      <c r="J587" s="274">
        <f>+'RT (20)'!D9</f>
        <v>0</v>
      </c>
      <c r="K587" s="274">
        <f>+'RT (20)'!E9</f>
        <v>0</v>
      </c>
      <c r="L587" s="274">
        <f>+'RT (20)'!F9</f>
        <v>0</v>
      </c>
      <c r="M587" s="274">
        <f>+'RT (20)'!G9</f>
        <v>0</v>
      </c>
      <c r="N587" s="274">
        <f>+'RT (20)'!H9</f>
        <v>0</v>
      </c>
      <c r="O587" s="274">
        <f>+'RT (20)'!I9</f>
        <v>0</v>
      </c>
      <c r="P587" s="274">
        <f>+'RT (20)'!J9</f>
        <v>0</v>
      </c>
      <c r="Q587" s="274">
        <f>+'RT (20)'!K9</f>
        <v>0</v>
      </c>
      <c r="R587" s="274">
        <f>+'RT (20)'!L9</f>
        <v>0</v>
      </c>
      <c r="S587" s="274">
        <f>+'RT (20)'!M9</f>
        <v>0</v>
      </c>
      <c r="T587" s="178">
        <f t="shared" si="44"/>
        <v>0</v>
      </c>
      <c r="U587" s="19">
        <f t="shared" si="45"/>
        <v>0</v>
      </c>
      <c r="V587" s="178">
        <f t="shared" si="46"/>
        <v>0</v>
      </c>
      <c r="W587" s="19">
        <f t="shared" si="47"/>
        <v>0</v>
      </c>
    </row>
    <row r="588" spans="1:23" s="274" customFormat="1">
      <c r="A588" s="274">
        <v>20</v>
      </c>
      <c r="B588" s="274" t="e">
        <f>+'RT (20)'!#REF!</f>
        <v>#REF!</v>
      </c>
      <c r="C588" s="274" t="e">
        <f>+'RT (20)'!#REF!</f>
        <v>#REF!</v>
      </c>
      <c r="D588" s="274" t="e">
        <f>+'RT (20)'!#REF!</f>
        <v>#REF!</v>
      </c>
      <c r="E588" s="274" t="e">
        <f>+'RT (20)'!#REF!</f>
        <v>#REF!</v>
      </c>
      <c r="F588" s="274" t="e">
        <f>+'RT (20)'!#REF!</f>
        <v>#REF!</v>
      </c>
      <c r="G588" s="274">
        <f>+'RT (20)'!A10</f>
        <v>0</v>
      </c>
      <c r="H588" s="274" t="str">
        <f>+'RT (20)'!B10</f>
        <v>Ferro Nickel</v>
      </c>
      <c r="I588" s="274">
        <f>+'RT (20)'!C10</f>
        <v>0</v>
      </c>
      <c r="J588" s="274">
        <f>+'RT (20)'!D10</f>
        <v>6214.515636657613</v>
      </c>
      <c r="K588" s="274">
        <f>+'RT (20)'!E10</f>
        <v>0</v>
      </c>
      <c r="L588" s="274">
        <f>+'RT (20)'!F10</f>
        <v>6214.515636657613</v>
      </c>
      <c r="M588" s="274">
        <f>+'RT (20)'!G10</f>
        <v>0</v>
      </c>
      <c r="N588" s="274">
        <f>+'RT (20)'!H10</f>
        <v>5053.5600000000004</v>
      </c>
      <c r="O588" s="274">
        <f>+'RT (20)'!I10</f>
        <v>0</v>
      </c>
      <c r="P588" s="274">
        <f>+'RT (20)'!J10</f>
        <v>5053.5600000000004</v>
      </c>
      <c r="Q588" s="274">
        <f>+'RT (20)'!K10</f>
        <v>0</v>
      </c>
      <c r="R588" s="274">
        <f>+'RT (20)'!L10</f>
        <v>1160.9556366576126</v>
      </c>
      <c r="S588" s="274">
        <f>+'RT (20)'!M10</f>
        <v>0</v>
      </c>
      <c r="T588" s="178">
        <f t="shared" ref="T588:T619" si="48">+IF((J588-N588)&gt;0,(J588-N588),0)</f>
        <v>1160.9556366576126</v>
      </c>
      <c r="U588" s="19">
        <f t="shared" ref="U588:U619" si="49">+IF((J588-N588)&lt;=0,(J588-N588),0)</f>
        <v>0</v>
      </c>
      <c r="V588" s="178">
        <f t="shared" ref="V588:V619" si="50">+IF(R588&gt;0,R588,0)</f>
        <v>1160.9556366576126</v>
      </c>
      <c r="W588" s="19">
        <f t="shared" ref="W588:W619" si="51">+IF(R588&lt;=0,R588,0)</f>
        <v>0</v>
      </c>
    </row>
    <row r="589" spans="1:23" s="274" customFormat="1">
      <c r="A589" s="274">
        <v>20</v>
      </c>
      <c r="B589" s="274" t="e">
        <f>+'RT (20)'!#REF!</f>
        <v>#REF!</v>
      </c>
      <c r="C589" s="274" t="e">
        <f>+'RT (20)'!#REF!</f>
        <v>#REF!</v>
      </c>
      <c r="D589" s="274" t="e">
        <f>+'RT (20)'!#REF!</f>
        <v>#REF!</v>
      </c>
      <c r="E589" s="274" t="e">
        <f>+'RT (20)'!#REF!</f>
        <v>#REF!</v>
      </c>
      <c r="F589" s="274" t="e">
        <f>+'RT (20)'!#REF!</f>
        <v>#REF!</v>
      </c>
      <c r="G589" s="274">
        <f>+'RT (20)'!A11</f>
        <v>1</v>
      </c>
      <c r="H589" s="274" t="str">
        <f>+'RT (20)'!B11</f>
        <v>Production Split (Government and SOEs share)</v>
      </c>
      <c r="I589" s="274">
        <f>+'RT (20)'!C11</f>
        <v>0</v>
      </c>
      <c r="J589" s="274">
        <f>+'RT (20)'!D11</f>
        <v>6214.515636657613</v>
      </c>
      <c r="K589" s="274">
        <f>+'RT (20)'!E11</f>
        <v>0</v>
      </c>
      <c r="L589" s="274">
        <f>+'RT (20)'!F11</f>
        <v>6214.515636657613</v>
      </c>
      <c r="M589" s="274">
        <f>+'RT (20)'!G11</f>
        <v>0</v>
      </c>
      <c r="N589" s="274">
        <f>+'RT (20)'!H11</f>
        <v>5053.5600000000004</v>
      </c>
      <c r="O589" s="274">
        <f>+'RT (20)'!I11</f>
        <v>0</v>
      </c>
      <c r="P589" s="274">
        <f>+'RT (20)'!J11</f>
        <v>5053.5600000000004</v>
      </c>
      <c r="Q589" s="274">
        <f>+'RT (20)'!K11</f>
        <v>0</v>
      </c>
      <c r="R589" s="274">
        <f>+'RT (20)'!L11</f>
        <v>1160.9556366576126</v>
      </c>
      <c r="S589" s="274" t="str">
        <f>+'RT (20)'!M11</f>
        <v>Tax not reported by the Govt Body</v>
      </c>
      <c r="T589" s="178">
        <f t="shared" si="48"/>
        <v>1160.9556366576126</v>
      </c>
      <c r="U589" s="19">
        <f t="shared" si="49"/>
        <v>0</v>
      </c>
      <c r="V589" s="178">
        <f t="shared" si="50"/>
        <v>1160.9556366576126</v>
      </c>
      <c r="W589" s="19">
        <f t="shared" si="51"/>
        <v>0</v>
      </c>
    </row>
    <row r="590" spans="1:23" s="274" customFormat="1">
      <c r="A590" s="274">
        <v>20</v>
      </c>
      <c r="B590" s="274" t="e">
        <f>+'RT (20)'!#REF!</f>
        <v>#REF!</v>
      </c>
      <c r="C590" s="274" t="e">
        <f>+'RT (20)'!#REF!</f>
        <v>#REF!</v>
      </c>
      <c r="D590" s="274" t="e">
        <f>+'RT (20)'!#REF!</f>
        <v>#REF!</v>
      </c>
      <c r="E590" s="274" t="e">
        <f>+'RT (20)'!#REF!</f>
        <v>#REF!</v>
      </c>
      <c r="F590" s="274" t="e">
        <f>+'RT (20)'!#REF!</f>
        <v>#REF!</v>
      </c>
      <c r="G590" s="274">
        <f>+'RT (20)'!A12</f>
        <v>2</v>
      </c>
      <c r="H590" s="274" t="str">
        <f>+'RT (20)'!B12</f>
        <v>Royalties</v>
      </c>
      <c r="I590" s="274">
        <f>+'RT (20)'!C12</f>
        <v>0</v>
      </c>
      <c r="J590" s="274">
        <f>+'RT (20)'!D12</f>
        <v>0</v>
      </c>
      <c r="K590" s="274">
        <f>+'RT (20)'!E12</f>
        <v>0</v>
      </c>
      <c r="L590" s="274">
        <f>+'RT (20)'!F12</f>
        <v>0</v>
      </c>
      <c r="M590" s="274">
        <f>+'RT (20)'!G12</f>
        <v>0</v>
      </c>
      <c r="N590" s="274">
        <f>+'RT (20)'!H12</f>
        <v>0</v>
      </c>
      <c r="O590" s="274">
        <f>+'RT (20)'!I12</f>
        <v>0</v>
      </c>
      <c r="P590" s="274">
        <f>+'RT (20)'!J12</f>
        <v>0</v>
      </c>
      <c r="Q590" s="274">
        <f>+'RT (20)'!K12</f>
        <v>0</v>
      </c>
      <c r="R590" s="274">
        <f>+'RT (20)'!L12</f>
        <v>0</v>
      </c>
      <c r="S590" s="274">
        <f>+'RT (20)'!M12</f>
        <v>0</v>
      </c>
      <c r="T590" s="178">
        <f t="shared" si="48"/>
        <v>0</v>
      </c>
      <c r="U590" s="19">
        <f t="shared" si="49"/>
        <v>0</v>
      </c>
      <c r="V590" s="178">
        <f t="shared" si="50"/>
        <v>0</v>
      </c>
      <c r="W590" s="19">
        <f t="shared" si="51"/>
        <v>0</v>
      </c>
    </row>
    <row r="591" spans="1:23" s="274" customFormat="1">
      <c r="A591" s="274">
        <v>20</v>
      </c>
      <c r="B591" s="274" t="e">
        <f>+'RT (20)'!#REF!</f>
        <v>#REF!</v>
      </c>
      <c r="C591" s="274" t="e">
        <f>+'RT (20)'!#REF!</f>
        <v>#REF!</v>
      </c>
      <c r="D591" s="274" t="e">
        <f>+'RT (20)'!#REF!</f>
        <v>#REF!</v>
      </c>
      <c r="E591" s="274" t="e">
        <f>+'RT (20)'!#REF!</f>
        <v>#REF!</v>
      </c>
      <c r="F591" s="274" t="e">
        <f>+'RT (20)'!#REF!</f>
        <v>#REF!</v>
      </c>
      <c r="G591" s="274">
        <f>+'RT (20)'!A13</f>
        <v>0</v>
      </c>
      <c r="H591" s="274" t="str">
        <f>+'RT (20)'!B13</f>
        <v>Payments in cash</v>
      </c>
      <c r="I591" s="274">
        <f>+'RT (20)'!C13</f>
        <v>0</v>
      </c>
      <c r="J591" s="274">
        <f>+'RT (20)'!D13</f>
        <v>0</v>
      </c>
      <c r="K591" s="274">
        <f>+'RT (20)'!E13</f>
        <v>0</v>
      </c>
      <c r="L591" s="274">
        <f>+'RT (20)'!F13</f>
        <v>0</v>
      </c>
      <c r="M591" s="274">
        <f>+'RT (20)'!G13</f>
        <v>0</v>
      </c>
      <c r="N591" s="274">
        <f>+'RT (20)'!H13</f>
        <v>0</v>
      </c>
      <c r="O591" s="274">
        <f>+'RT (20)'!I13</f>
        <v>0</v>
      </c>
      <c r="P591" s="274">
        <f>+'RT (20)'!J13</f>
        <v>0</v>
      </c>
      <c r="Q591" s="274">
        <f>+'RT (20)'!K13</f>
        <v>0</v>
      </c>
      <c r="R591" s="274">
        <f>+'RT (20)'!L13</f>
        <v>0</v>
      </c>
      <c r="S591" s="274">
        <f>+'RT (20)'!M13</f>
        <v>0</v>
      </c>
      <c r="T591" s="178">
        <f t="shared" si="48"/>
        <v>0</v>
      </c>
      <c r="U591" s="19">
        <f t="shared" si="49"/>
        <v>0</v>
      </c>
      <c r="V591" s="178">
        <f t="shared" si="50"/>
        <v>0</v>
      </c>
      <c r="W591" s="19">
        <f t="shared" si="51"/>
        <v>0</v>
      </c>
    </row>
    <row r="592" spans="1:23" s="274" customFormat="1">
      <c r="A592" s="274">
        <v>20</v>
      </c>
      <c r="B592" s="274" t="e">
        <f>+'RT (20)'!#REF!</f>
        <v>#REF!</v>
      </c>
      <c r="C592" s="274" t="e">
        <f>+'RT (20)'!#REF!</f>
        <v>#REF!</v>
      </c>
      <c r="D592" s="274" t="e">
        <f>+'RT (20)'!#REF!</f>
        <v>#REF!</v>
      </c>
      <c r="E592" s="274" t="e">
        <f>+'RT (20)'!#REF!</f>
        <v>#REF!</v>
      </c>
      <c r="F592" s="274" t="e">
        <f>+'RT (20)'!#REF!</f>
        <v>#REF!</v>
      </c>
      <c r="G592" s="274">
        <f>+'RT (20)'!A14</f>
        <v>0</v>
      </c>
      <c r="H592" s="274" t="str">
        <f>+'RT (20)'!B14</f>
        <v>MoF-IRD-Customs Department</v>
      </c>
      <c r="I592" s="274">
        <f>+'RT (20)'!C14</f>
        <v>0</v>
      </c>
      <c r="J592" s="274">
        <f>+'RT (20)'!D14</f>
        <v>963213226</v>
      </c>
      <c r="K592" s="274">
        <f>+'RT (20)'!E14</f>
        <v>0</v>
      </c>
      <c r="L592" s="274">
        <f>+'RT (20)'!F14</f>
        <v>963213226</v>
      </c>
      <c r="M592" s="274">
        <f>+'RT (20)'!G14</f>
        <v>0</v>
      </c>
      <c r="N592" s="274">
        <f>+'RT (20)'!H14</f>
        <v>1065651180.04</v>
      </c>
      <c r="O592" s="274">
        <f>+'RT (20)'!I14</f>
        <v>0</v>
      </c>
      <c r="P592" s="274">
        <f>+'RT (20)'!J14</f>
        <v>1065651180.04</v>
      </c>
      <c r="Q592" s="274">
        <f>+'RT (20)'!K14</f>
        <v>0</v>
      </c>
      <c r="R592" s="274">
        <f>+'RT (20)'!L14</f>
        <v>-102437954.03999999</v>
      </c>
      <c r="S592" s="274">
        <f>+'RT (20)'!M14</f>
        <v>0</v>
      </c>
      <c r="T592" s="178">
        <f t="shared" si="48"/>
        <v>0</v>
      </c>
      <c r="U592" s="19">
        <f t="shared" si="49"/>
        <v>-102437954.03999996</v>
      </c>
      <c r="V592" s="178">
        <f t="shared" si="50"/>
        <v>0</v>
      </c>
      <c r="W592" s="19">
        <f t="shared" si="51"/>
        <v>-102437954.03999999</v>
      </c>
    </row>
    <row r="593" spans="1:23" s="274" customFormat="1">
      <c r="A593" s="274">
        <v>20</v>
      </c>
      <c r="B593" s="274" t="e">
        <f>+'RT (20)'!#REF!</f>
        <v>#REF!</v>
      </c>
      <c r="C593" s="274" t="e">
        <f>+'RT (20)'!#REF!</f>
        <v>#REF!</v>
      </c>
      <c r="D593" s="274" t="e">
        <f>+'RT (20)'!#REF!</f>
        <v>#REF!</v>
      </c>
      <c r="E593" s="274" t="e">
        <f>+'RT (20)'!#REF!</f>
        <v>#REF!</v>
      </c>
      <c r="F593" s="274" t="e">
        <f>+'RT (20)'!#REF!</f>
        <v>#REF!</v>
      </c>
      <c r="G593" s="274">
        <f>+'RT (20)'!A15</f>
        <v>1</v>
      </c>
      <c r="H593" s="274" t="str">
        <f>+'RT (20)'!B15</f>
        <v>Corporate Income Tax (CIT)</v>
      </c>
      <c r="I593" s="274">
        <f>+'RT (20)'!C15</f>
        <v>0</v>
      </c>
      <c r="J593" s="274">
        <f>+'RT (20)'!D15</f>
        <v>238721285</v>
      </c>
      <c r="K593" s="274">
        <f>+'RT (20)'!E15</f>
        <v>0</v>
      </c>
      <c r="L593" s="274">
        <f>+'RT (20)'!F15</f>
        <v>238721285</v>
      </c>
      <c r="M593" s="274">
        <f>+'RT (20)'!G15</f>
        <v>0</v>
      </c>
      <c r="N593" s="274">
        <f>+'RT (20)'!H15</f>
        <v>238721285</v>
      </c>
      <c r="O593" s="274">
        <f>+'RT (20)'!I15</f>
        <v>0</v>
      </c>
      <c r="P593" s="274">
        <f>+'RT (20)'!J15</f>
        <v>238721285</v>
      </c>
      <c r="Q593" s="274">
        <f>+'RT (20)'!K15</f>
        <v>0</v>
      </c>
      <c r="R593" s="274">
        <f>+'RT (20)'!L15</f>
        <v>0</v>
      </c>
      <c r="S593" s="274">
        <f>+'RT (20)'!M15</f>
        <v>0</v>
      </c>
      <c r="T593" s="178">
        <f t="shared" si="48"/>
        <v>0</v>
      </c>
      <c r="U593" s="19">
        <f t="shared" si="49"/>
        <v>0</v>
      </c>
      <c r="V593" s="178">
        <f t="shared" si="50"/>
        <v>0</v>
      </c>
      <c r="W593" s="19">
        <f t="shared" si="51"/>
        <v>0</v>
      </c>
    </row>
    <row r="594" spans="1:23" s="274" customFormat="1">
      <c r="A594" s="274">
        <v>20</v>
      </c>
      <c r="B594" s="274" t="e">
        <f>+'RT (20)'!#REF!</f>
        <v>#REF!</v>
      </c>
      <c r="C594" s="274" t="e">
        <f>+'RT (20)'!#REF!</f>
        <v>#REF!</v>
      </c>
      <c r="D594" s="274" t="e">
        <f>+'RT (20)'!#REF!</f>
        <v>#REF!</v>
      </c>
      <c r="E594" s="274" t="e">
        <f>+'RT (20)'!#REF!</f>
        <v>#REF!</v>
      </c>
      <c r="F594" s="274" t="e">
        <f>+'RT (20)'!#REF!</f>
        <v>#REF!</v>
      </c>
      <c r="G594" s="274">
        <f>+'RT (20)'!A16</f>
        <v>2</v>
      </c>
      <c r="H594" s="274" t="str">
        <f>+'RT (20)'!B16</f>
        <v>Commercial Tax</v>
      </c>
      <c r="I594" s="274">
        <f>+'RT (20)'!C16</f>
        <v>0</v>
      </c>
      <c r="J594" s="274">
        <f>+'RT (20)'!D16</f>
        <v>724491941</v>
      </c>
      <c r="K594" s="274">
        <f>+'RT (20)'!E16</f>
        <v>0</v>
      </c>
      <c r="L594" s="274">
        <f>+'RT (20)'!F16</f>
        <v>724491941</v>
      </c>
      <c r="M594" s="274">
        <f>+'RT (20)'!G16</f>
        <v>0</v>
      </c>
      <c r="N594" s="274">
        <f>+'RT (20)'!H16</f>
        <v>724491941</v>
      </c>
      <c r="O594" s="274">
        <f>+'RT (20)'!I16</f>
        <v>0</v>
      </c>
      <c r="P594" s="274">
        <f>+'RT (20)'!J16</f>
        <v>724491941</v>
      </c>
      <c r="Q594" s="274">
        <f>+'RT (20)'!K16</f>
        <v>0</v>
      </c>
      <c r="R594" s="274">
        <f>+'RT (20)'!L16</f>
        <v>0</v>
      </c>
      <c r="S594" s="274">
        <f>+'RT (20)'!M16</f>
        <v>0</v>
      </c>
      <c r="T594" s="178">
        <f t="shared" si="48"/>
        <v>0</v>
      </c>
      <c r="U594" s="19">
        <f t="shared" si="49"/>
        <v>0</v>
      </c>
      <c r="V594" s="178">
        <f t="shared" si="50"/>
        <v>0</v>
      </c>
      <c r="W594" s="19">
        <f t="shared" si="51"/>
        <v>0</v>
      </c>
    </row>
    <row r="595" spans="1:23" s="274" customFormat="1">
      <c r="A595" s="274">
        <v>20</v>
      </c>
      <c r="B595" s="274" t="e">
        <f>+'RT (20)'!#REF!</f>
        <v>#REF!</v>
      </c>
      <c r="C595" s="274" t="e">
        <f>+'RT (20)'!#REF!</f>
        <v>#REF!</v>
      </c>
      <c r="D595" s="274" t="e">
        <f>+'RT (20)'!#REF!</f>
        <v>#REF!</v>
      </c>
      <c r="E595" s="274" t="e">
        <f>+'RT (20)'!#REF!</f>
        <v>#REF!</v>
      </c>
      <c r="F595" s="274" t="e">
        <f>+'RT (20)'!#REF!</f>
        <v>#REF!</v>
      </c>
      <c r="G595" s="274">
        <f>+'RT (20)'!A17</f>
        <v>3</v>
      </c>
      <c r="H595" s="274" t="str">
        <f>+'RT (20)'!B17</f>
        <v>Commercial Tax on Imports</v>
      </c>
      <c r="I595" s="274">
        <f>+'RT (20)'!C17</f>
        <v>0</v>
      </c>
      <c r="J595" s="274">
        <f>+'RT (20)'!D17</f>
        <v>0</v>
      </c>
      <c r="K595" s="274">
        <f>+'RT (20)'!E17</f>
        <v>0</v>
      </c>
      <c r="L595" s="274">
        <f>+'RT (20)'!F17</f>
        <v>0</v>
      </c>
      <c r="M595" s="274">
        <f>+'RT (20)'!G17</f>
        <v>0</v>
      </c>
      <c r="N595" s="274">
        <f>+'RT (20)'!H17</f>
        <v>0</v>
      </c>
      <c r="O595" s="274">
        <f>+'RT (20)'!I17</f>
        <v>0</v>
      </c>
      <c r="P595" s="274">
        <f>+'RT (20)'!J17</f>
        <v>0</v>
      </c>
      <c r="Q595" s="274">
        <f>+'RT (20)'!K17</f>
        <v>0</v>
      </c>
      <c r="R595" s="274">
        <f>+'RT (20)'!L17</f>
        <v>0</v>
      </c>
      <c r="S595" s="274">
        <f>+'RT (20)'!M17</f>
        <v>0</v>
      </c>
      <c r="T595" s="178">
        <f t="shared" si="48"/>
        <v>0</v>
      </c>
      <c r="U595" s="19">
        <f t="shared" si="49"/>
        <v>0</v>
      </c>
      <c r="V595" s="178">
        <f t="shared" si="50"/>
        <v>0</v>
      </c>
      <c r="W595" s="19">
        <f t="shared" si="51"/>
        <v>0</v>
      </c>
    </row>
    <row r="596" spans="1:23" s="274" customFormat="1">
      <c r="A596" s="274">
        <v>20</v>
      </c>
      <c r="B596" s="274" t="e">
        <f>+'RT (20)'!#REF!</f>
        <v>#REF!</v>
      </c>
      <c r="C596" s="274" t="e">
        <f>+'RT (20)'!#REF!</f>
        <v>#REF!</v>
      </c>
      <c r="D596" s="274" t="e">
        <f>+'RT (20)'!#REF!</f>
        <v>#REF!</v>
      </c>
      <c r="E596" s="274" t="e">
        <f>+'RT (20)'!#REF!</f>
        <v>#REF!</v>
      </c>
      <c r="F596" s="274" t="e">
        <f>+'RT (20)'!#REF!</f>
        <v>#REF!</v>
      </c>
      <c r="G596" s="274">
        <f>+'RT (20)'!A18</f>
        <v>4</v>
      </c>
      <c r="H596" s="274" t="str">
        <f>+'RT (20)'!B18</f>
        <v>Customs Duties</v>
      </c>
      <c r="I596" s="274">
        <f>+'RT (20)'!C18</f>
        <v>0</v>
      </c>
      <c r="J596" s="274">
        <f>+'RT (20)'!D18</f>
        <v>0</v>
      </c>
      <c r="K596" s="274">
        <f>+'RT (20)'!E18</f>
        <v>0</v>
      </c>
      <c r="L596" s="274">
        <f>+'RT (20)'!F18</f>
        <v>0</v>
      </c>
      <c r="M596" s="274">
        <f>+'RT (20)'!G18</f>
        <v>0</v>
      </c>
      <c r="N596" s="274">
        <f>+'RT (20)'!H18</f>
        <v>102437954.03999999</v>
      </c>
      <c r="O596" s="274">
        <f>+'RT (20)'!I18</f>
        <v>0</v>
      </c>
      <c r="P596" s="274">
        <f>+'RT (20)'!J18</f>
        <v>102437954.03999999</v>
      </c>
      <c r="Q596" s="274">
        <f>+'RT (20)'!K18</f>
        <v>0</v>
      </c>
      <c r="R596" s="274">
        <f>+'RT (20)'!L18</f>
        <v>-102437954.03999999</v>
      </c>
      <c r="S596" s="274" t="str">
        <f>+'RT (20)'!M18</f>
        <v>Tax not reported by the extractive company</v>
      </c>
      <c r="T596" s="178">
        <f t="shared" si="48"/>
        <v>0</v>
      </c>
      <c r="U596" s="19">
        <f t="shared" si="49"/>
        <v>-102437954.03999999</v>
      </c>
      <c r="V596" s="178">
        <f t="shared" si="50"/>
        <v>0</v>
      </c>
      <c r="W596" s="19">
        <f t="shared" si="51"/>
        <v>-102437954.03999999</v>
      </c>
    </row>
    <row r="597" spans="1:23" s="274" customFormat="1">
      <c r="A597" s="274">
        <v>20</v>
      </c>
      <c r="B597" s="274" t="e">
        <f>+'RT (20)'!#REF!</f>
        <v>#REF!</v>
      </c>
      <c r="C597" s="274" t="e">
        <f>+'RT (20)'!#REF!</f>
        <v>#REF!</v>
      </c>
      <c r="D597" s="274" t="e">
        <f>+'RT (20)'!#REF!</f>
        <v>#REF!</v>
      </c>
      <c r="E597" s="274" t="e">
        <f>+'RT (20)'!#REF!</f>
        <v>#REF!</v>
      </c>
      <c r="F597" s="274" t="e">
        <f>+'RT (20)'!#REF!</f>
        <v>#REF!</v>
      </c>
      <c r="G597" s="274">
        <f>+'RT (20)'!A19</f>
        <v>5</v>
      </c>
      <c r="H597" s="274" t="str">
        <f>+'RT (20)'!B19</f>
        <v>Stamp Duties</v>
      </c>
      <c r="I597" s="274">
        <f>+'RT (20)'!C19</f>
        <v>0</v>
      </c>
      <c r="J597" s="274">
        <f>+'RT (20)'!D19</f>
        <v>0</v>
      </c>
      <c r="K597" s="274">
        <f>+'RT (20)'!E19</f>
        <v>0</v>
      </c>
      <c r="L597" s="274">
        <f>+'RT (20)'!F19</f>
        <v>0</v>
      </c>
      <c r="M597" s="274">
        <f>+'RT (20)'!G19</f>
        <v>0</v>
      </c>
      <c r="N597" s="274">
        <f>+'RT (20)'!H19</f>
        <v>0</v>
      </c>
      <c r="O597" s="274">
        <f>+'RT (20)'!I19</f>
        <v>0</v>
      </c>
      <c r="P597" s="274">
        <f>+'RT (20)'!J19</f>
        <v>0</v>
      </c>
      <c r="Q597" s="274">
        <f>+'RT (20)'!K19</f>
        <v>0</v>
      </c>
      <c r="R597" s="274">
        <f>+'RT (20)'!L19</f>
        <v>0</v>
      </c>
      <c r="S597" s="274">
        <f>+'RT (20)'!M19</f>
        <v>0</v>
      </c>
      <c r="T597" s="178">
        <f t="shared" si="48"/>
        <v>0</v>
      </c>
      <c r="U597" s="19">
        <f t="shared" si="49"/>
        <v>0</v>
      </c>
      <c r="V597" s="178">
        <f t="shared" si="50"/>
        <v>0</v>
      </c>
      <c r="W597" s="19">
        <f t="shared" si="51"/>
        <v>0</v>
      </c>
    </row>
    <row r="598" spans="1:23" s="274" customFormat="1">
      <c r="A598" s="274">
        <v>20</v>
      </c>
      <c r="B598" s="274" t="e">
        <f>+'RT (20)'!#REF!</f>
        <v>#REF!</v>
      </c>
      <c r="C598" s="274" t="e">
        <f>+'RT (20)'!#REF!</f>
        <v>#REF!</v>
      </c>
      <c r="D598" s="274" t="e">
        <f>+'RT (20)'!#REF!</f>
        <v>#REF!</v>
      </c>
      <c r="E598" s="274" t="e">
        <f>+'RT (20)'!#REF!</f>
        <v>#REF!</v>
      </c>
      <c r="F598" s="274" t="e">
        <f>+'RT (20)'!#REF!</f>
        <v>#REF!</v>
      </c>
      <c r="G598" s="274">
        <f>+'RT (20)'!A20</f>
        <v>6</v>
      </c>
      <c r="H598" s="274" t="str">
        <f>+'RT (20)'!B20</f>
        <v>Capital Gains Tax</v>
      </c>
      <c r="I598" s="274">
        <f>+'RT (20)'!C20</f>
        <v>0</v>
      </c>
      <c r="J598" s="274">
        <f>+'RT (20)'!D20</f>
        <v>0</v>
      </c>
      <c r="K598" s="274">
        <f>+'RT (20)'!E20</f>
        <v>0</v>
      </c>
      <c r="L598" s="274">
        <f>+'RT (20)'!F20</f>
        <v>0</v>
      </c>
      <c r="M598" s="274">
        <f>+'RT (20)'!G20</f>
        <v>0</v>
      </c>
      <c r="N598" s="274">
        <f>+'RT (20)'!H20</f>
        <v>0</v>
      </c>
      <c r="O598" s="274">
        <f>+'RT (20)'!I20</f>
        <v>0</v>
      </c>
      <c r="P598" s="274">
        <f>+'RT (20)'!J20</f>
        <v>0</v>
      </c>
      <c r="Q598" s="274">
        <f>+'RT (20)'!K20</f>
        <v>0</v>
      </c>
      <c r="R598" s="274">
        <f>+'RT (20)'!L20</f>
        <v>0</v>
      </c>
      <c r="S598" s="274">
        <f>+'RT (20)'!M20</f>
        <v>0</v>
      </c>
      <c r="T598" s="178">
        <f t="shared" si="48"/>
        <v>0</v>
      </c>
      <c r="U598" s="19">
        <f t="shared" si="49"/>
        <v>0</v>
      </c>
      <c r="V598" s="178">
        <f t="shared" si="50"/>
        <v>0</v>
      </c>
      <c r="W598" s="19">
        <f t="shared" si="51"/>
        <v>0</v>
      </c>
    </row>
    <row r="599" spans="1:23" s="274" customFormat="1">
      <c r="A599" s="274">
        <v>20</v>
      </c>
      <c r="B599" s="274" t="e">
        <f>+'RT (20)'!#REF!</f>
        <v>#REF!</v>
      </c>
      <c r="C599" s="274" t="e">
        <f>+'RT (20)'!#REF!</f>
        <v>#REF!</v>
      </c>
      <c r="D599" s="274" t="e">
        <f>+'RT (20)'!#REF!</f>
        <v>#REF!</v>
      </c>
      <c r="E599" s="274" t="e">
        <f>+'RT (20)'!#REF!</f>
        <v>#REF!</v>
      </c>
      <c r="F599" s="274" t="e">
        <f>+'RT (20)'!#REF!</f>
        <v>#REF!</v>
      </c>
      <c r="G599" s="274">
        <f>+'RT (20)'!A21</f>
        <v>7</v>
      </c>
      <c r="H599" s="274" t="str">
        <f>+'RT (20)'!B21</f>
        <v>Withholding Tax</v>
      </c>
      <c r="I599" s="274">
        <f>+'RT (20)'!C21</f>
        <v>0</v>
      </c>
      <c r="J599" s="274">
        <f>+'RT (20)'!D21</f>
        <v>0</v>
      </c>
      <c r="K599" s="274">
        <f>+'RT (20)'!E21</f>
        <v>0</v>
      </c>
      <c r="L599" s="274">
        <f>+'RT (20)'!F21</f>
        <v>0</v>
      </c>
      <c r="M599" s="274">
        <f>+'RT (20)'!G21</f>
        <v>0</v>
      </c>
      <c r="N599" s="274">
        <f>+'RT (20)'!H21</f>
        <v>0</v>
      </c>
      <c r="O599" s="274">
        <f>+'RT (20)'!I21</f>
        <v>0</v>
      </c>
      <c r="P599" s="274">
        <f>+'RT (20)'!J21</f>
        <v>0</v>
      </c>
      <c r="Q599" s="274">
        <f>+'RT (20)'!K21</f>
        <v>0</v>
      </c>
      <c r="R599" s="274">
        <f>+'RT (20)'!L21</f>
        <v>0</v>
      </c>
      <c r="S599" s="274">
        <f>+'RT (20)'!M21</f>
        <v>0</v>
      </c>
      <c r="T599" s="178">
        <f t="shared" si="48"/>
        <v>0</v>
      </c>
      <c r="U599" s="19">
        <f t="shared" si="49"/>
        <v>0</v>
      </c>
      <c r="V599" s="178">
        <f t="shared" si="50"/>
        <v>0</v>
      </c>
      <c r="W599" s="19">
        <f t="shared" si="51"/>
        <v>0</v>
      </c>
    </row>
    <row r="600" spans="1:23" s="274" customFormat="1">
      <c r="A600" s="274">
        <v>20</v>
      </c>
      <c r="B600" s="274" t="e">
        <f>+'RT (20)'!#REF!</f>
        <v>#REF!</v>
      </c>
      <c r="C600" s="274" t="e">
        <f>+'RT (20)'!#REF!</f>
        <v>#REF!</v>
      </c>
      <c r="D600" s="274" t="e">
        <f>+'RT (20)'!#REF!</f>
        <v>#REF!</v>
      </c>
      <c r="E600" s="274" t="e">
        <f>+'RT (20)'!#REF!</f>
        <v>#REF!</v>
      </c>
      <c r="F600" s="274" t="e">
        <f>+'RT (20)'!#REF!</f>
        <v>#REF!</v>
      </c>
      <c r="G600" s="274">
        <f>+'RT (20)'!A22</f>
        <v>8</v>
      </c>
      <c r="H600" s="274" t="str">
        <f>+'RT (20)'!B22</f>
        <v>Other significant payments (&gt; 50,000 USD)</v>
      </c>
      <c r="I600" s="274">
        <f>+'RT (20)'!C22</f>
        <v>0</v>
      </c>
      <c r="J600" s="274">
        <f>+'RT (20)'!D22</f>
        <v>0</v>
      </c>
      <c r="K600" s="274">
        <f>+'RT (20)'!E22</f>
        <v>0</v>
      </c>
      <c r="L600" s="274">
        <f>+'RT (20)'!F22</f>
        <v>0</v>
      </c>
      <c r="M600" s="274">
        <f>+'RT (20)'!G22</f>
        <v>0</v>
      </c>
      <c r="N600" s="274">
        <f>+'RT (20)'!H22</f>
        <v>0</v>
      </c>
      <c r="O600" s="274">
        <f>+'RT (20)'!I22</f>
        <v>0</v>
      </c>
      <c r="P600" s="274">
        <f>+'RT (20)'!J22</f>
        <v>0</v>
      </c>
      <c r="Q600" s="274">
        <f>+'RT (20)'!K22</f>
        <v>0</v>
      </c>
      <c r="R600" s="274">
        <f>+'RT (20)'!L22</f>
        <v>0</v>
      </c>
      <c r="S600" s="274">
        <f>+'RT (20)'!M22</f>
        <v>0</v>
      </c>
      <c r="T600" s="178">
        <f t="shared" si="48"/>
        <v>0</v>
      </c>
      <c r="U600" s="19">
        <f t="shared" si="49"/>
        <v>0</v>
      </c>
      <c r="V600" s="178">
        <f t="shared" si="50"/>
        <v>0</v>
      </c>
      <c r="W600" s="19">
        <f t="shared" si="51"/>
        <v>0</v>
      </c>
    </row>
    <row r="601" spans="1:23" s="274" customFormat="1">
      <c r="A601" s="274">
        <v>20</v>
      </c>
      <c r="B601" s="274" t="e">
        <f>+'RT (20)'!#REF!</f>
        <v>#REF!</v>
      </c>
      <c r="C601" s="274" t="e">
        <f>+'RT (20)'!#REF!</f>
        <v>#REF!</v>
      </c>
      <c r="D601" s="274" t="e">
        <f>+'RT (20)'!#REF!</f>
        <v>#REF!</v>
      </c>
      <c r="E601" s="274" t="e">
        <f>+'RT (20)'!#REF!</f>
        <v>#REF!</v>
      </c>
      <c r="F601" s="274" t="e">
        <f>+'RT (20)'!#REF!</f>
        <v>#REF!</v>
      </c>
      <c r="G601" s="274">
        <f>+'RT (20)'!A23</f>
        <v>0</v>
      </c>
      <c r="H601" s="274" t="str">
        <f>+'RT (20)'!B23</f>
        <v>MoM (ME 1-ME 2-ME 3)</v>
      </c>
      <c r="I601" s="274">
        <f>+'RT (20)'!C23</f>
        <v>0</v>
      </c>
      <c r="J601" s="274">
        <f>+'RT (20)'!D23</f>
        <v>163598225</v>
      </c>
      <c r="K601" s="274">
        <f>+'RT (20)'!E23</f>
        <v>0</v>
      </c>
      <c r="L601" s="274">
        <f>+'RT (20)'!F23</f>
        <v>163598225</v>
      </c>
      <c r="M601" s="274">
        <f>+'RT (20)'!G23</f>
        <v>0</v>
      </c>
      <c r="N601" s="274">
        <f>+'RT (20)'!H23</f>
        <v>171547321</v>
      </c>
      <c r="O601" s="274">
        <f>+'RT (20)'!I23</f>
        <v>0</v>
      </c>
      <c r="P601" s="274">
        <f>+'RT (20)'!J23</f>
        <v>171547321</v>
      </c>
      <c r="Q601" s="274">
        <f>+'RT (20)'!K23</f>
        <v>0</v>
      </c>
      <c r="R601" s="274">
        <f>+'RT (20)'!L23</f>
        <v>-7949096</v>
      </c>
      <c r="S601" s="274">
        <f>+'RT (20)'!M23</f>
        <v>0</v>
      </c>
      <c r="T601" s="178">
        <f t="shared" si="48"/>
        <v>0</v>
      </c>
      <c r="U601" s="19">
        <f t="shared" si="49"/>
        <v>-7949096</v>
      </c>
      <c r="V601" s="178">
        <f t="shared" si="50"/>
        <v>0</v>
      </c>
      <c r="W601" s="19">
        <f t="shared" si="51"/>
        <v>-7949096</v>
      </c>
    </row>
    <row r="602" spans="1:23" s="274" customFormat="1">
      <c r="A602" s="274">
        <v>20</v>
      </c>
      <c r="B602" s="274" t="e">
        <f>+'RT (20)'!#REF!</f>
        <v>#REF!</v>
      </c>
      <c r="C602" s="274" t="e">
        <f>+'RT (20)'!#REF!</f>
        <v>#REF!</v>
      </c>
      <c r="D602" s="274" t="e">
        <f>+'RT (20)'!#REF!</f>
        <v>#REF!</v>
      </c>
      <c r="E602" s="274" t="e">
        <f>+'RT (20)'!#REF!</f>
        <v>#REF!</v>
      </c>
      <c r="F602" s="274" t="e">
        <f>+'RT (20)'!#REF!</f>
        <v>#REF!</v>
      </c>
      <c r="G602" s="274">
        <f>+'RT (20)'!A24</f>
        <v>9</v>
      </c>
      <c r="H602" s="274" t="str">
        <f>+'RT (20)'!B24</f>
        <v>Royalties</v>
      </c>
      <c r="I602" s="274">
        <f>+'RT (20)'!C24</f>
        <v>0</v>
      </c>
      <c r="J602" s="274">
        <f>+'RT (20)'!D24</f>
        <v>0</v>
      </c>
      <c r="K602" s="274">
        <f>+'RT (20)'!E24</f>
        <v>0</v>
      </c>
      <c r="L602" s="274">
        <f>+'RT (20)'!F24</f>
        <v>0</v>
      </c>
      <c r="M602" s="274">
        <f>+'RT (20)'!G24</f>
        <v>0</v>
      </c>
      <c r="N602" s="274">
        <f>+'RT (20)'!H24</f>
        <v>0</v>
      </c>
      <c r="O602" s="274">
        <f>+'RT (20)'!I24</f>
        <v>0</v>
      </c>
      <c r="P602" s="274">
        <f>+'RT (20)'!J24</f>
        <v>0</v>
      </c>
      <c r="Q602" s="274">
        <f>+'RT (20)'!K24</f>
        <v>0</v>
      </c>
      <c r="R602" s="274">
        <f>+'RT (20)'!L24</f>
        <v>0</v>
      </c>
      <c r="S602" s="274">
        <f>+'RT (20)'!M24</f>
        <v>0</v>
      </c>
      <c r="T602" s="178">
        <f t="shared" si="48"/>
        <v>0</v>
      </c>
      <c r="U602" s="19">
        <f t="shared" si="49"/>
        <v>0</v>
      </c>
      <c r="V602" s="178">
        <f t="shared" si="50"/>
        <v>0</v>
      </c>
      <c r="W602" s="19">
        <f t="shared" si="51"/>
        <v>0</v>
      </c>
    </row>
    <row r="603" spans="1:23" s="274" customFormat="1">
      <c r="A603" s="274">
        <v>20</v>
      </c>
      <c r="B603" s="274" t="e">
        <f>+'RT (20)'!#REF!</f>
        <v>#REF!</v>
      </c>
      <c r="C603" s="274" t="e">
        <f>+'RT (20)'!#REF!</f>
        <v>#REF!</v>
      </c>
      <c r="D603" s="274" t="e">
        <f>+'RT (20)'!#REF!</f>
        <v>#REF!</v>
      </c>
      <c r="E603" s="274" t="e">
        <f>+'RT (20)'!#REF!</f>
        <v>#REF!</v>
      </c>
      <c r="F603" s="274" t="e">
        <f>+'RT (20)'!#REF!</f>
        <v>#REF!</v>
      </c>
      <c r="G603" s="274">
        <f>+'RT (20)'!A25</f>
        <v>10</v>
      </c>
      <c r="H603" s="274" t="str">
        <f>+'RT (20)'!B25</f>
        <v>Signature Bonus</v>
      </c>
      <c r="I603" s="274">
        <f>+'RT (20)'!C25</f>
        <v>0</v>
      </c>
      <c r="J603" s="274">
        <f>+'RT (20)'!D25</f>
        <v>15000000</v>
      </c>
      <c r="K603" s="274">
        <f>+'RT (20)'!E25</f>
        <v>0</v>
      </c>
      <c r="L603" s="274">
        <f>+'RT (20)'!F25</f>
        <v>15000000</v>
      </c>
      <c r="M603" s="274">
        <f>+'RT (20)'!G25</f>
        <v>0</v>
      </c>
      <c r="N603" s="274">
        <f>+'RT (20)'!H25</f>
        <v>15000000</v>
      </c>
      <c r="O603" s="274">
        <f>+'RT (20)'!I25</f>
        <v>0</v>
      </c>
      <c r="P603" s="274">
        <f>+'RT (20)'!J25</f>
        <v>15000000</v>
      </c>
      <c r="Q603" s="274">
        <f>+'RT (20)'!K25</f>
        <v>0</v>
      </c>
      <c r="R603" s="274">
        <f>+'RT (20)'!L25</f>
        <v>0</v>
      </c>
      <c r="S603" s="274">
        <f>+'RT (20)'!M25</f>
        <v>0</v>
      </c>
      <c r="T603" s="178">
        <f t="shared" si="48"/>
        <v>0</v>
      </c>
      <c r="U603" s="19">
        <f t="shared" si="49"/>
        <v>0</v>
      </c>
      <c r="V603" s="178">
        <f t="shared" si="50"/>
        <v>0</v>
      </c>
      <c r="W603" s="19">
        <f t="shared" si="51"/>
        <v>0</v>
      </c>
    </row>
    <row r="604" spans="1:23" s="274" customFormat="1">
      <c r="A604" s="274">
        <v>20</v>
      </c>
      <c r="B604" s="274" t="e">
        <f>+'RT (20)'!#REF!</f>
        <v>#REF!</v>
      </c>
      <c r="C604" s="274" t="e">
        <f>+'RT (20)'!#REF!</f>
        <v>#REF!</v>
      </c>
      <c r="D604" s="274" t="e">
        <f>+'RT (20)'!#REF!</f>
        <v>#REF!</v>
      </c>
      <c r="E604" s="274" t="e">
        <f>+'RT (20)'!#REF!</f>
        <v>#REF!</v>
      </c>
      <c r="F604" s="274" t="e">
        <f>+'RT (20)'!#REF!</f>
        <v>#REF!</v>
      </c>
      <c r="G604" s="274">
        <f>+'RT (20)'!A26</f>
        <v>11</v>
      </c>
      <c r="H604" s="274" t="str">
        <f>+'RT (20)'!B26</f>
        <v>Production Split</v>
      </c>
      <c r="I604" s="274">
        <f>+'RT (20)'!C26</f>
        <v>0</v>
      </c>
      <c r="J604" s="274">
        <f>+'RT (20)'!D26</f>
        <v>0</v>
      </c>
      <c r="K604" s="274">
        <f>+'RT (20)'!E26</f>
        <v>0</v>
      </c>
      <c r="L604" s="274">
        <f>+'RT (20)'!F26</f>
        <v>0</v>
      </c>
      <c r="M604" s="274">
        <f>+'RT (20)'!G26</f>
        <v>0</v>
      </c>
      <c r="N604" s="274">
        <f>+'RT (20)'!H26</f>
        <v>0</v>
      </c>
      <c r="O604" s="274">
        <f>+'RT (20)'!I26</f>
        <v>0</v>
      </c>
      <c r="P604" s="274">
        <f>+'RT (20)'!J26</f>
        <v>0</v>
      </c>
      <c r="Q604" s="274">
        <f>+'RT (20)'!K26</f>
        <v>0</v>
      </c>
      <c r="R604" s="274">
        <f>+'RT (20)'!L26</f>
        <v>0</v>
      </c>
      <c r="S604" s="274">
        <f>+'RT (20)'!M26</f>
        <v>0</v>
      </c>
      <c r="T604" s="178">
        <f t="shared" si="48"/>
        <v>0</v>
      </c>
      <c r="U604" s="19">
        <f t="shared" si="49"/>
        <v>0</v>
      </c>
      <c r="V604" s="178">
        <f t="shared" si="50"/>
        <v>0</v>
      </c>
      <c r="W604" s="19">
        <f t="shared" si="51"/>
        <v>0</v>
      </c>
    </row>
    <row r="605" spans="1:23" s="274" customFormat="1">
      <c r="A605" s="274">
        <v>20</v>
      </c>
      <c r="B605" s="274" t="e">
        <f>+'RT (20)'!#REF!</f>
        <v>#REF!</v>
      </c>
      <c r="C605" s="274" t="e">
        <f>+'RT (20)'!#REF!</f>
        <v>#REF!</v>
      </c>
      <c r="D605" s="274" t="e">
        <f>+'RT (20)'!#REF!</f>
        <v>#REF!</v>
      </c>
      <c r="E605" s="274" t="e">
        <f>+'RT (20)'!#REF!</f>
        <v>#REF!</v>
      </c>
      <c r="F605" s="274" t="e">
        <f>+'RT (20)'!#REF!</f>
        <v>#REF!</v>
      </c>
      <c r="G605" s="274">
        <f>+'RT (20)'!A27</f>
        <v>12</v>
      </c>
      <c r="H605" s="274" t="str">
        <f>+'RT (20)'!B27</f>
        <v>Dead Rent Fees</v>
      </c>
      <c r="I605" s="274">
        <f>+'RT (20)'!C27</f>
        <v>0</v>
      </c>
      <c r="J605" s="274">
        <f>+'RT (20)'!D27</f>
        <v>137811025</v>
      </c>
      <c r="K605" s="274">
        <f>+'RT (20)'!E27</f>
        <v>0</v>
      </c>
      <c r="L605" s="274">
        <f>+'RT (20)'!F27</f>
        <v>137811025</v>
      </c>
      <c r="M605" s="274">
        <f>+'RT (20)'!G27</f>
        <v>0</v>
      </c>
      <c r="N605" s="274">
        <f>+'RT (20)'!H27</f>
        <v>139735561</v>
      </c>
      <c r="O605" s="274">
        <f>+'RT (20)'!I27</f>
        <v>0</v>
      </c>
      <c r="P605" s="274">
        <f>+'RT (20)'!J27</f>
        <v>139735561</v>
      </c>
      <c r="Q605" s="274">
        <f>+'RT (20)'!K27</f>
        <v>0</v>
      </c>
      <c r="R605" s="274">
        <f>+'RT (20)'!L27</f>
        <v>-1924536</v>
      </c>
      <c r="S605" s="274" t="str">
        <f>+'RT (20)'!M27</f>
        <v>Tax not reported by the extractive company</v>
      </c>
      <c r="T605" s="178">
        <f t="shared" si="48"/>
        <v>0</v>
      </c>
      <c r="U605" s="19">
        <f t="shared" si="49"/>
        <v>-1924536</v>
      </c>
      <c r="V605" s="178">
        <f t="shared" si="50"/>
        <v>0</v>
      </c>
      <c r="W605" s="19">
        <f t="shared" si="51"/>
        <v>-1924536</v>
      </c>
    </row>
    <row r="606" spans="1:23" s="274" customFormat="1">
      <c r="A606" s="274">
        <v>20</v>
      </c>
      <c r="B606" s="274" t="e">
        <f>+'RT (20)'!#REF!</f>
        <v>#REF!</v>
      </c>
      <c r="C606" s="274" t="e">
        <f>+'RT (20)'!#REF!</f>
        <v>#REF!</v>
      </c>
      <c r="D606" s="274" t="e">
        <f>+'RT (20)'!#REF!</f>
        <v>#REF!</v>
      </c>
      <c r="E606" s="274" t="e">
        <f>+'RT (20)'!#REF!</f>
        <v>#REF!</v>
      </c>
      <c r="F606" s="274" t="e">
        <f>+'RT (20)'!#REF!</f>
        <v>#REF!</v>
      </c>
      <c r="G606" s="274">
        <f>+'RT (20)'!A28</f>
        <v>13</v>
      </c>
      <c r="H606" s="274" t="str">
        <f>+'RT (20)'!B28</f>
        <v>Licence Fees</v>
      </c>
      <c r="I606" s="274">
        <f>+'RT (20)'!C28</f>
        <v>0</v>
      </c>
      <c r="J606" s="274">
        <f>+'RT (20)'!D28</f>
        <v>0</v>
      </c>
      <c r="K606" s="274">
        <f>+'RT (20)'!E28</f>
        <v>0</v>
      </c>
      <c r="L606" s="274">
        <f>+'RT (20)'!F28</f>
        <v>0</v>
      </c>
      <c r="M606" s="274">
        <f>+'RT (20)'!G28</f>
        <v>0</v>
      </c>
      <c r="N606" s="274">
        <f>+'RT (20)'!H28</f>
        <v>22000</v>
      </c>
      <c r="O606" s="274">
        <f>+'RT (20)'!I28</f>
        <v>0</v>
      </c>
      <c r="P606" s="274">
        <f>+'RT (20)'!J28</f>
        <v>22000</v>
      </c>
      <c r="Q606" s="274">
        <f>+'RT (20)'!K28</f>
        <v>0</v>
      </c>
      <c r="R606" s="274">
        <f>+'RT (20)'!L28</f>
        <v>-22000</v>
      </c>
      <c r="S606" s="274" t="str">
        <f>+'RT (20)'!M28</f>
        <v>Tax not reported by the extractive company</v>
      </c>
      <c r="T606" s="178">
        <f t="shared" si="48"/>
        <v>0</v>
      </c>
      <c r="U606" s="19">
        <f t="shared" si="49"/>
        <v>-22000</v>
      </c>
      <c r="V606" s="178">
        <f t="shared" si="50"/>
        <v>0</v>
      </c>
      <c r="W606" s="19">
        <f t="shared" si="51"/>
        <v>-22000</v>
      </c>
    </row>
    <row r="607" spans="1:23" s="274" customFormat="1">
      <c r="A607" s="274">
        <v>20</v>
      </c>
      <c r="B607" s="274" t="e">
        <f>+'RT (20)'!#REF!</f>
        <v>#REF!</v>
      </c>
      <c r="C607" s="274" t="e">
        <f>+'RT (20)'!#REF!</f>
        <v>#REF!</v>
      </c>
      <c r="D607" s="274" t="e">
        <f>+'RT (20)'!#REF!</f>
        <v>#REF!</v>
      </c>
      <c r="E607" s="274" t="e">
        <f>+'RT (20)'!#REF!</f>
        <v>#REF!</v>
      </c>
      <c r="F607" s="274" t="e">
        <f>+'RT (20)'!#REF!</f>
        <v>#REF!</v>
      </c>
      <c r="G607" s="274">
        <f>+'RT (20)'!A29</f>
        <v>14</v>
      </c>
      <c r="H607" s="274" t="str">
        <f>+'RT (20)'!B29</f>
        <v>Dividends</v>
      </c>
      <c r="I607" s="274">
        <f>+'RT (20)'!C29</f>
        <v>0</v>
      </c>
      <c r="J607" s="274">
        <f>+'RT (20)'!D29</f>
        <v>0</v>
      </c>
      <c r="K607" s="274">
        <f>+'RT (20)'!E29</f>
        <v>0</v>
      </c>
      <c r="L607" s="274">
        <f>+'RT (20)'!F29</f>
        <v>0</v>
      </c>
      <c r="M607" s="274">
        <f>+'RT (20)'!G29</f>
        <v>0</v>
      </c>
      <c r="N607" s="274">
        <f>+'RT (20)'!H29</f>
        <v>0</v>
      </c>
      <c r="O607" s="274">
        <f>+'RT (20)'!I29</f>
        <v>0</v>
      </c>
      <c r="P607" s="274">
        <f>+'RT (20)'!J29</f>
        <v>0</v>
      </c>
      <c r="Q607" s="274">
        <f>+'RT (20)'!K29</f>
        <v>0</v>
      </c>
      <c r="R607" s="274">
        <f>+'RT (20)'!L29</f>
        <v>0</v>
      </c>
      <c r="S607" s="274">
        <f>+'RT (20)'!M29</f>
        <v>0</v>
      </c>
      <c r="T607" s="178">
        <f t="shared" si="48"/>
        <v>0</v>
      </c>
      <c r="U607" s="19">
        <f t="shared" si="49"/>
        <v>0</v>
      </c>
      <c r="V607" s="178">
        <f t="shared" si="50"/>
        <v>0</v>
      </c>
      <c r="W607" s="19">
        <f t="shared" si="51"/>
        <v>0</v>
      </c>
    </row>
    <row r="608" spans="1:23" s="274" customFormat="1">
      <c r="A608" s="274">
        <v>20</v>
      </c>
      <c r="B608" s="274" t="e">
        <f>+'RT (20)'!#REF!</f>
        <v>#REF!</v>
      </c>
      <c r="C608" s="274" t="e">
        <f>+'RT (20)'!#REF!</f>
        <v>#REF!</v>
      </c>
      <c r="D608" s="274" t="e">
        <f>+'RT (20)'!#REF!</f>
        <v>#REF!</v>
      </c>
      <c r="E608" s="274" t="e">
        <f>+'RT (20)'!#REF!</f>
        <v>#REF!</v>
      </c>
      <c r="F608" s="274" t="e">
        <f>+'RT (20)'!#REF!</f>
        <v>#REF!</v>
      </c>
      <c r="G608" s="274">
        <f>+'RT (20)'!A30</f>
        <v>15</v>
      </c>
      <c r="H608" s="274" t="str">
        <f>+'RT (20)'!B30</f>
        <v>Land rental fees</v>
      </c>
      <c r="I608" s="274">
        <f>+'RT (20)'!C30</f>
        <v>0</v>
      </c>
      <c r="J608" s="274">
        <f>+'RT (20)'!D30</f>
        <v>10787200</v>
      </c>
      <c r="K608" s="274">
        <f>+'RT (20)'!E30</f>
        <v>0</v>
      </c>
      <c r="L608" s="274">
        <f>+'RT (20)'!F30</f>
        <v>10787200</v>
      </c>
      <c r="M608" s="274">
        <f>+'RT (20)'!G30</f>
        <v>0</v>
      </c>
      <c r="N608" s="274">
        <f>+'RT (20)'!H30</f>
        <v>16789760</v>
      </c>
      <c r="O608" s="274">
        <f>+'RT (20)'!I30</f>
        <v>0</v>
      </c>
      <c r="P608" s="274">
        <f>+'RT (20)'!J30</f>
        <v>16789760</v>
      </c>
      <c r="Q608" s="274">
        <f>+'RT (20)'!K30</f>
        <v>0</v>
      </c>
      <c r="R608" s="274">
        <f>+'RT (20)'!L30</f>
        <v>-6002560</v>
      </c>
      <c r="S608" s="274" t="str">
        <f>+'RT (20)'!M30</f>
        <v>Tax not reported by the extractive company</v>
      </c>
      <c r="T608" s="178">
        <f t="shared" si="48"/>
        <v>0</v>
      </c>
      <c r="U608" s="19">
        <f t="shared" si="49"/>
        <v>-6002560</v>
      </c>
      <c r="V608" s="178">
        <f t="shared" si="50"/>
        <v>0</v>
      </c>
      <c r="W608" s="19">
        <f t="shared" si="51"/>
        <v>-6002560</v>
      </c>
    </row>
    <row r="609" spans="1:23" s="274" customFormat="1">
      <c r="A609" s="274">
        <v>20</v>
      </c>
      <c r="B609" s="274" t="e">
        <f>+'RT (20)'!#REF!</f>
        <v>#REF!</v>
      </c>
      <c r="C609" s="274" t="e">
        <f>+'RT (20)'!#REF!</f>
        <v>#REF!</v>
      </c>
      <c r="D609" s="274" t="e">
        <f>+'RT (20)'!#REF!</f>
        <v>#REF!</v>
      </c>
      <c r="E609" s="274" t="e">
        <f>+'RT (20)'!#REF!</f>
        <v>#REF!</v>
      </c>
      <c r="F609" s="274" t="e">
        <f>+'RT (20)'!#REF!</f>
        <v>#REF!</v>
      </c>
      <c r="G609" s="274">
        <f>+'RT (20)'!A31</f>
        <v>16</v>
      </c>
      <c r="H609" s="274" t="str">
        <f>+'RT (20)'!B31</f>
        <v>Environmental / Plantation fees</v>
      </c>
      <c r="I609" s="274">
        <f>+'RT (20)'!C31</f>
        <v>0</v>
      </c>
      <c r="J609" s="274">
        <f>+'RT (20)'!D31</f>
        <v>0</v>
      </c>
      <c r="K609" s="274">
        <f>+'RT (20)'!E31</f>
        <v>0</v>
      </c>
      <c r="L609" s="274">
        <f>+'RT (20)'!F31</f>
        <v>0</v>
      </c>
      <c r="M609" s="274">
        <f>+'RT (20)'!G31</f>
        <v>0</v>
      </c>
      <c r="N609" s="274">
        <f>+'RT (20)'!H31</f>
        <v>0</v>
      </c>
      <c r="O609" s="274">
        <f>+'RT (20)'!I31</f>
        <v>0</v>
      </c>
      <c r="P609" s="274">
        <f>+'RT (20)'!J31</f>
        <v>0</v>
      </c>
      <c r="Q609" s="274">
        <f>+'RT (20)'!K31</f>
        <v>0</v>
      </c>
      <c r="R609" s="274">
        <f>+'RT (20)'!L31</f>
        <v>0</v>
      </c>
      <c r="S609" s="274">
        <f>+'RT (20)'!M31</f>
        <v>0</v>
      </c>
      <c r="T609" s="178">
        <f t="shared" si="48"/>
        <v>0</v>
      </c>
      <c r="U609" s="19">
        <f t="shared" si="49"/>
        <v>0</v>
      </c>
      <c r="V609" s="178">
        <f t="shared" si="50"/>
        <v>0</v>
      </c>
      <c r="W609" s="19">
        <f t="shared" si="51"/>
        <v>0</v>
      </c>
    </row>
    <row r="610" spans="1:23" s="274" customFormat="1">
      <c r="A610" s="274">
        <v>20</v>
      </c>
      <c r="B610" s="274" t="e">
        <f>+'RT (20)'!#REF!</f>
        <v>#REF!</v>
      </c>
      <c r="C610" s="274" t="e">
        <f>+'RT (20)'!#REF!</f>
        <v>#REF!</v>
      </c>
      <c r="D610" s="274" t="e">
        <f>+'RT (20)'!#REF!</f>
        <v>#REF!</v>
      </c>
      <c r="E610" s="274" t="e">
        <f>+'RT (20)'!#REF!</f>
        <v>#REF!</v>
      </c>
      <c r="F610" s="274" t="e">
        <f>+'RT (20)'!#REF!</f>
        <v>#REF!</v>
      </c>
      <c r="G610" s="274">
        <f>+'RT (20)'!A32</f>
        <v>17</v>
      </c>
      <c r="H610" s="274" t="str">
        <f>+'RT (20)'!B32</f>
        <v>Other significant payments (&gt; 50,000 USD)</v>
      </c>
      <c r="I610" s="274">
        <f>+'RT (20)'!C32</f>
        <v>0</v>
      </c>
      <c r="J610" s="274">
        <f>+'RT (20)'!D32</f>
        <v>0</v>
      </c>
      <c r="K610" s="274">
        <f>+'RT (20)'!E32</f>
        <v>0</v>
      </c>
      <c r="L610" s="274">
        <f>+'RT (20)'!F32</f>
        <v>0</v>
      </c>
      <c r="M610" s="274">
        <f>+'RT (20)'!G32</f>
        <v>0</v>
      </c>
      <c r="N610" s="274">
        <f>+'RT (20)'!H32</f>
        <v>0</v>
      </c>
      <c r="O610" s="274">
        <f>+'RT (20)'!I32</f>
        <v>0</v>
      </c>
      <c r="P610" s="274">
        <f>+'RT (20)'!J32</f>
        <v>0</v>
      </c>
      <c r="Q610" s="274">
        <f>+'RT (20)'!K32</f>
        <v>0</v>
      </c>
      <c r="R610" s="274">
        <f>+'RT (20)'!L32</f>
        <v>0</v>
      </c>
      <c r="S610" s="274">
        <f>+'RT (20)'!M32</f>
        <v>0</v>
      </c>
      <c r="T610" s="178">
        <f t="shared" si="48"/>
        <v>0</v>
      </c>
      <c r="U610" s="19">
        <f t="shared" si="49"/>
        <v>0</v>
      </c>
      <c r="V610" s="178">
        <f t="shared" si="50"/>
        <v>0</v>
      </c>
      <c r="W610" s="19">
        <f t="shared" si="51"/>
        <v>0</v>
      </c>
    </row>
    <row r="611" spans="1:23" s="274" customFormat="1">
      <c r="A611" s="274">
        <v>20</v>
      </c>
      <c r="B611" s="274" t="e">
        <f>+'RT (20)'!#REF!</f>
        <v>#REF!</v>
      </c>
      <c r="C611" s="274" t="e">
        <f>+'RT (20)'!#REF!</f>
        <v>#REF!</v>
      </c>
      <c r="D611" s="274" t="e">
        <f>+'RT (20)'!#REF!</f>
        <v>#REF!</v>
      </c>
      <c r="E611" s="274" t="e">
        <f>+'RT (20)'!#REF!</f>
        <v>#REF!</v>
      </c>
      <c r="F611" s="274" t="e">
        <f>+'RT (20)'!#REF!</f>
        <v>#REF!</v>
      </c>
      <c r="G611" s="274">
        <f>+'RT (20)'!A33</f>
        <v>0</v>
      </c>
      <c r="H611" s="274">
        <f>+'RT (20)'!B33</f>
        <v>0</v>
      </c>
      <c r="I611" s="274">
        <f>+'RT (20)'!C33</f>
        <v>0</v>
      </c>
      <c r="J611" s="274">
        <f>+'RT (20)'!D33</f>
        <v>0</v>
      </c>
      <c r="K611" s="274">
        <f>+'RT (20)'!E33</f>
        <v>0</v>
      </c>
      <c r="L611" s="274">
        <f>+'RT (20)'!F33</f>
        <v>0</v>
      </c>
      <c r="M611" s="274">
        <f>+'RT (20)'!G33</f>
        <v>0</v>
      </c>
      <c r="N611" s="274">
        <f>+'RT (20)'!H33</f>
        <v>0</v>
      </c>
      <c r="O611" s="274">
        <f>+'RT (20)'!I33</f>
        <v>0</v>
      </c>
      <c r="P611" s="274">
        <f>+'RT (20)'!J33</f>
        <v>0</v>
      </c>
      <c r="Q611" s="274">
        <f>+'RT (20)'!K33</f>
        <v>0</v>
      </c>
      <c r="R611" s="274">
        <f>+'RT (20)'!L33</f>
        <v>0</v>
      </c>
      <c r="S611" s="274">
        <f>+'RT (20)'!M33</f>
        <v>0</v>
      </c>
      <c r="T611" s="178">
        <f t="shared" si="48"/>
        <v>0</v>
      </c>
      <c r="U611" s="19">
        <f t="shared" si="49"/>
        <v>0</v>
      </c>
      <c r="V611" s="178">
        <f t="shared" si="50"/>
        <v>0</v>
      </c>
      <c r="W611" s="19">
        <f t="shared" si="51"/>
        <v>0</v>
      </c>
    </row>
    <row r="612" spans="1:23" s="274" customFormat="1">
      <c r="A612" s="274">
        <v>20</v>
      </c>
      <c r="B612" s="274" t="e">
        <f>+'RT (20)'!#REF!</f>
        <v>#REF!</v>
      </c>
      <c r="C612" s="274" t="e">
        <f>+'RT (20)'!#REF!</f>
        <v>#REF!</v>
      </c>
      <c r="D612" s="274" t="e">
        <f>+'RT (20)'!#REF!</f>
        <v>#REF!</v>
      </c>
      <c r="E612" s="274" t="e">
        <f>+'RT (20)'!#REF!</f>
        <v>#REF!</v>
      </c>
      <c r="F612" s="274" t="e">
        <f>+'RT (20)'!#REF!</f>
        <v>#REF!</v>
      </c>
      <c r="G612" s="274">
        <f>+'RT (20)'!A34</f>
        <v>0</v>
      </c>
      <c r="H612" s="274">
        <f>+'RT (20)'!B34</f>
        <v>0</v>
      </c>
      <c r="I612" s="274">
        <f>+'RT (20)'!C34</f>
        <v>0</v>
      </c>
      <c r="J612" s="274">
        <f>+'RT (20)'!D34</f>
        <v>0</v>
      </c>
      <c r="K612" s="274">
        <f>+'RT (20)'!E34</f>
        <v>0</v>
      </c>
      <c r="L612" s="274">
        <f>+'RT (20)'!F34</f>
        <v>0</v>
      </c>
      <c r="M612" s="274">
        <f>+'RT (20)'!G34</f>
        <v>0</v>
      </c>
      <c r="N612" s="274">
        <f>+'RT (20)'!H34</f>
        <v>0</v>
      </c>
      <c r="O612" s="274">
        <f>+'RT (20)'!I34</f>
        <v>0</v>
      </c>
      <c r="P612" s="274">
        <f>+'RT (20)'!J34</f>
        <v>0</v>
      </c>
      <c r="Q612" s="274">
        <f>+'RT (20)'!K34</f>
        <v>0</v>
      </c>
      <c r="R612" s="274">
        <f>+'RT (20)'!L34</f>
        <v>0</v>
      </c>
      <c r="S612" s="274">
        <f>+'RT (20)'!M34</f>
        <v>0</v>
      </c>
      <c r="T612" s="178">
        <f t="shared" si="48"/>
        <v>0</v>
      </c>
      <c r="U612" s="19">
        <f t="shared" si="49"/>
        <v>0</v>
      </c>
      <c r="V612" s="178">
        <f t="shared" si="50"/>
        <v>0</v>
      </c>
      <c r="W612" s="19">
        <f t="shared" si="51"/>
        <v>0</v>
      </c>
    </row>
    <row r="613" spans="1:23" s="274" customFormat="1">
      <c r="A613" s="274">
        <v>20</v>
      </c>
      <c r="B613" s="274" t="e">
        <f>+'RT (20)'!#REF!</f>
        <v>#REF!</v>
      </c>
      <c r="C613" s="274" t="e">
        <f>+'RT (20)'!#REF!</f>
        <v>#REF!</v>
      </c>
      <c r="D613" s="274" t="e">
        <f>+'RT (20)'!#REF!</f>
        <v>#REF!</v>
      </c>
      <c r="E613" s="274" t="e">
        <f>+'RT (20)'!#REF!</f>
        <v>#REF!</v>
      </c>
      <c r="F613" s="274" t="e">
        <f>+'RT (20)'!#REF!</f>
        <v>#REF!</v>
      </c>
      <c r="G613" s="274">
        <f>+'RT (20)'!A35</f>
        <v>0</v>
      </c>
      <c r="H613" s="274">
        <f>+'RT (20)'!B35</f>
        <v>0</v>
      </c>
      <c r="I613" s="274">
        <f>+'RT (20)'!C35</f>
        <v>0</v>
      </c>
      <c r="J613" s="274">
        <f>+'RT (20)'!D35</f>
        <v>0</v>
      </c>
      <c r="K613" s="274">
        <f>+'RT (20)'!E35</f>
        <v>0</v>
      </c>
      <c r="L613" s="274">
        <f>+'RT (20)'!F35</f>
        <v>0</v>
      </c>
      <c r="M613" s="274">
        <f>+'RT (20)'!G35</f>
        <v>0</v>
      </c>
      <c r="N613" s="274">
        <f>+'RT (20)'!H35</f>
        <v>0</v>
      </c>
      <c r="O613" s="274">
        <f>+'RT (20)'!I35</f>
        <v>0</v>
      </c>
      <c r="P613" s="274">
        <f>+'RT (20)'!J35</f>
        <v>0</v>
      </c>
      <c r="Q613" s="274">
        <f>+'RT (20)'!K35</f>
        <v>0</v>
      </c>
      <c r="R613" s="274">
        <f>+'RT (20)'!L35</f>
        <v>0</v>
      </c>
      <c r="S613" s="274">
        <f>+'RT (20)'!M35</f>
        <v>0</v>
      </c>
      <c r="T613" s="178">
        <f t="shared" si="48"/>
        <v>0</v>
      </c>
      <c r="U613" s="19">
        <f t="shared" si="49"/>
        <v>0</v>
      </c>
      <c r="V613" s="178">
        <f t="shared" si="50"/>
        <v>0</v>
      </c>
      <c r="W613" s="19">
        <f t="shared" si="51"/>
        <v>0</v>
      </c>
    </row>
    <row r="614" spans="1:23" s="274" customFormat="1">
      <c r="A614" s="274">
        <v>20</v>
      </c>
      <c r="B614" s="274" t="e">
        <f>+'RT (20)'!#REF!</f>
        <v>#REF!</v>
      </c>
      <c r="C614" s="274" t="e">
        <f>+'RT (20)'!#REF!</f>
        <v>#REF!</v>
      </c>
      <c r="D614" s="274" t="e">
        <f>+'RT (20)'!#REF!</f>
        <v>#REF!</v>
      </c>
      <c r="E614" s="274" t="e">
        <f>+'RT (20)'!#REF!</f>
        <v>#REF!</v>
      </c>
      <c r="F614" s="274" t="e">
        <f>+'RT (20)'!#REF!</f>
        <v>#REF!</v>
      </c>
      <c r="G614" s="274">
        <f>+'RT (20)'!A36</f>
        <v>0</v>
      </c>
      <c r="H614" s="274" t="str">
        <f>+'RT (20)'!B36</f>
        <v>States/regions</v>
      </c>
      <c r="I614" s="274">
        <f>+'RT (20)'!C36</f>
        <v>0</v>
      </c>
      <c r="J614" s="274">
        <f>+'RT (20)'!D36</f>
        <v>0</v>
      </c>
      <c r="K614" s="274">
        <f>+'RT (20)'!E36</f>
        <v>0</v>
      </c>
      <c r="L614" s="274">
        <f>+'RT (20)'!F36</f>
        <v>0</v>
      </c>
      <c r="M614" s="274">
        <f>+'RT (20)'!G36</f>
        <v>0</v>
      </c>
      <c r="N614" s="274">
        <f>+'RT (20)'!H36</f>
        <v>0</v>
      </c>
      <c r="O614" s="274">
        <f>+'RT (20)'!I36</f>
        <v>0</v>
      </c>
      <c r="P614" s="274">
        <f>+'RT (20)'!J36</f>
        <v>0</v>
      </c>
      <c r="Q614" s="274">
        <f>+'RT (20)'!K36</f>
        <v>0</v>
      </c>
      <c r="R614" s="274">
        <f>+'RT (20)'!L36</f>
        <v>0</v>
      </c>
      <c r="S614" s="274">
        <f>+'RT (20)'!M36</f>
        <v>0</v>
      </c>
      <c r="T614" s="178">
        <f t="shared" si="48"/>
        <v>0</v>
      </c>
      <c r="U614" s="19">
        <f t="shared" si="49"/>
        <v>0</v>
      </c>
      <c r="V614" s="178">
        <f t="shared" si="50"/>
        <v>0</v>
      </c>
      <c r="W614" s="19">
        <f t="shared" si="51"/>
        <v>0</v>
      </c>
    </row>
    <row r="615" spans="1:23" s="274" customFormat="1">
      <c r="A615" s="274">
        <v>20</v>
      </c>
      <c r="B615" s="274" t="e">
        <f>+'RT (20)'!#REF!</f>
        <v>#REF!</v>
      </c>
      <c r="C615" s="274" t="e">
        <f>+'RT (20)'!#REF!</f>
        <v>#REF!</v>
      </c>
      <c r="D615" s="274" t="e">
        <f>+'RT (20)'!#REF!</f>
        <v>#REF!</v>
      </c>
      <c r="E615" s="274" t="e">
        <f>+'RT (20)'!#REF!</f>
        <v>#REF!</v>
      </c>
      <c r="F615" s="274" t="e">
        <f>+'RT (20)'!#REF!</f>
        <v>#REF!</v>
      </c>
      <c r="G615" s="274">
        <f>+'RT (20)'!A37</f>
        <v>18</v>
      </c>
      <c r="H615" s="274" t="str">
        <f>+'RT (20)'!B37</f>
        <v>Contribution to the State/region social development fund</v>
      </c>
      <c r="I615" s="274">
        <f>+'RT (20)'!C37</f>
        <v>0</v>
      </c>
      <c r="J615" s="274">
        <f>+'RT (20)'!D37</f>
        <v>0</v>
      </c>
      <c r="K615" s="274">
        <f>+'RT (20)'!E37</f>
        <v>0</v>
      </c>
      <c r="L615" s="274">
        <f>+'RT (20)'!F37</f>
        <v>0</v>
      </c>
      <c r="M615" s="274">
        <f>+'RT (20)'!G37</f>
        <v>0</v>
      </c>
      <c r="N615" s="274">
        <f>+'RT (20)'!H37</f>
        <v>0</v>
      </c>
      <c r="O615" s="274">
        <f>+'RT (20)'!I37</f>
        <v>0</v>
      </c>
      <c r="P615" s="274">
        <f>+'RT (20)'!J37</f>
        <v>0</v>
      </c>
      <c r="Q615" s="274">
        <f>+'RT (20)'!K37</f>
        <v>0</v>
      </c>
      <c r="R615" s="274">
        <f>+'RT (20)'!L37</f>
        <v>0</v>
      </c>
      <c r="S615" s="274">
        <f>+'RT (20)'!M37</f>
        <v>0</v>
      </c>
      <c r="T615" s="178">
        <f t="shared" si="48"/>
        <v>0</v>
      </c>
      <c r="U615" s="19">
        <f t="shared" si="49"/>
        <v>0</v>
      </c>
      <c r="V615" s="178">
        <f t="shared" si="50"/>
        <v>0</v>
      </c>
      <c r="W615" s="19">
        <f t="shared" si="51"/>
        <v>0</v>
      </c>
    </row>
    <row r="616" spans="1:23" s="274" customFormat="1">
      <c r="A616" s="274">
        <v>20</v>
      </c>
      <c r="B616" s="274" t="e">
        <f>+'RT (20)'!#REF!</f>
        <v>#REF!</v>
      </c>
      <c r="C616" s="274" t="e">
        <f>+'RT (20)'!#REF!</f>
        <v>#REF!</v>
      </c>
      <c r="D616" s="274" t="e">
        <f>+'RT (20)'!#REF!</f>
        <v>#REF!</v>
      </c>
      <c r="E616" s="274" t="e">
        <f>+'RT (20)'!#REF!</f>
        <v>#REF!</v>
      </c>
      <c r="F616" s="274" t="e">
        <f>+'RT (20)'!#REF!</f>
        <v>#REF!</v>
      </c>
      <c r="G616" s="274">
        <f>+'RT (20)'!A38</f>
        <v>0</v>
      </c>
      <c r="H616" s="274" t="str">
        <f>+'RT (20)'!B38</f>
        <v>Social payments</v>
      </c>
      <c r="I616" s="274">
        <f>+'RT (20)'!C38</f>
        <v>0</v>
      </c>
      <c r="J616" s="274">
        <f>+'RT (20)'!D38</f>
        <v>148509000</v>
      </c>
      <c r="K616" s="274">
        <f>+'RT (20)'!E38</f>
        <v>0</v>
      </c>
      <c r="L616" s="274">
        <f>+'RT (20)'!F38</f>
        <v>148509000</v>
      </c>
      <c r="M616" s="274">
        <f>+'RT (20)'!G38</f>
        <v>0</v>
      </c>
      <c r="N616" s="274">
        <f>+'RT (20)'!H38</f>
        <v>0</v>
      </c>
      <c r="O616" s="274">
        <f>+'RT (20)'!I38</f>
        <v>0</v>
      </c>
      <c r="P616" s="274">
        <f>+'RT (20)'!J38</f>
        <v>0</v>
      </c>
      <c r="Q616" s="274">
        <f>+'RT (20)'!K38</f>
        <v>0</v>
      </c>
      <c r="R616" s="274">
        <f>+'RT (20)'!L38</f>
        <v>0</v>
      </c>
      <c r="S616" s="274">
        <f>+'RT (20)'!M38</f>
        <v>0</v>
      </c>
      <c r="T616" s="178">
        <f t="shared" si="48"/>
        <v>148509000</v>
      </c>
      <c r="U616" s="19">
        <f t="shared" si="49"/>
        <v>0</v>
      </c>
      <c r="V616" s="178">
        <f t="shared" si="50"/>
        <v>0</v>
      </c>
      <c r="W616" s="19">
        <f t="shared" si="51"/>
        <v>0</v>
      </c>
    </row>
    <row r="617" spans="1:23" s="274" customFormat="1">
      <c r="A617" s="274">
        <v>20</v>
      </c>
      <c r="B617" s="274" t="e">
        <f>+'RT (20)'!#REF!</f>
        <v>#REF!</v>
      </c>
      <c r="C617" s="274" t="e">
        <f>+'RT (20)'!#REF!</f>
        <v>#REF!</v>
      </c>
      <c r="D617" s="274" t="e">
        <f>+'RT (20)'!#REF!</f>
        <v>#REF!</v>
      </c>
      <c r="E617" s="274" t="e">
        <f>+'RT (20)'!#REF!</f>
        <v>#REF!</v>
      </c>
      <c r="F617" s="274" t="e">
        <f>+'RT (20)'!#REF!</f>
        <v>#REF!</v>
      </c>
      <c r="G617" s="274">
        <f>+'RT (20)'!A39</f>
        <v>19</v>
      </c>
      <c r="H617" s="274" t="str">
        <f>+'RT (20)'!B39</f>
        <v>Mandatory Corporate Social Responsibility</v>
      </c>
      <c r="I617" s="274">
        <f>+'RT (20)'!C39</f>
        <v>0</v>
      </c>
      <c r="J617" s="274">
        <f>+'RT (20)'!D39</f>
        <v>0</v>
      </c>
      <c r="K617" s="274">
        <f>+'RT (20)'!E39</f>
        <v>0</v>
      </c>
      <c r="L617" s="274">
        <f>+'RT (20)'!F39</f>
        <v>0</v>
      </c>
      <c r="M617" s="274">
        <f>+'RT (20)'!G39</f>
        <v>0</v>
      </c>
      <c r="N617" s="274">
        <f>+'RT (20)'!H39</f>
        <v>0</v>
      </c>
      <c r="O617" s="274">
        <f>+'RT (20)'!I39</f>
        <v>0</v>
      </c>
      <c r="P617" s="274">
        <f>+'RT (20)'!J39</f>
        <v>0</v>
      </c>
      <c r="Q617" s="274">
        <f>+'RT (20)'!K39</f>
        <v>0</v>
      </c>
      <c r="R617" s="274">
        <f>+'RT (20)'!L39</f>
        <v>0</v>
      </c>
      <c r="S617" s="274">
        <f>+'RT (20)'!M39</f>
        <v>0</v>
      </c>
      <c r="T617" s="178">
        <f t="shared" si="48"/>
        <v>0</v>
      </c>
      <c r="U617" s="19">
        <f t="shared" si="49"/>
        <v>0</v>
      </c>
      <c r="V617" s="178">
        <f t="shared" si="50"/>
        <v>0</v>
      </c>
      <c r="W617" s="19">
        <f t="shared" si="51"/>
        <v>0</v>
      </c>
    </row>
    <row r="618" spans="1:23" s="274" customFormat="1">
      <c r="A618" s="274">
        <v>20</v>
      </c>
      <c r="B618" s="274" t="e">
        <f>+'RT (20)'!#REF!</f>
        <v>#REF!</v>
      </c>
      <c r="C618" s="274" t="e">
        <f>+'RT (20)'!#REF!</f>
        <v>#REF!</v>
      </c>
      <c r="D618" s="274" t="e">
        <f>+'RT (20)'!#REF!</f>
        <v>#REF!</v>
      </c>
      <c r="E618" s="274" t="e">
        <f>+'RT (20)'!#REF!</f>
        <v>#REF!</v>
      </c>
      <c r="F618" s="274" t="e">
        <f>+'RT (20)'!#REF!</f>
        <v>#REF!</v>
      </c>
      <c r="G618" s="274">
        <f>+'RT (20)'!A40</f>
        <v>20</v>
      </c>
      <c r="H618" s="274" t="str">
        <f>+'RT (20)'!B40</f>
        <v>Voluntary Corporate Social Responsibility</v>
      </c>
      <c r="I618" s="274">
        <f>+'RT (20)'!C40</f>
        <v>0</v>
      </c>
      <c r="J618" s="274">
        <f>+'RT (20)'!D40</f>
        <v>148509000</v>
      </c>
      <c r="K618" s="274">
        <f>+'RT (20)'!E40</f>
        <v>0</v>
      </c>
      <c r="L618" s="274">
        <f>+'RT (20)'!F40</f>
        <v>148509000</v>
      </c>
      <c r="M618" s="274">
        <f>+'RT (20)'!G40</f>
        <v>0</v>
      </c>
      <c r="N618" s="274">
        <f>+'RT (20)'!H40</f>
        <v>0</v>
      </c>
      <c r="O618" s="274">
        <f>+'RT (20)'!I40</f>
        <v>0</v>
      </c>
      <c r="P618" s="274">
        <f>+'RT (20)'!J40</f>
        <v>0</v>
      </c>
      <c r="Q618" s="274">
        <f>+'RT (20)'!K40</f>
        <v>0</v>
      </c>
      <c r="R618" s="274">
        <f>+'RT (20)'!L40</f>
        <v>0</v>
      </c>
      <c r="S618" s="274">
        <f>+'RT (20)'!M40</f>
        <v>0</v>
      </c>
      <c r="T618" s="178">
        <f t="shared" si="48"/>
        <v>148509000</v>
      </c>
      <c r="U618" s="19">
        <f t="shared" si="49"/>
        <v>0</v>
      </c>
      <c r="V618" s="178">
        <f t="shared" si="50"/>
        <v>0</v>
      </c>
      <c r="W618" s="19">
        <f t="shared" si="51"/>
        <v>0</v>
      </c>
    </row>
    <row r="619" spans="1:23" s="274" customFormat="1">
      <c r="A619" s="274">
        <v>20</v>
      </c>
      <c r="B619" s="274" t="e">
        <f>+'RT (20)'!#REF!</f>
        <v>#REF!</v>
      </c>
      <c r="C619" s="274" t="e">
        <f>+'RT (20)'!#REF!</f>
        <v>#REF!</v>
      </c>
      <c r="D619" s="274" t="e">
        <f>+'RT (20)'!#REF!</f>
        <v>#REF!</v>
      </c>
      <c r="E619" s="274" t="e">
        <f>+'RT (20)'!#REF!</f>
        <v>#REF!</v>
      </c>
      <c r="F619" s="274" t="e">
        <f>+'RT (20)'!#REF!</f>
        <v>#REF!</v>
      </c>
      <c r="G619" s="274">
        <f>+'RT (20)'!A41</f>
        <v>0</v>
      </c>
      <c r="H619" s="274" t="str">
        <f>+'RT (20)'!B41</f>
        <v>Total payments in cash</v>
      </c>
      <c r="I619" s="274">
        <f>+'RT (20)'!C41</f>
        <v>0</v>
      </c>
      <c r="J619" s="274">
        <f>+'RT (20)'!D41</f>
        <v>1126811451</v>
      </c>
      <c r="K619" s="274">
        <f>+'RT (20)'!E41</f>
        <v>0</v>
      </c>
      <c r="L619" s="274">
        <f>+'RT (20)'!F41</f>
        <v>1126811451</v>
      </c>
      <c r="M619" s="274">
        <f>+'RT (20)'!G41</f>
        <v>0</v>
      </c>
      <c r="N619" s="274">
        <f>+'RT (20)'!H41</f>
        <v>1237198501.04</v>
      </c>
      <c r="O619" s="274">
        <f>+'RT (20)'!I41</f>
        <v>0</v>
      </c>
      <c r="P619" s="274">
        <f>+'RT (20)'!J41</f>
        <v>1237198501.04</v>
      </c>
      <c r="Q619" s="274">
        <f>+'RT (20)'!K41</f>
        <v>0</v>
      </c>
      <c r="R619" s="274">
        <f>+'RT (20)'!L41</f>
        <v>-110387050.03999999</v>
      </c>
      <c r="S619" s="274">
        <f>+'RT (20)'!M41</f>
        <v>0</v>
      </c>
      <c r="T619" s="178">
        <f t="shared" si="48"/>
        <v>0</v>
      </c>
      <c r="U619" s="19">
        <f t="shared" si="49"/>
        <v>-110387050.03999996</v>
      </c>
      <c r="V619" s="178">
        <f t="shared" si="50"/>
        <v>0</v>
      </c>
      <c r="W619" s="19">
        <f t="shared" si="51"/>
        <v>-110387050.03999999</v>
      </c>
    </row>
    <row r="620" spans="1:23" s="274" customFormat="1">
      <c r="A620" s="274">
        <v>21</v>
      </c>
      <c r="B620" s="274" t="e">
        <f>+'RT (21)'!#REF!</f>
        <v>#REF!</v>
      </c>
      <c r="C620" s="274" t="e">
        <f>+'RT (21)'!#REF!</f>
        <v>#REF!</v>
      </c>
      <c r="D620" s="274" t="e">
        <f>+'RT (21)'!#REF!</f>
        <v>#REF!</v>
      </c>
      <c r="E620" s="274" t="e">
        <f>+'RT (21)'!#REF!</f>
        <v>#REF!</v>
      </c>
      <c r="F620" s="274" t="e">
        <f>+'RT (21)'!#REF!</f>
        <v>#REF!</v>
      </c>
      <c r="G620" s="274">
        <f>+'RT (21)'!A9</f>
        <v>0</v>
      </c>
      <c r="H620" s="274" t="str">
        <f>+'RT (21)'!B9</f>
        <v>Payments in kind</v>
      </c>
      <c r="I620" s="274">
        <f>+'RT (21)'!C9</f>
        <v>0</v>
      </c>
      <c r="J620" s="274">
        <f>+'RT (21)'!D9</f>
        <v>0</v>
      </c>
      <c r="K620" s="274">
        <f>+'RT (21)'!E9</f>
        <v>0</v>
      </c>
      <c r="L620" s="274">
        <f>+'RT (21)'!F9</f>
        <v>0</v>
      </c>
      <c r="M620" s="274">
        <f>+'RT (21)'!G9</f>
        <v>0</v>
      </c>
      <c r="N620" s="274">
        <f>+'RT (21)'!H9</f>
        <v>0</v>
      </c>
      <c r="O620" s="274">
        <f>+'RT (21)'!I9</f>
        <v>0</v>
      </c>
      <c r="P620" s="274">
        <f>+'RT (21)'!J9</f>
        <v>0</v>
      </c>
      <c r="Q620" s="274">
        <f>+'RT (21)'!K9</f>
        <v>0</v>
      </c>
      <c r="R620" s="274">
        <f>+'RT (21)'!L9</f>
        <v>0</v>
      </c>
      <c r="S620" s="274">
        <f>+'RT (21)'!M9</f>
        <v>0</v>
      </c>
      <c r="T620" s="178">
        <f t="shared" ref="T620:T701" si="52">+IF((J620-N620)&gt;0,(J620-N620),0)</f>
        <v>0</v>
      </c>
      <c r="U620" s="19">
        <f t="shared" ref="U620:U701" si="53">+IF((J620-N620)&lt;=0,(J620-N620),0)</f>
        <v>0</v>
      </c>
      <c r="V620" s="178">
        <f t="shared" ref="V620:V701" si="54">+IF(R620&gt;0,R620,0)</f>
        <v>0</v>
      </c>
      <c r="W620" s="19">
        <f t="shared" ref="W620:W701" si="55">+IF(R620&lt;=0,R620,0)</f>
        <v>0</v>
      </c>
    </row>
    <row r="621" spans="1:23" s="274" customFormat="1">
      <c r="A621" s="274">
        <v>21</v>
      </c>
      <c r="B621" s="274" t="e">
        <f>+'RT (21)'!#REF!</f>
        <v>#REF!</v>
      </c>
      <c r="C621" s="274" t="e">
        <f>+'RT (21)'!#REF!</f>
        <v>#REF!</v>
      </c>
      <c r="D621" s="274" t="e">
        <f>+'RT (21)'!#REF!</f>
        <v>#REF!</v>
      </c>
      <c r="E621" s="274" t="e">
        <f>+'RT (21)'!#REF!</f>
        <v>#REF!</v>
      </c>
      <c r="F621" s="274" t="e">
        <f>+'RT (21)'!#REF!</f>
        <v>#REF!</v>
      </c>
      <c r="G621" s="274">
        <f>+'RT (21)'!A10</f>
        <v>0</v>
      </c>
      <c r="H621" s="274" t="str">
        <f>+'RT (21)'!B10</f>
        <v>Ferro Nickel</v>
      </c>
      <c r="I621" s="274">
        <f>+'RT (21)'!C10</f>
        <v>0</v>
      </c>
      <c r="J621" s="274">
        <f>+'RT (21)'!D10</f>
        <v>4600.33</v>
      </c>
      <c r="K621" s="274">
        <f>+'RT (21)'!E10</f>
        <v>0</v>
      </c>
      <c r="L621" s="274">
        <f>+'RT (21)'!F10</f>
        <v>4600.33</v>
      </c>
      <c r="M621" s="274">
        <f>+'RT (21)'!G10</f>
        <v>0</v>
      </c>
      <c r="N621" s="274">
        <f>+'RT (21)'!H10</f>
        <v>4612.93</v>
      </c>
      <c r="O621" s="274">
        <f>+'RT (21)'!I10</f>
        <v>0</v>
      </c>
      <c r="P621" s="274">
        <f>+'RT (21)'!J10</f>
        <v>4612.93</v>
      </c>
      <c r="Q621" s="274">
        <f>+'RT (21)'!K10</f>
        <v>0</v>
      </c>
      <c r="R621" s="274">
        <f>+'RT (21)'!L10</f>
        <v>-12.600000000000364</v>
      </c>
      <c r="S621" s="274">
        <f>+'RT (21)'!M10</f>
        <v>0</v>
      </c>
      <c r="T621" s="178">
        <f t="shared" si="52"/>
        <v>0</v>
      </c>
      <c r="U621" s="19">
        <f t="shared" si="53"/>
        <v>-12.600000000000364</v>
      </c>
      <c r="V621" s="178">
        <f t="shared" si="54"/>
        <v>0</v>
      </c>
      <c r="W621" s="19">
        <f t="shared" si="55"/>
        <v>-12.600000000000364</v>
      </c>
    </row>
    <row r="622" spans="1:23" s="274" customFormat="1">
      <c r="A622" s="274">
        <v>21</v>
      </c>
      <c r="B622" s="274" t="e">
        <f>+'RT (21)'!#REF!</f>
        <v>#REF!</v>
      </c>
      <c r="C622" s="274" t="e">
        <f>+'RT (21)'!#REF!</f>
        <v>#REF!</v>
      </c>
      <c r="D622" s="274" t="e">
        <f>+'RT (21)'!#REF!</f>
        <v>#REF!</v>
      </c>
      <c r="E622" s="274" t="e">
        <f>+'RT (21)'!#REF!</f>
        <v>#REF!</v>
      </c>
      <c r="F622" s="274" t="e">
        <f>+'RT (21)'!#REF!</f>
        <v>#REF!</v>
      </c>
      <c r="G622" s="274">
        <f>+'RT (21)'!A11</f>
        <v>1</v>
      </c>
      <c r="H622" s="274" t="str">
        <f>+'RT (21)'!B11</f>
        <v>Production Split (Government and SOEs share)</v>
      </c>
      <c r="I622" s="274">
        <f>+'RT (21)'!C11</f>
        <v>0</v>
      </c>
      <c r="J622" s="274">
        <f>+'RT (21)'!D11</f>
        <v>0</v>
      </c>
      <c r="K622" s="274">
        <f>+'RT (21)'!E11</f>
        <v>0</v>
      </c>
      <c r="L622" s="274">
        <f>+'RT (21)'!F11</f>
        <v>0</v>
      </c>
      <c r="M622" s="274">
        <f>+'RT (21)'!G11</f>
        <v>0</v>
      </c>
      <c r="N622" s="274">
        <f>+'RT (21)'!H11</f>
        <v>4612.93</v>
      </c>
      <c r="O622" s="274">
        <f>+'RT (21)'!I11</f>
        <v>0</v>
      </c>
      <c r="P622" s="274">
        <f>+'RT (21)'!J11</f>
        <v>4612.93</v>
      </c>
      <c r="Q622" s="274">
        <f>+'RT (21)'!K11</f>
        <v>0</v>
      </c>
      <c r="R622" s="274">
        <f>+'RT (21)'!L11</f>
        <v>-4612.93</v>
      </c>
      <c r="S622" s="274">
        <f>+'RT (21)'!M11</f>
        <v>0</v>
      </c>
      <c r="T622" s="178">
        <f t="shared" si="52"/>
        <v>0</v>
      </c>
      <c r="U622" s="19">
        <f t="shared" si="53"/>
        <v>-4612.93</v>
      </c>
      <c r="V622" s="178">
        <f t="shared" si="54"/>
        <v>0</v>
      </c>
      <c r="W622" s="19">
        <f t="shared" si="55"/>
        <v>-4612.93</v>
      </c>
    </row>
    <row r="623" spans="1:23" s="274" customFormat="1">
      <c r="A623" s="274">
        <v>21</v>
      </c>
      <c r="B623" s="274" t="e">
        <f>+'RT (21)'!#REF!</f>
        <v>#REF!</v>
      </c>
      <c r="C623" s="274" t="e">
        <f>+'RT (21)'!#REF!</f>
        <v>#REF!</v>
      </c>
      <c r="D623" s="274" t="e">
        <f>+'RT (21)'!#REF!</f>
        <v>#REF!</v>
      </c>
      <c r="E623" s="274" t="e">
        <f>+'RT (21)'!#REF!</f>
        <v>#REF!</v>
      </c>
      <c r="F623" s="274" t="e">
        <f>+'RT (21)'!#REF!</f>
        <v>#REF!</v>
      </c>
      <c r="G623" s="274">
        <f>+'RT (21)'!A12</f>
        <v>2</v>
      </c>
      <c r="H623" s="274" t="str">
        <f>+'RT (21)'!B12</f>
        <v>Royalties</v>
      </c>
      <c r="I623" s="274">
        <f>+'RT (21)'!C12</f>
        <v>0</v>
      </c>
      <c r="J623" s="274">
        <f>+'RT (21)'!D12</f>
        <v>4600.33</v>
      </c>
      <c r="K623" s="274">
        <f>+'RT (21)'!E12</f>
        <v>0</v>
      </c>
      <c r="L623" s="274">
        <f>+'RT (21)'!F12</f>
        <v>4600.33</v>
      </c>
      <c r="M623" s="274">
        <f>+'RT (21)'!G12</f>
        <v>0</v>
      </c>
      <c r="N623" s="274">
        <f>+'RT (21)'!H12</f>
        <v>0</v>
      </c>
      <c r="O623" s="274">
        <f>+'RT (21)'!I12</f>
        <v>0</v>
      </c>
      <c r="P623" s="274">
        <f>+'RT (21)'!J12</f>
        <v>0</v>
      </c>
      <c r="Q623" s="274">
        <f>+'RT (21)'!K12</f>
        <v>0</v>
      </c>
      <c r="R623" s="274">
        <f>+'RT (21)'!L12</f>
        <v>4600.33</v>
      </c>
      <c r="S623" s="274">
        <f>+'RT (21)'!M12</f>
        <v>0</v>
      </c>
      <c r="T623" s="178">
        <f t="shared" si="52"/>
        <v>4600.33</v>
      </c>
      <c r="U623" s="19">
        <f t="shared" si="53"/>
        <v>0</v>
      </c>
      <c r="V623" s="178">
        <f t="shared" si="54"/>
        <v>4600.33</v>
      </c>
      <c r="W623" s="19">
        <f t="shared" si="55"/>
        <v>0</v>
      </c>
    </row>
    <row r="624" spans="1:23" s="274" customFormat="1">
      <c r="A624" s="274">
        <v>21</v>
      </c>
      <c r="B624" s="274" t="e">
        <f>+'RT (21)'!#REF!</f>
        <v>#REF!</v>
      </c>
      <c r="C624" s="274" t="e">
        <f>+'RT (21)'!#REF!</f>
        <v>#REF!</v>
      </c>
      <c r="D624" s="274" t="e">
        <f>+'RT (21)'!#REF!</f>
        <v>#REF!</v>
      </c>
      <c r="E624" s="274" t="e">
        <f>+'RT (21)'!#REF!</f>
        <v>#REF!</v>
      </c>
      <c r="F624" s="274" t="e">
        <f>+'RT (21)'!#REF!</f>
        <v>#REF!</v>
      </c>
      <c r="G624" s="274">
        <f>+'RT (21)'!A13</f>
        <v>0</v>
      </c>
      <c r="H624" s="274" t="str">
        <f>+'RT (21)'!B13</f>
        <v>Payments in cash</v>
      </c>
      <c r="I624" s="274">
        <f>+'RT (21)'!C13</f>
        <v>0</v>
      </c>
      <c r="J624" s="274">
        <f>+'RT (21)'!D13</f>
        <v>0</v>
      </c>
      <c r="K624" s="274">
        <f>+'RT (21)'!E13</f>
        <v>0</v>
      </c>
      <c r="L624" s="274">
        <f>+'RT (21)'!F13</f>
        <v>0</v>
      </c>
      <c r="M624" s="274">
        <f>+'RT (21)'!G13</f>
        <v>0</v>
      </c>
      <c r="N624" s="274">
        <f>+'RT (21)'!H13</f>
        <v>0</v>
      </c>
      <c r="O624" s="274">
        <f>+'RT (21)'!I13</f>
        <v>0</v>
      </c>
      <c r="P624" s="274">
        <f>+'RT (21)'!J13</f>
        <v>0</v>
      </c>
      <c r="Q624" s="274">
        <f>+'RT (21)'!K13</f>
        <v>0</v>
      </c>
      <c r="R624" s="274">
        <f>+'RT (21)'!L13</f>
        <v>0</v>
      </c>
      <c r="S624" s="274">
        <f>+'RT (21)'!M13</f>
        <v>0</v>
      </c>
      <c r="T624" s="178">
        <f t="shared" si="52"/>
        <v>0</v>
      </c>
      <c r="U624" s="19">
        <f t="shared" si="53"/>
        <v>0</v>
      </c>
      <c r="V624" s="178">
        <f t="shared" si="54"/>
        <v>0</v>
      </c>
      <c r="W624" s="19">
        <f t="shared" si="55"/>
        <v>0</v>
      </c>
    </row>
    <row r="625" spans="1:23" s="274" customFormat="1">
      <c r="A625" s="274">
        <v>21</v>
      </c>
      <c r="B625" s="274" t="e">
        <f>+'RT (21)'!#REF!</f>
        <v>#REF!</v>
      </c>
      <c r="C625" s="274" t="e">
        <f>+'RT (21)'!#REF!</f>
        <v>#REF!</v>
      </c>
      <c r="D625" s="274" t="e">
        <f>+'RT (21)'!#REF!</f>
        <v>#REF!</v>
      </c>
      <c r="E625" s="274" t="e">
        <f>+'RT (21)'!#REF!</f>
        <v>#REF!</v>
      </c>
      <c r="F625" s="274" t="e">
        <f>+'RT (21)'!#REF!</f>
        <v>#REF!</v>
      </c>
      <c r="G625" s="274">
        <f>+'RT (21)'!A14</f>
        <v>0</v>
      </c>
      <c r="H625" s="274" t="str">
        <f>+'RT (21)'!B14</f>
        <v>MoF-IRD-Customs Department</v>
      </c>
      <c r="I625" s="274">
        <f>+'RT (21)'!C14</f>
        <v>0</v>
      </c>
      <c r="J625" s="274">
        <f>+'RT (21)'!D14</f>
        <v>1625045254</v>
      </c>
      <c r="K625" s="274">
        <f>+'RT (21)'!E14</f>
        <v>-1519916100</v>
      </c>
      <c r="L625" s="274">
        <f>+'RT (21)'!F14</f>
        <v>105129154</v>
      </c>
      <c r="M625" s="274">
        <f>+'RT (21)'!G14</f>
        <v>0</v>
      </c>
      <c r="N625" s="274">
        <f>+'RT (21)'!H14</f>
        <v>105296494</v>
      </c>
      <c r="O625" s="274">
        <f>+'RT (21)'!I14</f>
        <v>0</v>
      </c>
      <c r="P625" s="274">
        <f>+'RT (21)'!J14</f>
        <v>105296494</v>
      </c>
      <c r="Q625" s="274">
        <f>+'RT (21)'!K14</f>
        <v>0</v>
      </c>
      <c r="R625" s="274">
        <f>+'RT (21)'!L14</f>
        <v>-167340</v>
      </c>
      <c r="S625" s="274">
        <f>+'RT (21)'!M14</f>
        <v>0</v>
      </c>
      <c r="T625" s="178">
        <f t="shared" si="52"/>
        <v>1519748760</v>
      </c>
      <c r="U625" s="19">
        <f t="shared" si="53"/>
        <v>0</v>
      </c>
      <c r="V625" s="178">
        <f t="shared" si="54"/>
        <v>0</v>
      </c>
      <c r="W625" s="19">
        <f t="shared" si="55"/>
        <v>-167340</v>
      </c>
    </row>
    <row r="626" spans="1:23" s="274" customFormat="1">
      <c r="A626" s="274">
        <v>21</v>
      </c>
      <c r="B626" s="274" t="e">
        <f>+'RT (21)'!#REF!</f>
        <v>#REF!</v>
      </c>
      <c r="C626" s="274" t="e">
        <f>+'RT (21)'!#REF!</f>
        <v>#REF!</v>
      </c>
      <c r="D626" s="274" t="e">
        <f>+'RT (21)'!#REF!</f>
        <v>#REF!</v>
      </c>
      <c r="E626" s="274" t="e">
        <f>+'RT (21)'!#REF!</f>
        <v>#REF!</v>
      </c>
      <c r="F626" s="274" t="e">
        <f>+'RT (21)'!#REF!</f>
        <v>#REF!</v>
      </c>
      <c r="G626" s="274">
        <f>+'RT (21)'!A15</f>
        <v>1</v>
      </c>
      <c r="H626" s="274" t="str">
        <f>+'RT (21)'!B15</f>
        <v>Corporate Income Tax (CIT)</v>
      </c>
      <c r="I626" s="274">
        <f>+'RT (21)'!C15</f>
        <v>0</v>
      </c>
      <c r="J626" s="274">
        <f>+'RT (21)'!D15</f>
        <v>104979154</v>
      </c>
      <c r="K626" s="274">
        <f>+'RT (21)'!E15</f>
        <v>0</v>
      </c>
      <c r="L626" s="274">
        <f>+'RT (21)'!F15</f>
        <v>104979154</v>
      </c>
      <c r="M626" s="274">
        <f>+'RT (21)'!G15</f>
        <v>0</v>
      </c>
      <c r="N626" s="274">
        <f>+'RT (21)'!H15</f>
        <v>104979154</v>
      </c>
      <c r="O626" s="274">
        <f>+'RT (21)'!I15</f>
        <v>0</v>
      </c>
      <c r="P626" s="274">
        <f>+'RT (21)'!J15</f>
        <v>104979154</v>
      </c>
      <c r="Q626" s="274">
        <f>+'RT (21)'!K15</f>
        <v>0</v>
      </c>
      <c r="R626" s="274">
        <f>+'RT (21)'!L15</f>
        <v>0</v>
      </c>
      <c r="S626" s="274">
        <f>+'RT (21)'!M15</f>
        <v>0</v>
      </c>
      <c r="T626" s="178">
        <f t="shared" si="52"/>
        <v>0</v>
      </c>
      <c r="U626" s="19">
        <f t="shared" si="53"/>
        <v>0</v>
      </c>
      <c r="V626" s="178">
        <f t="shared" si="54"/>
        <v>0</v>
      </c>
      <c r="W626" s="19">
        <f t="shared" si="55"/>
        <v>0</v>
      </c>
    </row>
    <row r="627" spans="1:23" s="274" customFormat="1">
      <c r="A627" s="274">
        <v>21</v>
      </c>
      <c r="B627" s="274" t="e">
        <f>+'RT (21)'!#REF!</f>
        <v>#REF!</v>
      </c>
      <c r="C627" s="274" t="e">
        <f>+'RT (21)'!#REF!</f>
        <v>#REF!</v>
      </c>
      <c r="D627" s="274" t="e">
        <f>+'RT (21)'!#REF!</f>
        <v>#REF!</v>
      </c>
      <c r="E627" s="274" t="e">
        <f>+'RT (21)'!#REF!</f>
        <v>#REF!</v>
      </c>
      <c r="F627" s="274" t="e">
        <f>+'RT (21)'!#REF!</f>
        <v>#REF!</v>
      </c>
      <c r="G627" s="274">
        <f>+'RT (21)'!A16</f>
        <v>2</v>
      </c>
      <c r="H627" s="274" t="str">
        <f>+'RT (21)'!B16</f>
        <v>Commercial Tax</v>
      </c>
      <c r="I627" s="274">
        <f>+'RT (21)'!C16</f>
        <v>0</v>
      </c>
      <c r="J627" s="274">
        <f>+'RT (21)'!D16</f>
        <v>0</v>
      </c>
      <c r="K627" s="274">
        <f>+'RT (21)'!E16</f>
        <v>0</v>
      </c>
      <c r="L627" s="274">
        <f>+'RT (21)'!F16</f>
        <v>0</v>
      </c>
      <c r="M627" s="274">
        <f>+'RT (21)'!G16</f>
        <v>0</v>
      </c>
      <c r="N627" s="274">
        <f>+'RT (21)'!H16</f>
        <v>0</v>
      </c>
      <c r="O627" s="274">
        <f>+'RT (21)'!I16</f>
        <v>0</v>
      </c>
      <c r="P627" s="274">
        <f>+'RT (21)'!J16</f>
        <v>0</v>
      </c>
      <c r="Q627" s="274">
        <f>+'RT (21)'!K16</f>
        <v>0</v>
      </c>
      <c r="R627" s="274">
        <f>+'RT (21)'!L16</f>
        <v>0</v>
      </c>
      <c r="S627" s="274">
        <f>+'RT (21)'!M16</f>
        <v>0</v>
      </c>
      <c r="T627" s="178">
        <f t="shared" si="52"/>
        <v>0</v>
      </c>
      <c r="U627" s="19">
        <f t="shared" si="53"/>
        <v>0</v>
      </c>
      <c r="V627" s="178">
        <f t="shared" si="54"/>
        <v>0</v>
      </c>
      <c r="W627" s="19">
        <f t="shared" si="55"/>
        <v>0</v>
      </c>
    </row>
    <row r="628" spans="1:23" s="274" customFormat="1">
      <c r="A628" s="274">
        <v>21</v>
      </c>
      <c r="B628" s="274" t="e">
        <f>+'RT (21)'!#REF!</f>
        <v>#REF!</v>
      </c>
      <c r="C628" s="274" t="e">
        <f>+'RT (21)'!#REF!</f>
        <v>#REF!</v>
      </c>
      <c r="D628" s="274" t="e">
        <f>+'RT (21)'!#REF!</f>
        <v>#REF!</v>
      </c>
      <c r="E628" s="274" t="e">
        <f>+'RT (21)'!#REF!</f>
        <v>#REF!</v>
      </c>
      <c r="F628" s="274" t="e">
        <f>+'RT (21)'!#REF!</f>
        <v>#REF!</v>
      </c>
      <c r="G628" s="274">
        <f>+'RT (21)'!A17</f>
        <v>3</v>
      </c>
      <c r="H628" s="274" t="str">
        <f>+'RT (21)'!B17</f>
        <v>Commercial Tax on Imports</v>
      </c>
      <c r="I628" s="274">
        <f>+'RT (21)'!C17</f>
        <v>0</v>
      </c>
      <c r="J628" s="274">
        <f>+'RT (21)'!D17</f>
        <v>0</v>
      </c>
      <c r="K628" s="274">
        <f>+'RT (21)'!E17</f>
        <v>0</v>
      </c>
      <c r="L628" s="274">
        <f>+'RT (21)'!F17</f>
        <v>0</v>
      </c>
      <c r="M628" s="274">
        <f>+'RT (21)'!G17</f>
        <v>0</v>
      </c>
      <c r="N628" s="274">
        <f>+'RT (21)'!H17</f>
        <v>0</v>
      </c>
      <c r="O628" s="274">
        <f>+'RT (21)'!I17</f>
        <v>0</v>
      </c>
      <c r="P628" s="274">
        <f>+'RT (21)'!J17</f>
        <v>0</v>
      </c>
      <c r="Q628" s="274">
        <f>+'RT (21)'!K17</f>
        <v>0</v>
      </c>
      <c r="R628" s="274">
        <f>+'RT (21)'!L17</f>
        <v>0</v>
      </c>
      <c r="S628" s="274">
        <f>+'RT (21)'!M17</f>
        <v>0</v>
      </c>
      <c r="T628" s="178">
        <f t="shared" si="52"/>
        <v>0</v>
      </c>
      <c r="U628" s="19">
        <f t="shared" si="53"/>
        <v>0</v>
      </c>
      <c r="V628" s="178">
        <f t="shared" si="54"/>
        <v>0</v>
      </c>
      <c r="W628" s="19">
        <f t="shared" si="55"/>
        <v>0</v>
      </c>
    </row>
    <row r="629" spans="1:23" s="274" customFormat="1">
      <c r="A629" s="274">
        <v>21</v>
      </c>
      <c r="B629" s="274" t="e">
        <f>+'RT (21)'!#REF!</f>
        <v>#REF!</v>
      </c>
      <c r="C629" s="274" t="e">
        <f>+'RT (21)'!#REF!</f>
        <v>#REF!</v>
      </c>
      <c r="D629" s="274" t="e">
        <f>+'RT (21)'!#REF!</f>
        <v>#REF!</v>
      </c>
      <c r="E629" s="274" t="e">
        <f>+'RT (21)'!#REF!</f>
        <v>#REF!</v>
      </c>
      <c r="F629" s="274" t="e">
        <f>+'RT (21)'!#REF!</f>
        <v>#REF!</v>
      </c>
      <c r="G629" s="274">
        <f>+'RT (21)'!A18</f>
        <v>4</v>
      </c>
      <c r="H629" s="274" t="str">
        <f>+'RT (21)'!B18</f>
        <v>Customs Duties</v>
      </c>
      <c r="I629" s="274">
        <f>+'RT (21)'!C18</f>
        <v>0</v>
      </c>
      <c r="J629" s="274">
        <f>+'RT (21)'!D18</f>
        <v>0</v>
      </c>
      <c r="K629" s="274">
        <f>+'RT (21)'!E18</f>
        <v>0</v>
      </c>
      <c r="L629" s="274">
        <f>+'RT (21)'!F18</f>
        <v>0</v>
      </c>
      <c r="M629" s="274">
        <f>+'RT (21)'!G18</f>
        <v>0</v>
      </c>
      <c r="N629" s="274">
        <f>+'RT (21)'!H18</f>
        <v>317340</v>
      </c>
      <c r="O629" s="274">
        <f>+'RT (21)'!I18</f>
        <v>0</v>
      </c>
      <c r="P629" s="274">
        <f>+'RT (21)'!J18</f>
        <v>317340</v>
      </c>
      <c r="Q629" s="274">
        <f>+'RT (21)'!K18</f>
        <v>0</v>
      </c>
      <c r="R629" s="274">
        <f>+'RT (21)'!L18</f>
        <v>-317340</v>
      </c>
      <c r="S629" s="274" t="str">
        <f>+'RT (21)'!M18</f>
        <v>Tax not reported by the extractive company</v>
      </c>
      <c r="T629" s="178">
        <f t="shared" si="52"/>
        <v>0</v>
      </c>
      <c r="U629" s="19">
        <f t="shared" si="53"/>
        <v>-317340</v>
      </c>
      <c r="V629" s="178">
        <f t="shared" si="54"/>
        <v>0</v>
      </c>
      <c r="W629" s="19">
        <f t="shared" si="55"/>
        <v>-317340</v>
      </c>
    </row>
    <row r="630" spans="1:23" s="274" customFormat="1">
      <c r="A630" s="274">
        <v>21</v>
      </c>
      <c r="B630" s="274" t="e">
        <f>+'RT (21)'!#REF!</f>
        <v>#REF!</v>
      </c>
      <c r="C630" s="274" t="e">
        <f>+'RT (21)'!#REF!</f>
        <v>#REF!</v>
      </c>
      <c r="D630" s="274" t="e">
        <f>+'RT (21)'!#REF!</f>
        <v>#REF!</v>
      </c>
      <c r="E630" s="274" t="e">
        <f>+'RT (21)'!#REF!</f>
        <v>#REF!</v>
      </c>
      <c r="F630" s="274" t="e">
        <f>+'RT (21)'!#REF!</f>
        <v>#REF!</v>
      </c>
      <c r="G630" s="274">
        <f>+'RT (21)'!A19</f>
        <v>5</v>
      </c>
      <c r="H630" s="274" t="str">
        <f>+'RT (21)'!B19</f>
        <v>Stamp Duties</v>
      </c>
      <c r="I630" s="274">
        <f>+'RT (21)'!C19</f>
        <v>0</v>
      </c>
      <c r="J630" s="274">
        <f>+'RT (21)'!D19</f>
        <v>150000</v>
      </c>
      <c r="K630" s="274">
        <f>+'RT (21)'!E19</f>
        <v>0</v>
      </c>
      <c r="L630" s="274">
        <f>+'RT (21)'!F19</f>
        <v>150000</v>
      </c>
      <c r="M630" s="274">
        <f>+'RT (21)'!G19</f>
        <v>0</v>
      </c>
      <c r="N630" s="274">
        <f>+'RT (21)'!H19</f>
        <v>0</v>
      </c>
      <c r="O630" s="274">
        <f>+'RT (21)'!I19</f>
        <v>0</v>
      </c>
      <c r="P630" s="274">
        <f>+'RT (21)'!J19</f>
        <v>0</v>
      </c>
      <c r="Q630" s="274">
        <f>+'RT (21)'!K19</f>
        <v>0</v>
      </c>
      <c r="R630" s="274">
        <f>+'RT (21)'!L19</f>
        <v>150000</v>
      </c>
      <c r="S630" s="274" t="str">
        <f>+'RT (21)'!M19</f>
        <v>Tax not reported by the Govt Body</v>
      </c>
      <c r="T630" s="178">
        <f t="shared" si="52"/>
        <v>150000</v>
      </c>
      <c r="U630" s="19">
        <f t="shared" si="53"/>
        <v>0</v>
      </c>
      <c r="V630" s="178">
        <f t="shared" si="54"/>
        <v>150000</v>
      </c>
      <c r="W630" s="19">
        <f t="shared" si="55"/>
        <v>0</v>
      </c>
    </row>
    <row r="631" spans="1:23" s="274" customFormat="1">
      <c r="A631" s="274">
        <v>21</v>
      </c>
      <c r="B631" s="274" t="e">
        <f>+'RT (21)'!#REF!</f>
        <v>#REF!</v>
      </c>
      <c r="C631" s="274" t="e">
        <f>+'RT (21)'!#REF!</f>
        <v>#REF!</v>
      </c>
      <c r="D631" s="274" t="e">
        <f>+'RT (21)'!#REF!</f>
        <v>#REF!</v>
      </c>
      <c r="E631" s="274" t="e">
        <f>+'RT (21)'!#REF!</f>
        <v>#REF!</v>
      </c>
      <c r="F631" s="274" t="e">
        <f>+'RT (21)'!#REF!</f>
        <v>#REF!</v>
      </c>
      <c r="G631" s="274">
        <f>+'RT (21)'!A20</f>
        <v>6</v>
      </c>
      <c r="H631" s="274" t="str">
        <f>+'RT (21)'!B20</f>
        <v>Capital Gains Tax</v>
      </c>
      <c r="I631" s="274">
        <f>+'RT (21)'!C20</f>
        <v>0</v>
      </c>
      <c r="J631" s="274">
        <f>+'RT (21)'!D20</f>
        <v>0</v>
      </c>
      <c r="K631" s="274">
        <f>+'RT (21)'!E20</f>
        <v>0</v>
      </c>
      <c r="L631" s="274">
        <f>+'RT (21)'!F20</f>
        <v>0</v>
      </c>
      <c r="M631" s="274">
        <f>+'RT (21)'!G20</f>
        <v>0</v>
      </c>
      <c r="N631" s="274">
        <f>+'RT (21)'!H20</f>
        <v>0</v>
      </c>
      <c r="O631" s="274">
        <f>+'RT (21)'!I20</f>
        <v>0</v>
      </c>
      <c r="P631" s="274">
        <f>+'RT (21)'!J20</f>
        <v>0</v>
      </c>
      <c r="Q631" s="274">
        <f>+'RT (21)'!K20</f>
        <v>0</v>
      </c>
      <c r="R631" s="274">
        <f>+'RT (21)'!L20</f>
        <v>0</v>
      </c>
      <c r="S631" s="274">
        <f>+'RT (21)'!M20</f>
        <v>0</v>
      </c>
      <c r="T631" s="178">
        <f t="shared" si="52"/>
        <v>0</v>
      </c>
      <c r="U631" s="19">
        <f t="shared" si="53"/>
        <v>0</v>
      </c>
      <c r="V631" s="178">
        <f t="shared" si="54"/>
        <v>0</v>
      </c>
      <c r="W631" s="19">
        <f t="shared" si="55"/>
        <v>0</v>
      </c>
    </row>
    <row r="632" spans="1:23" s="274" customFormat="1">
      <c r="A632" s="274">
        <v>21</v>
      </c>
      <c r="B632" s="274" t="e">
        <f>+'RT (21)'!#REF!</f>
        <v>#REF!</v>
      </c>
      <c r="C632" s="274" t="e">
        <f>+'RT (21)'!#REF!</f>
        <v>#REF!</v>
      </c>
      <c r="D632" s="274" t="e">
        <f>+'RT (21)'!#REF!</f>
        <v>#REF!</v>
      </c>
      <c r="E632" s="274" t="e">
        <f>+'RT (21)'!#REF!</f>
        <v>#REF!</v>
      </c>
      <c r="F632" s="274" t="e">
        <f>+'RT (21)'!#REF!</f>
        <v>#REF!</v>
      </c>
      <c r="G632" s="274">
        <f>+'RT (21)'!A21</f>
        <v>7</v>
      </c>
      <c r="H632" s="274" t="str">
        <f>+'RT (21)'!B21</f>
        <v>Withholding Tax</v>
      </c>
      <c r="I632" s="274">
        <f>+'RT (21)'!C21</f>
        <v>0</v>
      </c>
      <c r="J632" s="274">
        <f>+'RT (21)'!D21</f>
        <v>0</v>
      </c>
      <c r="K632" s="274">
        <f>+'RT (21)'!E21</f>
        <v>0</v>
      </c>
      <c r="L632" s="274">
        <f>+'RT (21)'!F21</f>
        <v>0</v>
      </c>
      <c r="M632" s="274">
        <f>+'RT (21)'!G21</f>
        <v>0</v>
      </c>
      <c r="N632" s="274">
        <f>+'RT (21)'!H21</f>
        <v>0</v>
      </c>
      <c r="O632" s="274">
        <f>+'RT (21)'!I21</f>
        <v>0</v>
      </c>
      <c r="P632" s="274">
        <f>+'RT (21)'!J21</f>
        <v>0</v>
      </c>
      <c r="Q632" s="274">
        <f>+'RT (21)'!K21</f>
        <v>0</v>
      </c>
      <c r="R632" s="274">
        <f>+'RT (21)'!L21</f>
        <v>0</v>
      </c>
      <c r="S632" s="274">
        <f>+'RT (21)'!M21</f>
        <v>0</v>
      </c>
      <c r="T632" s="178">
        <f t="shared" si="52"/>
        <v>0</v>
      </c>
      <c r="U632" s="19">
        <f t="shared" si="53"/>
        <v>0</v>
      </c>
      <c r="V632" s="178">
        <f t="shared" si="54"/>
        <v>0</v>
      </c>
      <c r="W632" s="19">
        <f t="shared" si="55"/>
        <v>0</v>
      </c>
    </row>
    <row r="633" spans="1:23" s="274" customFormat="1">
      <c r="A633" s="274">
        <v>21</v>
      </c>
      <c r="B633" s="274" t="e">
        <f>+'RT (21)'!#REF!</f>
        <v>#REF!</v>
      </c>
      <c r="C633" s="274" t="e">
        <f>+'RT (21)'!#REF!</f>
        <v>#REF!</v>
      </c>
      <c r="D633" s="274" t="e">
        <f>+'RT (21)'!#REF!</f>
        <v>#REF!</v>
      </c>
      <c r="E633" s="274" t="e">
        <f>+'RT (21)'!#REF!</f>
        <v>#REF!</v>
      </c>
      <c r="F633" s="274" t="e">
        <f>+'RT (21)'!#REF!</f>
        <v>#REF!</v>
      </c>
      <c r="G633" s="274">
        <f>+'RT (21)'!A22</f>
        <v>8</v>
      </c>
      <c r="H633" s="274" t="str">
        <f>+'RT (21)'!B22</f>
        <v>Other significant payments (&gt; 50,000 USD)</v>
      </c>
      <c r="I633" s="274">
        <f>+'RT (21)'!C22</f>
        <v>0</v>
      </c>
      <c r="J633" s="274">
        <f>+'RT (21)'!D22</f>
        <v>1519916100</v>
      </c>
      <c r="K633" s="274">
        <f>+'RT (21)'!E22</f>
        <v>-1519916100</v>
      </c>
      <c r="L633" s="274">
        <f>+'RT (21)'!F22</f>
        <v>0</v>
      </c>
      <c r="M633" s="274">
        <f>+'RT (21)'!G22</f>
        <v>0</v>
      </c>
      <c r="N633" s="274">
        <f>+'RT (21)'!H22</f>
        <v>0</v>
      </c>
      <c r="O633" s="274">
        <f>+'RT (21)'!I22</f>
        <v>0</v>
      </c>
      <c r="P633" s="274">
        <f>+'RT (21)'!J22</f>
        <v>0</v>
      </c>
      <c r="Q633" s="274">
        <f>+'RT (21)'!K22</f>
        <v>0</v>
      </c>
      <c r="R633" s="274">
        <f>+'RT (21)'!L22</f>
        <v>0</v>
      </c>
      <c r="S633" s="274">
        <f>+'RT (21)'!M22</f>
        <v>0</v>
      </c>
      <c r="T633" s="178">
        <f t="shared" si="52"/>
        <v>1519916100</v>
      </c>
      <c r="U633" s="19">
        <f t="shared" si="53"/>
        <v>0</v>
      </c>
      <c r="V633" s="178">
        <f t="shared" si="54"/>
        <v>0</v>
      </c>
      <c r="W633" s="19">
        <f t="shared" si="55"/>
        <v>0</v>
      </c>
    </row>
    <row r="634" spans="1:23" s="274" customFormat="1">
      <c r="A634" s="274">
        <v>21</v>
      </c>
      <c r="B634" s="274" t="e">
        <f>+'RT (21)'!#REF!</f>
        <v>#REF!</v>
      </c>
      <c r="C634" s="274" t="e">
        <f>+'RT (21)'!#REF!</f>
        <v>#REF!</v>
      </c>
      <c r="D634" s="274" t="e">
        <f>+'RT (21)'!#REF!</f>
        <v>#REF!</v>
      </c>
      <c r="E634" s="274" t="e">
        <f>+'RT (21)'!#REF!</f>
        <v>#REF!</v>
      </c>
      <c r="F634" s="274" t="e">
        <f>+'RT (21)'!#REF!</f>
        <v>#REF!</v>
      </c>
      <c r="G634" s="274">
        <f>+'RT (21)'!A23</f>
        <v>0</v>
      </c>
      <c r="H634" s="274" t="str">
        <f>+'RT (21)'!B23</f>
        <v>MoM (ME 1-ME 2-ME 3)</v>
      </c>
      <c r="I634" s="274">
        <f>+'RT (21)'!C23</f>
        <v>0</v>
      </c>
      <c r="J634" s="274">
        <f>+'RT (21)'!D23</f>
        <v>0</v>
      </c>
      <c r="K634" s="274">
        <f>+'RT (21)'!E23</f>
        <v>0</v>
      </c>
      <c r="L634" s="274">
        <f>+'RT (21)'!F23</f>
        <v>0</v>
      </c>
      <c r="M634" s="274">
        <f>+'RT (21)'!G23</f>
        <v>0</v>
      </c>
      <c r="N634" s="274">
        <f>+'RT (21)'!H23</f>
        <v>1573845</v>
      </c>
      <c r="O634" s="274">
        <f>+'RT (21)'!I23</f>
        <v>0</v>
      </c>
      <c r="P634" s="274">
        <f>+'RT (21)'!J23</f>
        <v>1573845</v>
      </c>
      <c r="Q634" s="274">
        <f>+'RT (21)'!K23</f>
        <v>0</v>
      </c>
      <c r="R634" s="274">
        <f>+'RT (21)'!L23</f>
        <v>-1573845</v>
      </c>
      <c r="S634" s="274">
        <f>+'RT (21)'!M23</f>
        <v>0</v>
      </c>
      <c r="T634" s="178">
        <f t="shared" si="52"/>
        <v>0</v>
      </c>
      <c r="U634" s="19">
        <f t="shared" si="53"/>
        <v>-1573845</v>
      </c>
      <c r="V634" s="178">
        <f t="shared" si="54"/>
        <v>0</v>
      </c>
      <c r="W634" s="19">
        <f t="shared" si="55"/>
        <v>-1573845</v>
      </c>
    </row>
    <row r="635" spans="1:23" s="274" customFormat="1">
      <c r="A635" s="274">
        <v>21</v>
      </c>
      <c r="B635" s="274" t="e">
        <f>+'RT (21)'!#REF!</f>
        <v>#REF!</v>
      </c>
      <c r="C635" s="274" t="e">
        <f>+'RT (21)'!#REF!</f>
        <v>#REF!</v>
      </c>
      <c r="D635" s="274" t="e">
        <f>+'RT (21)'!#REF!</f>
        <v>#REF!</v>
      </c>
      <c r="E635" s="274" t="e">
        <f>+'RT (21)'!#REF!</f>
        <v>#REF!</v>
      </c>
      <c r="F635" s="274" t="e">
        <f>+'RT (21)'!#REF!</f>
        <v>#REF!</v>
      </c>
      <c r="G635" s="274">
        <f>+'RT (21)'!A24</f>
        <v>9</v>
      </c>
      <c r="H635" s="274" t="str">
        <f>+'RT (21)'!B24</f>
        <v>Royalties</v>
      </c>
      <c r="I635" s="274">
        <f>+'RT (21)'!C24</f>
        <v>0</v>
      </c>
      <c r="J635" s="274">
        <f>+'RT (21)'!D24</f>
        <v>0</v>
      </c>
      <c r="K635" s="274">
        <f>+'RT (21)'!E24</f>
        <v>0</v>
      </c>
      <c r="L635" s="274">
        <f>+'RT (21)'!F24</f>
        <v>0</v>
      </c>
      <c r="M635" s="274">
        <f>+'RT (21)'!G24</f>
        <v>0</v>
      </c>
      <c r="N635" s="274">
        <f>+'RT (21)'!H24</f>
        <v>0</v>
      </c>
      <c r="O635" s="274">
        <f>+'RT (21)'!I24</f>
        <v>0</v>
      </c>
      <c r="P635" s="274">
        <f>+'RT (21)'!J24</f>
        <v>0</v>
      </c>
      <c r="Q635" s="274">
        <f>+'RT (21)'!K24</f>
        <v>0</v>
      </c>
      <c r="R635" s="274">
        <f>+'RT (21)'!L24</f>
        <v>0</v>
      </c>
      <c r="S635" s="274">
        <f>+'RT (21)'!M24</f>
        <v>0</v>
      </c>
      <c r="T635" s="178">
        <f t="shared" si="52"/>
        <v>0</v>
      </c>
      <c r="U635" s="19">
        <f t="shared" si="53"/>
        <v>0</v>
      </c>
      <c r="V635" s="178">
        <f t="shared" si="54"/>
        <v>0</v>
      </c>
      <c r="W635" s="19">
        <f t="shared" si="55"/>
        <v>0</v>
      </c>
    </row>
    <row r="636" spans="1:23" s="274" customFormat="1">
      <c r="A636" s="274">
        <v>21</v>
      </c>
      <c r="B636" s="274" t="e">
        <f>+'RT (21)'!#REF!</f>
        <v>#REF!</v>
      </c>
      <c r="C636" s="274" t="e">
        <f>+'RT (21)'!#REF!</f>
        <v>#REF!</v>
      </c>
      <c r="D636" s="274" t="e">
        <f>+'RT (21)'!#REF!</f>
        <v>#REF!</v>
      </c>
      <c r="E636" s="274" t="e">
        <f>+'RT (21)'!#REF!</f>
        <v>#REF!</v>
      </c>
      <c r="F636" s="274" t="e">
        <f>+'RT (21)'!#REF!</f>
        <v>#REF!</v>
      </c>
      <c r="G636" s="274">
        <f>+'RT (21)'!A25</f>
        <v>10</v>
      </c>
      <c r="H636" s="274" t="str">
        <f>+'RT (21)'!B25</f>
        <v>Signature Bonus</v>
      </c>
      <c r="I636" s="274">
        <f>+'RT (21)'!C25</f>
        <v>0</v>
      </c>
      <c r="J636" s="274">
        <f>+'RT (21)'!D25</f>
        <v>0</v>
      </c>
      <c r="K636" s="274">
        <f>+'RT (21)'!E25</f>
        <v>0</v>
      </c>
      <c r="L636" s="274">
        <f>+'RT (21)'!F25</f>
        <v>0</v>
      </c>
      <c r="M636" s="274">
        <f>+'RT (21)'!G25</f>
        <v>0</v>
      </c>
      <c r="N636" s="274">
        <f>+'RT (21)'!H25</f>
        <v>1500000</v>
      </c>
      <c r="O636" s="274">
        <f>+'RT (21)'!I25</f>
        <v>0</v>
      </c>
      <c r="P636" s="274">
        <f>+'RT (21)'!J25</f>
        <v>1500000</v>
      </c>
      <c r="Q636" s="274">
        <f>+'RT (21)'!K25</f>
        <v>0</v>
      </c>
      <c r="R636" s="274">
        <f>+'RT (21)'!L25</f>
        <v>-1500000</v>
      </c>
      <c r="S636" s="274" t="str">
        <f>+'RT (21)'!M25</f>
        <v>Tax not reported by the extractive company</v>
      </c>
      <c r="T636" s="178">
        <f t="shared" si="52"/>
        <v>0</v>
      </c>
      <c r="U636" s="19">
        <f t="shared" si="53"/>
        <v>-1500000</v>
      </c>
      <c r="V636" s="178">
        <f t="shared" si="54"/>
        <v>0</v>
      </c>
      <c r="W636" s="19">
        <f t="shared" si="55"/>
        <v>-1500000</v>
      </c>
    </row>
    <row r="637" spans="1:23" s="274" customFormat="1">
      <c r="A637" s="274">
        <v>21</v>
      </c>
      <c r="B637" s="274" t="e">
        <f>+'RT (21)'!#REF!</f>
        <v>#REF!</v>
      </c>
      <c r="C637" s="274" t="e">
        <f>+'RT (21)'!#REF!</f>
        <v>#REF!</v>
      </c>
      <c r="D637" s="274" t="e">
        <f>+'RT (21)'!#REF!</f>
        <v>#REF!</v>
      </c>
      <c r="E637" s="274" t="e">
        <f>+'RT (21)'!#REF!</f>
        <v>#REF!</v>
      </c>
      <c r="F637" s="274" t="e">
        <f>+'RT (21)'!#REF!</f>
        <v>#REF!</v>
      </c>
      <c r="G637" s="274">
        <f>+'RT (21)'!A26</f>
        <v>11</v>
      </c>
      <c r="H637" s="274" t="str">
        <f>+'RT (21)'!B26</f>
        <v>Production Split</v>
      </c>
      <c r="I637" s="274">
        <f>+'RT (21)'!C26</f>
        <v>0</v>
      </c>
      <c r="J637" s="274">
        <f>+'RT (21)'!D26</f>
        <v>0</v>
      </c>
      <c r="K637" s="274">
        <f>+'RT (21)'!E26</f>
        <v>0</v>
      </c>
      <c r="L637" s="274">
        <f>+'RT (21)'!F26</f>
        <v>0</v>
      </c>
      <c r="M637" s="274">
        <f>+'RT (21)'!G26</f>
        <v>0</v>
      </c>
      <c r="N637" s="274">
        <f>+'RT (21)'!H26</f>
        <v>0</v>
      </c>
      <c r="O637" s="274">
        <f>+'RT (21)'!I26</f>
        <v>0</v>
      </c>
      <c r="P637" s="274">
        <f>+'RT (21)'!J26</f>
        <v>0</v>
      </c>
      <c r="Q637" s="274">
        <f>+'RT (21)'!K26</f>
        <v>0</v>
      </c>
      <c r="R637" s="274">
        <f>+'RT (21)'!L26</f>
        <v>0</v>
      </c>
      <c r="S637" s="274">
        <f>+'RT (21)'!M26</f>
        <v>0</v>
      </c>
      <c r="T637" s="178">
        <f t="shared" si="52"/>
        <v>0</v>
      </c>
      <c r="U637" s="19">
        <f t="shared" si="53"/>
        <v>0</v>
      </c>
      <c r="V637" s="178">
        <f t="shared" si="54"/>
        <v>0</v>
      </c>
      <c r="W637" s="19">
        <f t="shared" si="55"/>
        <v>0</v>
      </c>
    </row>
    <row r="638" spans="1:23" s="274" customFormat="1">
      <c r="A638" s="274">
        <v>21</v>
      </c>
      <c r="B638" s="274" t="e">
        <f>+'RT (21)'!#REF!</f>
        <v>#REF!</v>
      </c>
      <c r="C638" s="274" t="e">
        <f>+'RT (21)'!#REF!</f>
        <v>#REF!</v>
      </c>
      <c r="D638" s="274" t="e">
        <f>+'RT (21)'!#REF!</f>
        <v>#REF!</v>
      </c>
      <c r="E638" s="274" t="e">
        <f>+'RT (21)'!#REF!</f>
        <v>#REF!</v>
      </c>
      <c r="F638" s="274" t="e">
        <f>+'RT (21)'!#REF!</f>
        <v>#REF!</v>
      </c>
      <c r="G638" s="274">
        <f>+'RT (21)'!A27</f>
        <v>12</v>
      </c>
      <c r="H638" s="274" t="str">
        <f>+'RT (21)'!B27</f>
        <v>Dead Rent Fees</v>
      </c>
      <c r="I638" s="274">
        <f>+'RT (21)'!C27</f>
        <v>0</v>
      </c>
      <c r="J638" s="274">
        <f>+'RT (21)'!D27</f>
        <v>0</v>
      </c>
      <c r="K638" s="274">
        <f>+'RT (21)'!E27</f>
        <v>0</v>
      </c>
      <c r="L638" s="274">
        <f>+'RT (21)'!F27</f>
        <v>0</v>
      </c>
      <c r="M638" s="274">
        <f>+'RT (21)'!G27</f>
        <v>0</v>
      </c>
      <c r="N638" s="274">
        <f>+'RT (21)'!H27</f>
        <v>72845</v>
      </c>
      <c r="O638" s="274">
        <f>+'RT (21)'!I27</f>
        <v>0</v>
      </c>
      <c r="P638" s="274">
        <f>+'RT (21)'!J27</f>
        <v>72845</v>
      </c>
      <c r="Q638" s="274">
        <f>+'RT (21)'!K27</f>
        <v>0</v>
      </c>
      <c r="R638" s="274">
        <f>+'RT (21)'!L27</f>
        <v>-72845</v>
      </c>
      <c r="S638" s="274" t="str">
        <f>+'RT (21)'!M27</f>
        <v>Not material difference</v>
      </c>
      <c r="T638" s="178">
        <f t="shared" si="52"/>
        <v>0</v>
      </c>
      <c r="U638" s="19">
        <f t="shared" si="53"/>
        <v>-72845</v>
      </c>
      <c r="V638" s="178">
        <f t="shared" si="54"/>
        <v>0</v>
      </c>
      <c r="W638" s="19">
        <f t="shared" si="55"/>
        <v>-72845</v>
      </c>
    </row>
    <row r="639" spans="1:23" s="274" customFormat="1">
      <c r="A639" s="274">
        <v>21</v>
      </c>
      <c r="B639" s="274" t="e">
        <f>+'RT (21)'!#REF!</f>
        <v>#REF!</v>
      </c>
      <c r="C639" s="274" t="e">
        <f>+'RT (21)'!#REF!</f>
        <v>#REF!</v>
      </c>
      <c r="D639" s="274" t="e">
        <f>+'RT (21)'!#REF!</f>
        <v>#REF!</v>
      </c>
      <c r="E639" s="274" t="e">
        <f>+'RT (21)'!#REF!</f>
        <v>#REF!</v>
      </c>
      <c r="F639" s="274" t="e">
        <f>+'RT (21)'!#REF!</f>
        <v>#REF!</v>
      </c>
      <c r="G639" s="274">
        <f>+'RT (21)'!A28</f>
        <v>13</v>
      </c>
      <c r="H639" s="274" t="str">
        <f>+'RT (21)'!B28</f>
        <v>Licence Fees</v>
      </c>
      <c r="I639" s="274">
        <f>+'RT (21)'!C28</f>
        <v>0</v>
      </c>
      <c r="J639" s="274">
        <f>+'RT (21)'!D28</f>
        <v>0</v>
      </c>
      <c r="K639" s="274">
        <f>+'RT (21)'!E28</f>
        <v>0</v>
      </c>
      <c r="L639" s="274">
        <f>+'RT (21)'!F28</f>
        <v>0</v>
      </c>
      <c r="M639" s="274">
        <f>+'RT (21)'!G28</f>
        <v>0</v>
      </c>
      <c r="N639" s="274">
        <f>+'RT (21)'!H28</f>
        <v>1000</v>
      </c>
      <c r="O639" s="274">
        <f>+'RT (21)'!I28</f>
        <v>0</v>
      </c>
      <c r="P639" s="274">
        <f>+'RT (21)'!J28</f>
        <v>1000</v>
      </c>
      <c r="Q639" s="274">
        <f>+'RT (21)'!K28</f>
        <v>0</v>
      </c>
      <c r="R639" s="274">
        <f>+'RT (21)'!L28</f>
        <v>-1000</v>
      </c>
      <c r="S639" s="274" t="str">
        <f>+'RT (21)'!M28</f>
        <v>Not material difference</v>
      </c>
      <c r="T639" s="178">
        <f t="shared" si="52"/>
        <v>0</v>
      </c>
      <c r="U639" s="19">
        <f t="shared" si="53"/>
        <v>-1000</v>
      </c>
      <c r="V639" s="178">
        <f t="shared" si="54"/>
        <v>0</v>
      </c>
      <c r="W639" s="19">
        <f t="shared" si="55"/>
        <v>-1000</v>
      </c>
    </row>
    <row r="640" spans="1:23" s="274" customFormat="1">
      <c r="A640" s="274">
        <v>21</v>
      </c>
      <c r="B640" s="274" t="e">
        <f>+'RT (21)'!#REF!</f>
        <v>#REF!</v>
      </c>
      <c r="C640" s="274" t="e">
        <f>+'RT (21)'!#REF!</f>
        <v>#REF!</v>
      </c>
      <c r="D640" s="274" t="e">
        <f>+'RT (21)'!#REF!</f>
        <v>#REF!</v>
      </c>
      <c r="E640" s="274" t="e">
        <f>+'RT (21)'!#REF!</f>
        <v>#REF!</v>
      </c>
      <c r="F640" s="274" t="e">
        <f>+'RT (21)'!#REF!</f>
        <v>#REF!</v>
      </c>
      <c r="G640" s="274">
        <f>+'RT (21)'!A29</f>
        <v>14</v>
      </c>
      <c r="H640" s="274" t="str">
        <f>+'RT (21)'!B29</f>
        <v>Dividends</v>
      </c>
      <c r="I640" s="274">
        <f>+'RT (21)'!C29</f>
        <v>0</v>
      </c>
      <c r="J640" s="274">
        <f>+'RT (21)'!D29</f>
        <v>0</v>
      </c>
      <c r="K640" s="274">
        <f>+'RT (21)'!E29</f>
        <v>0</v>
      </c>
      <c r="L640" s="274">
        <f>+'RT (21)'!F29</f>
        <v>0</v>
      </c>
      <c r="M640" s="274">
        <f>+'RT (21)'!G29</f>
        <v>0</v>
      </c>
      <c r="N640" s="274">
        <f>+'RT (21)'!H29</f>
        <v>0</v>
      </c>
      <c r="O640" s="274">
        <f>+'RT (21)'!I29</f>
        <v>0</v>
      </c>
      <c r="P640" s="274">
        <f>+'RT (21)'!J29</f>
        <v>0</v>
      </c>
      <c r="Q640" s="274">
        <f>+'RT (21)'!K29</f>
        <v>0</v>
      </c>
      <c r="R640" s="274">
        <f>+'RT (21)'!L29</f>
        <v>0</v>
      </c>
      <c r="S640" s="274">
        <f>+'RT (21)'!M29</f>
        <v>0</v>
      </c>
      <c r="T640" s="178">
        <f t="shared" si="52"/>
        <v>0</v>
      </c>
      <c r="U640" s="19">
        <f t="shared" si="53"/>
        <v>0</v>
      </c>
      <c r="V640" s="178">
        <f t="shared" si="54"/>
        <v>0</v>
      </c>
      <c r="W640" s="19">
        <f t="shared" si="55"/>
        <v>0</v>
      </c>
    </row>
    <row r="641" spans="1:23" s="274" customFormat="1">
      <c r="A641" s="274">
        <v>21</v>
      </c>
      <c r="B641" s="274" t="e">
        <f>+'RT (21)'!#REF!</f>
        <v>#REF!</v>
      </c>
      <c r="C641" s="274" t="e">
        <f>+'RT (21)'!#REF!</f>
        <v>#REF!</v>
      </c>
      <c r="D641" s="274" t="e">
        <f>+'RT (21)'!#REF!</f>
        <v>#REF!</v>
      </c>
      <c r="E641" s="274" t="e">
        <f>+'RT (21)'!#REF!</f>
        <v>#REF!</v>
      </c>
      <c r="F641" s="274" t="e">
        <f>+'RT (21)'!#REF!</f>
        <v>#REF!</v>
      </c>
      <c r="G641" s="274">
        <f>+'RT (21)'!A30</f>
        <v>15</v>
      </c>
      <c r="H641" s="274" t="str">
        <f>+'RT (21)'!B30</f>
        <v>Land rental fees</v>
      </c>
      <c r="I641" s="274">
        <f>+'RT (21)'!C30</f>
        <v>0</v>
      </c>
      <c r="J641" s="274">
        <f>+'RT (21)'!D30</f>
        <v>0</v>
      </c>
      <c r="K641" s="274">
        <f>+'RT (21)'!E30</f>
        <v>0</v>
      </c>
      <c r="L641" s="274">
        <f>+'RT (21)'!F30</f>
        <v>0</v>
      </c>
      <c r="M641" s="274">
        <f>+'RT (21)'!G30</f>
        <v>0</v>
      </c>
      <c r="N641" s="274">
        <f>+'RT (21)'!H30</f>
        <v>0</v>
      </c>
      <c r="O641" s="274">
        <f>+'RT (21)'!I30</f>
        <v>0</v>
      </c>
      <c r="P641" s="274">
        <f>+'RT (21)'!J30</f>
        <v>0</v>
      </c>
      <c r="Q641" s="274">
        <f>+'RT (21)'!K30</f>
        <v>0</v>
      </c>
      <c r="R641" s="274">
        <f>+'RT (21)'!L30</f>
        <v>0</v>
      </c>
      <c r="S641" s="274">
        <f>+'RT (21)'!M30</f>
        <v>0</v>
      </c>
      <c r="T641" s="178">
        <f t="shared" si="52"/>
        <v>0</v>
      </c>
      <c r="U641" s="19">
        <f t="shared" si="53"/>
        <v>0</v>
      </c>
      <c r="V641" s="178">
        <f t="shared" si="54"/>
        <v>0</v>
      </c>
      <c r="W641" s="19">
        <f t="shared" si="55"/>
        <v>0</v>
      </c>
    </row>
    <row r="642" spans="1:23" s="274" customFormat="1">
      <c r="A642" s="274">
        <v>21</v>
      </c>
      <c r="B642" s="274" t="e">
        <f>+'RT (21)'!#REF!</f>
        <v>#REF!</v>
      </c>
      <c r="C642" s="274" t="e">
        <f>+'RT (21)'!#REF!</f>
        <v>#REF!</v>
      </c>
      <c r="D642" s="274" t="e">
        <f>+'RT (21)'!#REF!</f>
        <v>#REF!</v>
      </c>
      <c r="E642" s="274" t="e">
        <f>+'RT (21)'!#REF!</f>
        <v>#REF!</v>
      </c>
      <c r="F642" s="274" t="e">
        <f>+'RT (21)'!#REF!</f>
        <v>#REF!</v>
      </c>
      <c r="G642" s="274">
        <f>+'RT (21)'!A31</f>
        <v>16</v>
      </c>
      <c r="H642" s="274" t="str">
        <f>+'RT (21)'!B31</f>
        <v>Environmental / Plantation fees</v>
      </c>
      <c r="I642" s="274">
        <f>+'RT (21)'!C31</f>
        <v>0</v>
      </c>
      <c r="J642" s="274">
        <f>+'RT (21)'!D31</f>
        <v>0</v>
      </c>
      <c r="K642" s="274">
        <f>+'RT (21)'!E31</f>
        <v>0</v>
      </c>
      <c r="L642" s="274">
        <f>+'RT (21)'!F31</f>
        <v>0</v>
      </c>
      <c r="M642" s="274">
        <f>+'RT (21)'!G31</f>
        <v>0</v>
      </c>
      <c r="N642" s="274">
        <f>+'RT (21)'!H31</f>
        <v>0</v>
      </c>
      <c r="O642" s="274">
        <f>+'RT (21)'!I31</f>
        <v>0</v>
      </c>
      <c r="P642" s="274">
        <f>+'RT (21)'!J31</f>
        <v>0</v>
      </c>
      <c r="Q642" s="274">
        <f>+'RT (21)'!K31</f>
        <v>0</v>
      </c>
      <c r="R642" s="274">
        <f>+'RT (21)'!L31</f>
        <v>0</v>
      </c>
      <c r="S642" s="274">
        <f>+'RT (21)'!M31</f>
        <v>0</v>
      </c>
      <c r="T642" s="178">
        <f t="shared" si="52"/>
        <v>0</v>
      </c>
      <c r="U642" s="19">
        <f t="shared" si="53"/>
        <v>0</v>
      </c>
      <c r="V642" s="178">
        <f t="shared" si="54"/>
        <v>0</v>
      </c>
      <c r="W642" s="19">
        <f t="shared" si="55"/>
        <v>0</v>
      </c>
    </row>
    <row r="643" spans="1:23" s="274" customFormat="1">
      <c r="A643" s="274">
        <v>21</v>
      </c>
      <c r="B643" s="274" t="e">
        <f>+'RT (21)'!#REF!</f>
        <v>#REF!</v>
      </c>
      <c r="C643" s="274" t="e">
        <f>+'RT (21)'!#REF!</f>
        <v>#REF!</v>
      </c>
      <c r="D643" s="274" t="e">
        <f>+'RT (21)'!#REF!</f>
        <v>#REF!</v>
      </c>
      <c r="E643" s="274" t="e">
        <f>+'RT (21)'!#REF!</f>
        <v>#REF!</v>
      </c>
      <c r="F643" s="274" t="e">
        <f>+'RT (21)'!#REF!</f>
        <v>#REF!</v>
      </c>
      <c r="G643" s="274">
        <f>+'RT (21)'!A32</f>
        <v>17</v>
      </c>
      <c r="H643" s="274" t="str">
        <f>+'RT (21)'!B32</f>
        <v>Other significant payments (&gt; 50,000 USD)</v>
      </c>
      <c r="I643" s="274">
        <f>+'RT (21)'!C32</f>
        <v>0</v>
      </c>
      <c r="J643" s="274">
        <f>+'RT (21)'!D32</f>
        <v>0</v>
      </c>
      <c r="K643" s="274">
        <f>+'RT (21)'!E32</f>
        <v>0</v>
      </c>
      <c r="L643" s="274">
        <f>+'RT (21)'!F32</f>
        <v>0</v>
      </c>
      <c r="M643" s="274">
        <f>+'RT (21)'!G32</f>
        <v>0</v>
      </c>
      <c r="N643" s="274">
        <f>+'RT (21)'!H32</f>
        <v>0</v>
      </c>
      <c r="O643" s="274">
        <f>+'RT (21)'!I32</f>
        <v>0</v>
      </c>
      <c r="P643" s="274">
        <f>+'RT (21)'!J32</f>
        <v>0</v>
      </c>
      <c r="Q643" s="274">
        <f>+'RT (21)'!K32</f>
        <v>0</v>
      </c>
      <c r="R643" s="274">
        <f>+'RT (21)'!L32</f>
        <v>0</v>
      </c>
      <c r="S643" s="274">
        <f>+'RT (21)'!M32</f>
        <v>0</v>
      </c>
      <c r="T643" s="178">
        <f t="shared" si="52"/>
        <v>0</v>
      </c>
      <c r="U643" s="19">
        <f t="shared" si="53"/>
        <v>0</v>
      </c>
      <c r="V643" s="178">
        <f t="shared" si="54"/>
        <v>0</v>
      </c>
      <c r="W643" s="19">
        <f t="shared" si="55"/>
        <v>0</v>
      </c>
    </row>
    <row r="644" spans="1:23" s="274" customFormat="1">
      <c r="A644" s="274">
        <v>21</v>
      </c>
      <c r="B644" s="274" t="e">
        <f>+'RT (21)'!#REF!</f>
        <v>#REF!</v>
      </c>
      <c r="C644" s="274" t="e">
        <f>+'RT (21)'!#REF!</f>
        <v>#REF!</v>
      </c>
      <c r="D644" s="274" t="e">
        <f>+'RT (21)'!#REF!</f>
        <v>#REF!</v>
      </c>
      <c r="E644" s="274" t="e">
        <f>+'RT (21)'!#REF!</f>
        <v>#REF!</v>
      </c>
      <c r="F644" s="274" t="e">
        <f>+'RT (21)'!#REF!</f>
        <v>#REF!</v>
      </c>
      <c r="G644" s="274">
        <f>+'RT (21)'!A33</f>
        <v>0</v>
      </c>
      <c r="H644" s="274">
        <f>+'RT (21)'!B33</f>
        <v>0</v>
      </c>
      <c r="I644" s="274">
        <f>+'RT (21)'!C33</f>
        <v>0</v>
      </c>
      <c r="J644" s="274">
        <f>+'RT (21)'!D33</f>
        <v>0</v>
      </c>
      <c r="K644" s="274">
        <f>+'RT (21)'!E33</f>
        <v>0</v>
      </c>
      <c r="L644" s="274">
        <f>+'RT (21)'!F33</f>
        <v>0</v>
      </c>
      <c r="M644" s="274">
        <f>+'RT (21)'!G33</f>
        <v>0</v>
      </c>
      <c r="N644" s="274">
        <f>+'RT (21)'!H33</f>
        <v>0</v>
      </c>
      <c r="O644" s="274">
        <f>+'RT (21)'!I33</f>
        <v>0</v>
      </c>
      <c r="P644" s="274">
        <f>+'RT (21)'!J33</f>
        <v>0</v>
      </c>
      <c r="Q644" s="274">
        <f>+'RT (21)'!K33</f>
        <v>0</v>
      </c>
      <c r="R644" s="274">
        <f>+'RT (21)'!L33</f>
        <v>0</v>
      </c>
      <c r="S644" s="274">
        <f>+'RT (21)'!M33</f>
        <v>0</v>
      </c>
      <c r="T644" s="178">
        <f t="shared" si="52"/>
        <v>0</v>
      </c>
      <c r="U644" s="19">
        <f t="shared" si="53"/>
        <v>0</v>
      </c>
      <c r="V644" s="178">
        <f t="shared" si="54"/>
        <v>0</v>
      </c>
      <c r="W644" s="19">
        <f t="shared" si="55"/>
        <v>0</v>
      </c>
    </row>
    <row r="645" spans="1:23" s="274" customFormat="1">
      <c r="A645" s="274">
        <v>21</v>
      </c>
      <c r="B645" s="274" t="e">
        <f>+'RT (21)'!#REF!</f>
        <v>#REF!</v>
      </c>
      <c r="C645" s="274" t="e">
        <f>+'RT (21)'!#REF!</f>
        <v>#REF!</v>
      </c>
      <c r="D645" s="274" t="e">
        <f>+'RT (21)'!#REF!</f>
        <v>#REF!</v>
      </c>
      <c r="E645" s="274" t="e">
        <f>+'RT (21)'!#REF!</f>
        <v>#REF!</v>
      </c>
      <c r="F645" s="274" t="e">
        <f>+'RT (21)'!#REF!</f>
        <v>#REF!</v>
      </c>
      <c r="G645" s="274">
        <f>+'RT (21)'!A34</f>
        <v>0</v>
      </c>
      <c r="H645" s="274">
        <f>+'RT (21)'!B34</f>
        <v>0</v>
      </c>
      <c r="I645" s="274">
        <f>+'RT (21)'!C34</f>
        <v>0</v>
      </c>
      <c r="J645" s="274">
        <f>+'RT (21)'!D34</f>
        <v>0</v>
      </c>
      <c r="K645" s="274">
        <f>+'RT (21)'!E34</f>
        <v>0</v>
      </c>
      <c r="L645" s="274">
        <f>+'RT (21)'!F34</f>
        <v>0</v>
      </c>
      <c r="M645" s="274">
        <f>+'RT (21)'!G34</f>
        <v>0</v>
      </c>
      <c r="N645" s="274">
        <f>+'RT (21)'!H34</f>
        <v>0</v>
      </c>
      <c r="O645" s="274">
        <f>+'RT (21)'!I34</f>
        <v>0</v>
      </c>
      <c r="P645" s="274">
        <f>+'RT (21)'!J34</f>
        <v>0</v>
      </c>
      <c r="Q645" s="274">
        <f>+'RT (21)'!K34</f>
        <v>0</v>
      </c>
      <c r="R645" s="274">
        <f>+'RT (21)'!L34</f>
        <v>0</v>
      </c>
      <c r="S645" s="274">
        <f>+'RT (21)'!M34</f>
        <v>0</v>
      </c>
      <c r="T645" s="178">
        <f t="shared" si="52"/>
        <v>0</v>
      </c>
      <c r="U645" s="19">
        <f t="shared" si="53"/>
        <v>0</v>
      </c>
      <c r="V645" s="178">
        <f t="shared" si="54"/>
        <v>0</v>
      </c>
      <c r="W645" s="19">
        <f t="shared" si="55"/>
        <v>0</v>
      </c>
    </row>
    <row r="646" spans="1:23" s="274" customFormat="1">
      <c r="A646" s="274">
        <v>21</v>
      </c>
      <c r="B646" s="274" t="e">
        <f>+'RT (21)'!#REF!</f>
        <v>#REF!</v>
      </c>
      <c r="C646" s="274" t="e">
        <f>+'RT (21)'!#REF!</f>
        <v>#REF!</v>
      </c>
      <c r="D646" s="274" t="e">
        <f>+'RT (21)'!#REF!</f>
        <v>#REF!</v>
      </c>
      <c r="E646" s="274" t="e">
        <f>+'RT (21)'!#REF!</f>
        <v>#REF!</v>
      </c>
      <c r="F646" s="274" t="e">
        <f>+'RT (21)'!#REF!</f>
        <v>#REF!</v>
      </c>
      <c r="G646" s="274">
        <f>+'RT (21)'!A35</f>
        <v>0</v>
      </c>
      <c r="H646" s="274">
        <f>+'RT (21)'!B35</f>
        <v>0</v>
      </c>
      <c r="I646" s="274">
        <f>+'RT (21)'!C35</f>
        <v>0</v>
      </c>
      <c r="J646" s="274">
        <f>+'RT (21)'!D35</f>
        <v>0</v>
      </c>
      <c r="K646" s="274">
        <f>+'RT (21)'!E35</f>
        <v>0</v>
      </c>
      <c r="L646" s="274">
        <f>+'RT (21)'!F35</f>
        <v>0</v>
      </c>
      <c r="M646" s="274">
        <f>+'RT (21)'!G35</f>
        <v>0</v>
      </c>
      <c r="N646" s="274">
        <f>+'RT (21)'!H35</f>
        <v>0</v>
      </c>
      <c r="O646" s="274">
        <f>+'RT (21)'!I35</f>
        <v>0</v>
      </c>
      <c r="P646" s="274">
        <f>+'RT (21)'!J35</f>
        <v>0</v>
      </c>
      <c r="Q646" s="274">
        <f>+'RT (21)'!K35</f>
        <v>0</v>
      </c>
      <c r="R646" s="274">
        <f>+'RT (21)'!L35</f>
        <v>0</v>
      </c>
      <c r="S646" s="274">
        <f>+'RT (21)'!M35</f>
        <v>0</v>
      </c>
      <c r="T646" s="178">
        <f t="shared" si="52"/>
        <v>0</v>
      </c>
      <c r="U646" s="19">
        <f t="shared" si="53"/>
        <v>0</v>
      </c>
      <c r="V646" s="178">
        <f t="shared" si="54"/>
        <v>0</v>
      </c>
      <c r="W646" s="19">
        <f t="shared" si="55"/>
        <v>0</v>
      </c>
    </row>
    <row r="647" spans="1:23" s="274" customFormat="1">
      <c r="A647" s="274">
        <v>21</v>
      </c>
      <c r="B647" s="274" t="e">
        <f>+'RT (21)'!#REF!</f>
        <v>#REF!</v>
      </c>
      <c r="C647" s="274" t="e">
        <f>+'RT (21)'!#REF!</f>
        <v>#REF!</v>
      </c>
      <c r="D647" s="274" t="e">
        <f>+'RT (21)'!#REF!</f>
        <v>#REF!</v>
      </c>
      <c r="E647" s="274" t="e">
        <f>+'RT (21)'!#REF!</f>
        <v>#REF!</v>
      </c>
      <c r="F647" s="274" t="e">
        <f>+'RT (21)'!#REF!</f>
        <v>#REF!</v>
      </c>
      <c r="G647" s="274">
        <f>+'RT (21)'!A36</f>
        <v>0</v>
      </c>
      <c r="H647" s="274" t="str">
        <f>+'RT (21)'!B36</f>
        <v>States/regions</v>
      </c>
      <c r="I647" s="274">
        <f>+'RT (21)'!C36</f>
        <v>0</v>
      </c>
      <c r="J647" s="274">
        <f>+'RT (21)'!D36</f>
        <v>0</v>
      </c>
      <c r="K647" s="274">
        <f>+'RT (21)'!E36</f>
        <v>0</v>
      </c>
      <c r="L647" s="274">
        <f>+'RT (21)'!F36</f>
        <v>0</v>
      </c>
      <c r="M647" s="274">
        <f>+'RT (21)'!G36</f>
        <v>0</v>
      </c>
      <c r="N647" s="274">
        <f>+'RT (21)'!H36</f>
        <v>0</v>
      </c>
      <c r="O647" s="274">
        <f>+'RT (21)'!I36</f>
        <v>0</v>
      </c>
      <c r="P647" s="274">
        <f>+'RT (21)'!J36</f>
        <v>0</v>
      </c>
      <c r="Q647" s="274">
        <f>+'RT (21)'!K36</f>
        <v>0</v>
      </c>
      <c r="R647" s="274">
        <f>+'RT (21)'!L36</f>
        <v>0</v>
      </c>
      <c r="S647" s="274">
        <f>+'RT (21)'!M36</f>
        <v>0</v>
      </c>
      <c r="T647" s="178">
        <f t="shared" si="52"/>
        <v>0</v>
      </c>
      <c r="U647" s="19">
        <f t="shared" si="53"/>
        <v>0</v>
      </c>
      <c r="V647" s="178">
        <f t="shared" si="54"/>
        <v>0</v>
      </c>
      <c r="W647" s="19">
        <f t="shared" si="55"/>
        <v>0</v>
      </c>
    </row>
    <row r="648" spans="1:23" s="274" customFormat="1">
      <c r="A648" s="274">
        <v>21</v>
      </c>
      <c r="B648" s="274" t="e">
        <f>+'RT (21)'!#REF!</f>
        <v>#REF!</v>
      </c>
      <c r="C648" s="274" t="e">
        <f>+'RT (21)'!#REF!</f>
        <v>#REF!</v>
      </c>
      <c r="D648" s="274" t="e">
        <f>+'RT (21)'!#REF!</f>
        <v>#REF!</v>
      </c>
      <c r="E648" s="274" t="e">
        <f>+'RT (21)'!#REF!</f>
        <v>#REF!</v>
      </c>
      <c r="F648" s="274" t="e">
        <f>+'RT (21)'!#REF!</f>
        <v>#REF!</v>
      </c>
      <c r="G648" s="274">
        <f>+'RT (21)'!A37</f>
        <v>18</v>
      </c>
      <c r="H648" s="274" t="str">
        <f>+'RT (21)'!B37</f>
        <v>Contribution to the State/region social development fund</v>
      </c>
      <c r="I648" s="274">
        <f>+'RT (21)'!C37</f>
        <v>0</v>
      </c>
      <c r="J648" s="274">
        <f>+'RT (21)'!D37</f>
        <v>0</v>
      </c>
      <c r="K648" s="274">
        <f>+'RT (21)'!E37</f>
        <v>0</v>
      </c>
      <c r="L648" s="274">
        <f>+'RT (21)'!F37</f>
        <v>0</v>
      </c>
      <c r="M648" s="274">
        <f>+'RT (21)'!G37</f>
        <v>0</v>
      </c>
      <c r="N648" s="274">
        <f>+'RT (21)'!H37</f>
        <v>0</v>
      </c>
      <c r="O648" s="274">
        <f>+'RT (21)'!I37</f>
        <v>0</v>
      </c>
      <c r="P648" s="274">
        <f>+'RT (21)'!J37</f>
        <v>0</v>
      </c>
      <c r="Q648" s="274">
        <f>+'RT (21)'!K37</f>
        <v>0</v>
      </c>
      <c r="R648" s="274">
        <f>+'RT (21)'!L37</f>
        <v>0</v>
      </c>
      <c r="S648" s="274">
        <f>+'RT (21)'!M37</f>
        <v>0</v>
      </c>
      <c r="T648" s="178">
        <f t="shared" si="52"/>
        <v>0</v>
      </c>
      <c r="U648" s="19">
        <f t="shared" si="53"/>
        <v>0</v>
      </c>
      <c r="V648" s="178">
        <f t="shared" si="54"/>
        <v>0</v>
      </c>
      <c r="W648" s="19">
        <f t="shared" si="55"/>
        <v>0</v>
      </c>
    </row>
    <row r="649" spans="1:23" s="274" customFormat="1">
      <c r="A649" s="274">
        <v>21</v>
      </c>
      <c r="B649" s="274" t="e">
        <f>+'RT (21)'!#REF!</f>
        <v>#REF!</v>
      </c>
      <c r="C649" s="274" t="e">
        <f>+'RT (21)'!#REF!</f>
        <v>#REF!</v>
      </c>
      <c r="D649" s="274" t="e">
        <f>+'RT (21)'!#REF!</f>
        <v>#REF!</v>
      </c>
      <c r="E649" s="274" t="e">
        <f>+'RT (21)'!#REF!</f>
        <v>#REF!</v>
      </c>
      <c r="F649" s="274" t="e">
        <f>+'RT (21)'!#REF!</f>
        <v>#REF!</v>
      </c>
      <c r="G649" s="274">
        <f>+'RT (21)'!A38</f>
        <v>0</v>
      </c>
      <c r="H649" s="274" t="str">
        <f>+'RT (21)'!B38</f>
        <v>Social payments</v>
      </c>
      <c r="I649" s="274">
        <f>+'RT (21)'!C38</f>
        <v>0</v>
      </c>
      <c r="J649" s="274">
        <f>+'RT (21)'!D38</f>
        <v>500466069</v>
      </c>
      <c r="K649" s="274">
        <f>+'RT (21)'!E38</f>
        <v>0</v>
      </c>
      <c r="L649" s="274">
        <f>+'RT (21)'!F38</f>
        <v>500466069</v>
      </c>
      <c r="M649" s="274">
        <f>+'RT (21)'!G38</f>
        <v>0</v>
      </c>
      <c r="N649" s="274">
        <f>+'RT (21)'!H38</f>
        <v>0</v>
      </c>
      <c r="O649" s="274">
        <f>+'RT (21)'!I38</f>
        <v>0</v>
      </c>
      <c r="P649" s="274">
        <f>+'RT (21)'!J38</f>
        <v>0</v>
      </c>
      <c r="Q649" s="274">
        <f>+'RT (21)'!K38</f>
        <v>0</v>
      </c>
      <c r="R649" s="274">
        <f>+'RT (21)'!L38</f>
        <v>0</v>
      </c>
      <c r="S649" s="274">
        <f>+'RT (21)'!M38</f>
        <v>0</v>
      </c>
      <c r="T649" s="178">
        <f t="shared" si="52"/>
        <v>500466069</v>
      </c>
      <c r="U649" s="19">
        <f t="shared" si="53"/>
        <v>0</v>
      </c>
      <c r="V649" s="178">
        <f t="shared" si="54"/>
        <v>0</v>
      </c>
      <c r="W649" s="19">
        <f t="shared" si="55"/>
        <v>0</v>
      </c>
    </row>
    <row r="650" spans="1:23" s="274" customFormat="1">
      <c r="A650" s="274">
        <v>21</v>
      </c>
      <c r="B650" s="274" t="e">
        <f>+'RT (21)'!#REF!</f>
        <v>#REF!</v>
      </c>
      <c r="C650" s="274" t="e">
        <f>+'RT (21)'!#REF!</f>
        <v>#REF!</v>
      </c>
      <c r="D650" s="274" t="e">
        <f>+'RT (21)'!#REF!</f>
        <v>#REF!</v>
      </c>
      <c r="E650" s="274" t="e">
        <f>+'RT (21)'!#REF!</f>
        <v>#REF!</v>
      </c>
      <c r="F650" s="274" t="e">
        <f>+'RT (21)'!#REF!</f>
        <v>#REF!</v>
      </c>
      <c r="G650" s="274">
        <f>+'RT (21)'!A39</f>
        <v>19</v>
      </c>
      <c r="H650" s="274" t="str">
        <f>+'RT (21)'!B39</f>
        <v>Mandatory Corporate Social Responsibility</v>
      </c>
      <c r="I650" s="274">
        <f>+'RT (21)'!C39</f>
        <v>0</v>
      </c>
      <c r="J650" s="274">
        <f>+'RT (21)'!D39</f>
        <v>0</v>
      </c>
      <c r="K650" s="274">
        <f>+'RT (21)'!E39</f>
        <v>0</v>
      </c>
      <c r="L650" s="274">
        <f>+'RT (21)'!F39</f>
        <v>0</v>
      </c>
      <c r="M650" s="274">
        <f>+'RT (21)'!G39</f>
        <v>0</v>
      </c>
      <c r="N650" s="274">
        <f>+'RT (21)'!H39</f>
        <v>0</v>
      </c>
      <c r="O650" s="274">
        <f>+'RT (21)'!I39</f>
        <v>0</v>
      </c>
      <c r="P650" s="274">
        <f>+'RT (21)'!J39</f>
        <v>0</v>
      </c>
      <c r="Q650" s="274">
        <f>+'RT (21)'!K39</f>
        <v>0</v>
      </c>
      <c r="R650" s="274">
        <f>+'RT (21)'!L39</f>
        <v>0</v>
      </c>
      <c r="S650" s="274">
        <f>+'RT (21)'!M39</f>
        <v>0</v>
      </c>
      <c r="T650" s="178">
        <f t="shared" si="52"/>
        <v>0</v>
      </c>
      <c r="U650" s="19">
        <f t="shared" si="53"/>
        <v>0</v>
      </c>
      <c r="V650" s="178">
        <f t="shared" si="54"/>
        <v>0</v>
      </c>
      <c r="W650" s="19">
        <f t="shared" si="55"/>
        <v>0</v>
      </c>
    </row>
    <row r="651" spans="1:23" s="274" customFormat="1">
      <c r="A651" s="274">
        <v>21</v>
      </c>
      <c r="B651" s="274" t="e">
        <f>+'RT (21)'!#REF!</f>
        <v>#REF!</v>
      </c>
      <c r="C651" s="274" t="e">
        <f>+'RT (21)'!#REF!</f>
        <v>#REF!</v>
      </c>
      <c r="D651" s="274" t="e">
        <f>+'RT (21)'!#REF!</f>
        <v>#REF!</v>
      </c>
      <c r="E651" s="274" t="e">
        <f>+'RT (21)'!#REF!</f>
        <v>#REF!</v>
      </c>
      <c r="F651" s="274" t="e">
        <f>+'RT (21)'!#REF!</f>
        <v>#REF!</v>
      </c>
      <c r="G651" s="274">
        <f>+'RT (21)'!A40</f>
        <v>20</v>
      </c>
      <c r="H651" s="274" t="str">
        <f>+'RT (21)'!B40</f>
        <v>Voluntary Corporate Social Responsibility</v>
      </c>
      <c r="I651" s="274">
        <f>+'RT (21)'!C40</f>
        <v>0</v>
      </c>
      <c r="J651" s="274">
        <f>+'RT (21)'!D40</f>
        <v>500466069</v>
      </c>
      <c r="K651" s="274">
        <f>+'RT (21)'!E40</f>
        <v>0</v>
      </c>
      <c r="L651" s="274">
        <f>+'RT (21)'!F40</f>
        <v>500466069</v>
      </c>
      <c r="M651" s="274">
        <f>+'RT (21)'!G40</f>
        <v>0</v>
      </c>
      <c r="N651" s="274">
        <f>+'RT (21)'!H40</f>
        <v>0</v>
      </c>
      <c r="O651" s="274">
        <f>+'RT (21)'!I40</f>
        <v>0</v>
      </c>
      <c r="P651" s="274">
        <f>+'RT (21)'!J40</f>
        <v>0</v>
      </c>
      <c r="Q651" s="274">
        <f>+'RT (21)'!K40</f>
        <v>0</v>
      </c>
      <c r="R651" s="274">
        <f>+'RT (21)'!L40</f>
        <v>0</v>
      </c>
      <c r="S651" s="274">
        <f>+'RT (21)'!M40</f>
        <v>0</v>
      </c>
      <c r="T651" s="178">
        <f t="shared" si="52"/>
        <v>500466069</v>
      </c>
      <c r="U651" s="19">
        <f t="shared" si="53"/>
        <v>0</v>
      </c>
      <c r="V651" s="178">
        <f t="shared" si="54"/>
        <v>0</v>
      </c>
      <c r="W651" s="19">
        <f t="shared" si="55"/>
        <v>0</v>
      </c>
    </row>
    <row r="652" spans="1:23" s="274" customFormat="1">
      <c r="A652" s="274">
        <v>21</v>
      </c>
      <c r="B652" s="274" t="e">
        <f>+'RT (21)'!#REF!</f>
        <v>#REF!</v>
      </c>
      <c r="C652" s="274" t="e">
        <f>+'RT (21)'!#REF!</f>
        <v>#REF!</v>
      </c>
      <c r="D652" s="274" t="e">
        <f>+'RT (21)'!#REF!</f>
        <v>#REF!</v>
      </c>
      <c r="E652" s="274" t="e">
        <f>+'RT (21)'!#REF!</f>
        <v>#REF!</v>
      </c>
      <c r="F652" s="274" t="e">
        <f>+'RT (21)'!#REF!</f>
        <v>#REF!</v>
      </c>
      <c r="G652" s="274">
        <f>+'RT (21)'!A41</f>
        <v>0</v>
      </c>
      <c r="H652" s="274" t="str">
        <f>+'RT (21)'!B41</f>
        <v>Total payments in cash</v>
      </c>
      <c r="I652" s="274">
        <f>+'RT (21)'!C41</f>
        <v>0</v>
      </c>
      <c r="J652" s="274">
        <f>+'RT (21)'!D41</f>
        <v>1625045254</v>
      </c>
      <c r="K652" s="274">
        <f>+'RT (21)'!E41</f>
        <v>-1519916100</v>
      </c>
      <c r="L652" s="274">
        <f>+'RT (21)'!F41</f>
        <v>105129154</v>
      </c>
      <c r="M652" s="274">
        <f>+'RT (21)'!G41</f>
        <v>0</v>
      </c>
      <c r="N652" s="274">
        <f>+'RT (21)'!H41</f>
        <v>106870339</v>
      </c>
      <c r="O652" s="274">
        <f>+'RT (21)'!I41</f>
        <v>0</v>
      </c>
      <c r="P652" s="274">
        <f>+'RT (21)'!J41</f>
        <v>106870339</v>
      </c>
      <c r="Q652" s="274">
        <f>+'RT (21)'!K41</f>
        <v>0</v>
      </c>
      <c r="R652" s="274">
        <f>+'RT (21)'!L41</f>
        <v>-1741185</v>
      </c>
      <c r="S652" s="274">
        <f>+'RT (21)'!M41</f>
        <v>0</v>
      </c>
      <c r="T652" s="178">
        <f t="shared" si="52"/>
        <v>1518174915</v>
      </c>
      <c r="U652" s="19">
        <f t="shared" si="53"/>
        <v>0</v>
      </c>
      <c r="V652" s="178">
        <f t="shared" si="54"/>
        <v>0</v>
      </c>
      <c r="W652" s="19">
        <f t="shared" si="55"/>
        <v>-1741185</v>
      </c>
    </row>
    <row r="653" spans="1:23" s="274" customFormat="1">
      <c r="A653" s="274">
        <v>22</v>
      </c>
      <c r="B653" s="274" t="e">
        <f>+'RT (22)'!#REF!</f>
        <v>#REF!</v>
      </c>
      <c r="C653" s="274" t="e">
        <f>+'RT (22)'!#REF!</f>
        <v>#REF!</v>
      </c>
      <c r="D653" s="274" t="e">
        <f>+'RT (22)'!#REF!</f>
        <v>#REF!</v>
      </c>
      <c r="E653" s="274" t="e">
        <f>+'RT (22)'!#REF!</f>
        <v>#REF!</v>
      </c>
      <c r="F653" s="274" t="e">
        <f>+'RT (22)'!#REF!</f>
        <v>#REF!</v>
      </c>
      <c r="G653" s="274">
        <f>+'RT (22)'!A9</f>
        <v>0</v>
      </c>
      <c r="H653" s="274" t="str">
        <f>+'RT (22)'!B9</f>
        <v>Payments in kind</v>
      </c>
      <c r="I653" s="274">
        <f>+'RT (22)'!C9</f>
        <v>0</v>
      </c>
      <c r="J653" s="274">
        <f>+'RT (22)'!D9</f>
        <v>0</v>
      </c>
      <c r="K653" s="274">
        <f>+'RT (22)'!E9</f>
        <v>0</v>
      </c>
      <c r="L653" s="274">
        <f>+'RT (22)'!F9</f>
        <v>0</v>
      </c>
      <c r="M653" s="274">
        <f>+'RT (22)'!G9</f>
        <v>0</v>
      </c>
      <c r="N653" s="274">
        <f>+'RT (22)'!H9</f>
        <v>0</v>
      </c>
      <c r="O653" s="274">
        <f>+'RT (22)'!I9</f>
        <v>0</v>
      </c>
      <c r="P653" s="274">
        <f>+'RT (22)'!J9</f>
        <v>0</v>
      </c>
      <c r="Q653" s="274">
        <f>+'RT (22)'!K9</f>
        <v>0</v>
      </c>
      <c r="R653" s="274">
        <f>+'RT (22)'!L9</f>
        <v>0</v>
      </c>
      <c r="S653" s="274">
        <f>+'RT (22)'!M9</f>
        <v>0</v>
      </c>
      <c r="T653" s="178">
        <f t="shared" si="52"/>
        <v>0</v>
      </c>
      <c r="U653" s="19">
        <f t="shared" si="53"/>
        <v>0</v>
      </c>
      <c r="V653" s="178">
        <f t="shared" si="54"/>
        <v>0</v>
      </c>
      <c r="W653" s="19">
        <f t="shared" si="55"/>
        <v>0</v>
      </c>
    </row>
    <row r="654" spans="1:23" s="274" customFormat="1">
      <c r="A654" s="274">
        <v>22</v>
      </c>
      <c r="B654" s="274" t="e">
        <f>+'RT (22)'!#REF!</f>
        <v>#REF!</v>
      </c>
      <c r="C654" s="274" t="e">
        <f>+'RT (22)'!#REF!</f>
        <v>#REF!</v>
      </c>
      <c r="D654" s="274" t="e">
        <f>+'RT (22)'!#REF!</f>
        <v>#REF!</v>
      </c>
      <c r="E654" s="274" t="e">
        <f>+'RT (22)'!#REF!</f>
        <v>#REF!</v>
      </c>
      <c r="F654" s="274" t="e">
        <f>+'RT (22)'!#REF!</f>
        <v>#REF!</v>
      </c>
      <c r="G654" s="274">
        <f>+'RT (22)'!A10</f>
        <v>0</v>
      </c>
      <c r="H654" s="274" t="str">
        <f>+'RT (22)'!B10</f>
        <v>Ferro Nickel</v>
      </c>
      <c r="I654" s="274">
        <f>+'RT (22)'!C10</f>
        <v>0</v>
      </c>
      <c r="J654" s="274">
        <f>+'RT (22)'!D10</f>
        <v>2146</v>
      </c>
      <c r="K654" s="274">
        <f>+'RT (22)'!E10</f>
        <v>0</v>
      </c>
      <c r="L654" s="274">
        <f>+'RT (22)'!F10</f>
        <v>2146</v>
      </c>
      <c r="M654" s="274">
        <f>+'RT (22)'!G10</f>
        <v>0</v>
      </c>
      <c r="N654" s="274">
        <f>+'RT (22)'!H10</f>
        <v>2146</v>
      </c>
      <c r="O654" s="274">
        <f>+'RT (22)'!I10</f>
        <v>0</v>
      </c>
      <c r="P654" s="274">
        <f>+'RT (22)'!J10</f>
        <v>2146</v>
      </c>
      <c r="Q654" s="274">
        <f>+'RT (22)'!K10</f>
        <v>0</v>
      </c>
      <c r="R654" s="274">
        <f>+'RT (22)'!L10</f>
        <v>0</v>
      </c>
      <c r="S654" s="274">
        <f>+'RT (22)'!M10</f>
        <v>0</v>
      </c>
      <c r="T654" s="178">
        <f t="shared" si="52"/>
        <v>0</v>
      </c>
      <c r="U654" s="19">
        <f t="shared" si="53"/>
        <v>0</v>
      </c>
      <c r="V654" s="178">
        <f t="shared" si="54"/>
        <v>0</v>
      </c>
      <c r="W654" s="19">
        <f t="shared" si="55"/>
        <v>0</v>
      </c>
    </row>
    <row r="655" spans="1:23" s="274" customFormat="1">
      <c r="A655" s="274">
        <v>22</v>
      </c>
      <c r="B655" s="274" t="e">
        <f>+'RT (22)'!#REF!</f>
        <v>#REF!</v>
      </c>
      <c r="C655" s="274" t="e">
        <f>+'RT (22)'!#REF!</f>
        <v>#REF!</v>
      </c>
      <c r="D655" s="274" t="e">
        <f>+'RT (22)'!#REF!</f>
        <v>#REF!</v>
      </c>
      <c r="E655" s="274" t="e">
        <f>+'RT (22)'!#REF!</f>
        <v>#REF!</v>
      </c>
      <c r="F655" s="274" t="e">
        <f>+'RT (22)'!#REF!</f>
        <v>#REF!</v>
      </c>
      <c r="G655" s="274">
        <f>+'RT (22)'!A11</f>
        <v>1</v>
      </c>
      <c r="H655" s="274" t="str">
        <f>+'RT (22)'!B11</f>
        <v>Production Split (Government and SOEs share)</v>
      </c>
      <c r="I655" s="274">
        <f>+'RT (22)'!C11</f>
        <v>0</v>
      </c>
      <c r="J655" s="274">
        <f>+'RT (22)'!D11</f>
        <v>2146</v>
      </c>
      <c r="K655" s="274">
        <f>+'RT (22)'!E11</f>
        <v>0</v>
      </c>
      <c r="L655" s="274">
        <f>+'RT (22)'!F11</f>
        <v>2146</v>
      </c>
      <c r="M655" s="274">
        <f>+'RT (22)'!G11</f>
        <v>0</v>
      </c>
      <c r="N655" s="274">
        <f>+'RT (22)'!H11</f>
        <v>2146</v>
      </c>
      <c r="O655" s="274">
        <f>+'RT (22)'!I11</f>
        <v>0</v>
      </c>
      <c r="P655" s="274">
        <f>+'RT (22)'!J11</f>
        <v>2146</v>
      </c>
      <c r="Q655" s="274">
        <f>+'RT (22)'!K11</f>
        <v>0</v>
      </c>
      <c r="R655" s="274">
        <f>+'RT (22)'!L11</f>
        <v>0</v>
      </c>
      <c r="S655" s="274">
        <f>+'RT (22)'!M11</f>
        <v>0</v>
      </c>
      <c r="T655" s="178">
        <f t="shared" si="52"/>
        <v>0</v>
      </c>
      <c r="U655" s="19">
        <f t="shared" si="53"/>
        <v>0</v>
      </c>
      <c r="V655" s="178">
        <f t="shared" si="54"/>
        <v>0</v>
      </c>
      <c r="W655" s="19">
        <f t="shared" si="55"/>
        <v>0</v>
      </c>
    </row>
    <row r="656" spans="1:23" s="274" customFormat="1">
      <c r="A656" s="274">
        <v>22</v>
      </c>
      <c r="B656" s="274" t="e">
        <f>+'RT (22)'!#REF!</f>
        <v>#REF!</v>
      </c>
      <c r="C656" s="274" t="e">
        <f>+'RT (22)'!#REF!</f>
        <v>#REF!</v>
      </c>
      <c r="D656" s="274" t="e">
        <f>+'RT (22)'!#REF!</f>
        <v>#REF!</v>
      </c>
      <c r="E656" s="274" t="e">
        <f>+'RT (22)'!#REF!</f>
        <v>#REF!</v>
      </c>
      <c r="F656" s="274" t="e">
        <f>+'RT (22)'!#REF!</f>
        <v>#REF!</v>
      </c>
      <c r="G656" s="274">
        <f>+'RT (22)'!A12</f>
        <v>2</v>
      </c>
      <c r="H656" s="274" t="str">
        <f>+'RT (22)'!B12</f>
        <v>Royalties</v>
      </c>
      <c r="I656" s="274">
        <f>+'RT (22)'!C12</f>
        <v>0</v>
      </c>
      <c r="J656" s="274">
        <f>+'RT (22)'!D12</f>
        <v>0</v>
      </c>
      <c r="K656" s="274">
        <f>+'RT (22)'!E12</f>
        <v>0</v>
      </c>
      <c r="L656" s="274">
        <f>+'RT (22)'!F12</f>
        <v>0</v>
      </c>
      <c r="M656" s="274">
        <f>+'RT (22)'!G12</f>
        <v>0</v>
      </c>
      <c r="N656" s="274">
        <f>+'RT (22)'!H12</f>
        <v>0</v>
      </c>
      <c r="O656" s="274">
        <f>+'RT (22)'!I12</f>
        <v>0</v>
      </c>
      <c r="P656" s="274">
        <f>+'RT (22)'!J12</f>
        <v>0</v>
      </c>
      <c r="Q656" s="274">
        <f>+'RT (22)'!K12</f>
        <v>0</v>
      </c>
      <c r="R656" s="274">
        <f>+'RT (22)'!L12</f>
        <v>0</v>
      </c>
      <c r="S656" s="274">
        <f>+'RT (22)'!M12</f>
        <v>0</v>
      </c>
      <c r="T656" s="178">
        <f t="shared" si="52"/>
        <v>0</v>
      </c>
      <c r="U656" s="19">
        <f t="shared" si="53"/>
        <v>0</v>
      </c>
      <c r="V656" s="178">
        <f t="shared" si="54"/>
        <v>0</v>
      </c>
      <c r="W656" s="19">
        <f t="shared" si="55"/>
        <v>0</v>
      </c>
    </row>
    <row r="657" spans="1:23" s="274" customFormat="1">
      <c r="A657" s="274">
        <v>22</v>
      </c>
      <c r="B657" s="274" t="e">
        <f>+'RT (22)'!#REF!</f>
        <v>#REF!</v>
      </c>
      <c r="C657" s="274" t="e">
        <f>+'RT (22)'!#REF!</f>
        <v>#REF!</v>
      </c>
      <c r="D657" s="274" t="e">
        <f>+'RT (22)'!#REF!</f>
        <v>#REF!</v>
      </c>
      <c r="E657" s="274" t="e">
        <f>+'RT (22)'!#REF!</f>
        <v>#REF!</v>
      </c>
      <c r="F657" s="274" t="e">
        <f>+'RT (22)'!#REF!</f>
        <v>#REF!</v>
      </c>
      <c r="G657" s="274">
        <f>+'RT (22)'!A13</f>
        <v>0</v>
      </c>
      <c r="H657" s="274" t="str">
        <f>+'RT (22)'!B13</f>
        <v>Payments in cash</v>
      </c>
      <c r="I657" s="274">
        <f>+'RT (22)'!C13</f>
        <v>0</v>
      </c>
      <c r="J657" s="274">
        <f>+'RT (22)'!D13</f>
        <v>0</v>
      </c>
      <c r="K657" s="274">
        <f>+'RT (22)'!E13</f>
        <v>0</v>
      </c>
      <c r="L657" s="274">
        <f>+'RT (22)'!F13</f>
        <v>0</v>
      </c>
      <c r="M657" s="274">
        <f>+'RT (22)'!G13</f>
        <v>0</v>
      </c>
      <c r="N657" s="274">
        <f>+'RT (22)'!H13</f>
        <v>0</v>
      </c>
      <c r="O657" s="274">
        <f>+'RT (22)'!I13</f>
        <v>0</v>
      </c>
      <c r="P657" s="274">
        <f>+'RT (22)'!J13</f>
        <v>0</v>
      </c>
      <c r="Q657" s="274">
        <f>+'RT (22)'!K13</f>
        <v>0</v>
      </c>
      <c r="R657" s="274">
        <f>+'RT (22)'!L13</f>
        <v>0</v>
      </c>
      <c r="S657" s="274">
        <f>+'RT (22)'!M13</f>
        <v>0</v>
      </c>
      <c r="T657" s="178">
        <f t="shared" si="52"/>
        <v>0</v>
      </c>
      <c r="U657" s="19">
        <f t="shared" si="53"/>
        <v>0</v>
      </c>
      <c r="V657" s="178">
        <f t="shared" si="54"/>
        <v>0</v>
      </c>
      <c r="W657" s="19">
        <f t="shared" si="55"/>
        <v>0</v>
      </c>
    </row>
    <row r="658" spans="1:23" s="274" customFormat="1">
      <c r="A658" s="274">
        <v>22</v>
      </c>
      <c r="B658" s="274" t="e">
        <f>+'RT (22)'!#REF!</f>
        <v>#REF!</v>
      </c>
      <c r="C658" s="274" t="e">
        <f>+'RT (22)'!#REF!</f>
        <v>#REF!</v>
      </c>
      <c r="D658" s="274" t="e">
        <f>+'RT (22)'!#REF!</f>
        <v>#REF!</v>
      </c>
      <c r="E658" s="274" t="e">
        <f>+'RT (22)'!#REF!</f>
        <v>#REF!</v>
      </c>
      <c r="F658" s="274" t="e">
        <f>+'RT (22)'!#REF!</f>
        <v>#REF!</v>
      </c>
      <c r="G658" s="274">
        <f>+'RT (22)'!A14</f>
        <v>0</v>
      </c>
      <c r="H658" s="274" t="str">
        <f>+'RT (22)'!B14</f>
        <v>MoF-IRD-Customs Department</v>
      </c>
      <c r="I658" s="274">
        <f>+'RT (22)'!C14</f>
        <v>0</v>
      </c>
      <c r="J658" s="274">
        <f>+'RT (22)'!D14</f>
        <v>19820153</v>
      </c>
      <c r="K658" s="274">
        <f>+'RT (22)'!E14</f>
        <v>0</v>
      </c>
      <c r="L658" s="274">
        <f>+'RT (22)'!F14</f>
        <v>19820153</v>
      </c>
      <c r="M658" s="274">
        <f>+'RT (22)'!G14</f>
        <v>0</v>
      </c>
      <c r="N658" s="274">
        <f>+'RT (22)'!H14</f>
        <v>6611987.3600000003</v>
      </c>
      <c r="O658" s="274">
        <f>+'RT (22)'!I14</f>
        <v>0</v>
      </c>
      <c r="P658" s="274">
        <f>+'RT (22)'!J14</f>
        <v>6611987.3600000003</v>
      </c>
      <c r="Q658" s="274">
        <f>+'RT (22)'!K14</f>
        <v>0</v>
      </c>
      <c r="R658" s="274">
        <f>+'RT (22)'!L14</f>
        <v>13208165.640000001</v>
      </c>
      <c r="S658" s="274">
        <f>+'RT (22)'!M14</f>
        <v>0</v>
      </c>
      <c r="T658" s="178">
        <f t="shared" si="52"/>
        <v>13208165.640000001</v>
      </c>
      <c r="U658" s="19">
        <f t="shared" si="53"/>
        <v>0</v>
      </c>
      <c r="V658" s="178">
        <f t="shared" si="54"/>
        <v>13208165.640000001</v>
      </c>
      <c r="W658" s="19">
        <f t="shared" si="55"/>
        <v>0</v>
      </c>
    </row>
    <row r="659" spans="1:23" s="274" customFormat="1">
      <c r="A659" s="274">
        <v>22</v>
      </c>
      <c r="B659" s="274" t="e">
        <f>+'RT (22)'!#REF!</f>
        <v>#REF!</v>
      </c>
      <c r="C659" s="274" t="e">
        <f>+'RT (22)'!#REF!</f>
        <v>#REF!</v>
      </c>
      <c r="D659" s="274" t="e">
        <f>+'RT (22)'!#REF!</f>
        <v>#REF!</v>
      </c>
      <c r="E659" s="274" t="e">
        <f>+'RT (22)'!#REF!</f>
        <v>#REF!</v>
      </c>
      <c r="F659" s="274" t="e">
        <f>+'RT (22)'!#REF!</f>
        <v>#REF!</v>
      </c>
      <c r="G659" s="274">
        <f>+'RT (22)'!A15</f>
        <v>1</v>
      </c>
      <c r="H659" s="274" t="str">
        <f>+'RT (22)'!B15</f>
        <v>Corporate Income Tax (CIT)</v>
      </c>
      <c r="I659" s="274">
        <f>+'RT (22)'!C15</f>
        <v>0</v>
      </c>
      <c r="J659" s="274">
        <f>+'RT (22)'!D15</f>
        <v>2721587</v>
      </c>
      <c r="K659" s="274">
        <f>+'RT (22)'!E15</f>
        <v>0</v>
      </c>
      <c r="L659" s="274">
        <f>+'RT (22)'!F15</f>
        <v>2721587</v>
      </c>
      <c r="M659" s="274">
        <f>+'RT (22)'!G15</f>
        <v>0</v>
      </c>
      <c r="N659" s="274">
        <f>+'RT (22)'!H15</f>
        <v>0</v>
      </c>
      <c r="O659" s="274">
        <f>+'RT (22)'!I15</f>
        <v>0</v>
      </c>
      <c r="P659" s="274">
        <f>+'RT (22)'!J15</f>
        <v>0</v>
      </c>
      <c r="Q659" s="274">
        <f>+'RT (22)'!K15</f>
        <v>0</v>
      </c>
      <c r="R659" s="274">
        <f>+'RT (22)'!L15</f>
        <v>2721587</v>
      </c>
      <c r="S659" s="274" t="str">
        <f>+'RT (22)'!M15</f>
        <v>Not material difference</v>
      </c>
      <c r="T659" s="178">
        <f t="shared" si="52"/>
        <v>2721587</v>
      </c>
      <c r="U659" s="19">
        <f t="shared" si="53"/>
        <v>0</v>
      </c>
      <c r="V659" s="178">
        <f t="shared" si="54"/>
        <v>2721587</v>
      </c>
      <c r="W659" s="19">
        <f t="shared" si="55"/>
        <v>0</v>
      </c>
    </row>
    <row r="660" spans="1:23" s="274" customFormat="1">
      <c r="A660" s="274">
        <v>22</v>
      </c>
      <c r="B660" s="274" t="e">
        <f>+'RT (22)'!#REF!</f>
        <v>#REF!</v>
      </c>
      <c r="C660" s="274" t="e">
        <f>+'RT (22)'!#REF!</f>
        <v>#REF!</v>
      </c>
      <c r="D660" s="274" t="e">
        <f>+'RT (22)'!#REF!</f>
        <v>#REF!</v>
      </c>
      <c r="E660" s="274" t="e">
        <f>+'RT (22)'!#REF!</f>
        <v>#REF!</v>
      </c>
      <c r="F660" s="274" t="e">
        <f>+'RT (22)'!#REF!</f>
        <v>#REF!</v>
      </c>
      <c r="G660" s="274">
        <f>+'RT (22)'!A16</f>
        <v>2</v>
      </c>
      <c r="H660" s="274" t="str">
        <f>+'RT (22)'!B16</f>
        <v>Commercial Tax</v>
      </c>
      <c r="I660" s="274">
        <f>+'RT (22)'!C16</f>
        <v>0</v>
      </c>
      <c r="J660" s="274">
        <f>+'RT (22)'!D16</f>
        <v>0</v>
      </c>
      <c r="K660" s="274">
        <f>+'RT (22)'!E16</f>
        <v>0</v>
      </c>
      <c r="L660" s="274">
        <f>+'RT (22)'!F16</f>
        <v>0</v>
      </c>
      <c r="M660" s="274">
        <f>+'RT (22)'!G16</f>
        <v>0</v>
      </c>
      <c r="N660" s="274">
        <f>+'RT (22)'!H16</f>
        <v>0</v>
      </c>
      <c r="O660" s="274">
        <f>+'RT (22)'!I16</f>
        <v>0</v>
      </c>
      <c r="P660" s="274">
        <f>+'RT (22)'!J16</f>
        <v>0</v>
      </c>
      <c r="Q660" s="274">
        <f>+'RT (22)'!K16</f>
        <v>0</v>
      </c>
      <c r="R660" s="274">
        <f>+'RT (22)'!L16</f>
        <v>0</v>
      </c>
      <c r="S660" s="274">
        <f>+'RT (22)'!M16</f>
        <v>0</v>
      </c>
      <c r="T660" s="178">
        <f t="shared" si="52"/>
        <v>0</v>
      </c>
      <c r="U660" s="19">
        <f t="shared" si="53"/>
        <v>0</v>
      </c>
      <c r="V660" s="178">
        <f t="shared" si="54"/>
        <v>0</v>
      </c>
      <c r="W660" s="19">
        <f t="shared" si="55"/>
        <v>0</v>
      </c>
    </row>
    <row r="661" spans="1:23" s="274" customFormat="1">
      <c r="A661" s="274">
        <v>22</v>
      </c>
      <c r="B661" s="274" t="e">
        <f>+'RT (22)'!#REF!</f>
        <v>#REF!</v>
      </c>
      <c r="C661" s="274" t="e">
        <f>+'RT (22)'!#REF!</f>
        <v>#REF!</v>
      </c>
      <c r="D661" s="274" t="e">
        <f>+'RT (22)'!#REF!</f>
        <v>#REF!</v>
      </c>
      <c r="E661" s="274" t="e">
        <f>+'RT (22)'!#REF!</f>
        <v>#REF!</v>
      </c>
      <c r="F661" s="274" t="e">
        <f>+'RT (22)'!#REF!</f>
        <v>#REF!</v>
      </c>
      <c r="G661" s="274">
        <f>+'RT (22)'!A17</f>
        <v>3</v>
      </c>
      <c r="H661" s="274" t="str">
        <f>+'RT (22)'!B17</f>
        <v>Commercial Tax on Imports</v>
      </c>
      <c r="I661" s="274">
        <f>+'RT (22)'!C17</f>
        <v>0</v>
      </c>
      <c r="J661" s="274">
        <f>+'RT (22)'!D17</f>
        <v>12258617</v>
      </c>
      <c r="K661" s="274">
        <f>+'RT (22)'!E17</f>
        <v>0</v>
      </c>
      <c r="L661" s="274">
        <f>+'RT (22)'!F17</f>
        <v>12258617</v>
      </c>
      <c r="M661" s="274">
        <f>+'RT (22)'!G17</f>
        <v>0</v>
      </c>
      <c r="N661" s="274">
        <f>+'RT (22)'!H17</f>
        <v>0</v>
      </c>
      <c r="O661" s="274">
        <f>+'RT (22)'!I17</f>
        <v>0</v>
      </c>
      <c r="P661" s="274">
        <f>+'RT (22)'!J17</f>
        <v>0</v>
      </c>
      <c r="Q661" s="274">
        <f>+'RT (22)'!K17</f>
        <v>0</v>
      </c>
      <c r="R661" s="274">
        <f>+'RT (22)'!L17</f>
        <v>12258617</v>
      </c>
      <c r="S661" s="274" t="str">
        <f>+'RT (22)'!M17</f>
        <v>Tax not reported by the Govt Body</v>
      </c>
      <c r="T661" s="178">
        <f t="shared" si="52"/>
        <v>12258617</v>
      </c>
      <c r="U661" s="19">
        <f t="shared" si="53"/>
        <v>0</v>
      </c>
      <c r="V661" s="178">
        <f t="shared" si="54"/>
        <v>12258617</v>
      </c>
      <c r="W661" s="19">
        <f t="shared" si="55"/>
        <v>0</v>
      </c>
    </row>
    <row r="662" spans="1:23" s="274" customFormat="1">
      <c r="A662" s="274">
        <v>22</v>
      </c>
      <c r="B662" s="274" t="e">
        <f>+'RT (22)'!#REF!</f>
        <v>#REF!</v>
      </c>
      <c r="C662" s="274" t="e">
        <f>+'RT (22)'!#REF!</f>
        <v>#REF!</v>
      </c>
      <c r="D662" s="274" t="e">
        <f>+'RT (22)'!#REF!</f>
        <v>#REF!</v>
      </c>
      <c r="E662" s="274" t="e">
        <f>+'RT (22)'!#REF!</f>
        <v>#REF!</v>
      </c>
      <c r="F662" s="274" t="e">
        <f>+'RT (22)'!#REF!</f>
        <v>#REF!</v>
      </c>
      <c r="G662" s="274">
        <f>+'RT (22)'!A18</f>
        <v>4</v>
      </c>
      <c r="H662" s="274" t="str">
        <f>+'RT (22)'!B18</f>
        <v>Customs Duties</v>
      </c>
      <c r="I662" s="274">
        <f>+'RT (22)'!C18</f>
        <v>0</v>
      </c>
      <c r="J662" s="274">
        <f>+'RT (22)'!D18</f>
        <v>0</v>
      </c>
      <c r="K662" s="274">
        <f>+'RT (22)'!E18</f>
        <v>0</v>
      </c>
      <c r="L662" s="274">
        <f>+'RT (22)'!F18</f>
        <v>0</v>
      </c>
      <c r="M662" s="274">
        <f>+'RT (22)'!G18</f>
        <v>0</v>
      </c>
      <c r="N662" s="274">
        <f>+'RT (22)'!H18</f>
        <v>3890402.3600000003</v>
      </c>
      <c r="O662" s="274">
        <f>+'RT (22)'!I18</f>
        <v>0</v>
      </c>
      <c r="P662" s="274">
        <f>+'RT (22)'!J18</f>
        <v>3890402.3600000003</v>
      </c>
      <c r="Q662" s="274">
        <f>+'RT (22)'!K18</f>
        <v>0</v>
      </c>
      <c r="R662" s="274">
        <f>+'RT (22)'!L18</f>
        <v>-3890402.3600000003</v>
      </c>
      <c r="S662" s="274" t="str">
        <f>+'RT (22)'!M18</f>
        <v>Not material difference</v>
      </c>
      <c r="T662" s="178">
        <f t="shared" si="52"/>
        <v>0</v>
      </c>
      <c r="U662" s="19">
        <f t="shared" si="53"/>
        <v>-3890402.3600000003</v>
      </c>
      <c r="V662" s="178">
        <f t="shared" si="54"/>
        <v>0</v>
      </c>
      <c r="W662" s="19">
        <f t="shared" si="55"/>
        <v>-3890402.3600000003</v>
      </c>
    </row>
    <row r="663" spans="1:23" s="274" customFormat="1">
      <c r="A663" s="274">
        <v>22</v>
      </c>
      <c r="B663" s="274" t="e">
        <f>+'RT (22)'!#REF!</f>
        <v>#REF!</v>
      </c>
      <c r="C663" s="274" t="e">
        <f>+'RT (22)'!#REF!</f>
        <v>#REF!</v>
      </c>
      <c r="D663" s="274" t="e">
        <f>+'RT (22)'!#REF!</f>
        <v>#REF!</v>
      </c>
      <c r="E663" s="274" t="e">
        <f>+'RT (22)'!#REF!</f>
        <v>#REF!</v>
      </c>
      <c r="F663" s="274" t="e">
        <f>+'RT (22)'!#REF!</f>
        <v>#REF!</v>
      </c>
      <c r="G663" s="274">
        <f>+'RT (22)'!A19</f>
        <v>5</v>
      </c>
      <c r="H663" s="274" t="str">
        <f>+'RT (22)'!B19</f>
        <v>Stamp Duties</v>
      </c>
      <c r="I663" s="274">
        <f>+'RT (22)'!C19</f>
        <v>0</v>
      </c>
      <c r="J663" s="274">
        <f>+'RT (22)'!D19</f>
        <v>0</v>
      </c>
      <c r="K663" s="274">
        <f>+'RT (22)'!E19</f>
        <v>0</v>
      </c>
      <c r="L663" s="274">
        <f>+'RT (22)'!F19</f>
        <v>0</v>
      </c>
      <c r="M663" s="274">
        <f>+'RT (22)'!G19</f>
        <v>0</v>
      </c>
      <c r="N663" s="274">
        <f>+'RT (22)'!H19</f>
        <v>0</v>
      </c>
      <c r="O663" s="274">
        <f>+'RT (22)'!I19</f>
        <v>0</v>
      </c>
      <c r="P663" s="274">
        <f>+'RT (22)'!J19</f>
        <v>0</v>
      </c>
      <c r="Q663" s="274">
        <f>+'RT (22)'!K19</f>
        <v>0</v>
      </c>
      <c r="R663" s="274">
        <f>+'RT (22)'!L19</f>
        <v>0</v>
      </c>
      <c r="S663" s="274">
        <f>+'RT (22)'!M19</f>
        <v>0</v>
      </c>
      <c r="T663" s="178">
        <f t="shared" si="52"/>
        <v>0</v>
      </c>
      <c r="U663" s="19">
        <f t="shared" si="53"/>
        <v>0</v>
      </c>
      <c r="V663" s="178">
        <f t="shared" si="54"/>
        <v>0</v>
      </c>
      <c r="W663" s="19">
        <f t="shared" si="55"/>
        <v>0</v>
      </c>
    </row>
    <row r="664" spans="1:23" s="274" customFormat="1">
      <c r="A664" s="274">
        <v>22</v>
      </c>
      <c r="B664" s="274" t="e">
        <f>+'RT (22)'!#REF!</f>
        <v>#REF!</v>
      </c>
      <c r="C664" s="274" t="e">
        <f>+'RT (22)'!#REF!</f>
        <v>#REF!</v>
      </c>
      <c r="D664" s="274" t="e">
        <f>+'RT (22)'!#REF!</f>
        <v>#REF!</v>
      </c>
      <c r="E664" s="274" t="e">
        <f>+'RT (22)'!#REF!</f>
        <v>#REF!</v>
      </c>
      <c r="F664" s="274" t="e">
        <f>+'RT (22)'!#REF!</f>
        <v>#REF!</v>
      </c>
      <c r="G664" s="274">
        <f>+'RT (22)'!A20</f>
        <v>6</v>
      </c>
      <c r="H664" s="274" t="str">
        <f>+'RT (22)'!B20</f>
        <v>Capital Gains Tax</v>
      </c>
      <c r="I664" s="274">
        <f>+'RT (22)'!C20</f>
        <v>0</v>
      </c>
      <c r="J664" s="274">
        <f>+'RT (22)'!D20</f>
        <v>0</v>
      </c>
      <c r="K664" s="274">
        <f>+'RT (22)'!E20</f>
        <v>0</v>
      </c>
      <c r="L664" s="274">
        <f>+'RT (22)'!F20</f>
        <v>0</v>
      </c>
      <c r="M664" s="274">
        <f>+'RT (22)'!G20</f>
        <v>0</v>
      </c>
      <c r="N664" s="274">
        <f>+'RT (22)'!H20</f>
        <v>0</v>
      </c>
      <c r="O664" s="274">
        <f>+'RT (22)'!I20</f>
        <v>0</v>
      </c>
      <c r="P664" s="274">
        <f>+'RT (22)'!J20</f>
        <v>0</v>
      </c>
      <c r="Q664" s="274">
        <f>+'RT (22)'!K20</f>
        <v>0</v>
      </c>
      <c r="R664" s="274">
        <f>+'RT (22)'!L20</f>
        <v>0</v>
      </c>
      <c r="S664" s="274">
        <f>+'RT (22)'!M20</f>
        <v>0</v>
      </c>
      <c r="T664" s="178">
        <f t="shared" si="52"/>
        <v>0</v>
      </c>
      <c r="U664" s="19">
        <f t="shared" si="53"/>
        <v>0</v>
      </c>
      <c r="V664" s="178">
        <f t="shared" si="54"/>
        <v>0</v>
      </c>
      <c r="W664" s="19">
        <f t="shared" si="55"/>
        <v>0</v>
      </c>
    </row>
    <row r="665" spans="1:23" s="274" customFormat="1">
      <c r="A665" s="274">
        <v>22</v>
      </c>
      <c r="B665" s="274" t="e">
        <f>+'RT (22)'!#REF!</f>
        <v>#REF!</v>
      </c>
      <c r="C665" s="274" t="e">
        <f>+'RT (22)'!#REF!</f>
        <v>#REF!</v>
      </c>
      <c r="D665" s="274" t="e">
        <f>+'RT (22)'!#REF!</f>
        <v>#REF!</v>
      </c>
      <c r="E665" s="274" t="e">
        <f>+'RT (22)'!#REF!</f>
        <v>#REF!</v>
      </c>
      <c r="F665" s="274" t="e">
        <f>+'RT (22)'!#REF!</f>
        <v>#REF!</v>
      </c>
      <c r="G665" s="274">
        <f>+'RT (22)'!A21</f>
        <v>7</v>
      </c>
      <c r="H665" s="274" t="str">
        <f>+'RT (22)'!B21</f>
        <v>Withholding Tax</v>
      </c>
      <c r="I665" s="274">
        <f>+'RT (22)'!C21</f>
        <v>0</v>
      </c>
      <c r="J665" s="274">
        <f>+'RT (22)'!D21</f>
        <v>4839949</v>
      </c>
      <c r="K665" s="274">
        <f>+'RT (22)'!E21</f>
        <v>0</v>
      </c>
      <c r="L665" s="274">
        <f>+'RT (22)'!F21</f>
        <v>4839949</v>
      </c>
      <c r="M665" s="274">
        <f>+'RT (22)'!G21</f>
        <v>0</v>
      </c>
      <c r="N665" s="274">
        <f>+'RT (22)'!H21</f>
        <v>2721585</v>
      </c>
      <c r="O665" s="274">
        <f>+'RT (22)'!I21</f>
        <v>0</v>
      </c>
      <c r="P665" s="274">
        <f>+'RT (22)'!J21</f>
        <v>2721585</v>
      </c>
      <c r="Q665" s="274">
        <f>+'RT (22)'!K21</f>
        <v>0</v>
      </c>
      <c r="R665" s="274">
        <f>+'RT (22)'!L21</f>
        <v>2118364</v>
      </c>
      <c r="S665" s="274" t="str">
        <f>+'RT (22)'!M21</f>
        <v>Not material difference</v>
      </c>
      <c r="T665" s="178">
        <f t="shared" si="52"/>
        <v>2118364</v>
      </c>
      <c r="U665" s="19">
        <f t="shared" si="53"/>
        <v>0</v>
      </c>
      <c r="V665" s="178">
        <f t="shared" si="54"/>
        <v>2118364</v>
      </c>
      <c r="W665" s="19">
        <f t="shared" si="55"/>
        <v>0</v>
      </c>
    </row>
    <row r="666" spans="1:23" s="274" customFormat="1">
      <c r="A666" s="274">
        <v>22</v>
      </c>
      <c r="B666" s="274" t="e">
        <f>+'RT (22)'!#REF!</f>
        <v>#REF!</v>
      </c>
      <c r="C666" s="274" t="e">
        <f>+'RT (22)'!#REF!</f>
        <v>#REF!</v>
      </c>
      <c r="D666" s="274" t="e">
        <f>+'RT (22)'!#REF!</f>
        <v>#REF!</v>
      </c>
      <c r="E666" s="274" t="e">
        <f>+'RT (22)'!#REF!</f>
        <v>#REF!</v>
      </c>
      <c r="F666" s="274" t="e">
        <f>+'RT (22)'!#REF!</f>
        <v>#REF!</v>
      </c>
      <c r="G666" s="274">
        <f>+'RT (22)'!A22</f>
        <v>8</v>
      </c>
      <c r="H666" s="274" t="str">
        <f>+'RT (22)'!B22</f>
        <v>Other significant payments (&gt; 50,000 USD)</v>
      </c>
      <c r="I666" s="274">
        <f>+'RT (22)'!C22</f>
        <v>0</v>
      </c>
      <c r="J666" s="274">
        <f>+'RT (22)'!D22</f>
        <v>0</v>
      </c>
      <c r="K666" s="274">
        <f>+'RT (22)'!E22</f>
        <v>0</v>
      </c>
      <c r="L666" s="274">
        <f>+'RT (22)'!F22</f>
        <v>0</v>
      </c>
      <c r="M666" s="274">
        <f>+'RT (22)'!G22</f>
        <v>0</v>
      </c>
      <c r="N666" s="274">
        <f>+'RT (22)'!H22</f>
        <v>0</v>
      </c>
      <c r="O666" s="274">
        <f>+'RT (22)'!I22</f>
        <v>0</v>
      </c>
      <c r="P666" s="274">
        <f>+'RT (22)'!J22</f>
        <v>0</v>
      </c>
      <c r="Q666" s="274">
        <f>+'RT (22)'!K22</f>
        <v>0</v>
      </c>
      <c r="R666" s="274">
        <f>+'RT (22)'!L22</f>
        <v>0</v>
      </c>
      <c r="S666" s="274">
        <f>+'RT (22)'!M22</f>
        <v>0</v>
      </c>
      <c r="T666" s="178">
        <f t="shared" si="52"/>
        <v>0</v>
      </c>
      <c r="U666" s="19">
        <f t="shared" si="53"/>
        <v>0</v>
      </c>
      <c r="V666" s="178">
        <f t="shared" si="54"/>
        <v>0</v>
      </c>
      <c r="W666" s="19">
        <f t="shared" si="55"/>
        <v>0</v>
      </c>
    </row>
    <row r="667" spans="1:23" s="274" customFormat="1">
      <c r="A667" s="274">
        <v>22</v>
      </c>
      <c r="B667" s="274" t="e">
        <f>+'RT (22)'!#REF!</f>
        <v>#REF!</v>
      </c>
      <c r="C667" s="274" t="e">
        <f>+'RT (22)'!#REF!</f>
        <v>#REF!</v>
      </c>
      <c r="D667" s="274" t="e">
        <f>+'RT (22)'!#REF!</f>
        <v>#REF!</v>
      </c>
      <c r="E667" s="274" t="e">
        <f>+'RT (22)'!#REF!</f>
        <v>#REF!</v>
      </c>
      <c r="F667" s="274" t="e">
        <f>+'RT (22)'!#REF!</f>
        <v>#REF!</v>
      </c>
      <c r="G667" s="274">
        <f>+'RT (22)'!A23</f>
        <v>0</v>
      </c>
      <c r="H667" s="274" t="str">
        <f>+'RT (22)'!B23</f>
        <v>MoM (ME 1-ME 2-ME 3)</v>
      </c>
      <c r="I667" s="274">
        <f>+'RT (22)'!C23</f>
        <v>0</v>
      </c>
      <c r="J667" s="274">
        <f>+'RT (22)'!D23</f>
        <v>0</v>
      </c>
      <c r="K667" s="274">
        <f>+'RT (22)'!E23</f>
        <v>0</v>
      </c>
      <c r="L667" s="274">
        <f>+'RT (22)'!F23</f>
        <v>0</v>
      </c>
      <c r="M667" s="274">
        <f>+'RT (22)'!G23</f>
        <v>0</v>
      </c>
      <c r="N667" s="274">
        <f>+'RT (22)'!H23</f>
        <v>0</v>
      </c>
      <c r="O667" s="274">
        <f>+'RT (22)'!I23</f>
        <v>0</v>
      </c>
      <c r="P667" s="274">
        <f>+'RT (22)'!J23</f>
        <v>0</v>
      </c>
      <c r="Q667" s="274">
        <f>+'RT (22)'!K23</f>
        <v>0</v>
      </c>
      <c r="R667" s="274">
        <f>+'RT (22)'!L23</f>
        <v>0</v>
      </c>
      <c r="S667" s="274">
        <f>+'RT (22)'!M23</f>
        <v>0</v>
      </c>
      <c r="T667" s="178">
        <f t="shared" si="52"/>
        <v>0</v>
      </c>
      <c r="U667" s="19">
        <f t="shared" si="53"/>
        <v>0</v>
      </c>
      <c r="V667" s="178">
        <f t="shared" si="54"/>
        <v>0</v>
      </c>
      <c r="W667" s="19">
        <f t="shared" si="55"/>
        <v>0</v>
      </c>
    </row>
    <row r="668" spans="1:23" s="274" customFormat="1">
      <c r="A668" s="274">
        <v>22</v>
      </c>
      <c r="B668" s="274" t="e">
        <f>+'RT (22)'!#REF!</f>
        <v>#REF!</v>
      </c>
      <c r="C668" s="274" t="e">
        <f>+'RT (22)'!#REF!</f>
        <v>#REF!</v>
      </c>
      <c r="D668" s="274" t="e">
        <f>+'RT (22)'!#REF!</f>
        <v>#REF!</v>
      </c>
      <c r="E668" s="274" t="e">
        <f>+'RT (22)'!#REF!</f>
        <v>#REF!</v>
      </c>
      <c r="F668" s="274" t="e">
        <f>+'RT (22)'!#REF!</f>
        <v>#REF!</v>
      </c>
      <c r="G668" s="274">
        <f>+'RT (22)'!A24</f>
        <v>9</v>
      </c>
      <c r="H668" s="274" t="str">
        <f>+'RT (22)'!B24</f>
        <v>Royalties</v>
      </c>
      <c r="I668" s="274">
        <f>+'RT (22)'!C24</f>
        <v>0</v>
      </c>
      <c r="J668" s="274">
        <f>+'RT (22)'!D24</f>
        <v>0</v>
      </c>
      <c r="K668" s="274">
        <f>+'RT (22)'!E24</f>
        <v>0</v>
      </c>
      <c r="L668" s="274">
        <f>+'RT (22)'!F24</f>
        <v>0</v>
      </c>
      <c r="M668" s="274">
        <f>+'RT (22)'!G24</f>
        <v>0</v>
      </c>
      <c r="N668" s="274">
        <f>+'RT (22)'!H24</f>
        <v>0</v>
      </c>
      <c r="O668" s="274">
        <f>+'RT (22)'!I24</f>
        <v>0</v>
      </c>
      <c r="P668" s="274">
        <f>+'RT (22)'!J24</f>
        <v>0</v>
      </c>
      <c r="Q668" s="274">
        <f>+'RT (22)'!K24</f>
        <v>0</v>
      </c>
      <c r="R668" s="274">
        <f>+'RT (22)'!L24</f>
        <v>0</v>
      </c>
      <c r="S668" s="274">
        <f>+'RT (22)'!M24</f>
        <v>0</v>
      </c>
      <c r="T668" s="178">
        <f t="shared" si="52"/>
        <v>0</v>
      </c>
      <c r="U668" s="19">
        <f t="shared" si="53"/>
        <v>0</v>
      </c>
      <c r="V668" s="178">
        <f t="shared" si="54"/>
        <v>0</v>
      </c>
      <c r="W668" s="19">
        <f t="shared" si="55"/>
        <v>0</v>
      </c>
    </row>
    <row r="669" spans="1:23" s="274" customFormat="1">
      <c r="A669" s="274">
        <v>22</v>
      </c>
      <c r="B669" s="274" t="e">
        <f>+'RT (22)'!#REF!</f>
        <v>#REF!</v>
      </c>
      <c r="C669" s="274" t="e">
        <f>+'RT (22)'!#REF!</f>
        <v>#REF!</v>
      </c>
      <c r="D669" s="274" t="e">
        <f>+'RT (22)'!#REF!</f>
        <v>#REF!</v>
      </c>
      <c r="E669" s="274" t="e">
        <f>+'RT (22)'!#REF!</f>
        <v>#REF!</v>
      </c>
      <c r="F669" s="274" t="e">
        <f>+'RT (22)'!#REF!</f>
        <v>#REF!</v>
      </c>
      <c r="G669" s="274">
        <f>+'RT (22)'!A25</f>
        <v>10</v>
      </c>
      <c r="H669" s="274" t="str">
        <f>+'RT (22)'!B25</f>
        <v>Signature Bonus</v>
      </c>
      <c r="I669" s="274">
        <f>+'RT (22)'!C25</f>
        <v>0</v>
      </c>
      <c r="J669" s="274">
        <f>+'RT (22)'!D25</f>
        <v>0</v>
      </c>
      <c r="K669" s="274">
        <f>+'RT (22)'!E25</f>
        <v>0</v>
      </c>
      <c r="L669" s="274">
        <f>+'RT (22)'!F25</f>
        <v>0</v>
      </c>
      <c r="M669" s="274">
        <f>+'RT (22)'!G25</f>
        <v>0</v>
      </c>
      <c r="N669" s="274">
        <f>+'RT (22)'!H25</f>
        <v>0</v>
      </c>
      <c r="O669" s="274">
        <f>+'RT (22)'!I25</f>
        <v>0</v>
      </c>
      <c r="P669" s="274">
        <f>+'RT (22)'!J25</f>
        <v>0</v>
      </c>
      <c r="Q669" s="274">
        <f>+'RT (22)'!K25</f>
        <v>0</v>
      </c>
      <c r="R669" s="274">
        <f>+'RT (22)'!L25</f>
        <v>0</v>
      </c>
      <c r="S669" s="274">
        <f>+'RT (22)'!M25</f>
        <v>0</v>
      </c>
      <c r="T669" s="178">
        <f t="shared" ref="T669:T692" si="56">+IF((J669-N669)&gt;0,(J669-N669),0)</f>
        <v>0</v>
      </c>
      <c r="U669" s="19">
        <f t="shared" ref="U669:U692" si="57">+IF((J669-N669)&lt;=0,(J669-N669),0)</f>
        <v>0</v>
      </c>
      <c r="V669" s="178">
        <f t="shared" ref="V669:V692" si="58">+IF(R669&gt;0,R669,0)</f>
        <v>0</v>
      </c>
      <c r="W669" s="19">
        <f t="shared" ref="W669:W692" si="59">+IF(R669&lt;=0,R669,0)</f>
        <v>0</v>
      </c>
    </row>
    <row r="670" spans="1:23" s="274" customFormat="1">
      <c r="A670" s="274">
        <v>22</v>
      </c>
      <c r="B670" s="274" t="e">
        <f>+'RT (22)'!#REF!</f>
        <v>#REF!</v>
      </c>
      <c r="C670" s="274" t="e">
        <f>+'RT (22)'!#REF!</f>
        <v>#REF!</v>
      </c>
      <c r="D670" s="274" t="e">
        <f>+'RT (22)'!#REF!</f>
        <v>#REF!</v>
      </c>
      <c r="E670" s="274" t="e">
        <f>+'RT (22)'!#REF!</f>
        <v>#REF!</v>
      </c>
      <c r="F670" s="274" t="e">
        <f>+'RT (22)'!#REF!</f>
        <v>#REF!</v>
      </c>
      <c r="G670" s="274">
        <f>+'RT (22)'!A26</f>
        <v>11</v>
      </c>
      <c r="H670" s="274" t="str">
        <f>+'RT (22)'!B26</f>
        <v>Production Split</v>
      </c>
      <c r="I670" s="274">
        <f>+'RT (22)'!C26</f>
        <v>0</v>
      </c>
      <c r="J670" s="274">
        <f>+'RT (22)'!D26</f>
        <v>0</v>
      </c>
      <c r="K670" s="274">
        <f>+'RT (22)'!E26</f>
        <v>0</v>
      </c>
      <c r="L670" s="274">
        <f>+'RT (22)'!F26</f>
        <v>0</v>
      </c>
      <c r="M670" s="274">
        <f>+'RT (22)'!G26</f>
        <v>0</v>
      </c>
      <c r="N670" s="274">
        <f>+'RT (22)'!H26</f>
        <v>0</v>
      </c>
      <c r="O670" s="274">
        <f>+'RT (22)'!I26</f>
        <v>0</v>
      </c>
      <c r="P670" s="274">
        <f>+'RT (22)'!J26</f>
        <v>0</v>
      </c>
      <c r="Q670" s="274">
        <f>+'RT (22)'!K26</f>
        <v>0</v>
      </c>
      <c r="R670" s="274">
        <f>+'RT (22)'!L26</f>
        <v>0</v>
      </c>
      <c r="S670" s="274">
        <f>+'RT (22)'!M26</f>
        <v>0</v>
      </c>
      <c r="T670" s="178">
        <f t="shared" si="56"/>
        <v>0</v>
      </c>
      <c r="U670" s="19">
        <f t="shared" si="57"/>
        <v>0</v>
      </c>
      <c r="V670" s="178">
        <f t="shared" si="58"/>
        <v>0</v>
      </c>
      <c r="W670" s="19">
        <f t="shared" si="59"/>
        <v>0</v>
      </c>
    </row>
    <row r="671" spans="1:23" s="274" customFormat="1">
      <c r="A671" s="274">
        <v>22</v>
      </c>
      <c r="B671" s="274" t="e">
        <f>+'RT (22)'!#REF!</f>
        <v>#REF!</v>
      </c>
      <c r="C671" s="274" t="e">
        <f>+'RT (22)'!#REF!</f>
        <v>#REF!</v>
      </c>
      <c r="D671" s="274" t="e">
        <f>+'RT (22)'!#REF!</f>
        <v>#REF!</v>
      </c>
      <c r="E671" s="274" t="e">
        <f>+'RT (22)'!#REF!</f>
        <v>#REF!</v>
      </c>
      <c r="F671" s="274" t="e">
        <f>+'RT (22)'!#REF!</f>
        <v>#REF!</v>
      </c>
      <c r="G671" s="274">
        <f>+'RT (22)'!A27</f>
        <v>12</v>
      </c>
      <c r="H671" s="274" t="str">
        <f>+'RT (22)'!B27</f>
        <v>Dead Rent Fees</v>
      </c>
      <c r="I671" s="274">
        <f>+'RT (22)'!C27</f>
        <v>0</v>
      </c>
      <c r="J671" s="274">
        <f>+'RT (22)'!D27</f>
        <v>0</v>
      </c>
      <c r="K671" s="274">
        <f>+'RT (22)'!E27</f>
        <v>0</v>
      </c>
      <c r="L671" s="274">
        <f>+'RT (22)'!F27</f>
        <v>0</v>
      </c>
      <c r="M671" s="274">
        <f>+'RT (22)'!G27</f>
        <v>0</v>
      </c>
      <c r="N671" s="274">
        <f>+'RT (22)'!H27</f>
        <v>0</v>
      </c>
      <c r="O671" s="274">
        <f>+'RT (22)'!I27</f>
        <v>0</v>
      </c>
      <c r="P671" s="274">
        <f>+'RT (22)'!J27</f>
        <v>0</v>
      </c>
      <c r="Q671" s="274">
        <f>+'RT (22)'!K27</f>
        <v>0</v>
      </c>
      <c r="R671" s="274">
        <f>+'RT (22)'!L27</f>
        <v>0</v>
      </c>
      <c r="S671" s="274">
        <f>+'RT (22)'!M27</f>
        <v>0</v>
      </c>
      <c r="T671" s="178">
        <f t="shared" si="56"/>
        <v>0</v>
      </c>
      <c r="U671" s="19">
        <f t="shared" si="57"/>
        <v>0</v>
      </c>
      <c r="V671" s="178">
        <f t="shared" si="58"/>
        <v>0</v>
      </c>
      <c r="W671" s="19">
        <f t="shared" si="59"/>
        <v>0</v>
      </c>
    </row>
    <row r="672" spans="1:23" s="274" customFormat="1">
      <c r="A672" s="274">
        <v>22</v>
      </c>
      <c r="B672" s="274" t="e">
        <f>+'RT (22)'!#REF!</f>
        <v>#REF!</v>
      </c>
      <c r="C672" s="274" t="e">
        <f>+'RT (22)'!#REF!</f>
        <v>#REF!</v>
      </c>
      <c r="D672" s="274" t="e">
        <f>+'RT (22)'!#REF!</f>
        <v>#REF!</v>
      </c>
      <c r="E672" s="274" t="e">
        <f>+'RT (22)'!#REF!</f>
        <v>#REF!</v>
      </c>
      <c r="F672" s="274" t="e">
        <f>+'RT (22)'!#REF!</f>
        <v>#REF!</v>
      </c>
      <c r="G672" s="274">
        <f>+'RT (22)'!A28</f>
        <v>13</v>
      </c>
      <c r="H672" s="274" t="str">
        <f>+'RT (22)'!B28</f>
        <v>Licence Fees</v>
      </c>
      <c r="I672" s="274">
        <f>+'RT (22)'!C28</f>
        <v>0</v>
      </c>
      <c r="J672" s="274">
        <f>+'RT (22)'!D28</f>
        <v>0</v>
      </c>
      <c r="K672" s="274">
        <f>+'RT (22)'!E28</f>
        <v>0</v>
      </c>
      <c r="L672" s="274">
        <f>+'RT (22)'!F28</f>
        <v>0</v>
      </c>
      <c r="M672" s="274">
        <f>+'RT (22)'!G28</f>
        <v>0</v>
      </c>
      <c r="N672" s="274">
        <f>+'RT (22)'!H28</f>
        <v>0</v>
      </c>
      <c r="O672" s="274">
        <f>+'RT (22)'!I28</f>
        <v>0</v>
      </c>
      <c r="P672" s="274">
        <f>+'RT (22)'!J28</f>
        <v>0</v>
      </c>
      <c r="Q672" s="274">
        <f>+'RT (22)'!K28</f>
        <v>0</v>
      </c>
      <c r="R672" s="274">
        <f>+'RT (22)'!L28</f>
        <v>0</v>
      </c>
      <c r="S672" s="274">
        <f>+'RT (22)'!M28</f>
        <v>0</v>
      </c>
      <c r="T672" s="178">
        <f t="shared" si="56"/>
        <v>0</v>
      </c>
      <c r="U672" s="19">
        <f t="shared" si="57"/>
        <v>0</v>
      </c>
      <c r="V672" s="178">
        <f t="shared" si="58"/>
        <v>0</v>
      </c>
      <c r="W672" s="19">
        <f t="shared" si="59"/>
        <v>0</v>
      </c>
    </row>
    <row r="673" spans="1:23" s="274" customFormat="1">
      <c r="A673" s="274">
        <v>22</v>
      </c>
      <c r="B673" s="274" t="e">
        <f>+'RT (22)'!#REF!</f>
        <v>#REF!</v>
      </c>
      <c r="C673" s="274" t="e">
        <f>+'RT (22)'!#REF!</f>
        <v>#REF!</v>
      </c>
      <c r="D673" s="274" t="e">
        <f>+'RT (22)'!#REF!</f>
        <v>#REF!</v>
      </c>
      <c r="E673" s="274" t="e">
        <f>+'RT (22)'!#REF!</f>
        <v>#REF!</v>
      </c>
      <c r="F673" s="274" t="e">
        <f>+'RT (22)'!#REF!</f>
        <v>#REF!</v>
      </c>
      <c r="G673" s="274">
        <f>+'RT (22)'!A29</f>
        <v>14</v>
      </c>
      <c r="H673" s="274" t="str">
        <f>+'RT (22)'!B29</f>
        <v>Dividends</v>
      </c>
      <c r="I673" s="274">
        <f>+'RT (22)'!C29</f>
        <v>0</v>
      </c>
      <c r="J673" s="274">
        <f>+'RT (22)'!D29</f>
        <v>0</v>
      </c>
      <c r="K673" s="274">
        <f>+'RT (22)'!E29</f>
        <v>0</v>
      </c>
      <c r="L673" s="274">
        <f>+'RT (22)'!F29</f>
        <v>0</v>
      </c>
      <c r="M673" s="274">
        <f>+'RT (22)'!G29</f>
        <v>0</v>
      </c>
      <c r="N673" s="274">
        <f>+'RT (22)'!H29</f>
        <v>0</v>
      </c>
      <c r="O673" s="274">
        <f>+'RT (22)'!I29</f>
        <v>0</v>
      </c>
      <c r="P673" s="274">
        <f>+'RT (22)'!J29</f>
        <v>0</v>
      </c>
      <c r="Q673" s="274">
        <f>+'RT (22)'!K29</f>
        <v>0</v>
      </c>
      <c r="R673" s="274">
        <f>+'RT (22)'!L29</f>
        <v>0</v>
      </c>
      <c r="S673" s="274">
        <f>+'RT (22)'!M29</f>
        <v>0</v>
      </c>
      <c r="T673" s="178">
        <f t="shared" si="56"/>
        <v>0</v>
      </c>
      <c r="U673" s="19">
        <f t="shared" si="57"/>
        <v>0</v>
      </c>
      <c r="V673" s="178">
        <f t="shared" si="58"/>
        <v>0</v>
      </c>
      <c r="W673" s="19">
        <f t="shared" si="59"/>
        <v>0</v>
      </c>
    </row>
    <row r="674" spans="1:23" s="274" customFormat="1">
      <c r="A674" s="274">
        <v>22</v>
      </c>
      <c r="B674" s="274" t="e">
        <f>+'RT (22)'!#REF!</f>
        <v>#REF!</v>
      </c>
      <c r="C674" s="274" t="e">
        <f>+'RT (22)'!#REF!</f>
        <v>#REF!</v>
      </c>
      <c r="D674" s="274" t="e">
        <f>+'RT (22)'!#REF!</f>
        <v>#REF!</v>
      </c>
      <c r="E674" s="274" t="e">
        <f>+'RT (22)'!#REF!</f>
        <v>#REF!</v>
      </c>
      <c r="F674" s="274" t="e">
        <f>+'RT (22)'!#REF!</f>
        <v>#REF!</v>
      </c>
      <c r="G674" s="274">
        <f>+'RT (22)'!A30</f>
        <v>15</v>
      </c>
      <c r="H674" s="274" t="str">
        <f>+'RT (22)'!B30</f>
        <v>Land rental fees</v>
      </c>
      <c r="I674" s="274">
        <f>+'RT (22)'!C30</f>
        <v>0</v>
      </c>
      <c r="J674" s="274">
        <f>+'RT (22)'!D30</f>
        <v>0</v>
      </c>
      <c r="K674" s="274">
        <f>+'RT (22)'!E30</f>
        <v>0</v>
      </c>
      <c r="L674" s="274">
        <f>+'RT (22)'!F30</f>
        <v>0</v>
      </c>
      <c r="M674" s="274">
        <f>+'RT (22)'!G30</f>
        <v>0</v>
      </c>
      <c r="N674" s="274">
        <f>+'RT (22)'!H30</f>
        <v>0</v>
      </c>
      <c r="O674" s="274">
        <f>+'RT (22)'!I30</f>
        <v>0</v>
      </c>
      <c r="P674" s="274">
        <f>+'RT (22)'!J30</f>
        <v>0</v>
      </c>
      <c r="Q674" s="274">
        <f>+'RT (22)'!K30</f>
        <v>0</v>
      </c>
      <c r="R674" s="274">
        <f>+'RT (22)'!L30</f>
        <v>0</v>
      </c>
      <c r="S674" s="274">
        <f>+'RT (22)'!M30</f>
        <v>0</v>
      </c>
      <c r="T674" s="178">
        <f t="shared" si="56"/>
        <v>0</v>
      </c>
      <c r="U674" s="19">
        <f t="shared" si="57"/>
        <v>0</v>
      </c>
      <c r="V674" s="178">
        <f t="shared" si="58"/>
        <v>0</v>
      </c>
      <c r="W674" s="19">
        <f t="shared" si="59"/>
        <v>0</v>
      </c>
    </row>
    <row r="675" spans="1:23" s="274" customFormat="1">
      <c r="A675" s="274">
        <v>22</v>
      </c>
      <c r="B675" s="274" t="e">
        <f>+'RT (22)'!#REF!</f>
        <v>#REF!</v>
      </c>
      <c r="C675" s="274" t="e">
        <f>+'RT (22)'!#REF!</f>
        <v>#REF!</v>
      </c>
      <c r="D675" s="274" t="e">
        <f>+'RT (22)'!#REF!</f>
        <v>#REF!</v>
      </c>
      <c r="E675" s="274" t="e">
        <f>+'RT (22)'!#REF!</f>
        <v>#REF!</v>
      </c>
      <c r="F675" s="274" t="e">
        <f>+'RT (22)'!#REF!</f>
        <v>#REF!</v>
      </c>
      <c r="G675" s="274">
        <f>+'RT (22)'!A31</f>
        <v>16</v>
      </c>
      <c r="H675" s="274" t="str">
        <f>+'RT (22)'!B31</f>
        <v>Environmental / Plantation fees</v>
      </c>
      <c r="I675" s="274">
        <f>+'RT (22)'!C31</f>
        <v>0</v>
      </c>
      <c r="J675" s="274">
        <f>+'RT (22)'!D31</f>
        <v>0</v>
      </c>
      <c r="K675" s="274">
        <f>+'RT (22)'!E31</f>
        <v>0</v>
      </c>
      <c r="L675" s="274">
        <f>+'RT (22)'!F31</f>
        <v>0</v>
      </c>
      <c r="M675" s="274">
        <f>+'RT (22)'!G31</f>
        <v>0</v>
      </c>
      <c r="N675" s="274">
        <f>+'RT (22)'!H31</f>
        <v>0</v>
      </c>
      <c r="O675" s="274">
        <f>+'RT (22)'!I31</f>
        <v>0</v>
      </c>
      <c r="P675" s="274">
        <f>+'RT (22)'!J31</f>
        <v>0</v>
      </c>
      <c r="Q675" s="274">
        <f>+'RT (22)'!K31</f>
        <v>0</v>
      </c>
      <c r="R675" s="274">
        <f>+'RT (22)'!L31</f>
        <v>0</v>
      </c>
      <c r="S675" s="274">
        <f>+'RT (22)'!M31</f>
        <v>0</v>
      </c>
      <c r="T675" s="178">
        <f t="shared" si="56"/>
        <v>0</v>
      </c>
      <c r="U675" s="19">
        <f t="shared" si="57"/>
        <v>0</v>
      </c>
      <c r="V675" s="178">
        <f t="shared" si="58"/>
        <v>0</v>
      </c>
      <c r="W675" s="19">
        <f t="shared" si="59"/>
        <v>0</v>
      </c>
    </row>
    <row r="676" spans="1:23" s="274" customFormat="1">
      <c r="A676" s="274">
        <v>22</v>
      </c>
      <c r="B676" s="274" t="e">
        <f>+'RT (22)'!#REF!</f>
        <v>#REF!</v>
      </c>
      <c r="C676" s="274" t="e">
        <f>+'RT (22)'!#REF!</f>
        <v>#REF!</v>
      </c>
      <c r="D676" s="274" t="e">
        <f>+'RT (22)'!#REF!</f>
        <v>#REF!</v>
      </c>
      <c r="E676" s="274" t="e">
        <f>+'RT (22)'!#REF!</f>
        <v>#REF!</v>
      </c>
      <c r="F676" s="274" t="e">
        <f>+'RT (22)'!#REF!</f>
        <v>#REF!</v>
      </c>
      <c r="G676" s="274">
        <f>+'RT (22)'!A32</f>
        <v>17</v>
      </c>
      <c r="H676" s="274" t="str">
        <f>+'RT (22)'!B32</f>
        <v>Other significant payments (&gt; 50,000 USD)</v>
      </c>
      <c r="I676" s="274">
        <f>+'RT (22)'!C32</f>
        <v>0</v>
      </c>
      <c r="J676" s="274">
        <f>+'RT (22)'!D32</f>
        <v>0</v>
      </c>
      <c r="K676" s="274">
        <f>+'RT (22)'!E32</f>
        <v>0</v>
      </c>
      <c r="L676" s="274">
        <f>+'RT (22)'!F32</f>
        <v>0</v>
      </c>
      <c r="M676" s="274">
        <f>+'RT (22)'!G32</f>
        <v>0</v>
      </c>
      <c r="N676" s="274">
        <f>+'RT (22)'!H32</f>
        <v>0</v>
      </c>
      <c r="O676" s="274">
        <f>+'RT (22)'!I32</f>
        <v>0</v>
      </c>
      <c r="P676" s="274">
        <f>+'RT (22)'!J32</f>
        <v>0</v>
      </c>
      <c r="Q676" s="274">
        <f>+'RT (22)'!K32</f>
        <v>0</v>
      </c>
      <c r="R676" s="274">
        <f>+'RT (22)'!L32</f>
        <v>0</v>
      </c>
      <c r="S676" s="274">
        <f>+'RT (22)'!M32</f>
        <v>0</v>
      </c>
      <c r="T676" s="178">
        <f t="shared" si="56"/>
        <v>0</v>
      </c>
      <c r="U676" s="19">
        <f t="shared" si="57"/>
        <v>0</v>
      </c>
      <c r="V676" s="178">
        <f t="shared" si="58"/>
        <v>0</v>
      </c>
      <c r="W676" s="19">
        <f t="shared" si="59"/>
        <v>0</v>
      </c>
    </row>
    <row r="677" spans="1:23" s="274" customFormat="1">
      <c r="A677" s="274">
        <v>22</v>
      </c>
      <c r="B677" s="274" t="e">
        <f>+'RT (22)'!#REF!</f>
        <v>#REF!</v>
      </c>
      <c r="C677" s="274" t="e">
        <f>+'RT (22)'!#REF!</f>
        <v>#REF!</v>
      </c>
      <c r="D677" s="274" t="e">
        <f>+'RT (22)'!#REF!</f>
        <v>#REF!</v>
      </c>
      <c r="E677" s="274" t="e">
        <f>+'RT (22)'!#REF!</f>
        <v>#REF!</v>
      </c>
      <c r="F677" s="274" t="e">
        <f>+'RT (22)'!#REF!</f>
        <v>#REF!</v>
      </c>
      <c r="G677" s="274">
        <f>+'RT (22)'!A33</f>
        <v>0</v>
      </c>
      <c r="H677" s="274">
        <f>+'RT (22)'!B33</f>
        <v>0</v>
      </c>
      <c r="I677" s="274">
        <f>+'RT (22)'!C33</f>
        <v>0</v>
      </c>
      <c r="J677" s="274">
        <f>+'RT (22)'!D33</f>
        <v>0</v>
      </c>
      <c r="K677" s="274">
        <f>+'RT (22)'!E33</f>
        <v>0</v>
      </c>
      <c r="L677" s="274">
        <f>+'RT (22)'!F33</f>
        <v>0</v>
      </c>
      <c r="M677" s="274">
        <f>+'RT (22)'!G33</f>
        <v>0</v>
      </c>
      <c r="N677" s="274">
        <f>+'RT (22)'!H33</f>
        <v>0</v>
      </c>
      <c r="O677" s="274">
        <f>+'RT (22)'!I33</f>
        <v>0</v>
      </c>
      <c r="P677" s="274">
        <f>+'RT (22)'!J33</f>
        <v>0</v>
      </c>
      <c r="Q677" s="274">
        <f>+'RT (22)'!K33</f>
        <v>0</v>
      </c>
      <c r="R677" s="274">
        <f>+'RT (22)'!L33</f>
        <v>0</v>
      </c>
      <c r="S677" s="274">
        <f>+'RT (22)'!M33</f>
        <v>0</v>
      </c>
      <c r="T677" s="178">
        <f t="shared" si="56"/>
        <v>0</v>
      </c>
      <c r="U677" s="19">
        <f t="shared" si="57"/>
        <v>0</v>
      </c>
      <c r="V677" s="178">
        <f t="shared" si="58"/>
        <v>0</v>
      </c>
      <c r="W677" s="19">
        <f t="shared" si="59"/>
        <v>0</v>
      </c>
    </row>
    <row r="678" spans="1:23" s="274" customFormat="1">
      <c r="A678" s="274">
        <v>22</v>
      </c>
      <c r="B678" s="274" t="e">
        <f>+'RT (22)'!#REF!</f>
        <v>#REF!</v>
      </c>
      <c r="C678" s="274" t="e">
        <f>+'RT (22)'!#REF!</f>
        <v>#REF!</v>
      </c>
      <c r="D678" s="274" t="e">
        <f>+'RT (22)'!#REF!</f>
        <v>#REF!</v>
      </c>
      <c r="E678" s="274" t="e">
        <f>+'RT (22)'!#REF!</f>
        <v>#REF!</v>
      </c>
      <c r="F678" s="274" t="e">
        <f>+'RT (22)'!#REF!</f>
        <v>#REF!</v>
      </c>
      <c r="G678" s="274">
        <f>+'RT (22)'!A34</f>
        <v>0</v>
      </c>
      <c r="H678" s="274">
        <f>+'RT (22)'!B34</f>
        <v>0</v>
      </c>
      <c r="I678" s="274">
        <f>+'RT (22)'!C34</f>
        <v>0</v>
      </c>
      <c r="J678" s="274">
        <f>+'RT (22)'!D34</f>
        <v>0</v>
      </c>
      <c r="K678" s="274">
        <f>+'RT (22)'!E34</f>
        <v>0</v>
      </c>
      <c r="L678" s="274">
        <f>+'RT (22)'!F34</f>
        <v>0</v>
      </c>
      <c r="M678" s="274">
        <f>+'RT (22)'!G34</f>
        <v>0</v>
      </c>
      <c r="N678" s="274">
        <f>+'RT (22)'!H34</f>
        <v>0</v>
      </c>
      <c r="O678" s="274">
        <f>+'RT (22)'!I34</f>
        <v>0</v>
      </c>
      <c r="P678" s="274">
        <f>+'RT (22)'!J34</f>
        <v>0</v>
      </c>
      <c r="Q678" s="274">
        <f>+'RT (22)'!K34</f>
        <v>0</v>
      </c>
      <c r="R678" s="274">
        <f>+'RT (22)'!L34</f>
        <v>0</v>
      </c>
      <c r="S678" s="274">
        <f>+'RT (22)'!M34</f>
        <v>0</v>
      </c>
      <c r="T678" s="178">
        <f t="shared" si="56"/>
        <v>0</v>
      </c>
      <c r="U678" s="19">
        <f t="shared" si="57"/>
        <v>0</v>
      </c>
      <c r="V678" s="178">
        <f t="shared" si="58"/>
        <v>0</v>
      </c>
      <c r="W678" s="19">
        <f t="shared" si="59"/>
        <v>0</v>
      </c>
    </row>
    <row r="679" spans="1:23" s="274" customFormat="1">
      <c r="A679" s="274">
        <v>22</v>
      </c>
      <c r="B679" s="274" t="e">
        <f>+'RT (22)'!#REF!</f>
        <v>#REF!</v>
      </c>
      <c r="C679" s="274" t="e">
        <f>+'RT (22)'!#REF!</f>
        <v>#REF!</v>
      </c>
      <c r="D679" s="274" t="e">
        <f>+'RT (22)'!#REF!</f>
        <v>#REF!</v>
      </c>
      <c r="E679" s="274" t="e">
        <f>+'RT (22)'!#REF!</f>
        <v>#REF!</v>
      </c>
      <c r="F679" s="274" t="e">
        <f>+'RT (22)'!#REF!</f>
        <v>#REF!</v>
      </c>
      <c r="G679" s="274">
        <f>+'RT (22)'!A35</f>
        <v>0</v>
      </c>
      <c r="H679" s="274">
        <f>+'RT (22)'!B35</f>
        <v>0</v>
      </c>
      <c r="I679" s="274">
        <f>+'RT (22)'!C35</f>
        <v>0</v>
      </c>
      <c r="J679" s="274">
        <f>+'RT (22)'!D35</f>
        <v>0</v>
      </c>
      <c r="K679" s="274">
        <f>+'RT (22)'!E35</f>
        <v>0</v>
      </c>
      <c r="L679" s="274">
        <f>+'RT (22)'!F35</f>
        <v>0</v>
      </c>
      <c r="M679" s="274">
        <f>+'RT (22)'!G35</f>
        <v>0</v>
      </c>
      <c r="N679" s="274">
        <f>+'RT (22)'!H35</f>
        <v>0</v>
      </c>
      <c r="O679" s="274">
        <f>+'RT (22)'!I35</f>
        <v>0</v>
      </c>
      <c r="P679" s="274">
        <f>+'RT (22)'!J35</f>
        <v>0</v>
      </c>
      <c r="Q679" s="274">
        <f>+'RT (22)'!K35</f>
        <v>0</v>
      </c>
      <c r="R679" s="274">
        <f>+'RT (22)'!L35</f>
        <v>0</v>
      </c>
      <c r="S679" s="274">
        <f>+'RT (22)'!M35</f>
        <v>0</v>
      </c>
      <c r="T679" s="178">
        <f t="shared" si="56"/>
        <v>0</v>
      </c>
      <c r="U679" s="19">
        <f t="shared" si="57"/>
        <v>0</v>
      </c>
      <c r="V679" s="178">
        <f t="shared" si="58"/>
        <v>0</v>
      </c>
      <c r="W679" s="19">
        <f t="shared" si="59"/>
        <v>0</v>
      </c>
    </row>
    <row r="680" spans="1:23" s="274" customFormat="1">
      <c r="A680" s="274">
        <v>22</v>
      </c>
      <c r="B680" s="274" t="e">
        <f>+'RT (22)'!#REF!</f>
        <v>#REF!</v>
      </c>
      <c r="C680" s="274" t="e">
        <f>+'RT (22)'!#REF!</f>
        <v>#REF!</v>
      </c>
      <c r="D680" s="274" t="e">
        <f>+'RT (22)'!#REF!</f>
        <v>#REF!</v>
      </c>
      <c r="E680" s="274" t="e">
        <f>+'RT (22)'!#REF!</f>
        <v>#REF!</v>
      </c>
      <c r="F680" s="274" t="e">
        <f>+'RT (22)'!#REF!</f>
        <v>#REF!</v>
      </c>
      <c r="G680" s="274">
        <f>+'RT (22)'!A36</f>
        <v>0</v>
      </c>
      <c r="H680" s="274" t="str">
        <f>+'RT (22)'!B36</f>
        <v>States/regions</v>
      </c>
      <c r="I680" s="274">
        <f>+'RT (22)'!C36</f>
        <v>0</v>
      </c>
      <c r="J680" s="274">
        <f>+'RT (22)'!D36</f>
        <v>0</v>
      </c>
      <c r="K680" s="274">
        <f>+'RT (22)'!E36</f>
        <v>0</v>
      </c>
      <c r="L680" s="274">
        <f>+'RT (22)'!F36</f>
        <v>0</v>
      </c>
      <c r="M680" s="274">
        <f>+'RT (22)'!G36</f>
        <v>0</v>
      </c>
      <c r="N680" s="274">
        <f>+'RT (22)'!H36</f>
        <v>0</v>
      </c>
      <c r="O680" s="274">
        <f>+'RT (22)'!I36</f>
        <v>0</v>
      </c>
      <c r="P680" s="274">
        <f>+'RT (22)'!J36</f>
        <v>0</v>
      </c>
      <c r="Q680" s="274">
        <f>+'RT (22)'!K36</f>
        <v>0</v>
      </c>
      <c r="R680" s="274">
        <f>+'RT (22)'!L36</f>
        <v>0</v>
      </c>
      <c r="S680" s="274">
        <f>+'RT (22)'!M36</f>
        <v>0</v>
      </c>
      <c r="T680" s="178">
        <f t="shared" si="56"/>
        <v>0</v>
      </c>
      <c r="U680" s="19">
        <f t="shared" si="57"/>
        <v>0</v>
      </c>
      <c r="V680" s="178">
        <f t="shared" si="58"/>
        <v>0</v>
      </c>
      <c r="W680" s="19">
        <f t="shared" si="59"/>
        <v>0</v>
      </c>
    </row>
    <row r="681" spans="1:23" s="274" customFormat="1">
      <c r="A681" s="274">
        <v>22</v>
      </c>
      <c r="B681" s="274" t="e">
        <f>+'RT (22)'!#REF!</f>
        <v>#REF!</v>
      </c>
      <c r="C681" s="274" t="e">
        <f>+'RT (22)'!#REF!</f>
        <v>#REF!</v>
      </c>
      <c r="D681" s="274" t="e">
        <f>+'RT (22)'!#REF!</f>
        <v>#REF!</v>
      </c>
      <c r="E681" s="274" t="e">
        <f>+'RT (22)'!#REF!</f>
        <v>#REF!</v>
      </c>
      <c r="F681" s="274" t="e">
        <f>+'RT (22)'!#REF!</f>
        <v>#REF!</v>
      </c>
      <c r="G681" s="274">
        <f>+'RT (22)'!A37</f>
        <v>18</v>
      </c>
      <c r="H681" s="274" t="str">
        <f>+'RT (22)'!B37</f>
        <v>Contribution to the State/region social development fund</v>
      </c>
      <c r="I681" s="274">
        <f>+'RT (22)'!C37</f>
        <v>0</v>
      </c>
      <c r="J681" s="274">
        <f>+'RT (22)'!D37</f>
        <v>0</v>
      </c>
      <c r="K681" s="274">
        <f>+'RT (22)'!E37</f>
        <v>0</v>
      </c>
      <c r="L681" s="274">
        <f>+'RT (22)'!F37</f>
        <v>0</v>
      </c>
      <c r="M681" s="274">
        <f>+'RT (22)'!G37</f>
        <v>0</v>
      </c>
      <c r="N681" s="274">
        <f>+'RT (22)'!H37</f>
        <v>0</v>
      </c>
      <c r="O681" s="274">
        <f>+'RT (22)'!I37</f>
        <v>0</v>
      </c>
      <c r="P681" s="274">
        <f>+'RT (22)'!J37</f>
        <v>0</v>
      </c>
      <c r="Q681" s="274">
        <f>+'RT (22)'!K37</f>
        <v>0</v>
      </c>
      <c r="R681" s="274">
        <f>+'RT (22)'!L37</f>
        <v>0</v>
      </c>
      <c r="S681" s="274">
        <f>+'RT (22)'!M37</f>
        <v>0</v>
      </c>
      <c r="T681" s="178">
        <f t="shared" si="56"/>
        <v>0</v>
      </c>
      <c r="U681" s="19">
        <f t="shared" si="57"/>
        <v>0</v>
      </c>
      <c r="V681" s="178">
        <f t="shared" si="58"/>
        <v>0</v>
      </c>
      <c r="W681" s="19">
        <f t="shared" si="59"/>
        <v>0</v>
      </c>
    </row>
    <row r="682" spans="1:23" s="274" customFormat="1">
      <c r="A682" s="274">
        <v>22</v>
      </c>
      <c r="B682" s="274" t="e">
        <f>+'RT (22)'!#REF!</f>
        <v>#REF!</v>
      </c>
      <c r="C682" s="274" t="e">
        <f>+'RT (22)'!#REF!</f>
        <v>#REF!</v>
      </c>
      <c r="D682" s="274" t="e">
        <f>+'RT (22)'!#REF!</f>
        <v>#REF!</v>
      </c>
      <c r="E682" s="274" t="e">
        <f>+'RT (22)'!#REF!</f>
        <v>#REF!</v>
      </c>
      <c r="F682" s="274" t="e">
        <f>+'RT (22)'!#REF!</f>
        <v>#REF!</v>
      </c>
      <c r="G682" s="274">
        <f>+'RT (22)'!A38</f>
        <v>0</v>
      </c>
      <c r="H682" s="274" t="str">
        <f>+'RT (22)'!B38</f>
        <v>Social payments</v>
      </c>
      <c r="I682" s="274">
        <f>+'RT (22)'!C38</f>
        <v>0</v>
      </c>
      <c r="J682" s="274">
        <f>+'RT (22)'!D38</f>
        <v>0</v>
      </c>
      <c r="K682" s="274">
        <f>+'RT (22)'!E38</f>
        <v>0</v>
      </c>
      <c r="L682" s="274">
        <f>+'RT (22)'!F38</f>
        <v>0</v>
      </c>
      <c r="M682" s="274">
        <f>+'RT (22)'!G38</f>
        <v>0</v>
      </c>
      <c r="N682" s="274">
        <f>+'RT (22)'!H38</f>
        <v>0</v>
      </c>
      <c r="O682" s="274">
        <f>+'RT (22)'!I38</f>
        <v>0</v>
      </c>
      <c r="P682" s="274">
        <f>+'RT (22)'!J38</f>
        <v>0</v>
      </c>
      <c r="Q682" s="274">
        <f>+'RT (22)'!K38</f>
        <v>0</v>
      </c>
      <c r="R682" s="274">
        <f>+'RT (22)'!L38</f>
        <v>0</v>
      </c>
      <c r="S682" s="274">
        <f>+'RT (22)'!M38</f>
        <v>0</v>
      </c>
      <c r="T682" s="178">
        <f t="shared" si="56"/>
        <v>0</v>
      </c>
      <c r="U682" s="19">
        <f t="shared" si="57"/>
        <v>0</v>
      </c>
      <c r="V682" s="178">
        <f t="shared" si="58"/>
        <v>0</v>
      </c>
      <c r="W682" s="19">
        <f t="shared" si="59"/>
        <v>0</v>
      </c>
    </row>
    <row r="683" spans="1:23" s="274" customFormat="1">
      <c r="A683" s="274">
        <v>22</v>
      </c>
      <c r="B683" s="274" t="e">
        <f>+'RT (22)'!#REF!</f>
        <v>#REF!</v>
      </c>
      <c r="C683" s="274" t="e">
        <f>+'RT (22)'!#REF!</f>
        <v>#REF!</v>
      </c>
      <c r="D683" s="274" t="e">
        <f>+'RT (22)'!#REF!</f>
        <v>#REF!</v>
      </c>
      <c r="E683" s="274" t="e">
        <f>+'RT (22)'!#REF!</f>
        <v>#REF!</v>
      </c>
      <c r="F683" s="274" t="e">
        <f>+'RT (22)'!#REF!</f>
        <v>#REF!</v>
      </c>
      <c r="G683" s="274">
        <f>+'RT (22)'!A39</f>
        <v>19</v>
      </c>
      <c r="H683" s="274" t="str">
        <f>+'RT (22)'!B39</f>
        <v>Mandatory Corporate Social Responsibility</v>
      </c>
      <c r="I683" s="274">
        <f>+'RT (22)'!C39</f>
        <v>0</v>
      </c>
      <c r="J683" s="274">
        <f>+'RT (22)'!D39</f>
        <v>0</v>
      </c>
      <c r="K683" s="274">
        <f>+'RT (22)'!E39</f>
        <v>0</v>
      </c>
      <c r="L683" s="274">
        <f>+'RT (22)'!F39</f>
        <v>0</v>
      </c>
      <c r="M683" s="274">
        <f>+'RT (22)'!G39</f>
        <v>0</v>
      </c>
      <c r="N683" s="274">
        <f>+'RT (22)'!H39</f>
        <v>0</v>
      </c>
      <c r="O683" s="274">
        <f>+'RT (22)'!I39</f>
        <v>0</v>
      </c>
      <c r="P683" s="274">
        <f>+'RT (22)'!J39</f>
        <v>0</v>
      </c>
      <c r="Q683" s="274">
        <f>+'RT (22)'!K39</f>
        <v>0</v>
      </c>
      <c r="R683" s="274">
        <f>+'RT (22)'!L39</f>
        <v>0</v>
      </c>
      <c r="S683" s="274">
        <f>+'RT (22)'!M39</f>
        <v>0</v>
      </c>
      <c r="T683" s="178">
        <f t="shared" si="56"/>
        <v>0</v>
      </c>
      <c r="U683" s="19">
        <f t="shared" si="57"/>
        <v>0</v>
      </c>
      <c r="V683" s="178">
        <f t="shared" si="58"/>
        <v>0</v>
      </c>
      <c r="W683" s="19">
        <f t="shared" si="59"/>
        <v>0</v>
      </c>
    </row>
    <row r="684" spans="1:23" s="274" customFormat="1">
      <c r="A684" s="274">
        <v>22</v>
      </c>
      <c r="B684" s="274" t="e">
        <f>+'RT (22)'!#REF!</f>
        <v>#REF!</v>
      </c>
      <c r="C684" s="274" t="e">
        <f>+'RT (22)'!#REF!</f>
        <v>#REF!</v>
      </c>
      <c r="D684" s="274" t="e">
        <f>+'RT (22)'!#REF!</f>
        <v>#REF!</v>
      </c>
      <c r="E684" s="274" t="e">
        <f>+'RT (22)'!#REF!</f>
        <v>#REF!</v>
      </c>
      <c r="F684" s="274" t="e">
        <f>+'RT (22)'!#REF!</f>
        <v>#REF!</v>
      </c>
      <c r="G684" s="274">
        <f>+'RT (22)'!A40</f>
        <v>20</v>
      </c>
      <c r="H684" s="274" t="str">
        <f>+'RT (22)'!B40</f>
        <v>Voluntary Corporate Social Responsibility</v>
      </c>
      <c r="I684" s="274">
        <f>+'RT (22)'!C40</f>
        <v>0</v>
      </c>
      <c r="J684" s="274">
        <f>+'RT (22)'!D40</f>
        <v>0</v>
      </c>
      <c r="K684" s="274">
        <f>+'RT (22)'!E40</f>
        <v>0</v>
      </c>
      <c r="L684" s="274">
        <f>+'RT (22)'!F40</f>
        <v>0</v>
      </c>
      <c r="M684" s="274">
        <f>+'RT (22)'!G40</f>
        <v>0</v>
      </c>
      <c r="N684" s="274">
        <f>+'RT (22)'!H40</f>
        <v>0</v>
      </c>
      <c r="O684" s="274">
        <f>+'RT (22)'!I40</f>
        <v>0</v>
      </c>
      <c r="P684" s="274">
        <f>+'RT (22)'!J40</f>
        <v>0</v>
      </c>
      <c r="Q684" s="274">
        <f>+'RT (22)'!K40</f>
        <v>0</v>
      </c>
      <c r="R684" s="274">
        <f>+'RT (22)'!L40</f>
        <v>0</v>
      </c>
      <c r="S684" s="274">
        <f>+'RT (22)'!M40</f>
        <v>0</v>
      </c>
      <c r="T684" s="178">
        <f t="shared" si="56"/>
        <v>0</v>
      </c>
      <c r="U684" s="19">
        <f t="shared" si="57"/>
        <v>0</v>
      </c>
      <c r="V684" s="178">
        <f t="shared" si="58"/>
        <v>0</v>
      </c>
      <c r="W684" s="19">
        <f t="shared" si="59"/>
        <v>0</v>
      </c>
    </row>
    <row r="685" spans="1:23" s="274" customFormat="1">
      <c r="A685" s="274">
        <v>22</v>
      </c>
      <c r="B685" s="274" t="e">
        <f>+'RT (22)'!#REF!</f>
        <v>#REF!</v>
      </c>
      <c r="C685" s="274" t="e">
        <f>+'RT (22)'!#REF!</f>
        <v>#REF!</v>
      </c>
      <c r="D685" s="274" t="e">
        <f>+'RT (22)'!#REF!</f>
        <v>#REF!</v>
      </c>
      <c r="E685" s="274" t="e">
        <f>+'RT (22)'!#REF!</f>
        <v>#REF!</v>
      </c>
      <c r="F685" s="274" t="e">
        <f>+'RT (22)'!#REF!</f>
        <v>#REF!</v>
      </c>
      <c r="G685" s="274">
        <f>+'RT (22)'!A41</f>
        <v>0</v>
      </c>
      <c r="H685" s="274" t="str">
        <f>+'RT (22)'!B41</f>
        <v>Total payments in cash</v>
      </c>
      <c r="I685" s="274">
        <f>+'RT (22)'!C41</f>
        <v>0</v>
      </c>
      <c r="J685" s="274">
        <f>+'RT (22)'!D41</f>
        <v>19820153</v>
      </c>
      <c r="K685" s="274">
        <f>+'RT (22)'!E41</f>
        <v>0</v>
      </c>
      <c r="L685" s="274">
        <f>+'RT (22)'!F41</f>
        <v>19820153</v>
      </c>
      <c r="M685" s="274">
        <f>+'RT (22)'!G41</f>
        <v>0</v>
      </c>
      <c r="N685" s="274">
        <f>+'RT (22)'!H41</f>
        <v>6611987.3600000003</v>
      </c>
      <c r="O685" s="274">
        <f>+'RT (22)'!I41</f>
        <v>0</v>
      </c>
      <c r="P685" s="274">
        <f>+'RT (22)'!J41</f>
        <v>6611987.3600000003</v>
      </c>
      <c r="Q685" s="274">
        <f>+'RT (22)'!K41</f>
        <v>0</v>
      </c>
      <c r="R685" s="274">
        <f>+'RT (22)'!L41</f>
        <v>13208165.640000001</v>
      </c>
      <c r="S685" s="274">
        <f>+'RT (22)'!M41</f>
        <v>0</v>
      </c>
      <c r="T685" s="178">
        <f t="shared" si="56"/>
        <v>13208165.640000001</v>
      </c>
      <c r="U685" s="19">
        <f t="shared" si="57"/>
        <v>0</v>
      </c>
      <c r="V685" s="178">
        <f t="shared" si="58"/>
        <v>13208165.640000001</v>
      </c>
      <c r="W685" s="19">
        <f t="shared" si="59"/>
        <v>0</v>
      </c>
    </row>
    <row r="686" spans="1:23" s="274" customFormat="1">
      <c r="A686" s="274">
        <v>23</v>
      </c>
      <c r="B686" s="274" t="e">
        <f>+'RT (23)'!#REF!</f>
        <v>#REF!</v>
      </c>
      <c r="C686" s="274" t="e">
        <f>+'RT (23)'!#REF!</f>
        <v>#REF!</v>
      </c>
      <c r="D686" s="274" t="e">
        <f>+'RT (23)'!#REF!</f>
        <v>#REF!</v>
      </c>
      <c r="E686" s="274" t="e">
        <f>+'RT (23)'!#REF!</f>
        <v>#REF!</v>
      </c>
      <c r="F686" s="274" t="e">
        <f>+'RT (23)'!#REF!</f>
        <v>#REF!</v>
      </c>
      <c r="G686" s="274">
        <f>+'RT (23)'!A9</f>
        <v>0</v>
      </c>
      <c r="H686" s="274" t="str">
        <f>+'RT (23)'!B9</f>
        <v>Payments in kind</v>
      </c>
      <c r="I686" s="274">
        <f>+'RT (23)'!C9</f>
        <v>0</v>
      </c>
      <c r="J686" s="274">
        <f>+'RT (23)'!D9</f>
        <v>0</v>
      </c>
      <c r="K686" s="274">
        <f>+'RT (23)'!E9</f>
        <v>0</v>
      </c>
      <c r="L686" s="274">
        <f>+'RT (23)'!F9</f>
        <v>0</v>
      </c>
      <c r="M686" s="274">
        <f>+'RT (23)'!G9</f>
        <v>0</v>
      </c>
      <c r="N686" s="274">
        <f>+'RT (23)'!H9</f>
        <v>0</v>
      </c>
      <c r="O686" s="274">
        <f>+'RT (23)'!I9</f>
        <v>0</v>
      </c>
      <c r="P686" s="274">
        <f>+'RT (23)'!J9</f>
        <v>0</v>
      </c>
      <c r="Q686" s="274">
        <f>+'RT (23)'!K9</f>
        <v>0</v>
      </c>
      <c r="R686" s="274">
        <f>+'RT (23)'!L9</f>
        <v>0</v>
      </c>
      <c r="S686" s="274">
        <f>+'RT (23)'!M9</f>
        <v>0</v>
      </c>
      <c r="T686" s="178">
        <f t="shared" si="56"/>
        <v>0</v>
      </c>
      <c r="U686" s="19">
        <f t="shared" si="57"/>
        <v>0</v>
      </c>
      <c r="V686" s="178">
        <f t="shared" si="58"/>
        <v>0</v>
      </c>
      <c r="W686" s="19">
        <f t="shared" si="59"/>
        <v>0</v>
      </c>
    </row>
    <row r="687" spans="1:23" s="274" customFormat="1">
      <c r="A687" s="274">
        <v>23</v>
      </c>
      <c r="B687" s="274" t="e">
        <f>+'RT (23)'!#REF!</f>
        <v>#REF!</v>
      </c>
      <c r="C687" s="274" t="e">
        <f>+'RT (23)'!#REF!</f>
        <v>#REF!</v>
      </c>
      <c r="D687" s="274" t="e">
        <f>+'RT (23)'!#REF!</f>
        <v>#REF!</v>
      </c>
      <c r="E687" s="274" t="e">
        <f>+'RT (23)'!#REF!</f>
        <v>#REF!</v>
      </c>
      <c r="F687" s="274" t="e">
        <f>+'RT (23)'!#REF!</f>
        <v>#REF!</v>
      </c>
      <c r="G687" s="274">
        <f>+'RT (23)'!A10</f>
        <v>0</v>
      </c>
      <c r="H687" s="274" t="str">
        <f>+'RT (23)'!B10</f>
        <v>Ferro Nickel</v>
      </c>
      <c r="I687" s="274">
        <f>+'RT (23)'!C10</f>
        <v>0</v>
      </c>
      <c r="J687" s="274">
        <f>+'RT (23)'!D10</f>
        <v>231.1</v>
      </c>
      <c r="K687" s="274">
        <f>+'RT (23)'!E10</f>
        <v>0</v>
      </c>
      <c r="L687" s="274">
        <f>+'RT (23)'!F10</f>
        <v>231.1</v>
      </c>
      <c r="M687" s="274">
        <f>+'RT (23)'!G10</f>
        <v>0</v>
      </c>
      <c r="N687" s="274">
        <f>+'RT (23)'!H10</f>
        <v>231.1</v>
      </c>
      <c r="O687" s="274">
        <f>+'RT (23)'!I10</f>
        <v>0</v>
      </c>
      <c r="P687" s="274">
        <f>+'RT (23)'!J10</f>
        <v>231.1</v>
      </c>
      <c r="Q687" s="274">
        <f>+'RT (23)'!K10</f>
        <v>0</v>
      </c>
      <c r="R687" s="274">
        <f>+'RT (23)'!L10</f>
        <v>0</v>
      </c>
      <c r="S687" s="274">
        <f>+'RT (23)'!M10</f>
        <v>0</v>
      </c>
      <c r="T687" s="178">
        <f t="shared" si="56"/>
        <v>0</v>
      </c>
      <c r="U687" s="19">
        <f t="shared" si="57"/>
        <v>0</v>
      </c>
      <c r="V687" s="178">
        <f t="shared" si="58"/>
        <v>0</v>
      </c>
      <c r="W687" s="19">
        <f t="shared" si="59"/>
        <v>0</v>
      </c>
    </row>
    <row r="688" spans="1:23" s="274" customFormat="1">
      <c r="A688" s="274">
        <v>23</v>
      </c>
      <c r="B688" s="274" t="e">
        <f>+'RT (23)'!#REF!</f>
        <v>#REF!</v>
      </c>
      <c r="C688" s="274" t="e">
        <f>+'RT (23)'!#REF!</f>
        <v>#REF!</v>
      </c>
      <c r="D688" s="274" t="e">
        <f>+'RT (23)'!#REF!</f>
        <v>#REF!</v>
      </c>
      <c r="E688" s="274" t="e">
        <f>+'RT (23)'!#REF!</f>
        <v>#REF!</v>
      </c>
      <c r="F688" s="274" t="e">
        <f>+'RT (23)'!#REF!</f>
        <v>#REF!</v>
      </c>
      <c r="G688" s="274">
        <f>+'RT (23)'!A11</f>
        <v>1</v>
      </c>
      <c r="H688" s="274" t="str">
        <f>+'RT (23)'!B11</f>
        <v>Production Split (Government and SOEs share)</v>
      </c>
      <c r="I688" s="274">
        <f>+'RT (23)'!C11</f>
        <v>0</v>
      </c>
      <c r="J688" s="274">
        <f>+'RT (23)'!D11</f>
        <v>231.1</v>
      </c>
      <c r="K688" s="274">
        <f>+'RT (23)'!E11</f>
        <v>0</v>
      </c>
      <c r="L688" s="274">
        <f>+'RT (23)'!F11</f>
        <v>231.1</v>
      </c>
      <c r="M688" s="274">
        <f>+'RT (23)'!G11</f>
        <v>0</v>
      </c>
      <c r="N688" s="274">
        <f>+'RT (23)'!H11</f>
        <v>231.1</v>
      </c>
      <c r="O688" s="274">
        <f>+'RT (23)'!I11</f>
        <v>0</v>
      </c>
      <c r="P688" s="274">
        <f>+'RT (23)'!J11</f>
        <v>231.1</v>
      </c>
      <c r="Q688" s="274">
        <f>+'RT (23)'!K11</f>
        <v>0</v>
      </c>
      <c r="R688" s="274">
        <f>+'RT (23)'!L11</f>
        <v>0</v>
      </c>
      <c r="S688" s="274">
        <f>+'RT (23)'!M11</f>
        <v>0</v>
      </c>
      <c r="T688" s="178">
        <f t="shared" si="56"/>
        <v>0</v>
      </c>
      <c r="U688" s="19">
        <f t="shared" si="57"/>
        <v>0</v>
      </c>
      <c r="V688" s="178">
        <f t="shared" si="58"/>
        <v>0</v>
      </c>
      <c r="W688" s="19">
        <f t="shared" si="59"/>
        <v>0</v>
      </c>
    </row>
    <row r="689" spans="1:23" s="274" customFormat="1">
      <c r="A689" s="274">
        <v>23</v>
      </c>
      <c r="B689" s="274" t="e">
        <f>+'RT (23)'!#REF!</f>
        <v>#REF!</v>
      </c>
      <c r="C689" s="274" t="e">
        <f>+'RT (23)'!#REF!</f>
        <v>#REF!</v>
      </c>
      <c r="D689" s="274" t="e">
        <f>+'RT (23)'!#REF!</f>
        <v>#REF!</v>
      </c>
      <c r="E689" s="274" t="e">
        <f>+'RT (23)'!#REF!</f>
        <v>#REF!</v>
      </c>
      <c r="F689" s="274" t="e">
        <f>+'RT (23)'!#REF!</f>
        <v>#REF!</v>
      </c>
      <c r="G689" s="274">
        <f>+'RT (23)'!A12</f>
        <v>2</v>
      </c>
      <c r="H689" s="274" t="str">
        <f>+'RT (23)'!B12</f>
        <v>Royalties</v>
      </c>
      <c r="I689" s="274">
        <f>+'RT (23)'!C12</f>
        <v>0</v>
      </c>
      <c r="J689" s="274">
        <f>+'RT (23)'!D12</f>
        <v>0</v>
      </c>
      <c r="K689" s="274">
        <f>+'RT (23)'!E12</f>
        <v>0</v>
      </c>
      <c r="L689" s="274">
        <f>+'RT (23)'!F12</f>
        <v>0</v>
      </c>
      <c r="M689" s="274">
        <f>+'RT (23)'!G12</f>
        <v>0</v>
      </c>
      <c r="N689" s="274">
        <f>+'RT (23)'!H12</f>
        <v>0</v>
      </c>
      <c r="O689" s="274">
        <f>+'RT (23)'!I12</f>
        <v>0</v>
      </c>
      <c r="P689" s="274">
        <f>+'RT (23)'!J12</f>
        <v>0</v>
      </c>
      <c r="Q689" s="274">
        <f>+'RT (23)'!K12</f>
        <v>0</v>
      </c>
      <c r="R689" s="274">
        <f>+'RT (23)'!L12</f>
        <v>0</v>
      </c>
      <c r="S689" s="274">
        <f>+'RT (23)'!M12</f>
        <v>0</v>
      </c>
      <c r="T689" s="178">
        <f t="shared" si="56"/>
        <v>0</v>
      </c>
      <c r="U689" s="19">
        <f t="shared" si="57"/>
        <v>0</v>
      </c>
      <c r="V689" s="178">
        <f t="shared" si="58"/>
        <v>0</v>
      </c>
      <c r="W689" s="19">
        <f t="shared" si="59"/>
        <v>0</v>
      </c>
    </row>
    <row r="690" spans="1:23" s="274" customFormat="1">
      <c r="A690" s="274">
        <v>23</v>
      </c>
      <c r="B690" s="274" t="e">
        <f>+'RT (23)'!#REF!</f>
        <v>#REF!</v>
      </c>
      <c r="C690" s="274" t="e">
        <f>+'RT (23)'!#REF!</f>
        <v>#REF!</v>
      </c>
      <c r="D690" s="274" t="e">
        <f>+'RT (23)'!#REF!</f>
        <v>#REF!</v>
      </c>
      <c r="E690" s="274" t="e">
        <f>+'RT (23)'!#REF!</f>
        <v>#REF!</v>
      </c>
      <c r="F690" s="274" t="e">
        <f>+'RT (23)'!#REF!</f>
        <v>#REF!</v>
      </c>
      <c r="G690" s="274">
        <f>+'RT (23)'!A13</f>
        <v>0</v>
      </c>
      <c r="H690" s="274" t="str">
        <f>+'RT (23)'!B13</f>
        <v>Payments in cash</v>
      </c>
      <c r="I690" s="274">
        <f>+'RT (23)'!C13</f>
        <v>0</v>
      </c>
      <c r="J690" s="274">
        <f>+'RT (23)'!D13</f>
        <v>0</v>
      </c>
      <c r="K690" s="274">
        <f>+'RT (23)'!E13</f>
        <v>0</v>
      </c>
      <c r="L690" s="274">
        <f>+'RT (23)'!F13</f>
        <v>0</v>
      </c>
      <c r="M690" s="274">
        <f>+'RT (23)'!G13</f>
        <v>0</v>
      </c>
      <c r="N690" s="274">
        <f>+'RT (23)'!H13</f>
        <v>0</v>
      </c>
      <c r="O690" s="274">
        <f>+'RT (23)'!I13</f>
        <v>0</v>
      </c>
      <c r="P690" s="274">
        <f>+'RT (23)'!J13</f>
        <v>0</v>
      </c>
      <c r="Q690" s="274">
        <f>+'RT (23)'!K13</f>
        <v>0</v>
      </c>
      <c r="R690" s="274">
        <f>+'RT (23)'!L13</f>
        <v>0</v>
      </c>
      <c r="S690" s="274">
        <f>+'RT (23)'!M13</f>
        <v>0</v>
      </c>
      <c r="T690" s="178">
        <f t="shared" si="56"/>
        <v>0</v>
      </c>
      <c r="U690" s="19">
        <f t="shared" si="57"/>
        <v>0</v>
      </c>
      <c r="V690" s="178">
        <f t="shared" si="58"/>
        <v>0</v>
      </c>
      <c r="W690" s="19">
        <f t="shared" si="59"/>
        <v>0</v>
      </c>
    </row>
    <row r="691" spans="1:23" s="274" customFormat="1">
      <c r="A691" s="274">
        <v>23</v>
      </c>
      <c r="B691" s="274" t="e">
        <f>+'RT (23)'!#REF!</f>
        <v>#REF!</v>
      </c>
      <c r="C691" s="274" t="e">
        <f>+'RT (23)'!#REF!</f>
        <v>#REF!</v>
      </c>
      <c r="D691" s="274" t="e">
        <f>+'RT (23)'!#REF!</f>
        <v>#REF!</v>
      </c>
      <c r="E691" s="274" t="e">
        <f>+'RT (23)'!#REF!</f>
        <v>#REF!</v>
      </c>
      <c r="F691" s="274" t="e">
        <f>+'RT (23)'!#REF!</f>
        <v>#REF!</v>
      </c>
      <c r="G691" s="274">
        <f>+'RT (23)'!A14</f>
        <v>0</v>
      </c>
      <c r="H691" s="274" t="str">
        <f>+'RT (23)'!B14</f>
        <v>MoF-IRD-Customs Department</v>
      </c>
      <c r="I691" s="274">
        <f>+'RT (23)'!C14</f>
        <v>0</v>
      </c>
      <c r="J691" s="274">
        <f>+'RT (23)'!D14</f>
        <v>41742479</v>
      </c>
      <c r="K691" s="274">
        <f>+'RT (23)'!E14</f>
        <v>0</v>
      </c>
      <c r="L691" s="274">
        <f>+'RT (23)'!F14</f>
        <v>41742479</v>
      </c>
      <c r="M691" s="274">
        <f>+'RT (23)'!G14</f>
        <v>0</v>
      </c>
      <c r="N691" s="274">
        <f>+'RT (23)'!H14</f>
        <v>41742479</v>
      </c>
      <c r="O691" s="274">
        <f>+'RT (23)'!I14</f>
        <v>0</v>
      </c>
      <c r="P691" s="274">
        <f>+'RT (23)'!J14</f>
        <v>41742479</v>
      </c>
      <c r="Q691" s="274">
        <f>+'RT (23)'!K14</f>
        <v>0</v>
      </c>
      <c r="R691" s="274">
        <f>+'RT (23)'!L14</f>
        <v>0</v>
      </c>
      <c r="S691" s="274">
        <f>+'RT (23)'!M14</f>
        <v>0</v>
      </c>
      <c r="T691" s="178">
        <f t="shared" si="56"/>
        <v>0</v>
      </c>
      <c r="U691" s="19">
        <f t="shared" si="57"/>
        <v>0</v>
      </c>
      <c r="V691" s="178">
        <f t="shared" si="58"/>
        <v>0</v>
      </c>
      <c r="W691" s="19">
        <f t="shared" si="59"/>
        <v>0</v>
      </c>
    </row>
    <row r="692" spans="1:23" s="274" customFormat="1">
      <c r="A692" s="274">
        <v>23</v>
      </c>
      <c r="B692" s="274" t="e">
        <f>+'RT (23)'!#REF!</f>
        <v>#REF!</v>
      </c>
      <c r="C692" s="274" t="e">
        <f>+'RT (23)'!#REF!</f>
        <v>#REF!</v>
      </c>
      <c r="D692" s="274" t="e">
        <f>+'RT (23)'!#REF!</f>
        <v>#REF!</v>
      </c>
      <c r="E692" s="274" t="e">
        <f>+'RT (23)'!#REF!</f>
        <v>#REF!</v>
      </c>
      <c r="F692" s="274" t="e">
        <f>+'RT (23)'!#REF!</f>
        <v>#REF!</v>
      </c>
      <c r="G692" s="274">
        <f>+'RT (23)'!A15</f>
        <v>1</v>
      </c>
      <c r="H692" s="274" t="str">
        <f>+'RT (23)'!B15</f>
        <v>Corporate Income Tax (CIT)</v>
      </c>
      <c r="I692" s="274">
        <f>+'RT (23)'!C15</f>
        <v>0</v>
      </c>
      <c r="J692" s="274">
        <f>+'RT (23)'!D15</f>
        <v>21246833</v>
      </c>
      <c r="K692" s="274">
        <f>+'RT (23)'!E15</f>
        <v>0</v>
      </c>
      <c r="L692" s="274">
        <f>+'RT (23)'!F15</f>
        <v>21246833</v>
      </c>
      <c r="M692" s="274">
        <f>+'RT (23)'!G15</f>
        <v>0</v>
      </c>
      <c r="N692" s="274">
        <f>+'RT (23)'!H15</f>
        <v>21246833</v>
      </c>
      <c r="O692" s="274">
        <f>+'RT (23)'!I15</f>
        <v>0</v>
      </c>
      <c r="P692" s="274">
        <f>+'RT (23)'!J15</f>
        <v>21246833</v>
      </c>
      <c r="Q692" s="274">
        <f>+'RT (23)'!K15</f>
        <v>0</v>
      </c>
      <c r="R692" s="274">
        <f>+'RT (23)'!L15</f>
        <v>0</v>
      </c>
      <c r="S692" s="274">
        <f>+'RT (23)'!M15</f>
        <v>0</v>
      </c>
      <c r="T692" s="178">
        <f t="shared" si="56"/>
        <v>0</v>
      </c>
      <c r="U692" s="19">
        <f t="shared" si="57"/>
        <v>0</v>
      </c>
      <c r="V692" s="178">
        <f t="shared" si="58"/>
        <v>0</v>
      </c>
      <c r="W692" s="19">
        <f t="shared" si="59"/>
        <v>0</v>
      </c>
    </row>
    <row r="693" spans="1:23" s="274" customFormat="1">
      <c r="A693" s="274">
        <v>23</v>
      </c>
      <c r="B693" s="274" t="e">
        <f>+'RT (23)'!#REF!</f>
        <v>#REF!</v>
      </c>
      <c r="C693" s="274" t="e">
        <f>+'RT (23)'!#REF!</f>
        <v>#REF!</v>
      </c>
      <c r="D693" s="274" t="e">
        <f>+'RT (23)'!#REF!</f>
        <v>#REF!</v>
      </c>
      <c r="E693" s="274" t="e">
        <f>+'RT (23)'!#REF!</f>
        <v>#REF!</v>
      </c>
      <c r="F693" s="274" t="e">
        <f>+'RT (23)'!#REF!</f>
        <v>#REF!</v>
      </c>
      <c r="G693" s="274">
        <f>+'RT (23)'!A16</f>
        <v>2</v>
      </c>
      <c r="H693" s="274" t="str">
        <f>+'RT (23)'!B16</f>
        <v>Commercial Tax</v>
      </c>
      <c r="I693" s="274">
        <f>+'RT (23)'!C16</f>
        <v>0</v>
      </c>
      <c r="J693" s="274">
        <f>+'RT (23)'!D16</f>
        <v>20495646</v>
      </c>
      <c r="K693" s="274">
        <f>+'RT (23)'!E16</f>
        <v>0</v>
      </c>
      <c r="L693" s="274">
        <f>+'RT (23)'!F16</f>
        <v>20495646</v>
      </c>
      <c r="M693" s="274">
        <f>+'RT (23)'!G16</f>
        <v>0</v>
      </c>
      <c r="N693" s="274">
        <f>+'RT (23)'!H16</f>
        <v>20495646</v>
      </c>
      <c r="O693" s="274">
        <f>+'RT (23)'!I16</f>
        <v>0</v>
      </c>
      <c r="P693" s="274">
        <f>+'RT (23)'!J16</f>
        <v>20495646</v>
      </c>
      <c r="Q693" s="274">
        <f>+'RT (23)'!K16</f>
        <v>0</v>
      </c>
      <c r="R693" s="274">
        <f>+'RT (23)'!L16</f>
        <v>0</v>
      </c>
      <c r="S693" s="274">
        <f>+'RT (23)'!M16</f>
        <v>0</v>
      </c>
      <c r="T693" s="178">
        <f t="shared" si="52"/>
        <v>0</v>
      </c>
      <c r="U693" s="19">
        <f t="shared" si="53"/>
        <v>0</v>
      </c>
      <c r="V693" s="178">
        <f t="shared" si="54"/>
        <v>0</v>
      </c>
      <c r="W693" s="19">
        <f t="shared" si="55"/>
        <v>0</v>
      </c>
    </row>
    <row r="694" spans="1:23" s="274" customFormat="1">
      <c r="A694" s="274">
        <v>23</v>
      </c>
      <c r="B694" s="274" t="e">
        <f>+'RT (23)'!#REF!</f>
        <v>#REF!</v>
      </c>
      <c r="C694" s="274" t="e">
        <f>+'RT (23)'!#REF!</f>
        <v>#REF!</v>
      </c>
      <c r="D694" s="274" t="e">
        <f>+'RT (23)'!#REF!</f>
        <v>#REF!</v>
      </c>
      <c r="E694" s="274" t="e">
        <f>+'RT (23)'!#REF!</f>
        <v>#REF!</v>
      </c>
      <c r="F694" s="274" t="e">
        <f>+'RT (23)'!#REF!</f>
        <v>#REF!</v>
      </c>
      <c r="G694" s="274">
        <f>+'RT (23)'!A17</f>
        <v>3</v>
      </c>
      <c r="H694" s="274" t="str">
        <f>+'RT (23)'!B17</f>
        <v>Commercial Tax on Imports</v>
      </c>
      <c r="I694" s="274">
        <f>+'RT (23)'!C17</f>
        <v>0</v>
      </c>
      <c r="J694" s="274">
        <f>+'RT (23)'!D17</f>
        <v>0</v>
      </c>
      <c r="K694" s="274">
        <f>+'RT (23)'!E17</f>
        <v>0</v>
      </c>
      <c r="L694" s="274">
        <f>+'RT (23)'!F17</f>
        <v>0</v>
      </c>
      <c r="M694" s="274">
        <f>+'RT (23)'!G17</f>
        <v>0</v>
      </c>
      <c r="N694" s="274">
        <f>+'RT (23)'!H17</f>
        <v>0</v>
      </c>
      <c r="O694" s="274">
        <f>+'RT (23)'!I17</f>
        <v>0</v>
      </c>
      <c r="P694" s="274">
        <f>+'RT (23)'!J17</f>
        <v>0</v>
      </c>
      <c r="Q694" s="274">
        <f>+'RT (23)'!K17</f>
        <v>0</v>
      </c>
      <c r="R694" s="274">
        <f>+'RT (23)'!L17</f>
        <v>0</v>
      </c>
      <c r="S694" s="274">
        <f>+'RT (23)'!M17</f>
        <v>0</v>
      </c>
      <c r="T694" s="178">
        <f t="shared" si="52"/>
        <v>0</v>
      </c>
      <c r="U694" s="19">
        <f t="shared" si="53"/>
        <v>0</v>
      </c>
      <c r="V694" s="178">
        <f t="shared" si="54"/>
        <v>0</v>
      </c>
      <c r="W694" s="19">
        <f t="shared" si="55"/>
        <v>0</v>
      </c>
    </row>
    <row r="695" spans="1:23" s="274" customFormat="1">
      <c r="A695" s="274">
        <v>23</v>
      </c>
      <c r="B695" s="274" t="e">
        <f>+'RT (23)'!#REF!</f>
        <v>#REF!</v>
      </c>
      <c r="C695" s="274" t="e">
        <f>+'RT (23)'!#REF!</f>
        <v>#REF!</v>
      </c>
      <c r="D695" s="274" t="e">
        <f>+'RT (23)'!#REF!</f>
        <v>#REF!</v>
      </c>
      <c r="E695" s="274" t="e">
        <f>+'RT (23)'!#REF!</f>
        <v>#REF!</v>
      </c>
      <c r="F695" s="274" t="e">
        <f>+'RT (23)'!#REF!</f>
        <v>#REF!</v>
      </c>
      <c r="G695" s="274">
        <f>+'RT (23)'!A18</f>
        <v>4</v>
      </c>
      <c r="H695" s="274" t="str">
        <f>+'RT (23)'!B18</f>
        <v>Customs Duties</v>
      </c>
      <c r="I695" s="274">
        <f>+'RT (23)'!C18</f>
        <v>0</v>
      </c>
      <c r="J695" s="274">
        <f>+'RT (23)'!D18</f>
        <v>0</v>
      </c>
      <c r="K695" s="274">
        <f>+'RT (23)'!E18</f>
        <v>0</v>
      </c>
      <c r="L695" s="274">
        <f>+'RT (23)'!F18</f>
        <v>0</v>
      </c>
      <c r="M695" s="274">
        <f>+'RT (23)'!G18</f>
        <v>0</v>
      </c>
      <c r="N695" s="274">
        <f>+'RT (23)'!H18</f>
        <v>0</v>
      </c>
      <c r="O695" s="274">
        <f>+'RT (23)'!I18</f>
        <v>0</v>
      </c>
      <c r="P695" s="274">
        <f>+'RT (23)'!J18</f>
        <v>0</v>
      </c>
      <c r="Q695" s="274">
        <f>+'RT (23)'!K18</f>
        <v>0</v>
      </c>
      <c r="R695" s="274">
        <f>+'RT (23)'!L18</f>
        <v>0</v>
      </c>
      <c r="S695" s="274">
        <f>+'RT (23)'!M18</f>
        <v>0</v>
      </c>
      <c r="T695" s="178">
        <f t="shared" si="52"/>
        <v>0</v>
      </c>
      <c r="U695" s="19">
        <f t="shared" si="53"/>
        <v>0</v>
      </c>
      <c r="V695" s="178">
        <f t="shared" si="54"/>
        <v>0</v>
      </c>
      <c r="W695" s="19">
        <f t="shared" si="55"/>
        <v>0</v>
      </c>
    </row>
    <row r="696" spans="1:23" s="274" customFormat="1">
      <c r="A696" s="274">
        <v>23</v>
      </c>
      <c r="B696" s="274" t="e">
        <f>+'RT (23)'!#REF!</f>
        <v>#REF!</v>
      </c>
      <c r="C696" s="274" t="e">
        <f>+'RT (23)'!#REF!</f>
        <v>#REF!</v>
      </c>
      <c r="D696" s="274" t="e">
        <f>+'RT (23)'!#REF!</f>
        <v>#REF!</v>
      </c>
      <c r="E696" s="274" t="e">
        <f>+'RT (23)'!#REF!</f>
        <v>#REF!</v>
      </c>
      <c r="F696" s="274" t="e">
        <f>+'RT (23)'!#REF!</f>
        <v>#REF!</v>
      </c>
      <c r="G696" s="274">
        <f>+'RT (23)'!A19</f>
        <v>5</v>
      </c>
      <c r="H696" s="274" t="str">
        <f>+'RT (23)'!B19</f>
        <v>Stamp Duties</v>
      </c>
      <c r="I696" s="274">
        <f>+'RT (23)'!C19</f>
        <v>0</v>
      </c>
      <c r="J696" s="274">
        <f>+'RT (23)'!D19</f>
        <v>0</v>
      </c>
      <c r="K696" s="274">
        <f>+'RT (23)'!E19</f>
        <v>0</v>
      </c>
      <c r="L696" s="274">
        <f>+'RT (23)'!F19</f>
        <v>0</v>
      </c>
      <c r="M696" s="274">
        <f>+'RT (23)'!G19</f>
        <v>0</v>
      </c>
      <c r="N696" s="274">
        <f>+'RT (23)'!H19</f>
        <v>0</v>
      </c>
      <c r="O696" s="274">
        <f>+'RT (23)'!I19</f>
        <v>0</v>
      </c>
      <c r="P696" s="274">
        <f>+'RT (23)'!J19</f>
        <v>0</v>
      </c>
      <c r="Q696" s="274">
        <f>+'RT (23)'!K19</f>
        <v>0</v>
      </c>
      <c r="R696" s="274">
        <f>+'RT (23)'!L19</f>
        <v>0</v>
      </c>
      <c r="S696" s="274">
        <f>+'RT (23)'!M19</f>
        <v>0</v>
      </c>
      <c r="T696" s="178">
        <f t="shared" si="52"/>
        <v>0</v>
      </c>
      <c r="U696" s="19">
        <f t="shared" si="53"/>
        <v>0</v>
      </c>
      <c r="V696" s="178">
        <f t="shared" si="54"/>
        <v>0</v>
      </c>
      <c r="W696" s="19">
        <f t="shared" si="55"/>
        <v>0</v>
      </c>
    </row>
    <row r="697" spans="1:23" s="274" customFormat="1">
      <c r="A697" s="274">
        <v>23</v>
      </c>
      <c r="B697" s="274" t="e">
        <f>+'RT (23)'!#REF!</f>
        <v>#REF!</v>
      </c>
      <c r="C697" s="274" t="e">
        <f>+'RT (23)'!#REF!</f>
        <v>#REF!</v>
      </c>
      <c r="D697" s="274" t="e">
        <f>+'RT (23)'!#REF!</f>
        <v>#REF!</v>
      </c>
      <c r="E697" s="274" t="e">
        <f>+'RT (23)'!#REF!</f>
        <v>#REF!</v>
      </c>
      <c r="F697" s="274" t="e">
        <f>+'RT (23)'!#REF!</f>
        <v>#REF!</v>
      </c>
      <c r="G697" s="274">
        <f>+'RT (23)'!A20</f>
        <v>6</v>
      </c>
      <c r="H697" s="274" t="str">
        <f>+'RT (23)'!B20</f>
        <v>Capital Gains Tax</v>
      </c>
      <c r="I697" s="274">
        <f>+'RT (23)'!C20</f>
        <v>0</v>
      </c>
      <c r="J697" s="274">
        <f>+'RT (23)'!D20</f>
        <v>0</v>
      </c>
      <c r="K697" s="274">
        <f>+'RT (23)'!E20</f>
        <v>0</v>
      </c>
      <c r="L697" s="274">
        <f>+'RT (23)'!F20</f>
        <v>0</v>
      </c>
      <c r="M697" s="274">
        <f>+'RT (23)'!G20</f>
        <v>0</v>
      </c>
      <c r="N697" s="274">
        <f>+'RT (23)'!H20</f>
        <v>0</v>
      </c>
      <c r="O697" s="274">
        <f>+'RT (23)'!I20</f>
        <v>0</v>
      </c>
      <c r="P697" s="274">
        <f>+'RT (23)'!J20</f>
        <v>0</v>
      </c>
      <c r="Q697" s="274">
        <f>+'RT (23)'!K20</f>
        <v>0</v>
      </c>
      <c r="R697" s="274">
        <f>+'RT (23)'!L20</f>
        <v>0</v>
      </c>
      <c r="S697" s="274">
        <f>+'RT (23)'!M20</f>
        <v>0</v>
      </c>
      <c r="T697" s="178">
        <f t="shared" si="52"/>
        <v>0</v>
      </c>
      <c r="U697" s="19">
        <f t="shared" si="53"/>
        <v>0</v>
      </c>
      <c r="V697" s="178">
        <f t="shared" si="54"/>
        <v>0</v>
      </c>
      <c r="W697" s="19">
        <f t="shared" si="55"/>
        <v>0</v>
      </c>
    </row>
    <row r="698" spans="1:23" s="274" customFormat="1">
      <c r="A698" s="274">
        <v>23</v>
      </c>
      <c r="B698" s="274" t="e">
        <f>+'RT (23)'!#REF!</f>
        <v>#REF!</v>
      </c>
      <c r="C698" s="274" t="e">
        <f>+'RT (23)'!#REF!</f>
        <v>#REF!</v>
      </c>
      <c r="D698" s="274" t="e">
        <f>+'RT (23)'!#REF!</f>
        <v>#REF!</v>
      </c>
      <c r="E698" s="274" t="e">
        <f>+'RT (23)'!#REF!</f>
        <v>#REF!</v>
      </c>
      <c r="F698" s="274" t="e">
        <f>+'RT (23)'!#REF!</f>
        <v>#REF!</v>
      </c>
      <c r="G698" s="274">
        <f>+'RT (23)'!A21</f>
        <v>7</v>
      </c>
      <c r="H698" s="274" t="str">
        <f>+'RT (23)'!B21</f>
        <v>Withholding Tax</v>
      </c>
      <c r="I698" s="274">
        <f>+'RT (23)'!C21</f>
        <v>0</v>
      </c>
      <c r="J698" s="274">
        <f>+'RT (23)'!D21</f>
        <v>0</v>
      </c>
      <c r="K698" s="274">
        <f>+'RT (23)'!E21</f>
        <v>0</v>
      </c>
      <c r="L698" s="274">
        <f>+'RT (23)'!F21</f>
        <v>0</v>
      </c>
      <c r="M698" s="274">
        <f>+'RT (23)'!G21</f>
        <v>0</v>
      </c>
      <c r="N698" s="274">
        <f>+'RT (23)'!H21</f>
        <v>0</v>
      </c>
      <c r="O698" s="274">
        <f>+'RT (23)'!I21</f>
        <v>0</v>
      </c>
      <c r="P698" s="274">
        <f>+'RT (23)'!J21</f>
        <v>0</v>
      </c>
      <c r="Q698" s="274">
        <f>+'RT (23)'!K21</f>
        <v>0</v>
      </c>
      <c r="R698" s="274">
        <f>+'RT (23)'!L21</f>
        <v>0</v>
      </c>
      <c r="S698" s="274">
        <f>+'RT (23)'!M21</f>
        <v>0</v>
      </c>
      <c r="T698" s="178">
        <f t="shared" si="52"/>
        <v>0</v>
      </c>
      <c r="U698" s="19">
        <f t="shared" si="53"/>
        <v>0</v>
      </c>
      <c r="V698" s="178">
        <f t="shared" si="54"/>
        <v>0</v>
      </c>
      <c r="W698" s="19">
        <f t="shared" si="55"/>
        <v>0</v>
      </c>
    </row>
    <row r="699" spans="1:23" s="274" customFormat="1">
      <c r="A699" s="274">
        <v>23</v>
      </c>
      <c r="B699" s="274" t="e">
        <f>+'RT (23)'!#REF!</f>
        <v>#REF!</v>
      </c>
      <c r="C699" s="274" t="e">
        <f>+'RT (23)'!#REF!</f>
        <v>#REF!</v>
      </c>
      <c r="D699" s="274" t="e">
        <f>+'RT (23)'!#REF!</f>
        <v>#REF!</v>
      </c>
      <c r="E699" s="274" t="e">
        <f>+'RT (23)'!#REF!</f>
        <v>#REF!</v>
      </c>
      <c r="F699" s="274" t="e">
        <f>+'RT (23)'!#REF!</f>
        <v>#REF!</v>
      </c>
      <c r="G699" s="274">
        <f>+'RT (23)'!A22</f>
        <v>8</v>
      </c>
      <c r="H699" s="274" t="str">
        <f>+'RT (23)'!B22</f>
        <v>Other significant payments (&gt; 50,000 USD)</v>
      </c>
      <c r="I699" s="274">
        <f>+'RT (23)'!C22</f>
        <v>0</v>
      </c>
      <c r="J699" s="274">
        <f>+'RT (23)'!D22</f>
        <v>0</v>
      </c>
      <c r="K699" s="274">
        <f>+'RT (23)'!E22</f>
        <v>0</v>
      </c>
      <c r="L699" s="274">
        <f>+'RT (23)'!F22</f>
        <v>0</v>
      </c>
      <c r="M699" s="274">
        <f>+'RT (23)'!G22</f>
        <v>0</v>
      </c>
      <c r="N699" s="274">
        <f>+'RT (23)'!H22</f>
        <v>0</v>
      </c>
      <c r="O699" s="274">
        <f>+'RT (23)'!I22</f>
        <v>0</v>
      </c>
      <c r="P699" s="274">
        <f>+'RT (23)'!J22</f>
        <v>0</v>
      </c>
      <c r="Q699" s="274">
        <f>+'RT (23)'!K22</f>
        <v>0</v>
      </c>
      <c r="R699" s="274">
        <f>+'RT (23)'!L22</f>
        <v>0</v>
      </c>
      <c r="S699" s="274">
        <f>+'RT (23)'!M22</f>
        <v>0</v>
      </c>
      <c r="T699" s="178">
        <f t="shared" si="52"/>
        <v>0</v>
      </c>
      <c r="U699" s="19">
        <f t="shared" si="53"/>
        <v>0</v>
      </c>
      <c r="V699" s="178">
        <f t="shared" si="54"/>
        <v>0</v>
      </c>
      <c r="W699" s="19">
        <f t="shared" si="55"/>
        <v>0</v>
      </c>
    </row>
    <row r="700" spans="1:23" s="274" customFormat="1">
      <c r="A700" s="274">
        <v>23</v>
      </c>
      <c r="B700" s="274" t="e">
        <f>+'RT (23)'!#REF!</f>
        <v>#REF!</v>
      </c>
      <c r="C700" s="274" t="e">
        <f>+'RT (23)'!#REF!</f>
        <v>#REF!</v>
      </c>
      <c r="D700" s="274" t="e">
        <f>+'RT (23)'!#REF!</f>
        <v>#REF!</v>
      </c>
      <c r="E700" s="274" t="e">
        <f>+'RT (23)'!#REF!</f>
        <v>#REF!</v>
      </c>
      <c r="F700" s="274" t="e">
        <f>+'RT (23)'!#REF!</f>
        <v>#REF!</v>
      </c>
      <c r="G700" s="274">
        <f>+'RT (23)'!A23</f>
        <v>0</v>
      </c>
      <c r="H700" s="274" t="str">
        <f>+'RT (23)'!B23</f>
        <v>MoM (ME 1-ME 2-ME 3)</v>
      </c>
      <c r="I700" s="274">
        <f>+'RT (23)'!C23</f>
        <v>0</v>
      </c>
      <c r="J700" s="274">
        <f>+'RT (23)'!D23</f>
        <v>51701565</v>
      </c>
      <c r="K700" s="274">
        <f>+'RT (23)'!E23</f>
        <v>0</v>
      </c>
      <c r="L700" s="274">
        <f>+'RT (23)'!F23</f>
        <v>51701565</v>
      </c>
      <c r="M700" s="274">
        <f>+'RT (23)'!G23</f>
        <v>0</v>
      </c>
      <c r="N700" s="274">
        <f>+'RT (23)'!H23</f>
        <v>51701565</v>
      </c>
      <c r="O700" s="274">
        <f>+'RT (23)'!I23</f>
        <v>0</v>
      </c>
      <c r="P700" s="274">
        <f>+'RT (23)'!J23</f>
        <v>51701565</v>
      </c>
      <c r="Q700" s="274">
        <f>+'RT (23)'!K23</f>
        <v>0</v>
      </c>
      <c r="R700" s="274">
        <f>+'RT (23)'!L23</f>
        <v>0</v>
      </c>
      <c r="S700" s="274">
        <f>+'RT (23)'!M23</f>
        <v>0</v>
      </c>
      <c r="T700" s="178">
        <f t="shared" si="52"/>
        <v>0</v>
      </c>
      <c r="U700" s="19">
        <f t="shared" si="53"/>
        <v>0</v>
      </c>
      <c r="V700" s="178">
        <f t="shared" si="54"/>
        <v>0</v>
      </c>
      <c r="W700" s="19">
        <f t="shared" si="55"/>
        <v>0</v>
      </c>
    </row>
    <row r="701" spans="1:23" s="274" customFormat="1">
      <c r="A701" s="274">
        <v>23</v>
      </c>
      <c r="B701" s="274" t="e">
        <f>+'RT (23)'!#REF!</f>
        <v>#REF!</v>
      </c>
      <c r="C701" s="274" t="e">
        <f>+'RT (23)'!#REF!</f>
        <v>#REF!</v>
      </c>
      <c r="D701" s="274" t="e">
        <f>+'RT (23)'!#REF!</f>
        <v>#REF!</v>
      </c>
      <c r="E701" s="274" t="e">
        <f>+'RT (23)'!#REF!</f>
        <v>#REF!</v>
      </c>
      <c r="F701" s="274" t="e">
        <f>+'RT (23)'!#REF!</f>
        <v>#REF!</v>
      </c>
      <c r="G701" s="274">
        <f>+'RT (23)'!A24</f>
        <v>9</v>
      </c>
      <c r="H701" s="274" t="str">
        <f>+'RT (23)'!B24</f>
        <v>Royalties</v>
      </c>
      <c r="I701" s="274">
        <f>+'RT (23)'!C24</f>
        <v>0</v>
      </c>
      <c r="J701" s="274">
        <f>+'RT (23)'!D24</f>
        <v>0</v>
      </c>
      <c r="K701" s="274">
        <f>+'RT (23)'!E24</f>
        <v>0</v>
      </c>
      <c r="L701" s="274">
        <f>+'RT (23)'!F24</f>
        <v>0</v>
      </c>
      <c r="M701" s="274">
        <f>+'RT (23)'!G24</f>
        <v>0</v>
      </c>
      <c r="N701" s="274">
        <f>+'RT (23)'!H24</f>
        <v>0</v>
      </c>
      <c r="O701" s="274">
        <f>+'RT (23)'!I24</f>
        <v>0</v>
      </c>
      <c r="P701" s="274">
        <f>+'RT (23)'!J24</f>
        <v>0</v>
      </c>
      <c r="Q701" s="274">
        <f>+'RT (23)'!K24</f>
        <v>0</v>
      </c>
      <c r="R701" s="274">
        <f>+'RT (23)'!L24</f>
        <v>0</v>
      </c>
      <c r="S701" s="274">
        <f>+'RT (23)'!M24</f>
        <v>0</v>
      </c>
      <c r="T701" s="178">
        <f t="shared" si="52"/>
        <v>0</v>
      </c>
      <c r="U701" s="19">
        <f t="shared" si="53"/>
        <v>0</v>
      </c>
      <c r="V701" s="178">
        <f t="shared" si="54"/>
        <v>0</v>
      </c>
      <c r="W701" s="19">
        <f t="shared" si="55"/>
        <v>0</v>
      </c>
    </row>
    <row r="702" spans="1:23" s="274" customFormat="1">
      <c r="A702" s="274">
        <v>23</v>
      </c>
      <c r="B702" s="274" t="e">
        <f>+'RT (23)'!#REF!</f>
        <v>#REF!</v>
      </c>
      <c r="C702" s="274" t="e">
        <f>+'RT (23)'!#REF!</f>
        <v>#REF!</v>
      </c>
      <c r="D702" s="274" t="e">
        <f>+'RT (23)'!#REF!</f>
        <v>#REF!</v>
      </c>
      <c r="E702" s="274" t="e">
        <f>+'RT (23)'!#REF!</f>
        <v>#REF!</v>
      </c>
      <c r="F702" s="274" t="e">
        <f>+'RT (23)'!#REF!</f>
        <v>#REF!</v>
      </c>
      <c r="G702" s="274">
        <f>+'RT (23)'!A25</f>
        <v>10</v>
      </c>
      <c r="H702" s="274" t="str">
        <f>+'RT (23)'!B25</f>
        <v>Signature Bonus</v>
      </c>
      <c r="I702" s="274">
        <f>+'RT (23)'!C25</f>
        <v>0</v>
      </c>
      <c r="J702" s="274">
        <f>+'RT (23)'!D25</f>
        <v>10500000</v>
      </c>
      <c r="K702" s="274">
        <f>+'RT (23)'!E25</f>
        <v>0</v>
      </c>
      <c r="L702" s="274">
        <f>+'RT (23)'!F25</f>
        <v>10500000</v>
      </c>
      <c r="M702" s="274">
        <f>+'RT (23)'!G25</f>
        <v>0</v>
      </c>
      <c r="N702" s="274">
        <f>+'RT (23)'!H25</f>
        <v>16500000</v>
      </c>
      <c r="O702" s="274">
        <f>+'RT (23)'!I25</f>
        <v>0</v>
      </c>
      <c r="P702" s="274">
        <f>+'RT (23)'!J25</f>
        <v>16500000</v>
      </c>
      <c r="Q702" s="274">
        <f>+'RT (23)'!K25</f>
        <v>0</v>
      </c>
      <c r="R702" s="274">
        <f>+'RT (23)'!L25</f>
        <v>-6000000</v>
      </c>
      <c r="S702" s="274" t="str">
        <f>+'RT (23)'!M25</f>
        <v>Tax not reported by the extractive company</v>
      </c>
      <c r="T702" s="178">
        <f t="shared" ref="T702:T752" si="60">+IF((J702-N702)&gt;0,(J702-N702),0)</f>
        <v>0</v>
      </c>
      <c r="U702" s="19">
        <f t="shared" ref="U702:U752" si="61">+IF((J702-N702)&lt;=0,(J702-N702),0)</f>
        <v>-6000000</v>
      </c>
      <c r="V702" s="178">
        <f t="shared" ref="V702:V752" si="62">+IF(R702&gt;0,R702,0)</f>
        <v>0</v>
      </c>
      <c r="W702" s="19">
        <f t="shared" ref="W702:W752" si="63">+IF(R702&lt;=0,R702,0)</f>
        <v>-6000000</v>
      </c>
    </row>
    <row r="703" spans="1:23" s="274" customFormat="1">
      <c r="A703" s="274">
        <v>23</v>
      </c>
      <c r="B703" s="274" t="e">
        <f>+'RT (23)'!#REF!</f>
        <v>#REF!</v>
      </c>
      <c r="C703" s="274" t="e">
        <f>+'RT (23)'!#REF!</f>
        <v>#REF!</v>
      </c>
      <c r="D703" s="274" t="e">
        <f>+'RT (23)'!#REF!</f>
        <v>#REF!</v>
      </c>
      <c r="E703" s="274" t="e">
        <f>+'RT (23)'!#REF!</f>
        <v>#REF!</v>
      </c>
      <c r="F703" s="274" t="e">
        <f>+'RT (23)'!#REF!</f>
        <v>#REF!</v>
      </c>
      <c r="G703" s="274">
        <f>+'RT (23)'!A26</f>
        <v>11</v>
      </c>
      <c r="H703" s="274" t="str">
        <f>+'RT (23)'!B26</f>
        <v>Production Split</v>
      </c>
      <c r="I703" s="274">
        <f>+'RT (23)'!C26</f>
        <v>0</v>
      </c>
      <c r="J703" s="274">
        <f>+'RT (23)'!D26</f>
        <v>0</v>
      </c>
      <c r="K703" s="274">
        <f>+'RT (23)'!E26</f>
        <v>0</v>
      </c>
      <c r="L703" s="274">
        <f>+'RT (23)'!F26</f>
        <v>0</v>
      </c>
      <c r="M703" s="274">
        <f>+'RT (23)'!G26</f>
        <v>0</v>
      </c>
      <c r="N703" s="274">
        <f>+'RT (23)'!H26</f>
        <v>0</v>
      </c>
      <c r="O703" s="274">
        <f>+'RT (23)'!I26</f>
        <v>0</v>
      </c>
      <c r="P703" s="274">
        <f>+'RT (23)'!J26</f>
        <v>0</v>
      </c>
      <c r="Q703" s="274">
        <f>+'RT (23)'!K26</f>
        <v>0</v>
      </c>
      <c r="R703" s="274">
        <f>+'RT (23)'!L26</f>
        <v>0</v>
      </c>
      <c r="S703" s="274">
        <f>+'RT (23)'!M26</f>
        <v>0</v>
      </c>
      <c r="T703" s="178">
        <f t="shared" si="60"/>
        <v>0</v>
      </c>
      <c r="U703" s="19">
        <f t="shared" si="61"/>
        <v>0</v>
      </c>
      <c r="V703" s="178">
        <f t="shared" si="62"/>
        <v>0</v>
      </c>
      <c r="W703" s="19">
        <f t="shared" si="63"/>
        <v>0</v>
      </c>
    </row>
    <row r="704" spans="1:23" s="274" customFormat="1">
      <c r="A704" s="274">
        <v>23</v>
      </c>
      <c r="B704" s="274" t="e">
        <f>+'RT (23)'!#REF!</f>
        <v>#REF!</v>
      </c>
      <c r="C704" s="274" t="e">
        <f>+'RT (23)'!#REF!</f>
        <v>#REF!</v>
      </c>
      <c r="D704" s="274" t="e">
        <f>+'RT (23)'!#REF!</f>
        <v>#REF!</v>
      </c>
      <c r="E704" s="274" t="e">
        <f>+'RT (23)'!#REF!</f>
        <v>#REF!</v>
      </c>
      <c r="F704" s="274" t="e">
        <f>+'RT (23)'!#REF!</f>
        <v>#REF!</v>
      </c>
      <c r="G704" s="274">
        <f>+'RT (23)'!A27</f>
        <v>12</v>
      </c>
      <c r="H704" s="274" t="str">
        <f>+'RT (23)'!B27</f>
        <v>Dead Rent Fees</v>
      </c>
      <c r="I704" s="274">
        <f>+'RT (23)'!C27</f>
        <v>0</v>
      </c>
      <c r="J704" s="274">
        <f>+'RT (23)'!D27</f>
        <v>8686565</v>
      </c>
      <c r="K704" s="274">
        <f>+'RT (23)'!E27</f>
        <v>0</v>
      </c>
      <c r="L704" s="274">
        <f>+'RT (23)'!F27</f>
        <v>8686565</v>
      </c>
      <c r="M704" s="274">
        <f>+'RT (23)'!G27</f>
        <v>0</v>
      </c>
      <c r="N704" s="274">
        <f>+'RT (23)'!H27</f>
        <v>8668565</v>
      </c>
      <c r="O704" s="274">
        <f>+'RT (23)'!I27</f>
        <v>0</v>
      </c>
      <c r="P704" s="274">
        <f>+'RT (23)'!J27</f>
        <v>8668565</v>
      </c>
      <c r="Q704" s="274">
        <f>+'RT (23)'!K27</f>
        <v>0</v>
      </c>
      <c r="R704" s="274">
        <f>+'RT (23)'!L27</f>
        <v>18000</v>
      </c>
      <c r="S704" s="274" t="str">
        <f>+'RT (23)'!M27</f>
        <v>Not material difference</v>
      </c>
      <c r="T704" s="178">
        <f t="shared" si="60"/>
        <v>18000</v>
      </c>
      <c r="U704" s="19">
        <f t="shared" si="61"/>
        <v>0</v>
      </c>
      <c r="V704" s="178">
        <f t="shared" si="62"/>
        <v>18000</v>
      </c>
      <c r="W704" s="19">
        <f t="shared" si="63"/>
        <v>0</v>
      </c>
    </row>
    <row r="705" spans="1:23" s="274" customFormat="1">
      <c r="A705" s="274">
        <v>23</v>
      </c>
      <c r="B705" s="274" t="e">
        <f>+'RT (23)'!#REF!</f>
        <v>#REF!</v>
      </c>
      <c r="C705" s="274" t="e">
        <f>+'RT (23)'!#REF!</f>
        <v>#REF!</v>
      </c>
      <c r="D705" s="274" t="e">
        <f>+'RT (23)'!#REF!</f>
        <v>#REF!</v>
      </c>
      <c r="E705" s="274" t="e">
        <f>+'RT (23)'!#REF!</f>
        <v>#REF!</v>
      </c>
      <c r="F705" s="274" t="e">
        <f>+'RT (23)'!#REF!</f>
        <v>#REF!</v>
      </c>
      <c r="G705" s="274">
        <f>+'RT (23)'!A28</f>
        <v>13</v>
      </c>
      <c r="H705" s="274" t="str">
        <f>+'RT (23)'!B28</f>
        <v>Licence Fees</v>
      </c>
      <c r="I705" s="274">
        <f>+'RT (23)'!C28</f>
        <v>0</v>
      </c>
      <c r="J705" s="274">
        <f>+'RT (23)'!D28</f>
        <v>0</v>
      </c>
      <c r="K705" s="274">
        <f>+'RT (23)'!E28</f>
        <v>0</v>
      </c>
      <c r="L705" s="274">
        <f>+'RT (23)'!F28</f>
        <v>0</v>
      </c>
      <c r="M705" s="274">
        <f>+'RT (23)'!G28</f>
        <v>0</v>
      </c>
      <c r="N705" s="274">
        <f>+'RT (23)'!H28</f>
        <v>18000</v>
      </c>
      <c r="O705" s="274">
        <f>+'RT (23)'!I28</f>
        <v>0</v>
      </c>
      <c r="P705" s="274">
        <f>+'RT (23)'!J28</f>
        <v>18000</v>
      </c>
      <c r="Q705" s="274">
        <f>+'RT (23)'!K28</f>
        <v>0</v>
      </c>
      <c r="R705" s="274">
        <f>+'RT (23)'!L28</f>
        <v>-18000</v>
      </c>
      <c r="S705" s="274" t="str">
        <f>+'RT (23)'!M28</f>
        <v>Not material difference</v>
      </c>
      <c r="T705" s="178">
        <f t="shared" si="60"/>
        <v>0</v>
      </c>
      <c r="U705" s="19">
        <f t="shared" si="61"/>
        <v>-18000</v>
      </c>
      <c r="V705" s="178">
        <f t="shared" si="62"/>
        <v>0</v>
      </c>
      <c r="W705" s="19">
        <f t="shared" si="63"/>
        <v>-18000</v>
      </c>
    </row>
    <row r="706" spans="1:23" s="274" customFormat="1">
      <c r="A706" s="274">
        <v>23</v>
      </c>
      <c r="B706" s="274" t="e">
        <f>+'RT (23)'!#REF!</f>
        <v>#REF!</v>
      </c>
      <c r="C706" s="274" t="e">
        <f>+'RT (23)'!#REF!</f>
        <v>#REF!</v>
      </c>
      <c r="D706" s="274" t="e">
        <f>+'RT (23)'!#REF!</f>
        <v>#REF!</v>
      </c>
      <c r="E706" s="274" t="e">
        <f>+'RT (23)'!#REF!</f>
        <v>#REF!</v>
      </c>
      <c r="F706" s="274" t="e">
        <f>+'RT (23)'!#REF!</f>
        <v>#REF!</v>
      </c>
      <c r="G706" s="274">
        <f>+'RT (23)'!A29</f>
        <v>14</v>
      </c>
      <c r="H706" s="274" t="str">
        <f>+'RT (23)'!B29</f>
        <v>Dividends</v>
      </c>
      <c r="I706" s="274">
        <f>+'RT (23)'!C29</f>
        <v>0</v>
      </c>
      <c r="J706" s="274">
        <f>+'RT (23)'!D29</f>
        <v>0</v>
      </c>
      <c r="K706" s="274">
        <f>+'RT (23)'!E29</f>
        <v>0</v>
      </c>
      <c r="L706" s="274">
        <f>+'RT (23)'!F29</f>
        <v>0</v>
      </c>
      <c r="M706" s="274">
        <f>+'RT (23)'!G29</f>
        <v>0</v>
      </c>
      <c r="N706" s="274">
        <f>+'RT (23)'!H29</f>
        <v>0</v>
      </c>
      <c r="O706" s="274">
        <f>+'RT (23)'!I29</f>
        <v>0</v>
      </c>
      <c r="P706" s="274">
        <f>+'RT (23)'!J29</f>
        <v>0</v>
      </c>
      <c r="Q706" s="274">
        <f>+'RT (23)'!K29</f>
        <v>0</v>
      </c>
      <c r="R706" s="274">
        <f>+'RT (23)'!L29</f>
        <v>0</v>
      </c>
      <c r="S706" s="274">
        <f>+'RT (23)'!M29</f>
        <v>0</v>
      </c>
      <c r="T706" s="178">
        <f t="shared" si="60"/>
        <v>0</v>
      </c>
      <c r="U706" s="19">
        <f t="shared" si="61"/>
        <v>0</v>
      </c>
      <c r="V706" s="178">
        <f t="shared" si="62"/>
        <v>0</v>
      </c>
      <c r="W706" s="19">
        <f t="shared" si="63"/>
        <v>0</v>
      </c>
    </row>
    <row r="707" spans="1:23" s="274" customFormat="1">
      <c r="A707" s="274">
        <v>23</v>
      </c>
      <c r="B707" s="274" t="e">
        <f>+'RT (23)'!#REF!</f>
        <v>#REF!</v>
      </c>
      <c r="C707" s="274" t="e">
        <f>+'RT (23)'!#REF!</f>
        <v>#REF!</v>
      </c>
      <c r="D707" s="274" t="e">
        <f>+'RT (23)'!#REF!</f>
        <v>#REF!</v>
      </c>
      <c r="E707" s="274" t="e">
        <f>+'RT (23)'!#REF!</f>
        <v>#REF!</v>
      </c>
      <c r="F707" s="274" t="e">
        <f>+'RT (23)'!#REF!</f>
        <v>#REF!</v>
      </c>
      <c r="G707" s="274">
        <f>+'RT (23)'!A30</f>
        <v>15</v>
      </c>
      <c r="H707" s="274" t="str">
        <f>+'RT (23)'!B30</f>
        <v>Land rental fees</v>
      </c>
      <c r="I707" s="274">
        <f>+'RT (23)'!C30</f>
        <v>0</v>
      </c>
      <c r="J707" s="274">
        <f>+'RT (23)'!D30</f>
        <v>20700000</v>
      </c>
      <c r="K707" s="274">
        <f>+'RT (23)'!E30</f>
        <v>0</v>
      </c>
      <c r="L707" s="274">
        <f>+'RT (23)'!F30</f>
        <v>20700000</v>
      </c>
      <c r="M707" s="274">
        <f>+'RT (23)'!G30</f>
        <v>0</v>
      </c>
      <c r="N707" s="274">
        <f>+'RT (23)'!H30</f>
        <v>14700000</v>
      </c>
      <c r="O707" s="274">
        <f>+'RT (23)'!I30</f>
        <v>0</v>
      </c>
      <c r="P707" s="274">
        <f>+'RT (23)'!J30</f>
        <v>14700000</v>
      </c>
      <c r="Q707" s="274">
        <f>+'RT (23)'!K30</f>
        <v>0</v>
      </c>
      <c r="R707" s="274">
        <f>+'RT (23)'!L30</f>
        <v>6000000</v>
      </c>
      <c r="S707" s="274" t="str">
        <f>+'RT (23)'!M30</f>
        <v>Tax not reported by the Govt Body</v>
      </c>
      <c r="T707" s="178">
        <f t="shared" si="60"/>
        <v>6000000</v>
      </c>
      <c r="U707" s="19">
        <f t="shared" si="61"/>
        <v>0</v>
      </c>
      <c r="V707" s="178">
        <f t="shared" si="62"/>
        <v>6000000</v>
      </c>
      <c r="W707" s="19">
        <f t="shared" si="63"/>
        <v>0</v>
      </c>
    </row>
    <row r="708" spans="1:23" s="274" customFormat="1">
      <c r="A708" s="274">
        <v>23</v>
      </c>
      <c r="B708" s="274" t="e">
        <f>+'RT (23)'!#REF!</f>
        <v>#REF!</v>
      </c>
      <c r="C708" s="274" t="e">
        <f>+'RT (23)'!#REF!</f>
        <v>#REF!</v>
      </c>
      <c r="D708" s="274" t="e">
        <f>+'RT (23)'!#REF!</f>
        <v>#REF!</v>
      </c>
      <c r="E708" s="274" t="e">
        <f>+'RT (23)'!#REF!</f>
        <v>#REF!</v>
      </c>
      <c r="F708" s="274" t="e">
        <f>+'RT (23)'!#REF!</f>
        <v>#REF!</v>
      </c>
      <c r="G708" s="274">
        <f>+'RT (23)'!A31</f>
        <v>16</v>
      </c>
      <c r="H708" s="274" t="str">
        <f>+'RT (23)'!B31</f>
        <v>Environmental / Plantation fees</v>
      </c>
      <c r="I708" s="274">
        <f>+'RT (23)'!C31</f>
        <v>0</v>
      </c>
      <c r="J708" s="274">
        <f>+'RT (23)'!D31</f>
        <v>0</v>
      </c>
      <c r="K708" s="274">
        <f>+'RT (23)'!E31</f>
        <v>0</v>
      </c>
      <c r="L708" s="274">
        <f>+'RT (23)'!F31</f>
        <v>0</v>
      </c>
      <c r="M708" s="274">
        <f>+'RT (23)'!G31</f>
        <v>0</v>
      </c>
      <c r="N708" s="274">
        <f>+'RT (23)'!H31</f>
        <v>0</v>
      </c>
      <c r="O708" s="274">
        <f>+'RT (23)'!I31</f>
        <v>0</v>
      </c>
      <c r="P708" s="274">
        <f>+'RT (23)'!J31</f>
        <v>0</v>
      </c>
      <c r="Q708" s="274">
        <f>+'RT (23)'!K31</f>
        <v>0</v>
      </c>
      <c r="R708" s="274">
        <f>+'RT (23)'!L31</f>
        <v>0</v>
      </c>
      <c r="S708" s="274">
        <f>+'RT (23)'!M31</f>
        <v>0</v>
      </c>
      <c r="T708" s="178">
        <f t="shared" si="60"/>
        <v>0</v>
      </c>
      <c r="U708" s="19">
        <f t="shared" si="61"/>
        <v>0</v>
      </c>
      <c r="V708" s="178">
        <f t="shared" si="62"/>
        <v>0</v>
      </c>
      <c r="W708" s="19">
        <f t="shared" si="63"/>
        <v>0</v>
      </c>
    </row>
    <row r="709" spans="1:23" s="274" customFormat="1">
      <c r="A709" s="274">
        <v>23</v>
      </c>
      <c r="B709" s="274" t="e">
        <f>+'RT (23)'!#REF!</f>
        <v>#REF!</v>
      </c>
      <c r="C709" s="274" t="e">
        <f>+'RT (23)'!#REF!</f>
        <v>#REF!</v>
      </c>
      <c r="D709" s="274" t="e">
        <f>+'RT (23)'!#REF!</f>
        <v>#REF!</v>
      </c>
      <c r="E709" s="274" t="e">
        <f>+'RT (23)'!#REF!</f>
        <v>#REF!</v>
      </c>
      <c r="F709" s="274" t="e">
        <f>+'RT (23)'!#REF!</f>
        <v>#REF!</v>
      </c>
      <c r="G709" s="274">
        <f>+'RT (23)'!A32</f>
        <v>17</v>
      </c>
      <c r="H709" s="274" t="str">
        <f>+'RT (23)'!B32</f>
        <v>Other significant payments (&gt; 50,000 USD)</v>
      </c>
      <c r="I709" s="274">
        <f>+'RT (23)'!C32</f>
        <v>0</v>
      </c>
      <c r="J709" s="274">
        <f>+'RT (23)'!D32</f>
        <v>11815000</v>
      </c>
      <c r="K709" s="274">
        <f>+'RT (23)'!E32</f>
        <v>0</v>
      </c>
      <c r="L709" s="274">
        <f>+'RT (23)'!F32</f>
        <v>11815000</v>
      </c>
      <c r="M709" s="274">
        <f>+'RT (23)'!G32</f>
        <v>0</v>
      </c>
      <c r="N709" s="274">
        <f>+'RT (23)'!H32</f>
        <v>11815000</v>
      </c>
      <c r="O709" s="274">
        <f>+'RT (23)'!I32</f>
        <v>0</v>
      </c>
      <c r="P709" s="274">
        <f>+'RT (23)'!J32</f>
        <v>11815000</v>
      </c>
      <c r="Q709" s="274">
        <f>+'RT (23)'!K32</f>
        <v>0</v>
      </c>
      <c r="R709" s="274">
        <f>+'RT (23)'!L32</f>
        <v>0</v>
      </c>
      <c r="S709" s="274">
        <f>+'RT (23)'!M32</f>
        <v>0</v>
      </c>
      <c r="T709" s="178">
        <f t="shared" si="60"/>
        <v>0</v>
      </c>
      <c r="U709" s="19">
        <f t="shared" si="61"/>
        <v>0</v>
      </c>
      <c r="V709" s="178">
        <f t="shared" si="62"/>
        <v>0</v>
      </c>
      <c r="W709" s="19">
        <f t="shared" si="63"/>
        <v>0</v>
      </c>
    </row>
    <row r="710" spans="1:23" s="274" customFormat="1">
      <c r="A710" s="274">
        <v>23</v>
      </c>
      <c r="B710" s="274" t="e">
        <f>+'RT (23)'!#REF!</f>
        <v>#REF!</v>
      </c>
      <c r="C710" s="274" t="e">
        <f>+'RT (23)'!#REF!</f>
        <v>#REF!</v>
      </c>
      <c r="D710" s="274" t="e">
        <f>+'RT (23)'!#REF!</f>
        <v>#REF!</v>
      </c>
      <c r="E710" s="274" t="e">
        <f>+'RT (23)'!#REF!</f>
        <v>#REF!</v>
      </c>
      <c r="F710" s="274" t="e">
        <f>+'RT (23)'!#REF!</f>
        <v>#REF!</v>
      </c>
      <c r="G710" s="274">
        <f>+'RT (23)'!A33</f>
        <v>0</v>
      </c>
      <c r="H710" s="274">
        <f>+'RT (23)'!B33</f>
        <v>0</v>
      </c>
      <c r="I710" s="274">
        <f>+'RT (23)'!C33</f>
        <v>0</v>
      </c>
      <c r="J710" s="274">
        <f>+'RT (23)'!D33</f>
        <v>0</v>
      </c>
      <c r="K710" s="274">
        <f>+'RT (23)'!E33</f>
        <v>0</v>
      </c>
      <c r="L710" s="274">
        <f>+'RT (23)'!F33</f>
        <v>0</v>
      </c>
      <c r="M710" s="274">
        <f>+'RT (23)'!G33</f>
        <v>0</v>
      </c>
      <c r="N710" s="274">
        <f>+'RT (23)'!H33</f>
        <v>0</v>
      </c>
      <c r="O710" s="274">
        <f>+'RT (23)'!I33</f>
        <v>0</v>
      </c>
      <c r="P710" s="274">
        <f>+'RT (23)'!J33</f>
        <v>0</v>
      </c>
      <c r="Q710" s="274">
        <f>+'RT (23)'!K33</f>
        <v>0</v>
      </c>
      <c r="R710" s="274">
        <f>+'RT (23)'!L33</f>
        <v>0</v>
      </c>
      <c r="S710" s="274">
        <f>+'RT (23)'!M33</f>
        <v>0</v>
      </c>
      <c r="T710" s="178">
        <f t="shared" si="60"/>
        <v>0</v>
      </c>
      <c r="U710" s="19">
        <f t="shared" si="61"/>
        <v>0</v>
      </c>
      <c r="V710" s="178">
        <f t="shared" si="62"/>
        <v>0</v>
      </c>
      <c r="W710" s="19">
        <f t="shared" si="63"/>
        <v>0</v>
      </c>
    </row>
    <row r="711" spans="1:23" s="274" customFormat="1">
      <c r="A711" s="274">
        <v>23</v>
      </c>
      <c r="B711" s="274" t="e">
        <f>+'RT (23)'!#REF!</f>
        <v>#REF!</v>
      </c>
      <c r="C711" s="274" t="e">
        <f>+'RT (23)'!#REF!</f>
        <v>#REF!</v>
      </c>
      <c r="D711" s="274" t="e">
        <f>+'RT (23)'!#REF!</f>
        <v>#REF!</v>
      </c>
      <c r="E711" s="274" t="e">
        <f>+'RT (23)'!#REF!</f>
        <v>#REF!</v>
      </c>
      <c r="F711" s="274" t="e">
        <f>+'RT (23)'!#REF!</f>
        <v>#REF!</v>
      </c>
      <c r="G711" s="274">
        <f>+'RT (23)'!A34</f>
        <v>0</v>
      </c>
      <c r="H711" s="274">
        <f>+'RT (23)'!B34</f>
        <v>0</v>
      </c>
      <c r="I711" s="274">
        <f>+'RT (23)'!C34</f>
        <v>0</v>
      </c>
      <c r="J711" s="274">
        <f>+'RT (23)'!D34</f>
        <v>0</v>
      </c>
      <c r="K711" s="274">
        <f>+'RT (23)'!E34</f>
        <v>0</v>
      </c>
      <c r="L711" s="274">
        <f>+'RT (23)'!F34</f>
        <v>0</v>
      </c>
      <c r="M711" s="274">
        <f>+'RT (23)'!G34</f>
        <v>0</v>
      </c>
      <c r="N711" s="274">
        <f>+'RT (23)'!H34</f>
        <v>0</v>
      </c>
      <c r="O711" s="274">
        <f>+'RT (23)'!I34</f>
        <v>0</v>
      </c>
      <c r="P711" s="274">
        <f>+'RT (23)'!J34</f>
        <v>0</v>
      </c>
      <c r="Q711" s="274">
        <f>+'RT (23)'!K34</f>
        <v>0</v>
      </c>
      <c r="R711" s="274">
        <f>+'RT (23)'!L34</f>
        <v>0</v>
      </c>
      <c r="S711" s="274">
        <f>+'RT (23)'!M34</f>
        <v>0</v>
      </c>
      <c r="T711" s="178">
        <f t="shared" si="60"/>
        <v>0</v>
      </c>
      <c r="U711" s="19">
        <f t="shared" si="61"/>
        <v>0</v>
      </c>
      <c r="V711" s="178">
        <f t="shared" si="62"/>
        <v>0</v>
      </c>
      <c r="W711" s="19">
        <f t="shared" si="63"/>
        <v>0</v>
      </c>
    </row>
    <row r="712" spans="1:23" s="274" customFormat="1">
      <c r="A712" s="274">
        <v>23</v>
      </c>
      <c r="B712" s="274" t="e">
        <f>+'RT (23)'!#REF!</f>
        <v>#REF!</v>
      </c>
      <c r="C712" s="274" t="e">
        <f>+'RT (23)'!#REF!</f>
        <v>#REF!</v>
      </c>
      <c r="D712" s="274" t="e">
        <f>+'RT (23)'!#REF!</f>
        <v>#REF!</v>
      </c>
      <c r="E712" s="274" t="e">
        <f>+'RT (23)'!#REF!</f>
        <v>#REF!</v>
      </c>
      <c r="F712" s="274" t="e">
        <f>+'RT (23)'!#REF!</f>
        <v>#REF!</v>
      </c>
      <c r="G712" s="274">
        <f>+'RT (23)'!A35</f>
        <v>0</v>
      </c>
      <c r="H712" s="274">
        <f>+'RT (23)'!B35</f>
        <v>0</v>
      </c>
      <c r="I712" s="274">
        <f>+'RT (23)'!C35</f>
        <v>0</v>
      </c>
      <c r="J712" s="274">
        <f>+'RT (23)'!D35</f>
        <v>0</v>
      </c>
      <c r="K712" s="274">
        <f>+'RT (23)'!E35</f>
        <v>0</v>
      </c>
      <c r="L712" s="274">
        <f>+'RT (23)'!F35</f>
        <v>0</v>
      </c>
      <c r="M712" s="274">
        <f>+'RT (23)'!G35</f>
        <v>0</v>
      </c>
      <c r="N712" s="274">
        <f>+'RT (23)'!H35</f>
        <v>0</v>
      </c>
      <c r="O712" s="274">
        <f>+'RT (23)'!I35</f>
        <v>0</v>
      </c>
      <c r="P712" s="274">
        <f>+'RT (23)'!J35</f>
        <v>0</v>
      </c>
      <c r="Q712" s="274">
        <f>+'RT (23)'!K35</f>
        <v>0</v>
      </c>
      <c r="R712" s="274">
        <f>+'RT (23)'!L35</f>
        <v>0</v>
      </c>
      <c r="S712" s="274">
        <f>+'RT (23)'!M35</f>
        <v>0</v>
      </c>
      <c r="T712" s="178">
        <f t="shared" si="60"/>
        <v>0</v>
      </c>
      <c r="U712" s="19">
        <f t="shared" si="61"/>
        <v>0</v>
      </c>
      <c r="V712" s="178">
        <f t="shared" si="62"/>
        <v>0</v>
      </c>
      <c r="W712" s="19">
        <f t="shared" si="63"/>
        <v>0</v>
      </c>
    </row>
    <row r="713" spans="1:23" s="274" customFormat="1">
      <c r="A713" s="274">
        <v>23</v>
      </c>
      <c r="B713" s="274" t="e">
        <f>+'RT (23)'!#REF!</f>
        <v>#REF!</v>
      </c>
      <c r="C713" s="274" t="e">
        <f>+'RT (23)'!#REF!</f>
        <v>#REF!</v>
      </c>
      <c r="D713" s="274" t="e">
        <f>+'RT (23)'!#REF!</f>
        <v>#REF!</v>
      </c>
      <c r="E713" s="274" t="e">
        <f>+'RT (23)'!#REF!</f>
        <v>#REF!</v>
      </c>
      <c r="F713" s="274" t="e">
        <f>+'RT (23)'!#REF!</f>
        <v>#REF!</v>
      </c>
      <c r="G713" s="274">
        <f>+'RT (23)'!A36</f>
        <v>0</v>
      </c>
      <c r="H713" s="274" t="str">
        <f>+'RT (23)'!B36</f>
        <v>States/regions</v>
      </c>
      <c r="I713" s="274">
        <f>+'RT (23)'!C36</f>
        <v>0</v>
      </c>
      <c r="J713" s="274">
        <f>+'RT (23)'!D36</f>
        <v>0</v>
      </c>
      <c r="K713" s="274">
        <f>+'RT (23)'!E36</f>
        <v>0</v>
      </c>
      <c r="L713" s="274">
        <f>+'RT (23)'!F36</f>
        <v>0</v>
      </c>
      <c r="M713" s="274">
        <f>+'RT (23)'!G36</f>
        <v>0</v>
      </c>
      <c r="N713" s="274">
        <f>+'RT (23)'!H36</f>
        <v>0</v>
      </c>
      <c r="O713" s="274">
        <f>+'RT (23)'!I36</f>
        <v>0</v>
      </c>
      <c r="P713" s="274">
        <f>+'RT (23)'!J36</f>
        <v>0</v>
      </c>
      <c r="Q713" s="274">
        <f>+'RT (23)'!K36</f>
        <v>0</v>
      </c>
      <c r="R713" s="274">
        <f>+'RT (23)'!L36</f>
        <v>0</v>
      </c>
      <c r="S713" s="274">
        <f>+'RT (23)'!M36</f>
        <v>0</v>
      </c>
      <c r="T713" s="178">
        <f t="shared" si="60"/>
        <v>0</v>
      </c>
      <c r="U713" s="19">
        <f t="shared" si="61"/>
        <v>0</v>
      </c>
      <c r="V713" s="178">
        <f t="shared" si="62"/>
        <v>0</v>
      </c>
      <c r="W713" s="19">
        <f t="shared" si="63"/>
        <v>0</v>
      </c>
    </row>
    <row r="714" spans="1:23" s="274" customFormat="1">
      <c r="A714" s="274">
        <v>23</v>
      </c>
      <c r="B714" s="274" t="e">
        <f>+'RT (23)'!#REF!</f>
        <v>#REF!</v>
      </c>
      <c r="C714" s="274" t="e">
        <f>+'RT (23)'!#REF!</f>
        <v>#REF!</v>
      </c>
      <c r="D714" s="274" t="e">
        <f>+'RT (23)'!#REF!</f>
        <v>#REF!</v>
      </c>
      <c r="E714" s="274" t="e">
        <f>+'RT (23)'!#REF!</f>
        <v>#REF!</v>
      </c>
      <c r="F714" s="274" t="e">
        <f>+'RT (23)'!#REF!</f>
        <v>#REF!</v>
      </c>
      <c r="G714" s="274">
        <f>+'RT (23)'!A37</f>
        <v>18</v>
      </c>
      <c r="H714" s="274" t="str">
        <f>+'RT (23)'!B37</f>
        <v>Contribution to the State/region social development fund</v>
      </c>
      <c r="I714" s="274">
        <f>+'RT (23)'!C37</f>
        <v>0</v>
      </c>
      <c r="J714" s="274">
        <f>+'RT (23)'!D37</f>
        <v>0</v>
      </c>
      <c r="K714" s="274">
        <f>+'RT (23)'!E37</f>
        <v>0</v>
      </c>
      <c r="L714" s="274">
        <f>+'RT (23)'!F37</f>
        <v>0</v>
      </c>
      <c r="M714" s="274">
        <f>+'RT (23)'!G37</f>
        <v>0</v>
      </c>
      <c r="N714" s="274">
        <f>+'RT (23)'!H37</f>
        <v>0</v>
      </c>
      <c r="O714" s="274">
        <f>+'RT (23)'!I37</f>
        <v>0</v>
      </c>
      <c r="P714" s="274">
        <f>+'RT (23)'!J37</f>
        <v>0</v>
      </c>
      <c r="Q714" s="274">
        <f>+'RT (23)'!K37</f>
        <v>0</v>
      </c>
      <c r="R714" s="274">
        <f>+'RT (23)'!L37</f>
        <v>0</v>
      </c>
      <c r="S714" s="274">
        <f>+'RT (23)'!M37</f>
        <v>0</v>
      </c>
      <c r="T714" s="178">
        <f t="shared" si="60"/>
        <v>0</v>
      </c>
      <c r="U714" s="19">
        <f t="shared" si="61"/>
        <v>0</v>
      </c>
      <c r="V714" s="178">
        <f t="shared" si="62"/>
        <v>0</v>
      </c>
      <c r="W714" s="19">
        <f t="shared" si="63"/>
        <v>0</v>
      </c>
    </row>
    <row r="715" spans="1:23" s="274" customFormat="1">
      <c r="A715" s="274">
        <v>23</v>
      </c>
      <c r="B715" s="274" t="e">
        <f>+'RT (23)'!#REF!</f>
        <v>#REF!</v>
      </c>
      <c r="C715" s="274" t="e">
        <f>+'RT (23)'!#REF!</f>
        <v>#REF!</v>
      </c>
      <c r="D715" s="274" t="e">
        <f>+'RT (23)'!#REF!</f>
        <v>#REF!</v>
      </c>
      <c r="E715" s="274" t="e">
        <f>+'RT (23)'!#REF!</f>
        <v>#REF!</v>
      </c>
      <c r="F715" s="274" t="e">
        <f>+'RT (23)'!#REF!</f>
        <v>#REF!</v>
      </c>
      <c r="G715" s="274">
        <f>+'RT (23)'!A38</f>
        <v>0</v>
      </c>
      <c r="H715" s="274" t="str">
        <f>+'RT (23)'!B38</f>
        <v>Social payments</v>
      </c>
      <c r="I715" s="274">
        <f>+'RT (23)'!C38</f>
        <v>0</v>
      </c>
      <c r="J715" s="274">
        <f>+'RT (23)'!D38</f>
        <v>239793200</v>
      </c>
      <c r="K715" s="274">
        <f>+'RT (23)'!E38</f>
        <v>0</v>
      </c>
      <c r="L715" s="274">
        <f>+'RT (23)'!F38</f>
        <v>239793200</v>
      </c>
      <c r="M715" s="274">
        <f>+'RT (23)'!G38</f>
        <v>0</v>
      </c>
      <c r="N715" s="274">
        <f>+'RT (23)'!H38</f>
        <v>0</v>
      </c>
      <c r="O715" s="274">
        <f>+'RT (23)'!I38</f>
        <v>0</v>
      </c>
      <c r="P715" s="274">
        <f>+'RT (23)'!J38</f>
        <v>0</v>
      </c>
      <c r="Q715" s="274">
        <f>+'RT (23)'!K38</f>
        <v>0</v>
      </c>
      <c r="R715" s="274">
        <f>+'RT (23)'!L38</f>
        <v>0</v>
      </c>
      <c r="S715" s="274">
        <f>+'RT (23)'!M38</f>
        <v>0</v>
      </c>
      <c r="T715" s="178">
        <f t="shared" si="60"/>
        <v>239793200</v>
      </c>
      <c r="U715" s="19">
        <f t="shared" si="61"/>
        <v>0</v>
      </c>
      <c r="V715" s="178">
        <f t="shared" si="62"/>
        <v>0</v>
      </c>
      <c r="W715" s="19">
        <f t="shared" si="63"/>
        <v>0</v>
      </c>
    </row>
    <row r="716" spans="1:23" s="274" customFormat="1">
      <c r="A716" s="274">
        <v>23</v>
      </c>
      <c r="B716" s="274" t="e">
        <f>+'RT (23)'!#REF!</f>
        <v>#REF!</v>
      </c>
      <c r="C716" s="274" t="e">
        <f>+'RT (23)'!#REF!</f>
        <v>#REF!</v>
      </c>
      <c r="D716" s="274" t="e">
        <f>+'RT (23)'!#REF!</f>
        <v>#REF!</v>
      </c>
      <c r="E716" s="274" t="e">
        <f>+'RT (23)'!#REF!</f>
        <v>#REF!</v>
      </c>
      <c r="F716" s="274" t="e">
        <f>+'RT (23)'!#REF!</f>
        <v>#REF!</v>
      </c>
      <c r="G716" s="274">
        <f>+'RT (23)'!A39</f>
        <v>19</v>
      </c>
      <c r="H716" s="274" t="str">
        <f>+'RT (23)'!B39</f>
        <v>Mandatory Corporate Social Responsibility</v>
      </c>
      <c r="I716" s="274">
        <f>+'RT (23)'!C39</f>
        <v>0</v>
      </c>
      <c r="J716" s="274">
        <f>+'RT (23)'!D39</f>
        <v>0</v>
      </c>
      <c r="K716" s="274">
        <f>+'RT (23)'!E39</f>
        <v>0</v>
      </c>
      <c r="L716" s="274">
        <f>+'RT (23)'!F39</f>
        <v>0</v>
      </c>
      <c r="M716" s="274">
        <f>+'RT (23)'!G39</f>
        <v>0</v>
      </c>
      <c r="N716" s="274">
        <f>+'RT (23)'!H39</f>
        <v>0</v>
      </c>
      <c r="O716" s="274">
        <f>+'RT (23)'!I39</f>
        <v>0</v>
      </c>
      <c r="P716" s="274">
        <f>+'RT (23)'!J39</f>
        <v>0</v>
      </c>
      <c r="Q716" s="274">
        <f>+'RT (23)'!K39</f>
        <v>0</v>
      </c>
      <c r="R716" s="274">
        <f>+'RT (23)'!L39</f>
        <v>0</v>
      </c>
      <c r="S716" s="274">
        <f>+'RT (23)'!M39</f>
        <v>0</v>
      </c>
      <c r="T716" s="178">
        <f t="shared" si="60"/>
        <v>0</v>
      </c>
      <c r="U716" s="19">
        <f t="shared" si="61"/>
        <v>0</v>
      </c>
      <c r="V716" s="178">
        <f t="shared" si="62"/>
        <v>0</v>
      </c>
      <c r="W716" s="19">
        <f t="shared" si="63"/>
        <v>0</v>
      </c>
    </row>
    <row r="717" spans="1:23" s="274" customFormat="1">
      <c r="A717" s="274">
        <v>23</v>
      </c>
      <c r="B717" s="274" t="e">
        <f>+'RT (23)'!#REF!</f>
        <v>#REF!</v>
      </c>
      <c r="C717" s="274" t="e">
        <f>+'RT (23)'!#REF!</f>
        <v>#REF!</v>
      </c>
      <c r="D717" s="274" t="e">
        <f>+'RT (23)'!#REF!</f>
        <v>#REF!</v>
      </c>
      <c r="E717" s="274" t="e">
        <f>+'RT (23)'!#REF!</f>
        <v>#REF!</v>
      </c>
      <c r="F717" s="274" t="e">
        <f>+'RT (23)'!#REF!</f>
        <v>#REF!</v>
      </c>
      <c r="G717" s="274">
        <f>+'RT (23)'!A40</f>
        <v>20</v>
      </c>
      <c r="H717" s="274" t="str">
        <f>+'RT (23)'!B40</f>
        <v>Voluntary Corporate Social Responsibility</v>
      </c>
      <c r="I717" s="274">
        <f>+'RT (23)'!C40</f>
        <v>0</v>
      </c>
      <c r="J717" s="274">
        <f>+'RT (23)'!D40</f>
        <v>239793200</v>
      </c>
      <c r="K717" s="274">
        <f>+'RT (23)'!E40</f>
        <v>0</v>
      </c>
      <c r="L717" s="274">
        <f>+'RT (23)'!F40</f>
        <v>239793200</v>
      </c>
      <c r="M717" s="274">
        <f>+'RT (23)'!G40</f>
        <v>0</v>
      </c>
      <c r="N717" s="274">
        <f>+'RT (23)'!H40</f>
        <v>0</v>
      </c>
      <c r="O717" s="274">
        <f>+'RT (23)'!I40</f>
        <v>0</v>
      </c>
      <c r="P717" s="274">
        <f>+'RT (23)'!J40</f>
        <v>0</v>
      </c>
      <c r="Q717" s="274">
        <f>+'RT (23)'!K40</f>
        <v>0</v>
      </c>
      <c r="R717" s="274">
        <f>+'RT (23)'!L40</f>
        <v>0</v>
      </c>
      <c r="S717" s="274">
        <f>+'RT (23)'!M40</f>
        <v>0</v>
      </c>
      <c r="T717" s="178">
        <f t="shared" si="60"/>
        <v>239793200</v>
      </c>
      <c r="U717" s="19">
        <f t="shared" si="61"/>
        <v>0</v>
      </c>
      <c r="V717" s="178">
        <f t="shared" si="62"/>
        <v>0</v>
      </c>
      <c r="W717" s="19">
        <f t="shared" si="63"/>
        <v>0</v>
      </c>
    </row>
    <row r="718" spans="1:23" s="274" customFormat="1">
      <c r="A718" s="274">
        <v>23</v>
      </c>
      <c r="B718" s="274" t="e">
        <f>+'RT (23)'!#REF!</f>
        <v>#REF!</v>
      </c>
      <c r="C718" s="274" t="e">
        <f>+'RT (23)'!#REF!</f>
        <v>#REF!</v>
      </c>
      <c r="D718" s="274" t="e">
        <f>+'RT (23)'!#REF!</f>
        <v>#REF!</v>
      </c>
      <c r="E718" s="274" t="e">
        <f>+'RT (23)'!#REF!</f>
        <v>#REF!</v>
      </c>
      <c r="F718" s="274" t="e">
        <f>+'RT (23)'!#REF!</f>
        <v>#REF!</v>
      </c>
      <c r="G718" s="274">
        <f>+'RT (23)'!A41</f>
        <v>0</v>
      </c>
      <c r="H718" s="274" t="str">
        <f>+'RT (23)'!B41</f>
        <v>Total payments in cash</v>
      </c>
      <c r="I718" s="274">
        <f>+'RT (23)'!C41</f>
        <v>0</v>
      </c>
      <c r="J718" s="274">
        <f>+'RT (23)'!D41</f>
        <v>93444044</v>
      </c>
      <c r="K718" s="274">
        <f>+'RT (23)'!E41</f>
        <v>0</v>
      </c>
      <c r="L718" s="274">
        <f>+'RT (23)'!F41</f>
        <v>93444044</v>
      </c>
      <c r="M718" s="274">
        <f>+'RT (23)'!G41</f>
        <v>0</v>
      </c>
      <c r="N718" s="274">
        <f>+'RT (23)'!H41</f>
        <v>93444044</v>
      </c>
      <c r="O718" s="274">
        <f>+'RT (23)'!I41</f>
        <v>0</v>
      </c>
      <c r="P718" s="274">
        <f>+'RT (23)'!J41</f>
        <v>93444044</v>
      </c>
      <c r="Q718" s="274">
        <f>+'RT (23)'!K41</f>
        <v>0</v>
      </c>
      <c r="R718" s="274">
        <f>+'RT (23)'!L41</f>
        <v>0</v>
      </c>
      <c r="S718" s="274">
        <f>+'RT (23)'!M41</f>
        <v>0</v>
      </c>
      <c r="T718" s="178">
        <f t="shared" si="60"/>
        <v>0</v>
      </c>
      <c r="U718" s="19">
        <f t="shared" si="61"/>
        <v>0</v>
      </c>
      <c r="V718" s="178">
        <f t="shared" si="62"/>
        <v>0</v>
      </c>
      <c r="W718" s="19">
        <f t="shared" si="63"/>
        <v>0</v>
      </c>
    </row>
    <row r="719" spans="1:23" s="274" customFormat="1">
      <c r="A719" s="274">
        <v>24</v>
      </c>
      <c r="B719" s="274" t="e">
        <f>+'RT (24)'!#REF!</f>
        <v>#REF!</v>
      </c>
      <c r="C719" s="274" t="e">
        <f>+'RT (24)'!#REF!</f>
        <v>#REF!</v>
      </c>
      <c r="D719" s="274" t="e">
        <f>+'RT (24)'!#REF!</f>
        <v>#REF!</v>
      </c>
      <c r="E719" s="274" t="e">
        <f>+'RT (24)'!#REF!</f>
        <v>#REF!</v>
      </c>
      <c r="F719" s="274" t="e">
        <f>+'RT (24)'!#REF!</f>
        <v>#REF!</v>
      </c>
      <c r="G719" s="274">
        <f>+'RT (24)'!A9</f>
        <v>0</v>
      </c>
      <c r="H719" s="274" t="str">
        <f>+'RT (24)'!B9</f>
        <v>Payments in kind</v>
      </c>
      <c r="I719" s="274">
        <f>+'RT (24)'!C9</f>
        <v>0</v>
      </c>
      <c r="J719" s="274">
        <f>+'RT (24)'!D9</f>
        <v>0</v>
      </c>
      <c r="K719" s="274">
        <f>+'RT (24)'!E9</f>
        <v>0</v>
      </c>
      <c r="L719" s="274">
        <f>+'RT (24)'!F9</f>
        <v>0</v>
      </c>
      <c r="M719" s="274">
        <f>+'RT (24)'!G9</f>
        <v>0</v>
      </c>
      <c r="N719" s="274">
        <f>+'RT (24)'!H9</f>
        <v>0</v>
      </c>
      <c r="O719" s="274">
        <f>+'RT (24)'!I9</f>
        <v>0</v>
      </c>
      <c r="P719" s="274">
        <f>+'RT (24)'!J9</f>
        <v>0</v>
      </c>
      <c r="Q719" s="274">
        <f>+'RT (24)'!K9</f>
        <v>0</v>
      </c>
      <c r="R719" s="274">
        <f>+'RT (24)'!L9</f>
        <v>0</v>
      </c>
      <c r="S719" s="274">
        <f>+'RT (24)'!M9</f>
        <v>0</v>
      </c>
      <c r="T719" s="178">
        <f t="shared" si="60"/>
        <v>0</v>
      </c>
      <c r="U719" s="19">
        <f t="shared" si="61"/>
        <v>0</v>
      </c>
      <c r="V719" s="178">
        <f t="shared" si="62"/>
        <v>0</v>
      </c>
      <c r="W719" s="19">
        <f t="shared" si="63"/>
        <v>0</v>
      </c>
    </row>
    <row r="720" spans="1:23" s="274" customFormat="1">
      <c r="A720" s="274">
        <v>24</v>
      </c>
      <c r="B720" s="274" t="e">
        <f>+'RT (24)'!#REF!</f>
        <v>#REF!</v>
      </c>
      <c r="C720" s="274" t="e">
        <f>+'RT (24)'!#REF!</f>
        <v>#REF!</v>
      </c>
      <c r="D720" s="274" t="e">
        <f>+'RT (24)'!#REF!</f>
        <v>#REF!</v>
      </c>
      <c r="E720" s="274" t="e">
        <f>+'RT (24)'!#REF!</f>
        <v>#REF!</v>
      </c>
      <c r="F720" s="274" t="e">
        <f>+'RT (24)'!#REF!</f>
        <v>#REF!</v>
      </c>
      <c r="G720" s="274">
        <f>+'RT (24)'!A10</f>
        <v>0</v>
      </c>
      <c r="H720" s="274" t="str">
        <f>+'RT (24)'!B10</f>
        <v>Ferro Nickel</v>
      </c>
      <c r="I720" s="274">
        <f>+'RT (24)'!C10</f>
        <v>0</v>
      </c>
      <c r="J720" s="274">
        <f>+'RT (24)'!D10</f>
        <v>0</v>
      </c>
      <c r="K720" s="274">
        <f>+'RT (24)'!E10</f>
        <v>0</v>
      </c>
      <c r="L720" s="274">
        <f>+'RT (24)'!F10</f>
        <v>0</v>
      </c>
      <c r="M720" s="274">
        <f>+'RT (24)'!G10</f>
        <v>0</v>
      </c>
      <c r="N720" s="274">
        <f>+'RT (24)'!H10</f>
        <v>0</v>
      </c>
      <c r="O720" s="274">
        <f>+'RT (24)'!I10</f>
        <v>0</v>
      </c>
      <c r="P720" s="274">
        <f>+'RT (24)'!J10</f>
        <v>0</v>
      </c>
      <c r="Q720" s="274">
        <f>+'RT (24)'!K10</f>
        <v>0</v>
      </c>
      <c r="R720" s="274">
        <f>+'RT (24)'!L10</f>
        <v>0</v>
      </c>
      <c r="S720" s="274">
        <f>+'RT (24)'!M10</f>
        <v>0</v>
      </c>
      <c r="T720" s="178">
        <f t="shared" si="60"/>
        <v>0</v>
      </c>
      <c r="U720" s="19">
        <f t="shared" si="61"/>
        <v>0</v>
      </c>
      <c r="V720" s="178">
        <f t="shared" si="62"/>
        <v>0</v>
      </c>
      <c r="W720" s="19">
        <f t="shared" si="63"/>
        <v>0</v>
      </c>
    </row>
    <row r="721" spans="1:23" s="274" customFormat="1">
      <c r="A721" s="274">
        <v>24</v>
      </c>
      <c r="B721" s="274" t="e">
        <f>+'RT (24)'!#REF!</f>
        <v>#REF!</v>
      </c>
      <c r="C721" s="274" t="e">
        <f>+'RT (24)'!#REF!</f>
        <v>#REF!</v>
      </c>
      <c r="D721" s="274" t="e">
        <f>+'RT (24)'!#REF!</f>
        <v>#REF!</v>
      </c>
      <c r="E721" s="274" t="e">
        <f>+'RT (24)'!#REF!</f>
        <v>#REF!</v>
      </c>
      <c r="F721" s="274" t="e">
        <f>+'RT (24)'!#REF!</f>
        <v>#REF!</v>
      </c>
      <c r="G721" s="274">
        <f>+'RT (24)'!A11</f>
        <v>1</v>
      </c>
      <c r="H721" s="274" t="str">
        <f>+'RT (24)'!B11</f>
        <v>Production Split (Government and SOEs share)</v>
      </c>
      <c r="I721" s="274">
        <f>+'RT (24)'!C11</f>
        <v>0</v>
      </c>
      <c r="J721" s="274">
        <f>+'RT (24)'!D11</f>
        <v>0</v>
      </c>
      <c r="K721" s="274">
        <f>+'RT (24)'!E11</f>
        <v>0</v>
      </c>
      <c r="L721" s="274">
        <f>+'RT (24)'!F11</f>
        <v>0</v>
      </c>
      <c r="M721" s="274">
        <f>+'RT (24)'!G11</f>
        <v>0</v>
      </c>
      <c r="N721" s="274">
        <f>+'RT (24)'!H11</f>
        <v>0</v>
      </c>
      <c r="O721" s="274">
        <f>+'RT (24)'!I11</f>
        <v>0</v>
      </c>
      <c r="P721" s="274">
        <f>+'RT (24)'!J11</f>
        <v>0</v>
      </c>
      <c r="Q721" s="274">
        <f>+'RT (24)'!K11</f>
        <v>0</v>
      </c>
      <c r="R721" s="274">
        <f>+'RT (24)'!L11</f>
        <v>0</v>
      </c>
      <c r="S721" s="274">
        <f>+'RT (24)'!M11</f>
        <v>0</v>
      </c>
      <c r="T721" s="178">
        <f t="shared" si="60"/>
        <v>0</v>
      </c>
      <c r="U721" s="19">
        <f t="shared" si="61"/>
        <v>0</v>
      </c>
      <c r="V721" s="178">
        <f t="shared" si="62"/>
        <v>0</v>
      </c>
      <c r="W721" s="19">
        <f t="shared" si="63"/>
        <v>0</v>
      </c>
    </row>
    <row r="722" spans="1:23" s="274" customFormat="1">
      <c r="A722" s="274">
        <v>24</v>
      </c>
      <c r="B722" s="274" t="e">
        <f>+'RT (24)'!#REF!</f>
        <v>#REF!</v>
      </c>
      <c r="C722" s="274" t="e">
        <f>+'RT (24)'!#REF!</f>
        <v>#REF!</v>
      </c>
      <c r="D722" s="274" t="e">
        <f>+'RT (24)'!#REF!</f>
        <v>#REF!</v>
      </c>
      <c r="E722" s="274" t="e">
        <f>+'RT (24)'!#REF!</f>
        <v>#REF!</v>
      </c>
      <c r="F722" s="274" t="e">
        <f>+'RT (24)'!#REF!</f>
        <v>#REF!</v>
      </c>
      <c r="G722" s="274">
        <f>+'RT (24)'!A12</f>
        <v>2</v>
      </c>
      <c r="H722" s="274" t="str">
        <f>+'RT (24)'!B12</f>
        <v>Royalties</v>
      </c>
      <c r="I722" s="274">
        <f>+'RT (24)'!C12</f>
        <v>0</v>
      </c>
      <c r="J722" s="274">
        <f>+'RT (24)'!D12</f>
        <v>0</v>
      </c>
      <c r="K722" s="274">
        <f>+'RT (24)'!E12</f>
        <v>0</v>
      </c>
      <c r="L722" s="274">
        <f>+'RT (24)'!F12</f>
        <v>0</v>
      </c>
      <c r="M722" s="274">
        <f>+'RT (24)'!G12</f>
        <v>0</v>
      </c>
      <c r="N722" s="274">
        <f>+'RT (24)'!H12</f>
        <v>0</v>
      </c>
      <c r="O722" s="274">
        <f>+'RT (24)'!I12</f>
        <v>0</v>
      </c>
      <c r="P722" s="274">
        <f>+'RT (24)'!J12</f>
        <v>0</v>
      </c>
      <c r="Q722" s="274">
        <f>+'RT (24)'!K12</f>
        <v>0</v>
      </c>
      <c r="R722" s="274">
        <f>+'RT (24)'!L12</f>
        <v>0</v>
      </c>
      <c r="S722" s="274">
        <f>+'RT (24)'!M12</f>
        <v>0</v>
      </c>
      <c r="T722" s="178">
        <f t="shared" si="60"/>
        <v>0</v>
      </c>
      <c r="U722" s="19">
        <f t="shared" si="61"/>
        <v>0</v>
      </c>
      <c r="V722" s="178">
        <f t="shared" si="62"/>
        <v>0</v>
      </c>
      <c r="W722" s="19">
        <f t="shared" si="63"/>
        <v>0</v>
      </c>
    </row>
    <row r="723" spans="1:23" s="274" customFormat="1">
      <c r="A723" s="274">
        <v>24</v>
      </c>
      <c r="B723" s="274" t="e">
        <f>+'RT (24)'!#REF!</f>
        <v>#REF!</v>
      </c>
      <c r="C723" s="274" t="e">
        <f>+'RT (24)'!#REF!</f>
        <v>#REF!</v>
      </c>
      <c r="D723" s="274" t="e">
        <f>+'RT (24)'!#REF!</f>
        <v>#REF!</v>
      </c>
      <c r="E723" s="274" t="e">
        <f>+'RT (24)'!#REF!</f>
        <v>#REF!</v>
      </c>
      <c r="F723" s="274" t="e">
        <f>+'RT (24)'!#REF!</f>
        <v>#REF!</v>
      </c>
      <c r="G723" s="274">
        <f>+'RT (24)'!A13</f>
        <v>0</v>
      </c>
      <c r="H723" s="274" t="str">
        <f>+'RT (24)'!B13</f>
        <v>Payments in cash</v>
      </c>
      <c r="I723" s="274">
        <f>+'RT (24)'!C13</f>
        <v>0</v>
      </c>
      <c r="J723" s="274">
        <f>+'RT (24)'!D13</f>
        <v>0</v>
      </c>
      <c r="K723" s="274">
        <f>+'RT (24)'!E13</f>
        <v>0</v>
      </c>
      <c r="L723" s="274">
        <f>+'RT (24)'!F13</f>
        <v>0</v>
      </c>
      <c r="M723" s="274">
        <f>+'RT (24)'!G13</f>
        <v>0</v>
      </c>
      <c r="N723" s="274">
        <f>+'RT (24)'!H13</f>
        <v>0</v>
      </c>
      <c r="O723" s="274">
        <f>+'RT (24)'!I13</f>
        <v>0</v>
      </c>
      <c r="P723" s="274">
        <f>+'RT (24)'!J13</f>
        <v>0</v>
      </c>
      <c r="Q723" s="274">
        <f>+'RT (24)'!K13</f>
        <v>0</v>
      </c>
      <c r="R723" s="274">
        <f>+'RT (24)'!L13</f>
        <v>0</v>
      </c>
      <c r="S723" s="274">
        <f>+'RT (24)'!M13</f>
        <v>0</v>
      </c>
      <c r="T723" s="178">
        <f t="shared" si="60"/>
        <v>0</v>
      </c>
      <c r="U723" s="19">
        <f t="shared" si="61"/>
        <v>0</v>
      </c>
      <c r="V723" s="178">
        <f t="shared" si="62"/>
        <v>0</v>
      </c>
      <c r="W723" s="19">
        <f t="shared" si="63"/>
        <v>0</v>
      </c>
    </row>
    <row r="724" spans="1:23" s="274" customFormat="1">
      <c r="A724" s="274">
        <v>24</v>
      </c>
      <c r="B724" s="274" t="e">
        <f>+'RT (24)'!#REF!</f>
        <v>#REF!</v>
      </c>
      <c r="C724" s="274" t="e">
        <f>+'RT (24)'!#REF!</f>
        <v>#REF!</v>
      </c>
      <c r="D724" s="274" t="e">
        <f>+'RT (24)'!#REF!</f>
        <v>#REF!</v>
      </c>
      <c r="E724" s="274" t="e">
        <f>+'RT (24)'!#REF!</f>
        <v>#REF!</v>
      </c>
      <c r="F724" s="274" t="e">
        <f>+'RT (24)'!#REF!</f>
        <v>#REF!</v>
      </c>
      <c r="G724" s="274">
        <f>+'RT (24)'!A14</f>
        <v>0</v>
      </c>
      <c r="H724" s="274" t="str">
        <f>+'RT (24)'!B14</f>
        <v>MoF-IRD-Customs Department</v>
      </c>
      <c r="I724" s="274">
        <f>+'RT (24)'!C14</f>
        <v>0</v>
      </c>
      <c r="J724" s="274">
        <f>+'RT (24)'!D14</f>
        <v>0</v>
      </c>
      <c r="K724" s="274">
        <f>+'RT (24)'!E14</f>
        <v>0</v>
      </c>
      <c r="L724" s="274">
        <f>+'RT (24)'!F14</f>
        <v>0</v>
      </c>
      <c r="M724" s="274">
        <f>+'RT (24)'!G14</f>
        <v>0</v>
      </c>
      <c r="N724" s="274">
        <f>+'RT (24)'!H14</f>
        <v>61600759.149999999</v>
      </c>
      <c r="O724" s="274">
        <f>+'RT (24)'!I14</f>
        <v>0</v>
      </c>
      <c r="P724" s="274">
        <f>+'RT (24)'!J14</f>
        <v>61600759.149999999</v>
      </c>
      <c r="Q724" s="274">
        <f>+'RT (24)'!K14</f>
        <v>0</v>
      </c>
      <c r="R724" s="274">
        <f>+'RT (24)'!L14</f>
        <v>-61600759.149999999</v>
      </c>
      <c r="S724" s="274">
        <f>+'RT (24)'!M14</f>
        <v>0</v>
      </c>
      <c r="T724" s="178">
        <f t="shared" si="60"/>
        <v>0</v>
      </c>
      <c r="U724" s="19">
        <f t="shared" si="61"/>
        <v>-61600759.149999999</v>
      </c>
      <c r="V724" s="178">
        <f t="shared" si="62"/>
        <v>0</v>
      </c>
      <c r="W724" s="19">
        <f t="shared" si="63"/>
        <v>-61600759.149999999</v>
      </c>
    </row>
    <row r="725" spans="1:23" s="274" customFormat="1">
      <c r="A725" s="274">
        <v>24</v>
      </c>
      <c r="B725" s="274" t="e">
        <f>+'RT (24)'!#REF!</f>
        <v>#REF!</v>
      </c>
      <c r="C725" s="274" t="e">
        <f>+'RT (24)'!#REF!</f>
        <v>#REF!</v>
      </c>
      <c r="D725" s="274" t="e">
        <f>+'RT (24)'!#REF!</f>
        <v>#REF!</v>
      </c>
      <c r="E725" s="274" t="e">
        <f>+'RT (24)'!#REF!</f>
        <v>#REF!</v>
      </c>
      <c r="F725" s="274" t="e">
        <f>+'RT (24)'!#REF!</f>
        <v>#REF!</v>
      </c>
      <c r="G725" s="274">
        <f>+'RT (24)'!A15</f>
        <v>1</v>
      </c>
      <c r="H725" s="274" t="str">
        <f>+'RT (24)'!B15</f>
        <v>Corporate Income Tax (CIT)</v>
      </c>
      <c r="I725" s="274">
        <f>+'RT (24)'!C15</f>
        <v>0</v>
      </c>
      <c r="J725" s="274">
        <f>+'RT (24)'!D15</f>
        <v>0</v>
      </c>
      <c r="K725" s="274">
        <f>+'RT (24)'!E15</f>
        <v>0</v>
      </c>
      <c r="L725" s="274">
        <f>+'RT (24)'!F15</f>
        <v>0</v>
      </c>
      <c r="M725" s="274">
        <f>+'RT (24)'!G15</f>
        <v>0</v>
      </c>
      <c r="N725" s="274">
        <f>+'RT (24)'!H15</f>
        <v>0</v>
      </c>
      <c r="O725" s="274">
        <f>+'RT (24)'!I15</f>
        <v>0</v>
      </c>
      <c r="P725" s="274">
        <f>+'RT (24)'!J15</f>
        <v>0</v>
      </c>
      <c r="Q725" s="274">
        <f>+'RT (24)'!K15</f>
        <v>0</v>
      </c>
      <c r="R725" s="274">
        <f>+'RT (24)'!L15</f>
        <v>0</v>
      </c>
      <c r="S725" s="274">
        <f>+'RT (24)'!M15</f>
        <v>0</v>
      </c>
      <c r="T725" s="178">
        <f t="shared" si="60"/>
        <v>0</v>
      </c>
      <c r="U725" s="19">
        <f t="shared" si="61"/>
        <v>0</v>
      </c>
      <c r="V725" s="178">
        <f t="shared" si="62"/>
        <v>0</v>
      </c>
      <c r="W725" s="19">
        <f t="shared" si="63"/>
        <v>0</v>
      </c>
    </row>
    <row r="726" spans="1:23" s="274" customFormat="1">
      <c r="A726" s="274">
        <v>24</v>
      </c>
      <c r="B726" s="274" t="e">
        <f>+'RT (24)'!#REF!</f>
        <v>#REF!</v>
      </c>
      <c r="C726" s="274" t="e">
        <f>+'RT (24)'!#REF!</f>
        <v>#REF!</v>
      </c>
      <c r="D726" s="274" t="e">
        <f>+'RT (24)'!#REF!</f>
        <v>#REF!</v>
      </c>
      <c r="E726" s="274" t="e">
        <f>+'RT (24)'!#REF!</f>
        <v>#REF!</v>
      </c>
      <c r="F726" s="274" t="e">
        <f>+'RT (24)'!#REF!</f>
        <v>#REF!</v>
      </c>
      <c r="G726" s="274">
        <f>+'RT (24)'!A16</f>
        <v>2</v>
      </c>
      <c r="H726" s="274" t="str">
        <f>+'RT (24)'!B16</f>
        <v>Commercial Tax</v>
      </c>
      <c r="I726" s="274">
        <f>+'RT (24)'!C16</f>
        <v>0</v>
      </c>
      <c r="J726" s="274">
        <f>+'RT (24)'!D16</f>
        <v>0</v>
      </c>
      <c r="K726" s="274">
        <f>+'RT (24)'!E16</f>
        <v>0</v>
      </c>
      <c r="L726" s="274">
        <f>+'RT (24)'!F16</f>
        <v>0</v>
      </c>
      <c r="M726" s="274">
        <f>+'RT (24)'!G16</f>
        <v>0</v>
      </c>
      <c r="N726" s="274">
        <f>+'RT (24)'!H16</f>
        <v>0</v>
      </c>
      <c r="O726" s="274">
        <f>+'RT (24)'!I16</f>
        <v>0</v>
      </c>
      <c r="P726" s="274">
        <f>+'RT (24)'!J16</f>
        <v>0</v>
      </c>
      <c r="Q726" s="274">
        <f>+'RT (24)'!K16</f>
        <v>0</v>
      </c>
      <c r="R726" s="274">
        <f>+'RT (24)'!L16</f>
        <v>0</v>
      </c>
      <c r="S726" s="274">
        <f>+'RT (24)'!M16</f>
        <v>0</v>
      </c>
      <c r="T726" s="178">
        <f t="shared" si="60"/>
        <v>0</v>
      </c>
      <c r="U726" s="19">
        <f t="shared" si="61"/>
        <v>0</v>
      </c>
      <c r="V726" s="178">
        <f t="shared" si="62"/>
        <v>0</v>
      </c>
      <c r="W726" s="19">
        <f t="shared" si="63"/>
        <v>0</v>
      </c>
    </row>
    <row r="727" spans="1:23" s="274" customFormat="1">
      <c r="A727" s="274">
        <v>24</v>
      </c>
      <c r="B727" s="274" t="e">
        <f>+'RT (24)'!#REF!</f>
        <v>#REF!</v>
      </c>
      <c r="C727" s="274" t="e">
        <f>+'RT (24)'!#REF!</f>
        <v>#REF!</v>
      </c>
      <c r="D727" s="274" t="e">
        <f>+'RT (24)'!#REF!</f>
        <v>#REF!</v>
      </c>
      <c r="E727" s="274" t="e">
        <f>+'RT (24)'!#REF!</f>
        <v>#REF!</v>
      </c>
      <c r="F727" s="274" t="e">
        <f>+'RT (24)'!#REF!</f>
        <v>#REF!</v>
      </c>
      <c r="G727" s="274">
        <f>+'RT (24)'!A17</f>
        <v>3</v>
      </c>
      <c r="H727" s="274" t="str">
        <f>+'RT (24)'!B17</f>
        <v>Commercial Tax on Imports</v>
      </c>
      <c r="I727" s="274">
        <f>+'RT (24)'!C17</f>
        <v>0</v>
      </c>
      <c r="J727" s="274">
        <f>+'RT (24)'!D17</f>
        <v>0</v>
      </c>
      <c r="K727" s="274">
        <f>+'RT (24)'!E17</f>
        <v>0</v>
      </c>
      <c r="L727" s="274">
        <f>+'RT (24)'!F17</f>
        <v>0</v>
      </c>
      <c r="M727" s="274">
        <f>+'RT (24)'!G17</f>
        <v>0</v>
      </c>
      <c r="N727" s="274">
        <f>+'RT (24)'!H17</f>
        <v>0</v>
      </c>
      <c r="O727" s="274">
        <f>+'RT (24)'!I17</f>
        <v>0</v>
      </c>
      <c r="P727" s="274">
        <f>+'RT (24)'!J17</f>
        <v>0</v>
      </c>
      <c r="Q727" s="274">
        <f>+'RT (24)'!K17</f>
        <v>0</v>
      </c>
      <c r="R727" s="274">
        <f>+'RT (24)'!L17</f>
        <v>0</v>
      </c>
      <c r="S727" s="274">
        <f>+'RT (24)'!M17</f>
        <v>0</v>
      </c>
      <c r="T727" s="178">
        <f t="shared" si="60"/>
        <v>0</v>
      </c>
      <c r="U727" s="19">
        <f t="shared" si="61"/>
        <v>0</v>
      </c>
      <c r="V727" s="178">
        <f t="shared" si="62"/>
        <v>0</v>
      </c>
      <c r="W727" s="19">
        <f t="shared" si="63"/>
        <v>0</v>
      </c>
    </row>
    <row r="728" spans="1:23" s="274" customFormat="1">
      <c r="A728" s="274">
        <v>24</v>
      </c>
      <c r="B728" s="274" t="e">
        <f>+'RT (24)'!#REF!</f>
        <v>#REF!</v>
      </c>
      <c r="C728" s="274" t="e">
        <f>+'RT (24)'!#REF!</f>
        <v>#REF!</v>
      </c>
      <c r="D728" s="274" t="e">
        <f>+'RT (24)'!#REF!</f>
        <v>#REF!</v>
      </c>
      <c r="E728" s="274" t="e">
        <f>+'RT (24)'!#REF!</f>
        <v>#REF!</v>
      </c>
      <c r="F728" s="274" t="e">
        <f>+'RT (24)'!#REF!</f>
        <v>#REF!</v>
      </c>
      <c r="G728" s="274">
        <f>+'RT (24)'!A18</f>
        <v>4</v>
      </c>
      <c r="H728" s="274" t="str">
        <f>+'RT (24)'!B18</f>
        <v>Customs Duties</v>
      </c>
      <c r="I728" s="274">
        <f>+'RT (24)'!C18</f>
        <v>0</v>
      </c>
      <c r="J728" s="274">
        <f>+'RT (24)'!D18</f>
        <v>0</v>
      </c>
      <c r="K728" s="274">
        <f>+'RT (24)'!E18</f>
        <v>0</v>
      </c>
      <c r="L728" s="274">
        <f>+'RT (24)'!F18</f>
        <v>0</v>
      </c>
      <c r="M728" s="274">
        <f>+'RT (24)'!G18</f>
        <v>0</v>
      </c>
      <c r="N728" s="274">
        <f>+'RT (24)'!H18</f>
        <v>61600759.149999999</v>
      </c>
      <c r="O728" s="274">
        <f>+'RT (24)'!I18</f>
        <v>0</v>
      </c>
      <c r="P728" s="274">
        <f>+'RT (24)'!J18</f>
        <v>61600759.149999999</v>
      </c>
      <c r="Q728" s="274">
        <f>+'RT (24)'!K18</f>
        <v>0</v>
      </c>
      <c r="R728" s="274">
        <f>+'RT (24)'!L18</f>
        <v>-61600759.149999999</v>
      </c>
      <c r="S728" s="274" t="str">
        <f>+'RT (24)'!M18</f>
        <v>Tax not reported by the extractive company</v>
      </c>
      <c r="T728" s="178">
        <f t="shared" si="60"/>
        <v>0</v>
      </c>
      <c r="U728" s="19">
        <f t="shared" si="61"/>
        <v>-61600759.149999999</v>
      </c>
      <c r="V728" s="178">
        <f t="shared" si="62"/>
        <v>0</v>
      </c>
      <c r="W728" s="19">
        <f t="shared" si="63"/>
        <v>-61600759.149999999</v>
      </c>
    </row>
    <row r="729" spans="1:23" s="274" customFormat="1">
      <c r="A729" s="274">
        <v>24</v>
      </c>
      <c r="B729" s="274" t="e">
        <f>+'RT (24)'!#REF!</f>
        <v>#REF!</v>
      </c>
      <c r="C729" s="274" t="e">
        <f>+'RT (24)'!#REF!</f>
        <v>#REF!</v>
      </c>
      <c r="D729" s="274" t="e">
        <f>+'RT (24)'!#REF!</f>
        <v>#REF!</v>
      </c>
      <c r="E729" s="274" t="e">
        <f>+'RT (24)'!#REF!</f>
        <v>#REF!</v>
      </c>
      <c r="F729" s="274" t="e">
        <f>+'RT (24)'!#REF!</f>
        <v>#REF!</v>
      </c>
      <c r="G729" s="274">
        <f>+'RT (24)'!A19</f>
        <v>5</v>
      </c>
      <c r="H729" s="274" t="str">
        <f>+'RT (24)'!B19</f>
        <v>Stamp Duties</v>
      </c>
      <c r="I729" s="274">
        <f>+'RT (24)'!C19</f>
        <v>0</v>
      </c>
      <c r="J729" s="274">
        <f>+'RT (24)'!D19</f>
        <v>0</v>
      </c>
      <c r="K729" s="274">
        <f>+'RT (24)'!E19</f>
        <v>0</v>
      </c>
      <c r="L729" s="274">
        <f>+'RT (24)'!F19</f>
        <v>0</v>
      </c>
      <c r="M729" s="274">
        <f>+'RT (24)'!G19</f>
        <v>0</v>
      </c>
      <c r="N729" s="274">
        <f>+'RT (24)'!H19</f>
        <v>0</v>
      </c>
      <c r="O729" s="274">
        <f>+'RT (24)'!I19</f>
        <v>0</v>
      </c>
      <c r="P729" s="274">
        <f>+'RT (24)'!J19</f>
        <v>0</v>
      </c>
      <c r="Q729" s="274">
        <f>+'RT (24)'!K19</f>
        <v>0</v>
      </c>
      <c r="R729" s="274">
        <f>+'RT (24)'!L19</f>
        <v>0</v>
      </c>
      <c r="S729" s="274">
        <f>+'RT (24)'!M19</f>
        <v>0</v>
      </c>
      <c r="T729" s="178">
        <f t="shared" si="60"/>
        <v>0</v>
      </c>
      <c r="U729" s="19">
        <f t="shared" si="61"/>
        <v>0</v>
      </c>
      <c r="V729" s="178">
        <f t="shared" si="62"/>
        <v>0</v>
      </c>
      <c r="W729" s="19">
        <f t="shared" si="63"/>
        <v>0</v>
      </c>
    </row>
    <row r="730" spans="1:23" s="274" customFormat="1">
      <c r="A730" s="274">
        <v>24</v>
      </c>
      <c r="B730" s="274" t="e">
        <f>+'RT (24)'!#REF!</f>
        <v>#REF!</v>
      </c>
      <c r="C730" s="274" t="e">
        <f>+'RT (24)'!#REF!</f>
        <v>#REF!</v>
      </c>
      <c r="D730" s="274" t="e">
        <f>+'RT (24)'!#REF!</f>
        <v>#REF!</v>
      </c>
      <c r="E730" s="274" t="e">
        <f>+'RT (24)'!#REF!</f>
        <v>#REF!</v>
      </c>
      <c r="F730" s="274" t="e">
        <f>+'RT (24)'!#REF!</f>
        <v>#REF!</v>
      </c>
      <c r="G730" s="274">
        <f>+'RT (24)'!A20</f>
        <v>6</v>
      </c>
      <c r="H730" s="274" t="str">
        <f>+'RT (24)'!B20</f>
        <v>Capital Gains Tax</v>
      </c>
      <c r="I730" s="274">
        <f>+'RT (24)'!C20</f>
        <v>0</v>
      </c>
      <c r="J730" s="274">
        <f>+'RT (24)'!D20</f>
        <v>0</v>
      </c>
      <c r="K730" s="274">
        <f>+'RT (24)'!E20</f>
        <v>0</v>
      </c>
      <c r="L730" s="274">
        <f>+'RT (24)'!F20</f>
        <v>0</v>
      </c>
      <c r="M730" s="274">
        <f>+'RT (24)'!G20</f>
        <v>0</v>
      </c>
      <c r="N730" s="274">
        <f>+'RT (24)'!H20</f>
        <v>0</v>
      </c>
      <c r="O730" s="274">
        <f>+'RT (24)'!I20</f>
        <v>0</v>
      </c>
      <c r="P730" s="274">
        <f>+'RT (24)'!J20</f>
        <v>0</v>
      </c>
      <c r="Q730" s="274">
        <f>+'RT (24)'!K20</f>
        <v>0</v>
      </c>
      <c r="R730" s="274">
        <f>+'RT (24)'!L20</f>
        <v>0</v>
      </c>
      <c r="S730" s="274">
        <f>+'RT (24)'!M20</f>
        <v>0</v>
      </c>
      <c r="T730" s="178">
        <f t="shared" si="60"/>
        <v>0</v>
      </c>
      <c r="U730" s="19">
        <f t="shared" si="61"/>
        <v>0</v>
      </c>
      <c r="V730" s="178">
        <f t="shared" si="62"/>
        <v>0</v>
      </c>
      <c r="W730" s="19">
        <f t="shared" si="63"/>
        <v>0</v>
      </c>
    </row>
    <row r="731" spans="1:23" s="274" customFormat="1">
      <c r="A731" s="274">
        <v>24</v>
      </c>
      <c r="B731" s="274" t="e">
        <f>+'RT (24)'!#REF!</f>
        <v>#REF!</v>
      </c>
      <c r="C731" s="274" t="e">
        <f>+'RT (24)'!#REF!</f>
        <v>#REF!</v>
      </c>
      <c r="D731" s="274" t="e">
        <f>+'RT (24)'!#REF!</f>
        <v>#REF!</v>
      </c>
      <c r="E731" s="274" t="e">
        <f>+'RT (24)'!#REF!</f>
        <v>#REF!</v>
      </c>
      <c r="F731" s="274" t="e">
        <f>+'RT (24)'!#REF!</f>
        <v>#REF!</v>
      </c>
      <c r="G731" s="274">
        <f>+'RT (24)'!A21</f>
        <v>7</v>
      </c>
      <c r="H731" s="274" t="str">
        <f>+'RT (24)'!B21</f>
        <v>Withholding Tax</v>
      </c>
      <c r="I731" s="274">
        <f>+'RT (24)'!C21</f>
        <v>0</v>
      </c>
      <c r="J731" s="274">
        <f>+'RT (24)'!D21</f>
        <v>0</v>
      </c>
      <c r="K731" s="274">
        <f>+'RT (24)'!E21</f>
        <v>0</v>
      </c>
      <c r="L731" s="274">
        <f>+'RT (24)'!F21</f>
        <v>0</v>
      </c>
      <c r="M731" s="274">
        <f>+'RT (24)'!G21</f>
        <v>0</v>
      </c>
      <c r="N731" s="274">
        <f>+'RT (24)'!H21</f>
        <v>0</v>
      </c>
      <c r="O731" s="274">
        <f>+'RT (24)'!I21</f>
        <v>0</v>
      </c>
      <c r="P731" s="274">
        <f>+'RT (24)'!J21</f>
        <v>0</v>
      </c>
      <c r="Q731" s="274">
        <f>+'RT (24)'!K21</f>
        <v>0</v>
      </c>
      <c r="R731" s="274">
        <f>+'RT (24)'!L21</f>
        <v>0</v>
      </c>
      <c r="S731" s="274">
        <f>+'RT (24)'!M21</f>
        <v>0</v>
      </c>
      <c r="T731" s="178">
        <f t="shared" si="60"/>
        <v>0</v>
      </c>
      <c r="U731" s="19">
        <f t="shared" si="61"/>
        <v>0</v>
      </c>
      <c r="V731" s="178">
        <f t="shared" si="62"/>
        <v>0</v>
      </c>
      <c r="W731" s="19">
        <f t="shared" si="63"/>
        <v>0</v>
      </c>
    </row>
    <row r="732" spans="1:23" s="274" customFormat="1">
      <c r="A732" s="274">
        <v>24</v>
      </c>
      <c r="B732" s="274" t="e">
        <f>+'RT (24)'!#REF!</f>
        <v>#REF!</v>
      </c>
      <c r="C732" s="274" t="e">
        <f>+'RT (24)'!#REF!</f>
        <v>#REF!</v>
      </c>
      <c r="D732" s="274" t="e">
        <f>+'RT (24)'!#REF!</f>
        <v>#REF!</v>
      </c>
      <c r="E732" s="274" t="e">
        <f>+'RT (24)'!#REF!</f>
        <v>#REF!</v>
      </c>
      <c r="F732" s="274" t="e">
        <f>+'RT (24)'!#REF!</f>
        <v>#REF!</v>
      </c>
      <c r="G732" s="274">
        <f>+'RT (24)'!A22</f>
        <v>8</v>
      </c>
      <c r="H732" s="274" t="str">
        <f>+'RT (24)'!B22</f>
        <v>Other significant payments (&gt; 50,000 USD)</v>
      </c>
      <c r="I732" s="274">
        <f>+'RT (24)'!C22</f>
        <v>0</v>
      </c>
      <c r="J732" s="274">
        <f>+'RT (24)'!D22</f>
        <v>0</v>
      </c>
      <c r="K732" s="274">
        <f>+'RT (24)'!E22</f>
        <v>0</v>
      </c>
      <c r="L732" s="274">
        <f>+'RT (24)'!F22</f>
        <v>0</v>
      </c>
      <c r="M732" s="274">
        <f>+'RT (24)'!G22</f>
        <v>0</v>
      </c>
      <c r="N732" s="274">
        <f>+'RT (24)'!H22</f>
        <v>0</v>
      </c>
      <c r="O732" s="274">
        <f>+'RT (24)'!I22</f>
        <v>0</v>
      </c>
      <c r="P732" s="274">
        <f>+'RT (24)'!J22</f>
        <v>0</v>
      </c>
      <c r="Q732" s="274">
        <f>+'RT (24)'!K22</f>
        <v>0</v>
      </c>
      <c r="R732" s="274">
        <f>+'RT (24)'!L22</f>
        <v>0</v>
      </c>
      <c r="S732" s="274">
        <f>+'RT (24)'!M22</f>
        <v>0</v>
      </c>
      <c r="T732" s="178">
        <f t="shared" si="60"/>
        <v>0</v>
      </c>
      <c r="U732" s="19">
        <f t="shared" si="61"/>
        <v>0</v>
      </c>
      <c r="V732" s="178">
        <f t="shared" si="62"/>
        <v>0</v>
      </c>
      <c r="W732" s="19">
        <f t="shared" si="63"/>
        <v>0</v>
      </c>
    </row>
    <row r="733" spans="1:23" s="274" customFormat="1">
      <c r="A733" s="274">
        <v>24</v>
      </c>
      <c r="B733" s="274" t="e">
        <f>+'RT (24)'!#REF!</f>
        <v>#REF!</v>
      </c>
      <c r="C733" s="274" t="e">
        <f>+'RT (24)'!#REF!</f>
        <v>#REF!</v>
      </c>
      <c r="D733" s="274" t="e">
        <f>+'RT (24)'!#REF!</f>
        <v>#REF!</v>
      </c>
      <c r="E733" s="274" t="e">
        <f>+'RT (24)'!#REF!</f>
        <v>#REF!</v>
      </c>
      <c r="F733" s="274" t="e">
        <f>+'RT (24)'!#REF!</f>
        <v>#REF!</v>
      </c>
      <c r="G733" s="274">
        <f>+'RT (24)'!A23</f>
        <v>0</v>
      </c>
      <c r="H733" s="274" t="str">
        <f>+'RT (24)'!B23</f>
        <v>MoM (ME 1-ME 2-ME 3)</v>
      </c>
      <c r="I733" s="274">
        <f>+'RT (24)'!C23</f>
        <v>0</v>
      </c>
      <c r="J733" s="274">
        <f>+'RT (24)'!D23</f>
        <v>5056200</v>
      </c>
      <c r="K733" s="274">
        <f>+'RT (24)'!E23</f>
        <v>0</v>
      </c>
      <c r="L733" s="274">
        <f>+'RT (24)'!F23</f>
        <v>5056200</v>
      </c>
      <c r="M733" s="274">
        <f>+'RT (24)'!G23</f>
        <v>0</v>
      </c>
      <c r="N733" s="274">
        <f>+'RT (24)'!H23</f>
        <v>7009650</v>
      </c>
      <c r="O733" s="274">
        <f>+'RT (24)'!I23</f>
        <v>0</v>
      </c>
      <c r="P733" s="274">
        <f>+'RT (24)'!J23</f>
        <v>7009650</v>
      </c>
      <c r="Q733" s="274">
        <f>+'RT (24)'!K23</f>
        <v>0</v>
      </c>
      <c r="R733" s="274">
        <f>+'RT (24)'!L23</f>
        <v>-1953450</v>
      </c>
      <c r="S733" s="274">
        <f>+'RT (24)'!M23</f>
        <v>0</v>
      </c>
      <c r="T733" s="178">
        <f t="shared" si="60"/>
        <v>0</v>
      </c>
      <c r="U733" s="19">
        <f t="shared" si="61"/>
        <v>-1953450</v>
      </c>
      <c r="V733" s="178">
        <f t="shared" si="62"/>
        <v>0</v>
      </c>
      <c r="W733" s="19">
        <f t="shared" si="63"/>
        <v>-1953450</v>
      </c>
    </row>
    <row r="734" spans="1:23" s="274" customFormat="1">
      <c r="A734" s="274">
        <v>24</v>
      </c>
      <c r="B734" s="274" t="e">
        <f>+'RT (24)'!#REF!</f>
        <v>#REF!</v>
      </c>
      <c r="C734" s="274" t="e">
        <f>+'RT (24)'!#REF!</f>
        <v>#REF!</v>
      </c>
      <c r="D734" s="274" t="e">
        <f>+'RT (24)'!#REF!</f>
        <v>#REF!</v>
      </c>
      <c r="E734" s="274" t="e">
        <f>+'RT (24)'!#REF!</f>
        <v>#REF!</v>
      </c>
      <c r="F734" s="274" t="e">
        <f>+'RT (24)'!#REF!</f>
        <v>#REF!</v>
      </c>
      <c r="G734" s="274">
        <f>+'RT (24)'!A24</f>
        <v>9</v>
      </c>
      <c r="H734" s="274" t="str">
        <f>+'RT (24)'!B24</f>
        <v>Royalties</v>
      </c>
      <c r="I734" s="274">
        <f>+'RT (24)'!C24</f>
        <v>0</v>
      </c>
      <c r="J734" s="274">
        <f>+'RT (24)'!D24</f>
        <v>0</v>
      </c>
      <c r="K734" s="274">
        <f>+'RT (24)'!E24</f>
        <v>0</v>
      </c>
      <c r="L734" s="274">
        <f>+'RT (24)'!F24</f>
        <v>0</v>
      </c>
      <c r="M734" s="274">
        <f>+'RT (24)'!G24</f>
        <v>0</v>
      </c>
      <c r="N734" s="274">
        <f>+'RT (24)'!H24</f>
        <v>0</v>
      </c>
      <c r="O734" s="274">
        <f>+'RT (24)'!I24</f>
        <v>0</v>
      </c>
      <c r="P734" s="274">
        <f>+'RT (24)'!J24</f>
        <v>0</v>
      </c>
      <c r="Q734" s="274">
        <f>+'RT (24)'!K24</f>
        <v>0</v>
      </c>
      <c r="R734" s="274">
        <f>+'RT (24)'!L24</f>
        <v>0</v>
      </c>
      <c r="S734" s="274">
        <f>+'RT (24)'!M24</f>
        <v>0</v>
      </c>
      <c r="T734" s="178">
        <f t="shared" si="60"/>
        <v>0</v>
      </c>
      <c r="U734" s="19">
        <f t="shared" si="61"/>
        <v>0</v>
      </c>
      <c r="V734" s="178">
        <f t="shared" si="62"/>
        <v>0</v>
      </c>
      <c r="W734" s="19">
        <f t="shared" si="63"/>
        <v>0</v>
      </c>
    </row>
    <row r="735" spans="1:23" s="274" customFormat="1">
      <c r="A735" s="274">
        <v>24</v>
      </c>
      <c r="B735" s="274" t="e">
        <f>+'RT (24)'!#REF!</f>
        <v>#REF!</v>
      </c>
      <c r="C735" s="274" t="e">
        <f>+'RT (24)'!#REF!</f>
        <v>#REF!</v>
      </c>
      <c r="D735" s="274" t="e">
        <f>+'RT (24)'!#REF!</f>
        <v>#REF!</v>
      </c>
      <c r="E735" s="274" t="e">
        <f>+'RT (24)'!#REF!</f>
        <v>#REF!</v>
      </c>
      <c r="F735" s="274" t="e">
        <f>+'RT (24)'!#REF!</f>
        <v>#REF!</v>
      </c>
      <c r="G735" s="274">
        <f>+'RT (24)'!A25</f>
        <v>10</v>
      </c>
      <c r="H735" s="274" t="str">
        <f>+'RT (24)'!B25</f>
        <v>Signature Bonus</v>
      </c>
      <c r="I735" s="274">
        <f>+'RT (24)'!C25</f>
        <v>0</v>
      </c>
      <c r="J735" s="274">
        <f>+'RT (24)'!D25</f>
        <v>4000000</v>
      </c>
      <c r="K735" s="274">
        <f>+'RT (24)'!E25</f>
        <v>0</v>
      </c>
      <c r="L735" s="274">
        <f>+'RT (24)'!F25</f>
        <v>4000000</v>
      </c>
      <c r="M735" s="274">
        <f>+'RT (24)'!G25</f>
        <v>0</v>
      </c>
      <c r="N735" s="274">
        <f>+'RT (24)'!H25</f>
        <v>4000000</v>
      </c>
      <c r="O735" s="274">
        <f>+'RT (24)'!I25</f>
        <v>0</v>
      </c>
      <c r="P735" s="274">
        <f>+'RT (24)'!J25</f>
        <v>4000000</v>
      </c>
      <c r="Q735" s="274">
        <f>+'RT (24)'!K25</f>
        <v>0</v>
      </c>
      <c r="R735" s="274">
        <f>+'RT (24)'!L25</f>
        <v>0</v>
      </c>
      <c r="S735" s="274">
        <f>+'RT (24)'!M25</f>
        <v>0</v>
      </c>
      <c r="T735" s="178">
        <f t="shared" si="60"/>
        <v>0</v>
      </c>
      <c r="U735" s="19">
        <f t="shared" si="61"/>
        <v>0</v>
      </c>
      <c r="V735" s="178">
        <f t="shared" si="62"/>
        <v>0</v>
      </c>
      <c r="W735" s="19">
        <f t="shared" si="63"/>
        <v>0</v>
      </c>
    </row>
    <row r="736" spans="1:23" s="274" customFormat="1">
      <c r="A736" s="274">
        <v>24</v>
      </c>
      <c r="B736" s="274" t="e">
        <f>+'RT (24)'!#REF!</f>
        <v>#REF!</v>
      </c>
      <c r="C736" s="274" t="e">
        <f>+'RT (24)'!#REF!</f>
        <v>#REF!</v>
      </c>
      <c r="D736" s="274" t="e">
        <f>+'RT (24)'!#REF!</f>
        <v>#REF!</v>
      </c>
      <c r="E736" s="274" t="e">
        <f>+'RT (24)'!#REF!</f>
        <v>#REF!</v>
      </c>
      <c r="F736" s="274" t="e">
        <f>+'RT (24)'!#REF!</f>
        <v>#REF!</v>
      </c>
      <c r="G736" s="274">
        <f>+'RT (24)'!A26</f>
        <v>11</v>
      </c>
      <c r="H736" s="274" t="str">
        <f>+'RT (24)'!B26</f>
        <v>Production Split</v>
      </c>
      <c r="I736" s="274">
        <f>+'RT (24)'!C26</f>
        <v>0</v>
      </c>
      <c r="J736" s="274">
        <f>+'RT (24)'!D26</f>
        <v>0</v>
      </c>
      <c r="K736" s="274">
        <f>+'RT (24)'!E26</f>
        <v>0</v>
      </c>
      <c r="L736" s="274">
        <f>+'RT (24)'!F26</f>
        <v>0</v>
      </c>
      <c r="M736" s="274">
        <f>+'RT (24)'!G26</f>
        <v>0</v>
      </c>
      <c r="N736" s="274">
        <f>+'RT (24)'!H26</f>
        <v>0</v>
      </c>
      <c r="O736" s="274">
        <f>+'RT (24)'!I26</f>
        <v>0</v>
      </c>
      <c r="P736" s="274">
        <f>+'RT (24)'!J26</f>
        <v>0</v>
      </c>
      <c r="Q736" s="274">
        <f>+'RT (24)'!K26</f>
        <v>0</v>
      </c>
      <c r="R736" s="274">
        <f>+'RT (24)'!L26</f>
        <v>0</v>
      </c>
      <c r="S736" s="274">
        <f>+'RT (24)'!M26</f>
        <v>0</v>
      </c>
      <c r="T736" s="178">
        <f t="shared" si="60"/>
        <v>0</v>
      </c>
      <c r="U736" s="19">
        <f t="shared" si="61"/>
        <v>0</v>
      </c>
      <c r="V736" s="178">
        <f t="shared" si="62"/>
        <v>0</v>
      </c>
      <c r="W736" s="19">
        <f t="shared" si="63"/>
        <v>0</v>
      </c>
    </row>
    <row r="737" spans="1:23" s="274" customFormat="1">
      <c r="A737" s="274">
        <v>24</v>
      </c>
      <c r="B737" s="274" t="e">
        <f>+'RT (24)'!#REF!</f>
        <v>#REF!</v>
      </c>
      <c r="C737" s="274" t="e">
        <f>+'RT (24)'!#REF!</f>
        <v>#REF!</v>
      </c>
      <c r="D737" s="274" t="e">
        <f>+'RT (24)'!#REF!</f>
        <v>#REF!</v>
      </c>
      <c r="E737" s="274" t="e">
        <f>+'RT (24)'!#REF!</f>
        <v>#REF!</v>
      </c>
      <c r="F737" s="274" t="e">
        <f>+'RT (24)'!#REF!</f>
        <v>#REF!</v>
      </c>
      <c r="G737" s="274">
        <f>+'RT (24)'!A27</f>
        <v>12</v>
      </c>
      <c r="H737" s="274" t="str">
        <f>+'RT (24)'!B27</f>
        <v>Dead Rent Fees</v>
      </c>
      <c r="I737" s="274">
        <f>+'RT (24)'!C27</f>
        <v>0</v>
      </c>
      <c r="J737" s="274">
        <f>+'RT (24)'!D27</f>
        <v>1056200</v>
      </c>
      <c r="K737" s="274">
        <f>+'RT (24)'!E27</f>
        <v>0</v>
      </c>
      <c r="L737" s="274">
        <f>+'RT (24)'!F27</f>
        <v>1056200</v>
      </c>
      <c r="M737" s="274">
        <f>+'RT (24)'!G27</f>
        <v>0</v>
      </c>
      <c r="N737" s="274">
        <f>+'RT (24)'!H27</f>
        <v>1054200</v>
      </c>
      <c r="O737" s="274">
        <f>+'RT (24)'!I27</f>
        <v>0</v>
      </c>
      <c r="P737" s="274">
        <f>+'RT (24)'!J27</f>
        <v>1054200</v>
      </c>
      <c r="Q737" s="274">
        <f>+'RT (24)'!K27</f>
        <v>0</v>
      </c>
      <c r="R737" s="274">
        <f>+'RT (24)'!L27</f>
        <v>2000</v>
      </c>
      <c r="S737" s="274" t="str">
        <f>+'RT (24)'!M27</f>
        <v>Not material difference</v>
      </c>
      <c r="T737" s="178">
        <f t="shared" si="60"/>
        <v>2000</v>
      </c>
      <c r="U737" s="19">
        <f t="shared" si="61"/>
        <v>0</v>
      </c>
      <c r="V737" s="178">
        <f t="shared" si="62"/>
        <v>2000</v>
      </c>
      <c r="W737" s="19">
        <f t="shared" si="63"/>
        <v>0</v>
      </c>
    </row>
    <row r="738" spans="1:23" s="274" customFormat="1">
      <c r="A738" s="274">
        <v>24</v>
      </c>
      <c r="B738" s="274" t="e">
        <f>+'RT (24)'!#REF!</f>
        <v>#REF!</v>
      </c>
      <c r="C738" s="274" t="e">
        <f>+'RT (24)'!#REF!</f>
        <v>#REF!</v>
      </c>
      <c r="D738" s="274" t="e">
        <f>+'RT (24)'!#REF!</f>
        <v>#REF!</v>
      </c>
      <c r="E738" s="274" t="e">
        <f>+'RT (24)'!#REF!</f>
        <v>#REF!</v>
      </c>
      <c r="F738" s="274" t="e">
        <f>+'RT (24)'!#REF!</f>
        <v>#REF!</v>
      </c>
      <c r="G738" s="274">
        <f>+'RT (24)'!A28</f>
        <v>13</v>
      </c>
      <c r="H738" s="274" t="str">
        <f>+'RT (24)'!B28</f>
        <v>Licence Fees</v>
      </c>
      <c r="I738" s="274">
        <f>+'RT (24)'!C28</f>
        <v>0</v>
      </c>
      <c r="J738" s="274">
        <f>+'RT (24)'!D28</f>
        <v>0</v>
      </c>
      <c r="K738" s="274">
        <f>+'RT (24)'!E28</f>
        <v>0</v>
      </c>
      <c r="L738" s="274">
        <f>+'RT (24)'!F28</f>
        <v>0</v>
      </c>
      <c r="M738" s="274">
        <f>+'RT (24)'!G28</f>
        <v>0</v>
      </c>
      <c r="N738" s="274">
        <f>+'RT (24)'!H28</f>
        <v>2000</v>
      </c>
      <c r="O738" s="274">
        <f>+'RT (24)'!I28</f>
        <v>0</v>
      </c>
      <c r="P738" s="274">
        <f>+'RT (24)'!J28</f>
        <v>2000</v>
      </c>
      <c r="Q738" s="274">
        <f>+'RT (24)'!K28</f>
        <v>0</v>
      </c>
      <c r="R738" s="274">
        <f>+'RT (24)'!L28</f>
        <v>-2000</v>
      </c>
      <c r="S738" s="274" t="str">
        <f>+'RT (24)'!M28</f>
        <v>Not material difference</v>
      </c>
      <c r="T738" s="178">
        <f t="shared" si="60"/>
        <v>0</v>
      </c>
      <c r="U738" s="19">
        <f t="shared" si="61"/>
        <v>-2000</v>
      </c>
      <c r="V738" s="178">
        <f t="shared" si="62"/>
        <v>0</v>
      </c>
      <c r="W738" s="19">
        <f t="shared" si="63"/>
        <v>-2000</v>
      </c>
    </row>
    <row r="739" spans="1:23" s="274" customFormat="1">
      <c r="A739" s="274">
        <v>24</v>
      </c>
      <c r="B739" s="274" t="e">
        <f>+'RT (24)'!#REF!</f>
        <v>#REF!</v>
      </c>
      <c r="C739" s="274" t="e">
        <f>+'RT (24)'!#REF!</f>
        <v>#REF!</v>
      </c>
      <c r="D739" s="274" t="e">
        <f>+'RT (24)'!#REF!</f>
        <v>#REF!</v>
      </c>
      <c r="E739" s="274" t="e">
        <f>+'RT (24)'!#REF!</f>
        <v>#REF!</v>
      </c>
      <c r="F739" s="274" t="e">
        <f>+'RT (24)'!#REF!</f>
        <v>#REF!</v>
      </c>
      <c r="G739" s="274">
        <f>+'RT (24)'!A29</f>
        <v>14</v>
      </c>
      <c r="H739" s="274" t="str">
        <f>+'RT (24)'!B29</f>
        <v>Dividends</v>
      </c>
      <c r="I739" s="274">
        <f>+'RT (24)'!C29</f>
        <v>0</v>
      </c>
      <c r="J739" s="274">
        <f>+'RT (24)'!D29</f>
        <v>0</v>
      </c>
      <c r="K739" s="274">
        <f>+'RT (24)'!E29</f>
        <v>0</v>
      </c>
      <c r="L739" s="274">
        <f>+'RT (24)'!F29</f>
        <v>0</v>
      </c>
      <c r="M739" s="274">
        <f>+'RT (24)'!G29</f>
        <v>0</v>
      </c>
      <c r="N739" s="274">
        <f>+'RT (24)'!H29</f>
        <v>0</v>
      </c>
      <c r="O739" s="274">
        <f>+'RT (24)'!I29</f>
        <v>0</v>
      </c>
      <c r="P739" s="274">
        <f>+'RT (24)'!J29</f>
        <v>0</v>
      </c>
      <c r="Q739" s="274">
        <f>+'RT (24)'!K29</f>
        <v>0</v>
      </c>
      <c r="R739" s="274">
        <f>+'RT (24)'!L29</f>
        <v>0</v>
      </c>
      <c r="S739" s="274">
        <f>+'RT (24)'!M29</f>
        <v>0</v>
      </c>
      <c r="T739" s="178">
        <f t="shared" si="60"/>
        <v>0</v>
      </c>
      <c r="U739" s="19">
        <f t="shared" si="61"/>
        <v>0</v>
      </c>
      <c r="V739" s="178">
        <f t="shared" si="62"/>
        <v>0</v>
      </c>
      <c r="W739" s="19">
        <f t="shared" si="63"/>
        <v>0</v>
      </c>
    </row>
    <row r="740" spans="1:23" s="274" customFormat="1">
      <c r="A740" s="274">
        <v>24</v>
      </c>
      <c r="B740" s="274" t="e">
        <f>+'RT (24)'!#REF!</f>
        <v>#REF!</v>
      </c>
      <c r="C740" s="274" t="e">
        <f>+'RT (24)'!#REF!</f>
        <v>#REF!</v>
      </c>
      <c r="D740" s="274" t="e">
        <f>+'RT (24)'!#REF!</f>
        <v>#REF!</v>
      </c>
      <c r="E740" s="274" t="e">
        <f>+'RT (24)'!#REF!</f>
        <v>#REF!</v>
      </c>
      <c r="F740" s="274" t="e">
        <f>+'RT (24)'!#REF!</f>
        <v>#REF!</v>
      </c>
      <c r="G740" s="274">
        <f>+'RT (24)'!A30</f>
        <v>15</v>
      </c>
      <c r="H740" s="274" t="str">
        <f>+'RT (24)'!B30</f>
        <v>Land rental fees</v>
      </c>
      <c r="I740" s="274">
        <f>+'RT (24)'!C30</f>
        <v>0</v>
      </c>
      <c r="J740" s="274">
        <f>+'RT (24)'!D30</f>
        <v>0</v>
      </c>
      <c r="K740" s="274">
        <f>+'RT (24)'!E30</f>
        <v>0</v>
      </c>
      <c r="L740" s="274">
        <f>+'RT (24)'!F30</f>
        <v>0</v>
      </c>
      <c r="M740" s="274">
        <f>+'RT (24)'!G30</f>
        <v>0</v>
      </c>
      <c r="N740" s="274">
        <f>+'RT (24)'!H30</f>
        <v>1953450</v>
      </c>
      <c r="O740" s="274">
        <f>+'RT (24)'!I30</f>
        <v>0</v>
      </c>
      <c r="P740" s="274">
        <f>+'RT (24)'!J30</f>
        <v>1953450</v>
      </c>
      <c r="Q740" s="274">
        <f>+'RT (24)'!K30</f>
        <v>0</v>
      </c>
      <c r="R740" s="274">
        <f>+'RT (24)'!L30</f>
        <v>-1953450</v>
      </c>
      <c r="S740" s="274" t="str">
        <f>+'RT (24)'!M30</f>
        <v>Not material difference</v>
      </c>
      <c r="T740" s="178">
        <f t="shared" si="60"/>
        <v>0</v>
      </c>
      <c r="U740" s="19">
        <f t="shared" si="61"/>
        <v>-1953450</v>
      </c>
      <c r="V740" s="178">
        <f t="shared" si="62"/>
        <v>0</v>
      </c>
      <c r="W740" s="19">
        <f t="shared" si="63"/>
        <v>-1953450</v>
      </c>
    </row>
    <row r="741" spans="1:23" s="274" customFormat="1">
      <c r="A741" s="274">
        <v>24</v>
      </c>
      <c r="B741" s="274" t="e">
        <f>+'RT (24)'!#REF!</f>
        <v>#REF!</v>
      </c>
      <c r="C741" s="274" t="e">
        <f>+'RT (24)'!#REF!</f>
        <v>#REF!</v>
      </c>
      <c r="D741" s="274" t="e">
        <f>+'RT (24)'!#REF!</f>
        <v>#REF!</v>
      </c>
      <c r="E741" s="274" t="e">
        <f>+'RT (24)'!#REF!</f>
        <v>#REF!</v>
      </c>
      <c r="F741" s="274" t="e">
        <f>+'RT (24)'!#REF!</f>
        <v>#REF!</v>
      </c>
      <c r="G741" s="274">
        <f>+'RT (24)'!A31</f>
        <v>16</v>
      </c>
      <c r="H741" s="274" t="str">
        <f>+'RT (24)'!B31</f>
        <v>Environmental / Plantation fees</v>
      </c>
      <c r="I741" s="274">
        <f>+'RT (24)'!C31</f>
        <v>0</v>
      </c>
      <c r="J741" s="274">
        <f>+'RT (24)'!D31</f>
        <v>0</v>
      </c>
      <c r="K741" s="274">
        <f>+'RT (24)'!E31</f>
        <v>0</v>
      </c>
      <c r="L741" s="274">
        <f>+'RT (24)'!F31</f>
        <v>0</v>
      </c>
      <c r="M741" s="274">
        <f>+'RT (24)'!G31</f>
        <v>0</v>
      </c>
      <c r="N741" s="274">
        <f>+'RT (24)'!H31</f>
        <v>0</v>
      </c>
      <c r="O741" s="274">
        <f>+'RT (24)'!I31</f>
        <v>0</v>
      </c>
      <c r="P741" s="274">
        <f>+'RT (24)'!J31</f>
        <v>0</v>
      </c>
      <c r="Q741" s="274">
        <f>+'RT (24)'!K31</f>
        <v>0</v>
      </c>
      <c r="R741" s="274">
        <f>+'RT (24)'!L31</f>
        <v>0</v>
      </c>
      <c r="S741" s="274">
        <f>+'RT (24)'!M31</f>
        <v>0</v>
      </c>
      <c r="T741" s="178">
        <f t="shared" si="60"/>
        <v>0</v>
      </c>
      <c r="U741" s="19">
        <f t="shared" si="61"/>
        <v>0</v>
      </c>
      <c r="V741" s="178">
        <f t="shared" si="62"/>
        <v>0</v>
      </c>
      <c r="W741" s="19">
        <f t="shared" si="63"/>
        <v>0</v>
      </c>
    </row>
    <row r="742" spans="1:23" s="274" customFormat="1">
      <c r="A742" s="274">
        <v>24</v>
      </c>
      <c r="B742" s="274" t="e">
        <f>+'RT (24)'!#REF!</f>
        <v>#REF!</v>
      </c>
      <c r="C742" s="274" t="e">
        <f>+'RT (24)'!#REF!</f>
        <v>#REF!</v>
      </c>
      <c r="D742" s="274" t="e">
        <f>+'RT (24)'!#REF!</f>
        <v>#REF!</v>
      </c>
      <c r="E742" s="274" t="e">
        <f>+'RT (24)'!#REF!</f>
        <v>#REF!</v>
      </c>
      <c r="F742" s="274" t="e">
        <f>+'RT (24)'!#REF!</f>
        <v>#REF!</v>
      </c>
      <c r="G742" s="274">
        <f>+'RT (24)'!A32</f>
        <v>17</v>
      </c>
      <c r="H742" s="274" t="str">
        <f>+'RT (24)'!B32</f>
        <v>Other significant payments (&gt; 50,000 USD)</v>
      </c>
      <c r="I742" s="274">
        <f>+'RT (24)'!C32</f>
        <v>0</v>
      </c>
      <c r="J742" s="274">
        <f>+'RT (24)'!D32</f>
        <v>0</v>
      </c>
      <c r="K742" s="274">
        <f>+'RT (24)'!E32</f>
        <v>0</v>
      </c>
      <c r="L742" s="274">
        <f>+'RT (24)'!F32</f>
        <v>0</v>
      </c>
      <c r="M742" s="274">
        <f>+'RT (24)'!G32</f>
        <v>0</v>
      </c>
      <c r="N742" s="274">
        <f>+'RT (24)'!H32</f>
        <v>0</v>
      </c>
      <c r="O742" s="274">
        <f>+'RT (24)'!I32</f>
        <v>0</v>
      </c>
      <c r="P742" s="274">
        <f>+'RT (24)'!J32</f>
        <v>0</v>
      </c>
      <c r="Q742" s="274">
        <f>+'RT (24)'!K32</f>
        <v>0</v>
      </c>
      <c r="R742" s="274">
        <f>+'RT (24)'!L32</f>
        <v>0</v>
      </c>
      <c r="S742" s="274">
        <f>+'RT (24)'!M32</f>
        <v>0</v>
      </c>
      <c r="T742" s="178">
        <f t="shared" si="60"/>
        <v>0</v>
      </c>
      <c r="U742" s="19">
        <f t="shared" si="61"/>
        <v>0</v>
      </c>
      <c r="V742" s="178">
        <f t="shared" si="62"/>
        <v>0</v>
      </c>
      <c r="W742" s="19">
        <f t="shared" si="63"/>
        <v>0</v>
      </c>
    </row>
    <row r="743" spans="1:23" s="274" customFormat="1">
      <c r="A743" s="274">
        <v>24</v>
      </c>
      <c r="B743" s="274" t="e">
        <f>+'RT (24)'!#REF!</f>
        <v>#REF!</v>
      </c>
      <c r="C743" s="274" t="e">
        <f>+'RT (24)'!#REF!</f>
        <v>#REF!</v>
      </c>
      <c r="D743" s="274" t="e">
        <f>+'RT (24)'!#REF!</f>
        <v>#REF!</v>
      </c>
      <c r="E743" s="274" t="e">
        <f>+'RT (24)'!#REF!</f>
        <v>#REF!</v>
      </c>
      <c r="F743" s="274" t="e">
        <f>+'RT (24)'!#REF!</f>
        <v>#REF!</v>
      </c>
      <c r="G743" s="274">
        <f>+'RT (24)'!A33</f>
        <v>0</v>
      </c>
      <c r="H743" s="274">
        <f>+'RT (24)'!B33</f>
        <v>0</v>
      </c>
      <c r="I743" s="274">
        <f>+'RT (24)'!C33</f>
        <v>0</v>
      </c>
      <c r="J743" s="274">
        <f>+'RT (24)'!D33</f>
        <v>0</v>
      </c>
      <c r="K743" s="274">
        <f>+'RT (24)'!E33</f>
        <v>0</v>
      </c>
      <c r="L743" s="274">
        <f>+'RT (24)'!F33</f>
        <v>0</v>
      </c>
      <c r="M743" s="274">
        <f>+'RT (24)'!G33</f>
        <v>0</v>
      </c>
      <c r="N743" s="274">
        <f>+'RT (24)'!H33</f>
        <v>0</v>
      </c>
      <c r="O743" s="274">
        <f>+'RT (24)'!I33</f>
        <v>0</v>
      </c>
      <c r="P743" s="274">
        <f>+'RT (24)'!J33</f>
        <v>0</v>
      </c>
      <c r="Q743" s="274">
        <f>+'RT (24)'!K33</f>
        <v>0</v>
      </c>
      <c r="R743" s="274">
        <f>+'RT (24)'!L33</f>
        <v>0</v>
      </c>
      <c r="S743" s="274">
        <f>+'RT (24)'!M33</f>
        <v>0</v>
      </c>
      <c r="T743" s="178">
        <f t="shared" si="60"/>
        <v>0</v>
      </c>
      <c r="U743" s="19">
        <f t="shared" si="61"/>
        <v>0</v>
      </c>
      <c r="V743" s="178">
        <f t="shared" si="62"/>
        <v>0</v>
      </c>
      <c r="W743" s="19">
        <f t="shared" si="63"/>
        <v>0</v>
      </c>
    </row>
    <row r="744" spans="1:23" s="274" customFormat="1">
      <c r="A744" s="274">
        <v>24</v>
      </c>
      <c r="B744" s="274" t="e">
        <f>+'RT (24)'!#REF!</f>
        <v>#REF!</v>
      </c>
      <c r="C744" s="274" t="e">
        <f>+'RT (24)'!#REF!</f>
        <v>#REF!</v>
      </c>
      <c r="D744" s="274" t="e">
        <f>+'RT (24)'!#REF!</f>
        <v>#REF!</v>
      </c>
      <c r="E744" s="274" t="e">
        <f>+'RT (24)'!#REF!</f>
        <v>#REF!</v>
      </c>
      <c r="F744" s="274" t="e">
        <f>+'RT (24)'!#REF!</f>
        <v>#REF!</v>
      </c>
      <c r="G744" s="274">
        <f>+'RT (24)'!A34</f>
        <v>0</v>
      </c>
      <c r="H744" s="274">
        <f>+'RT (24)'!B34</f>
        <v>0</v>
      </c>
      <c r="I744" s="274">
        <f>+'RT (24)'!C34</f>
        <v>0</v>
      </c>
      <c r="J744" s="274">
        <f>+'RT (24)'!D34</f>
        <v>0</v>
      </c>
      <c r="K744" s="274">
        <f>+'RT (24)'!E34</f>
        <v>0</v>
      </c>
      <c r="L744" s="274">
        <f>+'RT (24)'!F34</f>
        <v>0</v>
      </c>
      <c r="M744" s="274">
        <f>+'RT (24)'!G34</f>
        <v>0</v>
      </c>
      <c r="N744" s="274">
        <f>+'RT (24)'!H34</f>
        <v>0</v>
      </c>
      <c r="O744" s="274">
        <f>+'RT (24)'!I34</f>
        <v>0</v>
      </c>
      <c r="P744" s="274">
        <f>+'RT (24)'!J34</f>
        <v>0</v>
      </c>
      <c r="Q744" s="274">
        <f>+'RT (24)'!K34</f>
        <v>0</v>
      </c>
      <c r="R744" s="274">
        <f>+'RT (24)'!L34</f>
        <v>0</v>
      </c>
      <c r="S744" s="274">
        <f>+'RT (24)'!M34</f>
        <v>0</v>
      </c>
      <c r="T744" s="178">
        <f t="shared" si="60"/>
        <v>0</v>
      </c>
      <c r="U744" s="19">
        <f t="shared" si="61"/>
        <v>0</v>
      </c>
      <c r="V744" s="178">
        <f t="shared" si="62"/>
        <v>0</v>
      </c>
      <c r="W744" s="19">
        <f t="shared" si="63"/>
        <v>0</v>
      </c>
    </row>
    <row r="745" spans="1:23" s="274" customFormat="1">
      <c r="A745" s="274">
        <v>24</v>
      </c>
      <c r="B745" s="274" t="e">
        <f>+'RT (24)'!#REF!</f>
        <v>#REF!</v>
      </c>
      <c r="C745" s="274" t="e">
        <f>+'RT (24)'!#REF!</f>
        <v>#REF!</v>
      </c>
      <c r="D745" s="274" t="e">
        <f>+'RT (24)'!#REF!</f>
        <v>#REF!</v>
      </c>
      <c r="E745" s="274" t="e">
        <f>+'RT (24)'!#REF!</f>
        <v>#REF!</v>
      </c>
      <c r="F745" s="274" t="e">
        <f>+'RT (24)'!#REF!</f>
        <v>#REF!</v>
      </c>
      <c r="G745" s="274">
        <f>+'RT (24)'!A35</f>
        <v>0</v>
      </c>
      <c r="H745" s="274">
        <f>+'RT (24)'!B35</f>
        <v>0</v>
      </c>
      <c r="I745" s="274">
        <f>+'RT (24)'!C35</f>
        <v>0</v>
      </c>
      <c r="J745" s="274">
        <f>+'RT (24)'!D35</f>
        <v>0</v>
      </c>
      <c r="K745" s="274">
        <f>+'RT (24)'!E35</f>
        <v>0</v>
      </c>
      <c r="L745" s="274">
        <f>+'RT (24)'!F35</f>
        <v>0</v>
      </c>
      <c r="M745" s="274">
        <f>+'RT (24)'!G35</f>
        <v>0</v>
      </c>
      <c r="N745" s="274">
        <f>+'RT (24)'!H35</f>
        <v>0</v>
      </c>
      <c r="O745" s="274">
        <f>+'RT (24)'!I35</f>
        <v>0</v>
      </c>
      <c r="P745" s="274">
        <f>+'RT (24)'!J35</f>
        <v>0</v>
      </c>
      <c r="Q745" s="274">
        <f>+'RT (24)'!K35</f>
        <v>0</v>
      </c>
      <c r="R745" s="274">
        <f>+'RT (24)'!L35</f>
        <v>0</v>
      </c>
      <c r="S745" s="274">
        <f>+'RT (24)'!M35</f>
        <v>0</v>
      </c>
      <c r="T745" s="178">
        <f t="shared" si="60"/>
        <v>0</v>
      </c>
      <c r="U745" s="19">
        <f t="shared" si="61"/>
        <v>0</v>
      </c>
      <c r="V745" s="178">
        <f t="shared" si="62"/>
        <v>0</v>
      </c>
      <c r="W745" s="19">
        <f t="shared" si="63"/>
        <v>0</v>
      </c>
    </row>
    <row r="746" spans="1:23" s="274" customFormat="1">
      <c r="A746" s="274">
        <v>24</v>
      </c>
      <c r="B746" s="274" t="e">
        <f>+'RT (24)'!#REF!</f>
        <v>#REF!</v>
      </c>
      <c r="C746" s="274" t="e">
        <f>+'RT (24)'!#REF!</f>
        <v>#REF!</v>
      </c>
      <c r="D746" s="274" t="e">
        <f>+'RT (24)'!#REF!</f>
        <v>#REF!</v>
      </c>
      <c r="E746" s="274" t="e">
        <f>+'RT (24)'!#REF!</f>
        <v>#REF!</v>
      </c>
      <c r="F746" s="274" t="e">
        <f>+'RT (24)'!#REF!</f>
        <v>#REF!</v>
      </c>
      <c r="G746" s="274">
        <f>+'RT (24)'!A36</f>
        <v>0</v>
      </c>
      <c r="H746" s="274" t="str">
        <f>+'RT (24)'!B36</f>
        <v>States/regions</v>
      </c>
      <c r="I746" s="274">
        <f>+'RT (24)'!C36</f>
        <v>0</v>
      </c>
      <c r="J746" s="274">
        <f>+'RT (24)'!D36</f>
        <v>0</v>
      </c>
      <c r="K746" s="274">
        <f>+'RT (24)'!E36</f>
        <v>0</v>
      </c>
      <c r="L746" s="274">
        <f>+'RT (24)'!F36</f>
        <v>0</v>
      </c>
      <c r="M746" s="274">
        <f>+'RT (24)'!G36</f>
        <v>0</v>
      </c>
      <c r="N746" s="274">
        <f>+'RT (24)'!H36</f>
        <v>0</v>
      </c>
      <c r="O746" s="274">
        <f>+'RT (24)'!I36</f>
        <v>0</v>
      </c>
      <c r="P746" s="274">
        <f>+'RT (24)'!J36</f>
        <v>0</v>
      </c>
      <c r="Q746" s="274">
        <f>+'RT (24)'!K36</f>
        <v>0</v>
      </c>
      <c r="R746" s="274">
        <f>+'RT (24)'!L36</f>
        <v>0</v>
      </c>
      <c r="S746" s="274">
        <f>+'RT (24)'!M36</f>
        <v>0</v>
      </c>
      <c r="T746" s="178">
        <f t="shared" si="60"/>
        <v>0</v>
      </c>
      <c r="U746" s="19">
        <f t="shared" si="61"/>
        <v>0</v>
      </c>
      <c r="V746" s="178">
        <f t="shared" si="62"/>
        <v>0</v>
      </c>
      <c r="W746" s="19">
        <f t="shared" si="63"/>
        <v>0</v>
      </c>
    </row>
    <row r="747" spans="1:23" s="274" customFormat="1">
      <c r="A747" s="274">
        <v>24</v>
      </c>
      <c r="B747" s="274" t="e">
        <f>+'RT (24)'!#REF!</f>
        <v>#REF!</v>
      </c>
      <c r="C747" s="274" t="e">
        <f>+'RT (24)'!#REF!</f>
        <v>#REF!</v>
      </c>
      <c r="D747" s="274" t="e">
        <f>+'RT (24)'!#REF!</f>
        <v>#REF!</v>
      </c>
      <c r="E747" s="274" t="e">
        <f>+'RT (24)'!#REF!</f>
        <v>#REF!</v>
      </c>
      <c r="F747" s="274" t="e">
        <f>+'RT (24)'!#REF!</f>
        <v>#REF!</v>
      </c>
      <c r="G747" s="274">
        <f>+'RT (24)'!A37</f>
        <v>18</v>
      </c>
      <c r="H747" s="274" t="str">
        <f>+'RT (24)'!B37</f>
        <v>Contribution to the State/region social development fund</v>
      </c>
      <c r="I747" s="274">
        <f>+'RT (24)'!C37</f>
        <v>0</v>
      </c>
      <c r="J747" s="274">
        <f>+'RT (24)'!D37</f>
        <v>0</v>
      </c>
      <c r="K747" s="274">
        <f>+'RT (24)'!E37</f>
        <v>0</v>
      </c>
      <c r="L747" s="274">
        <f>+'RT (24)'!F37</f>
        <v>0</v>
      </c>
      <c r="M747" s="274">
        <f>+'RT (24)'!G37</f>
        <v>0</v>
      </c>
      <c r="N747" s="274">
        <f>+'RT (24)'!H37</f>
        <v>0</v>
      </c>
      <c r="O747" s="274">
        <f>+'RT (24)'!I37</f>
        <v>0</v>
      </c>
      <c r="P747" s="274">
        <f>+'RT (24)'!J37</f>
        <v>0</v>
      </c>
      <c r="Q747" s="274">
        <f>+'RT (24)'!K37</f>
        <v>0</v>
      </c>
      <c r="R747" s="274">
        <f>+'RT (24)'!L37</f>
        <v>0</v>
      </c>
      <c r="S747" s="274">
        <f>+'RT (24)'!M37</f>
        <v>0</v>
      </c>
      <c r="T747" s="178">
        <f t="shared" si="60"/>
        <v>0</v>
      </c>
      <c r="U747" s="19">
        <f t="shared" si="61"/>
        <v>0</v>
      </c>
      <c r="V747" s="178">
        <f t="shared" si="62"/>
        <v>0</v>
      </c>
      <c r="W747" s="19">
        <f t="shared" si="63"/>
        <v>0</v>
      </c>
    </row>
    <row r="748" spans="1:23" s="274" customFormat="1">
      <c r="A748" s="274">
        <v>24</v>
      </c>
      <c r="B748" s="274" t="e">
        <f>+'RT (24)'!#REF!</f>
        <v>#REF!</v>
      </c>
      <c r="C748" s="274" t="e">
        <f>+'RT (24)'!#REF!</f>
        <v>#REF!</v>
      </c>
      <c r="D748" s="274" t="e">
        <f>+'RT (24)'!#REF!</f>
        <v>#REF!</v>
      </c>
      <c r="E748" s="274" t="e">
        <f>+'RT (24)'!#REF!</f>
        <v>#REF!</v>
      </c>
      <c r="F748" s="274" t="e">
        <f>+'RT (24)'!#REF!</f>
        <v>#REF!</v>
      </c>
      <c r="G748" s="274">
        <f>+'RT (24)'!A38</f>
        <v>0</v>
      </c>
      <c r="H748" s="274" t="str">
        <f>+'RT (24)'!B38</f>
        <v>Social payments</v>
      </c>
      <c r="I748" s="274">
        <f>+'RT (24)'!C38</f>
        <v>0</v>
      </c>
      <c r="J748" s="274">
        <f>+'RT (24)'!D38</f>
        <v>24100000</v>
      </c>
      <c r="K748" s="274">
        <f>+'RT (24)'!E38</f>
        <v>0</v>
      </c>
      <c r="L748" s="274">
        <f>+'RT (24)'!F38</f>
        <v>24100000</v>
      </c>
      <c r="M748" s="274">
        <f>+'RT (24)'!G38</f>
        <v>0</v>
      </c>
      <c r="N748" s="274">
        <f>+'RT (24)'!H38</f>
        <v>0</v>
      </c>
      <c r="O748" s="274">
        <f>+'RT (24)'!I38</f>
        <v>0</v>
      </c>
      <c r="P748" s="274">
        <f>+'RT (24)'!J38</f>
        <v>0</v>
      </c>
      <c r="Q748" s="274">
        <f>+'RT (24)'!K38</f>
        <v>0</v>
      </c>
      <c r="R748" s="274">
        <f>+'RT (24)'!L38</f>
        <v>0</v>
      </c>
      <c r="S748" s="274">
        <f>+'RT (24)'!M38</f>
        <v>0</v>
      </c>
      <c r="T748" s="178">
        <f t="shared" si="60"/>
        <v>24100000</v>
      </c>
      <c r="U748" s="19">
        <f t="shared" si="61"/>
        <v>0</v>
      </c>
      <c r="V748" s="178">
        <f t="shared" si="62"/>
        <v>0</v>
      </c>
      <c r="W748" s="19">
        <f t="shared" si="63"/>
        <v>0</v>
      </c>
    </row>
    <row r="749" spans="1:23" s="274" customFormat="1">
      <c r="A749" s="274">
        <v>24</v>
      </c>
      <c r="B749" s="274" t="e">
        <f>+'RT (24)'!#REF!</f>
        <v>#REF!</v>
      </c>
      <c r="C749" s="274" t="e">
        <f>+'RT (24)'!#REF!</f>
        <v>#REF!</v>
      </c>
      <c r="D749" s="274" t="e">
        <f>+'RT (24)'!#REF!</f>
        <v>#REF!</v>
      </c>
      <c r="E749" s="274" t="e">
        <f>+'RT (24)'!#REF!</f>
        <v>#REF!</v>
      </c>
      <c r="F749" s="274" t="e">
        <f>+'RT (24)'!#REF!</f>
        <v>#REF!</v>
      </c>
      <c r="G749" s="274">
        <f>+'RT (24)'!A39</f>
        <v>19</v>
      </c>
      <c r="H749" s="274" t="str">
        <f>+'RT (24)'!B39</f>
        <v>Mandatory Corporate Social Responsibility</v>
      </c>
      <c r="I749" s="274">
        <f>+'RT (24)'!C39</f>
        <v>0</v>
      </c>
      <c r="J749" s="274">
        <f>+'RT (24)'!D39</f>
        <v>0</v>
      </c>
      <c r="K749" s="274">
        <f>+'RT (24)'!E39</f>
        <v>0</v>
      </c>
      <c r="L749" s="274">
        <f>+'RT (24)'!F39</f>
        <v>0</v>
      </c>
      <c r="M749" s="274">
        <f>+'RT (24)'!G39</f>
        <v>0</v>
      </c>
      <c r="N749" s="274">
        <f>+'RT (24)'!H39</f>
        <v>0</v>
      </c>
      <c r="O749" s="274">
        <f>+'RT (24)'!I39</f>
        <v>0</v>
      </c>
      <c r="P749" s="274">
        <f>+'RT (24)'!J39</f>
        <v>0</v>
      </c>
      <c r="Q749" s="274">
        <f>+'RT (24)'!K39</f>
        <v>0</v>
      </c>
      <c r="R749" s="274">
        <f>+'RT (24)'!L39</f>
        <v>0</v>
      </c>
      <c r="S749" s="274">
        <f>+'RT (24)'!M39</f>
        <v>0</v>
      </c>
      <c r="T749" s="178">
        <f t="shared" si="60"/>
        <v>0</v>
      </c>
      <c r="U749" s="19">
        <f t="shared" si="61"/>
        <v>0</v>
      </c>
      <c r="V749" s="178">
        <f t="shared" si="62"/>
        <v>0</v>
      </c>
      <c r="W749" s="19">
        <f t="shared" si="63"/>
        <v>0</v>
      </c>
    </row>
    <row r="750" spans="1:23" s="274" customFormat="1">
      <c r="A750" s="274">
        <v>24</v>
      </c>
      <c r="B750" s="274" t="e">
        <f>+'RT (24)'!#REF!</f>
        <v>#REF!</v>
      </c>
      <c r="C750" s="274" t="e">
        <f>+'RT (24)'!#REF!</f>
        <v>#REF!</v>
      </c>
      <c r="D750" s="274" t="e">
        <f>+'RT (24)'!#REF!</f>
        <v>#REF!</v>
      </c>
      <c r="E750" s="274" t="e">
        <f>+'RT (24)'!#REF!</f>
        <v>#REF!</v>
      </c>
      <c r="F750" s="274" t="e">
        <f>+'RT (24)'!#REF!</f>
        <v>#REF!</v>
      </c>
      <c r="G750" s="274">
        <f>+'RT (24)'!A40</f>
        <v>20</v>
      </c>
      <c r="H750" s="274" t="str">
        <f>+'RT (24)'!B40</f>
        <v>Voluntary Corporate Social Responsibility</v>
      </c>
      <c r="I750" s="274">
        <f>+'RT (24)'!C40</f>
        <v>0</v>
      </c>
      <c r="J750" s="274">
        <f>+'RT (24)'!D40</f>
        <v>24100000</v>
      </c>
      <c r="K750" s="274">
        <f>+'RT (24)'!E40</f>
        <v>0</v>
      </c>
      <c r="L750" s="274">
        <f>+'RT (24)'!F40</f>
        <v>24100000</v>
      </c>
      <c r="M750" s="274">
        <f>+'RT (24)'!G40</f>
        <v>0</v>
      </c>
      <c r="N750" s="274">
        <f>+'RT (24)'!H40</f>
        <v>0</v>
      </c>
      <c r="O750" s="274">
        <f>+'RT (24)'!I40</f>
        <v>0</v>
      </c>
      <c r="P750" s="274">
        <f>+'RT (24)'!J40</f>
        <v>0</v>
      </c>
      <c r="Q750" s="274">
        <f>+'RT (24)'!K40</f>
        <v>0</v>
      </c>
      <c r="R750" s="274">
        <f>+'RT (24)'!L40</f>
        <v>0</v>
      </c>
      <c r="S750" s="274">
        <f>+'RT (24)'!M40</f>
        <v>0</v>
      </c>
      <c r="T750" s="178">
        <f t="shared" si="60"/>
        <v>24100000</v>
      </c>
      <c r="U750" s="19">
        <f t="shared" si="61"/>
        <v>0</v>
      </c>
      <c r="V750" s="178">
        <f t="shared" si="62"/>
        <v>0</v>
      </c>
      <c r="W750" s="19">
        <f t="shared" si="63"/>
        <v>0</v>
      </c>
    </row>
    <row r="751" spans="1:23" s="274" customFormat="1">
      <c r="A751" s="274">
        <v>24</v>
      </c>
      <c r="B751" s="274" t="e">
        <f>+'RT (24)'!#REF!</f>
        <v>#REF!</v>
      </c>
      <c r="C751" s="274" t="e">
        <f>+'RT (24)'!#REF!</f>
        <v>#REF!</v>
      </c>
      <c r="D751" s="274" t="e">
        <f>+'RT (24)'!#REF!</f>
        <v>#REF!</v>
      </c>
      <c r="E751" s="274" t="e">
        <f>+'RT (24)'!#REF!</f>
        <v>#REF!</v>
      </c>
      <c r="F751" s="274" t="e">
        <f>+'RT (24)'!#REF!</f>
        <v>#REF!</v>
      </c>
      <c r="G751" s="274">
        <f>+'RT (24)'!A41</f>
        <v>0</v>
      </c>
      <c r="H751" s="274" t="str">
        <f>+'RT (24)'!B41</f>
        <v>Total payments in cash</v>
      </c>
      <c r="I751" s="274">
        <f>+'RT (24)'!C41</f>
        <v>0</v>
      </c>
      <c r="J751" s="274">
        <f>+'RT (24)'!D41</f>
        <v>5056200</v>
      </c>
      <c r="K751" s="274">
        <f>+'RT (24)'!E41</f>
        <v>0</v>
      </c>
      <c r="L751" s="274">
        <f>+'RT (24)'!F41</f>
        <v>5056200</v>
      </c>
      <c r="M751" s="274">
        <f>+'RT (24)'!G41</f>
        <v>0</v>
      </c>
      <c r="N751" s="274">
        <f>+'RT (24)'!H41</f>
        <v>68610409.150000006</v>
      </c>
      <c r="O751" s="274">
        <f>+'RT (24)'!I41</f>
        <v>0</v>
      </c>
      <c r="P751" s="274">
        <f>+'RT (24)'!J41</f>
        <v>68610409.150000006</v>
      </c>
      <c r="Q751" s="274">
        <f>+'RT (24)'!K41</f>
        <v>0</v>
      </c>
      <c r="R751" s="274">
        <f>+'RT (24)'!L41</f>
        <v>-63554209.149999999</v>
      </c>
      <c r="S751" s="274">
        <f>+'RT (24)'!M41</f>
        <v>0</v>
      </c>
      <c r="T751" s="178">
        <f t="shared" si="60"/>
        <v>0</v>
      </c>
      <c r="U751" s="19">
        <f t="shared" si="61"/>
        <v>-63554209.150000006</v>
      </c>
      <c r="V751" s="178">
        <f t="shared" si="62"/>
        <v>0</v>
      </c>
      <c r="W751" s="19">
        <f t="shared" si="63"/>
        <v>-63554209.149999999</v>
      </c>
    </row>
    <row r="752" spans="1:23" s="274" customFormat="1">
      <c r="A752" s="274">
        <v>25</v>
      </c>
      <c r="B752" s="274" t="e">
        <f>+'RT (25)'!#REF!</f>
        <v>#REF!</v>
      </c>
      <c r="C752" s="274" t="e">
        <f>+'RT (25)'!#REF!</f>
        <v>#REF!</v>
      </c>
      <c r="D752" s="274" t="e">
        <f>+'RT (25)'!#REF!</f>
        <v>#REF!</v>
      </c>
      <c r="E752" s="274" t="e">
        <f>+'RT (25)'!#REF!</f>
        <v>#REF!</v>
      </c>
      <c r="F752" s="274" t="e">
        <f>+'RT (25)'!#REF!</f>
        <v>#REF!</v>
      </c>
      <c r="G752" s="274">
        <f>+'RT (25)'!A9</f>
        <v>0</v>
      </c>
      <c r="H752" s="274" t="str">
        <f>+'RT (25)'!B9</f>
        <v>Payments in kind</v>
      </c>
      <c r="I752" s="274">
        <f>+'RT (25)'!C9</f>
        <v>0</v>
      </c>
      <c r="J752" s="274">
        <f>+'RT (25)'!D9</f>
        <v>0</v>
      </c>
      <c r="K752" s="274">
        <f>+'RT (25)'!E9</f>
        <v>0</v>
      </c>
      <c r="L752" s="274">
        <f>+'RT (25)'!F9</f>
        <v>0</v>
      </c>
      <c r="M752" s="274">
        <f>+'RT (25)'!G9</f>
        <v>0</v>
      </c>
      <c r="N752" s="274">
        <f>+'RT (25)'!H9</f>
        <v>0</v>
      </c>
      <c r="O752" s="274">
        <f>+'RT (25)'!I9</f>
        <v>0</v>
      </c>
      <c r="P752" s="274">
        <f>+'RT (25)'!J9</f>
        <v>0</v>
      </c>
      <c r="Q752" s="274">
        <f>+'RT (25)'!K9</f>
        <v>0</v>
      </c>
      <c r="R752" s="274">
        <f>+'RT (25)'!L9</f>
        <v>0</v>
      </c>
      <c r="S752" s="274">
        <f>+'RT (25)'!M9</f>
        <v>0</v>
      </c>
      <c r="T752" s="178">
        <f t="shared" si="60"/>
        <v>0</v>
      </c>
      <c r="U752" s="19">
        <f t="shared" si="61"/>
        <v>0</v>
      </c>
      <c r="V752" s="178">
        <f t="shared" si="62"/>
        <v>0</v>
      </c>
      <c r="W752" s="19">
        <f t="shared" si="63"/>
        <v>0</v>
      </c>
    </row>
    <row r="753" spans="1:23" s="274" customFormat="1">
      <c r="A753" s="274">
        <v>25</v>
      </c>
      <c r="B753" s="274" t="e">
        <f>+'RT (25)'!#REF!</f>
        <v>#REF!</v>
      </c>
      <c r="C753" s="274" t="e">
        <f>+'RT (25)'!#REF!</f>
        <v>#REF!</v>
      </c>
      <c r="D753" s="274" t="e">
        <f>+'RT (25)'!#REF!</f>
        <v>#REF!</v>
      </c>
      <c r="E753" s="274" t="e">
        <f>+'RT (25)'!#REF!</f>
        <v>#REF!</v>
      </c>
      <c r="F753" s="274" t="e">
        <f>+'RT (25)'!#REF!</f>
        <v>#REF!</v>
      </c>
      <c r="G753" s="274">
        <f>+'RT (25)'!A10</f>
        <v>0</v>
      </c>
      <c r="H753" s="274" t="str">
        <f>+'RT (25)'!B10</f>
        <v>Ferro Nickel</v>
      </c>
      <c r="I753" s="274">
        <f>+'RT (25)'!C10</f>
        <v>0</v>
      </c>
      <c r="J753" s="274">
        <f>+'RT (25)'!D10</f>
        <v>0</v>
      </c>
      <c r="K753" s="274">
        <f>+'RT (25)'!E10</f>
        <v>0</v>
      </c>
      <c r="L753" s="274">
        <f>+'RT (25)'!F10</f>
        <v>0</v>
      </c>
      <c r="M753" s="274">
        <f>+'RT (25)'!G10</f>
        <v>0</v>
      </c>
      <c r="N753" s="274">
        <f>+'RT (25)'!H10</f>
        <v>0</v>
      </c>
      <c r="O753" s="274">
        <f>+'RT (25)'!I10</f>
        <v>0</v>
      </c>
      <c r="P753" s="274">
        <f>+'RT (25)'!J10</f>
        <v>0</v>
      </c>
      <c r="Q753" s="274">
        <f>+'RT (25)'!K10</f>
        <v>0</v>
      </c>
      <c r="R753" s="274">
        <f>+'RT (25)'!L10</f>
        <v>0</v>
      </c>
      <c r="S753" s="274">
        <f>+'RT (25)'!M10</f>
        <v>0</v>
      </c>
      <c r="T753" s="178">
        <f t="shared" ref="T753:T816" si="64">+IF((J753-N753)&gt;0,(J753-N753),0)</f>
        <v>0</v>
      </c>
      <c r="U753" s="19">
        <f t="shared" ref="U753:U816" si="65">+IF((J753-N753)&lt;=0,(J753-N753),0)</f>
        <v>0</v>
      </c>
      <c r="V753" s="178">
        <f t="shared" ref="V753:V816" si="66">+IF(R753&gt;0,R753,0)</f>
        <v>0</v>
      </c>
      <c r="W753" s="19">
        <f t="shared" ref="W753:W816" si="67">+IF(R753&lt;=0,R753,0)</f>
        <v>0</v>
      </c>
    </row>
    <row r="754" spans="1:23" s="274" customFormat="1">
      <c r="A754" s="274">
        <v>25</v>
      </c>
      <c r="B754" s="274" t="e">
        <f>+'RT (25)'!#REF!</f>
        <v>#REF!</v>
      </c>
      <c r="C754" s="274" t="e">
        <f>+'RT (25)'!#REF!</f>
        <v>#REF!</v>
      </c>
      <c r="D754" s="274" t="e">
        <f>+'RT (25)'!#REF!</f>
        <v>#REF!</v>
      </c>
      <c r="E754" s="274" t="e">
        <f>+'RT (25)'!#REF!</f>
        <v>#REF!</v>
      </c>
      <c r="F754" s="274" t="e">
        <f>+'RT (25)'!#REF!</f>
        <v>#REF!</v>
      </c>
      <c r="G754" s="274">
        <f>+'RT (25)'!A11</f>
        <v>1</v>
      </c>
      <c r="H754" s="274" t="str">
        <f>+'RT (25)'!B11</f>
        <v>Production Split (Government and SOEs share)</v>
      </c>
      <c r="I754" s="274">
        <f>+'RT (25)'!C11</f>
        <v>0</v>
      </c>
      <c r="J754" s="274">
        <f>+'RT (25)'!D11</f>
        <v>0</v>
      </c>
      <c r="K754" s="274">
        <f>+'RT (25)'!E11</f>
        <v>0</v>
      </c>
      <c r="L754" s="274">
        <f>+'RT (25)'!F11</f>
        <v>0</v>
      </c>
      <c r="M754" s="274">
        <f>+'RT (25)'!G11</f>
        <v>0</v>
      </c>
      <c r="N754" s="274">
        <f>+'RT (25)'!H11</f>
        <v>0</v>
      </c>
      <c r="O754" s="274">
        <f>+'RT (25)'!I11</f>
        <v>0</v>
      </c>
      <c r="P754" s="274">
        <f>+'RT (25)'!J11</f>
        <v>0</v>
      </c>
      <c r="Q754" s="274">
        <f>+'RT (25)'!K11</f>
        <v>0</v>
      </c>
      <c r="R754" s="274">
        <f>+'RT (25)'!L11</f>
        <v>0</v>
      </c>
      <c r="S754" s="274">
        <f>+'RT (25)'!M11</f>
        <v>0</v>
      </c>
      <c r="T754" s="178">
        <f t="shared" si="64"/>
        <v>0</v>
      </c>
      <c r="U754" s="19">
        <f t="shared" si="65"/>
        <v>0</v>
      </c>
      <c r="V754" s="178">
        <f t="shared" si="66"/>
        <v>0</v>
      </c>
      <c r="W754" s="19">
        <f t="shared" si="67"/>
        <v>0</v>
      </c>
    </row>
    <row r="755" spans="1:23" s="274" customFormat="1">
      <c r="A755" s="274">
        <v>25</v>
      </c>
      <c r="B755" s="274" t="e">
        <f>+'RT (25)'!#REF!</f>
        <v>#REF!</v>
      </c>
      <c r="C755" s="274" t="e">
        <f>+'RT (25)'!#REF!</f>
        <v>#REF!</v>
      </c>
      <c r="D755" s="274" t="e">
        <f>+'RT (25)'!#REF!</f>
        <v>#REF!</v>
      </c>
      <c r="E755" s="274" t="e">
        <f>+'RT (25)'!#REF!</f>
        <v>#REF!</v>
      </c>
      <c r="F755" s="274" t="e">
        <f>+'RT (25)'!#REF!</f>
        <v>#REF!</v>
      </c>
      <c r="G755" s="274">
        <f>+'RT (25)'!A12</f>
        <v>2</v>
      </c>
      <c r="H755" s="274" t="str">
        <f>+'RT (25)'!B12</f>
        <v>Royalties</v>
      </c>
      <c r="I755" s="274">
        <f>+'RT (25)'!C12</f>
        <v>0</v>
      </c>
      <c r="J755" s="274">
        <f>+'RT (25)'!D12</f>
        <v>0</v>
      </c>
      <c r="K755" s="274">
        <f>+'RT (25)'!E12</f>
        <v>0</v>
      </c>
      <c r="L755" s="274">
        <f>+'RT (25)'!F12</f>
        <v>0</v>
      </c>
      <c r="M755" s="274">
        <f>+'RT (25)'!G12</f>
        <v>0</v>
      </c>
      <c r="N755" s="274">
        <f>+'RT (25)'!H12</f>
        <v>0</v>
      </c>
      <c r="O755" s="274">
        <f>+'RT (25)'!I12</f>
        <v>0</v>
      </c>
      <c r="P755" s="274">
        <f>+'RT (25)'!J12</f>
        <v>0</v>
      </c>
      <c r="Q755" s="274">
        <f>+'RT (25)'!K12</f>
        <v>0</v>
      </c>
      <c r="R755" s="274">
        <f>+'RT (25)'!L12</f>
        <v>0</v>
      </c>
      <c r="S755" s="274">
        <f>+'RT (25)'!M12</f>
        <v>0</v>
      </c>
      <c r="T755" s="178">
        <f t="shared" si="64"/>
        <v>0</v>
      </c>
      <c r="U755" s="19">
        <f t="shared" si="65"/>
        <v>0</v>
      </c>
      <c r="V755" s="178">
        <f t="shared" si="66"/>
        <v>0</v>
      </c>
      <c r="W755" s="19">
        <f t="shared" si="67"/>
        <v>0</v>
      </c>
    </row>
    <row r="756" spans="1:23" s="274" customFormat="1">
      <c r="A756" s="274">
        <v>25</v>
      </c>
      <c r="B756" s="274" t="e">
        <f>+'RT (25)'!#REF!</f>
        <v>#REF!</v>
      </c>
      <c r="C756" s="274" t="e">
        <f>+'RT (25)'!#REF!</f>
        <v>#REF!</v>
      </c>
      <c r="D756" s="274" t="e">
        <f>+'RT (25)'!#REF!</f>
        <v>#REF!</v>
      </c>
      <c r="E756" s="274" t="e">
        <f>+'RT (25)'!#REF!</f>
        <v>#REF!</v>
      </c>
      <c r="F756" s="274" t="e">
        <f>+'RT (25)'!#REF!</f>
        <v>#REF!</v>
      </c>
      <c r="G756" s="274">
        <f>+'RT (25)'!A13</f>
        <v>0</v>
      </c>
      <c r="H756" s="274" t="str">
        <f>+'RT (25)'!B13</f>
        <v>Payments in cash</v>
      </c>
      <c r="I756" s="274">
        <f>+'RT (25)'!C13</f>
        <v>0</v>
      </c>
      <c r="J756" s="274">
        <f>+'RT (25)'!D13</f>
        <v>0</v>
      </c>
      <c r="K756" s="274">
        <f>+'RT (25)'!E13</f>
        <v>0</v>
      </c>
      <c r="L756" s="274">
        <f>+'RT (25)'!F13</f>
        <v>0</v>
      </c>
      <c r="M756" s="274">
        <f>+'RT (25)'!G13</f>
        <v>0</v>
      </c>
      <c r="N756" s="274">
        <f>+'RT (25)'!H13</f>
        <v>0</v>
      </c>
      <c r="O756" s="274">
        <f>+'RT (25)'!I13</f>
        <v>0</v>
      </c>
      <c r="P756" s="274">
        <f>+'RT (25)'!J13</f>
        <v>0</v>
      </c>
      <c r="Q756" s="274">
        <f>+'RT (25)'!K13</f>
        <v>0</v>
      </c>
      <c r="R756" s="274">
        <f>+'RT (25)'!L13</f>
        <v>0</v>
      </c>
      <c r="S756" s="274">
        <f>+'RT (25)'!M13</f>
        <v>0</v>
      </c>
      <c r="T756" s="178">
        <f t="shared" si="64"/>
        <v>0</v>
      </c>
      <c r="U756" s="19">
        <f t="shared" si="65"/>
        <v>0</v>
      </c>
      <c r="V756" s="178">
        <f t="shared" si="66"/>
        <v>0</v>
      </c>
      <c r="W756" s="19">
        <f t="shared" si="67"/>
        <v>0</v>
      </c>
    </row>
    <row r="757" spans="1:23" s="274" customFormat="1">
      <c r="A757" s="274">
        <v>25</v>
      </c>
      <c r="B757" s="274" t="e">
        <f>+'RT (25)'!#REF!</f>
        <v>#REF!</v>
      </c>
      <c r="C757" s="274" t="e">
        <f>+'RT (25)'!#REF!</f>
        <v>#REF!</v>
      </c>
      <c r="D757" s="274" t="e">
        <f>+'RT (25)'!#REF!</f>
        <v>#REF!</v>
      </c>
      <c r="E757" s="274" t="e">
        <f>+'RT (25)'!#REF!</f>
        <v>#REF!</v>
      </c>
      <c r="F757" s="274" t="e">
        <f>+'RT (25)'!#REF!</f>
        <v>#REF!</v>
      </c>
      <c r="G757" s="274">
        <f>+'RT (25)'!A14</f>
        <v>0</v>
      </c>
      <c r="H757" s="274" t="str">
        <f>+'RT (25)'!B14</f>
        <v>MoF-IRD-Customs Department</v>
      </c>
      <c r="I757" s="274">
        <f>+'RT (25)'!C14</f>
        <v>0</v>
      </c>
      <c r="J757" s="274">
        <f>+'RT (25)'!D14</f>
        <v>0</v>
      </c>
      <c r="K757" s="274">
        <f>+'RT (25)'!E14</f>
        <v>0</v>
      </c>
      <c r="L757" s="274">
        <f>+'RT (25)'!F14</f>
        <v>0</v>
      </c>
      <c r="M757" s="274">
        <f>+'RT (25)'!G14</f>
        <v>0</v>
      </c>
      <c r="N757" s="274">
        <f>+'RT (25)'!H14</f>
        <v>71713477.230000004</v>
      </c>
      <c r="O757" s="274">
        <f>+'RT (25)'!I14</f>
        <v>0</v>
      </c>
      <c r="P757" s="274">
        <f>+'RT (25)'!J14</f>
        <v>71713477.230000004</v>
      </c>
      <c r="Q757" s="274">
        <f>+'RT (25)'!K14</f>
        <v>0</v>
      </c>
      <c r="R757" s="274">
        <f>+'RT (25)'!L14</f>
        <v>-71713477.230000004</v>
      </c>
      <c r="S757" s="274">
        <f>+'RT (25)'!M14</f>
        <v>0</v>
      </c>
      <c r="T757" s="178">
        <f t="shared" si="64"/>
        <v>0</v>
      </c>
      <c r="U757" s="19">
        <f t="shared" si="65"/>
        <v>-71713477.230000004</v>
      </c>
      <c r="V757" s="178">
        <f t="shared" si="66"/>
        <v>0</v>
      </c>
      <c r="W757" s="19">
        <f t="shared" si="67"/>
        <v>-71713477.230000004</v>
      </c>
    </row>
    <row r="758" spans="1:23" s="274" customFormat="1">
      <c r="A758" s="274">
        <v>25</v>
      </c>
      <c r="B758" s="274" t="e">
        <f>+'RT (25)'!#REF!</f>
        <v>#REF!</v>
      </c>
      <c r="C758" s="274" t="e">
        <f>+'RT (25)'!#REF!</f>
        <v>#REF!</v>
      </c>
      <c r="D758" s="274" t="e">
        <f>+'RT (25)'!#REF!</f>
        <v>#REF!</v>
      </c>
      <c r="E758" s="274" t="e">
        <f>+'RT (25)'!#REF!</f>
        <v>#REF!</v>
      </c>
      <c r="F758" s="274" t="e">
        <f>+'RT (25)'!#REF!</f>
        <v>#REF!</v>
      </c>
      <c r="G758" s="274">
        <f>+'RT (25)'!A15</f>
        <v>1</v>
      </c>
      <c r="H758" s="274" t="str">
        <f>+'RT (25)'!B15</f>
        <v>Corporate Income Tax (CIT)</v>
      </c>
      <c r="I758" s="274">
        <f>+'RT (25)'!C15</f>
        <v>0</v>
      </c>
      <c r="J758" s="274">
        <f>+'RT (25)'!D15</f>
        <v>0</v>
      </c>
      <c r="K758" s="274">
        <f>+'RT (25)'!E15</f>
        <v>0</v>
      </c>
      <c r="L758" s="274">
        <f>+'RT (25)'!F15</f>
        <v>0</v>
      </c>
      <c r="M758" s="274">
        <f>+'RT (25)'!G15</f>
        <v>0</v>
      </c>
      <c r="N758" s="274">
        <f>+'RT (25)'!H15</f>
        <v>0</v>
      </c>
      <c r="O758" s="274">
        <f>+'RT (25)'!I15</f>
        <v>0</v>
      </c>
      <c r="P758" s="274">
        <f>+'RT (25)'!J15</f>
        <v>0</v>
      </c>
      <c r="Q758" s="274">
        <f>+'RT (25)'!K15</f>
        <v>0</v>
      </c>
      <c r="R758" s="274">
        <f>+'RT (25)'!L15</f>
        <v>0</v>
      </c>
      <c r="S758" s="274">
        <f>+'RT (25)'!M15</f>
        <v>0</v>
      </c>
      <c r="T758" s="178">
        <f t="shared" si="64"/>
        <v>0</v>
      </c>
      <c r="U758" s="19">
        <f t="shared" si="65"/>
        <v>0</v>
      </c>
      <c r="V758" s="178">
        <f t="shared" si="66"/>
        <v>0</v>
      </c>
      <c r="W758" s="19">
        <f t="shared" si="67"/>
        <v>0</v>
      </c>
    </row>
    <row r="759" spans="1:23" s="274" customFormat="1">
      <c r="A759" s="274">
        <v>25</v>
      </c>
      <c r="B759" s="274" t="e">
        <f>+'RT (25)'!#REF!</f>
        <v>#REF!</v>
      </c>
      <c r="C759" s="274" t="e">
        <f>+'RT (25)'!#REF!</f>
        <v>#REF!</v>
      </c>
      <c r="D759" s="274" t="e">
        <f>+'RT (25)'!#REF!</f>
        <v>#REF!</v>
      </c>
      <c r="E759" s="274" t="e">
        <f>+'RT (25)'!#REF!</f>
        <v>#REF!</v>
      </c>
      <c r="F759" s="274" t="e">
        <f>+'RT (25)'!#REF!</f>
        <v>#REF!</v>
      </c>
      <c r="G759" s="274">
        <f>+'RT (25)'!A16</f>
        <v>2</v>
      </c>
      <c r="H759" s="274" t="str">
        <f>+'RT (25)'!B16</f>
        <v>Commercial Tax</v>
      </c>
      <c r="I759" s="274">
        <f>+'RT (25)'!C16</f>
        <v>0</v>
      </c>
      <c r="J759" s="274">
        <f>+'RT (25)'!D16</f>
        <v>0</v>
      </c>
      <c r="K759" s="274">
        <f>+'RT (25)'!E16</f>
        <v>0</v>
      </c>
      <c r="L759" s="274">
        <f>+'RT (25)'!F16</f>
        <v>0</v>
      </c>
      <c r="M759" s="274">
        <f>+'RT (25)'!G16</f>
        <v>0</v>
      </c>
      <c r="N759" s="274">
        <f>+'RT (25)'!H16</f>
        <v>0</v>
      </c>
      <c r="O759" s="274">
        <f>+'RT (25)'!I16</f>
        <v>0</v>
      </c>
      <c r="P759" s="274">
        <f>+'RT (25)'!J16</f>
        <v>0</v>
      </c>
      <c r="Q759" s="274">
        <f>+'RT (25)'!K16</f>
        <v>0</v>
      </c>
      <c r="R759" s="274">
        <f>+'RT (25)'!L16</f>
        <v>0</v>
      </c>
      <c r="S759" s="274">
        <f>+'RT (25)'!M16</f>
        <v>0</v>
      </c>
      <c r="T759" s="178">
        <f t="shared" si="64"/>
        <v>0</v>
      </c>
      <c r="U759" s="19">
        <f t="shared" si="65"/>
        <v>0</v>
      </c>
      <c r="V759" s="178">
        <f t="shared" si="66"/>
        <v>0</v>
      </c>
      <c r="W759" s="19">
        <f t="shared" si="67"/>
        <v>0</v>
      </c>
    </row>
    <row r="760" spans="1:23" s="274" customFormat="1">
      <c r="A760" s="274">
        <v>25</v>
      </c>
      <c r="B760" s="274" t="e">
        <f>+'RT (25)'!#REF!</f>
        <v>#REF!</v>
      </c>
      <c r="C760" s="274" t="e">
        <f>+'RT (25)'!#REF!</f>
        <v>#REF!</v>
      </c>
      <c r="D760" s="274" t="e">
        <f>+'RT (25)'!#REF!</f>
        <v>#REF!</v>
      </c>
      <c r="E760" s="274" t="e">
        <f>+'RT (25)'!#REF!</f>
        <v>#REF!</v>
      </c>
      <c r="F760" s="274" t="e">
        <f>+'RT (25)'!#REF!</f>
        <v>#REF!</v>
      </c>
      <c r="G760" s="274">
        <f>+'RT (25)'!A17</f>
        <v>3</v>
      </c>
      <c r="H760" s="274" t="str">
        <f>+'RT (25)'!B17</f>
        <v>Commercial Tax on Imports</v>
      </c>
      <c r="I760" s="274">
        <f>+'RT (25)'!C17</f>
        <v>0</v>
      </c>
      <c r="J760" s="274">
        <f>+'RT (25)'!D17</f>
        <v>0</v>
      </c>
      <c r="K760" s="274">
        <f>+'RT (25)'!E17</f>
        <v>0</v>
      </c>
      <c r="L760" s="274">
        <f>+'RT (25)'!F17</f>
        <v>0</v>
      </c>
      <c r="M760" s="274">
        <f>+'RT (25)'!G17</f>
        <v>0</v>
      </c>
      <c r="N760" s="274">
        <f>+'RT (25)'!H17</f>
        <v>0</v>
      </c>
      <c r="O760" s="274">
        <f>+'RT (25)'!I17</f>
        <v>0</v>
      </c>
      <c r="P760" s="274">
        <f>+'RT (25)'!J17</f>
        <v>0</v>
      </c>
      <c r="Q760" s="274">
        <f>+'RT (25)'!K17</f>
        <v>0</v>
      </c>
      <c r="R760" s="274">
        <f>+'RT (25)'!L17</f>
        <v>0</v>
      </c>
      <c r="S760" s="274">
        <f>+'RT (25)'!M17</f>
        <v>0</v>
      </c>
      <c r="T760" s="178">
        <f t="shared" si="64"/>
        <v>0</v>
      </c>
      <c r="U760" s="19">
        <f t="shared" si="65"/>
        <v>0</v>
      </c>
      <c r="V760" s="178">
        <f t="shared" si="66"/>
        <v>0</v>
      </c>
      <c r="W760" s="19">
        <f t="shared" si="67"/>
        <v>0</v>
      </c>
    </row>
    <row r="761" spans="1:23" s="274" customFormat="1">
      <c r="A761" s="274">
        <v>25</v>
      </c>
      <c r="B761" s="274" t="e">
        <f>+'RT (25)'!#REF!</f>
        <v>#REF!</v>
      </c>
      <c r="C761" s="274" t="e">
        <f>+'RT (25)'!#REF!</f>
        <v>#REF!</v>
      </c>
      <c r="D761" s="274" t="e">
        <f>+'RT (25)'!#REF!</f>
        <v>#REF!</v>
      </c>
      <c r="E761" s="274" t="e">
        <f>+'RT (25)'!#REF!</f>
        <v>#REF!</v>
      </c>
      <c r="F761" s="274" t="e">
        <f>+'RT (25)'!#REF!</f>
        <v>#REF!</v>
      </c>
      <c r="G761" s="274">
        <f>+'RT (25)'!A18</f>
        <v>4</v>
      </c>
      <c r="H761" s="274" t="str">
        <f>+'RT (25)'!B18</f>
        <v>Customs Duties</v>
      </c>
      <c r="I761" s="274">
        <f>+'RT (25)'!C18</f>
        <v>0</v>
      </c>
      <c r="J761" s="274">
        <f>+'RT (25)'!D18</f>
        <v>0</v>
      </c>
      <c r="K761" s="274">
        <f>+'RT (25)'!E18</f>
        <v>0</v>
      </c>
      <c r="L761" s="274">
        <f>+'RT (25)'!F18</f>
        <v>0</v>
      </c>
      <c r="M761" s="274">
        <f>+'RT (25)'!G18</f>
        <v>0</v>
      </c>
      <c r="N761" s="274">
        <f>+'RT (25)'!H18</f>
        <v>71713477.230000004</v>
      </c>
      <c r="O761" s="274">
        <f>+'RT (25)'!I18</f>
        <v>0</v>
      </c>
      <c r="P761" s="274">
        <f>+'RT (25)'!J18</f>
        <v>71713477.230000004</v>
      </c>
      <c r="Q761" s="274">
        <f>+'RT (25)'!K18</f>
        <v>0</v>
      </c>
      <c r="R761" s="274">
        <f>+'RT (25)'!L18</f>
        <v>-71713477.230000004</v>
      </c>
      <c r="S761" s="274" t="str">
        <f>+'RT (25)'!M18</f>
        <v>Tax not reported by the extractive company</v>
      </c>
      <c r="T761" s="178">
        <f t="shared" si="64"/>
        <v>0</v>
      </c>
      <c r="U761" s="19">
        <f t="shared" si="65"/>
        <v>-71713477.230000004</v>
      </c>
      <c r="V761" s="178">
        <f t="shared" si="66"/>
        <v>0</v>
      </c>
      <c r="W761" s="19">
        <f t="shared" si="67"/>
        <v>-71713477.230000004</v>
      </c>
    </row>
    <row r="762" spans="1:23" s="274" customFormat="1">
      <c r="A762" s="274">
        <v>25</v>
      </c>
      <c r="B762" s="274" t="e">
        <f>+'RT (25)'!#REF!</f>
        <v>#REF!</v>
      </c>
      <c r="C762" s="274" t="e">
        <f>+'RT (25)'!#REF!</f>
        <v>#REF!</v>
      </c>
      <c r="D762" s="274" t="e">
        <f>+'RT (25)'!#REF!</f>
        <v>#REF!</v>
      </c>
      <c r="E762" s="274" t="e">
        <f>+'RT (25)'!#REF!</f>
        <v>#REF!</v>
      </c>
      <c r="F762" s="274" t="e">
        <f>+'RT (25)'!#REF!</f>
        <v>#REF!</v>
      </c>
      <c r="G762" s="274">
        <f>+'RT (25)'!A19</f>
        <v>5</v>
      </c>
      <c r="H762" s="274" t="str">
        <f>+'RT (25)'!B19</f>
        <v>Stamp Duties</v>
      </c>
      <c r="I762" s="274">
        <f>+'RT (25)'!C19</f>
        <v>0</v>
      </c>
      <c r="J762" s="274">
        <f>+'RT (25)'!D19</f>
        <v>0</v>
      </c>
      <c r="K762" s="274">
        <f>+'RT (25)'!E19</f>
        <v>0</v>
      </c>
      <c r="L762" s="274">
        <f>+'RT (25)'!F19</f>
        <v>0</v>
      </c>
      <c r="M762" s="274">
        <f>+'RT (25)'!G19</f>
        <v>0</v>
      </c>
      <c r="N762" s="274">
        <f>+'RT (25)'!H19</f>
        <v>0</v>
      </c>
      <c r="O762" s="274">
        <f>+'RT (25)'!I19</f>
        <v>0</v>
      </c>
      <c r="P762" s="274">
        <f>+'RT (25)'!J19</f>
        <v>0</v>
      </c>
      <c r="Q762" s="274">
        <f>+'RT (25)'!K19</f>
        <v>0</v>
      </c>
      <c r="R762" s="274">
        <f>+'RT (25)'!L19</f>
        <v>0</v>
      </c>
      <c r="S762" s="274">
        <f>+'RT (25)'!M19</f>
        <v>0</v>
      </c>
      <c r="T762" s="178">
        <f t="shared" si="64"/>
        <v>0</v>
      </c>
      <c r="U762" s="19">
        <f t="shared" si="65"/>
        <v>0</v>
      </c>
      <c r="V762" s="178">
        <f t="shared" si="66"/>
        <v>0</v>
      </c>
      <c r="W762" s="19">
        <f t="shared" si="67"/>
        <v>0</v>
      </c>
    </row>
    <row r="763" spans="1:23" s="274" customFormat="1">
      <c r="A763" s="274">
        <v>25</v>
      </c>
      <c r="B763" s="274" t="e">
        <f>+'RT (25)'!#REF!</f>
        <v>#REF!</v>
      </c>
      <c r="C763" s="274" t="e">
        <f>+'RT (25)'!#REF!</f>
        <v>#REF!</v>
      </c>
      <c r="D763" s="274" t="e">
        <f>+'RT (25)'!#REF!</f>
        <v>#REF!</v>
      </c>
      <c r="E763" s="274" t="e">
        <f>+'RT (25)'!#REF!</f>
        <v>#REF!</v>
      </c>
      <c r="F763" s="274" t="e">
        <f>+'RT (25)'!#REF!</f>
        <v>#REF!</v>
      </c>
      <c r="G763" s="274">
        <f>+'RT (25)'!A20</f>
        <v>6</v>
      </c>
      <c r="H763" s="274" t="str">
        <f>+'RT (25)'!B20</f>
        <v>Capital Gains Tax</v>
      </c>
      <c r="I763" s="274">
        <f>+'RT (25)'!C20</f>
        <v>0</v>
      </c>
      <c r="J763" s="274">
        <f>+'RT (25)'!D20</f>
        <v>0</v>
      </c>
      <c r="K763" s="274">
        <f>+'RT (25)'!E20</f>
        <v>0</v>
      </c>
      <c r="L763" s="274">
        <f>+'RT (25)'!F20</f>
        <v>0</v>
      </c>
      <c r="M763" s="274">
        <f>+'RT (25)'!G20</f>
        <v>0</v>
      </c>
      <c r="N763" s="274">
        <f>+'RT (25)'!H20</f>
        <v>0</v>
      </c>
      <c r="O763" s="274">
        <f>+'RT (25)'!I20</f>
        <v>0</v>
      </c>
      <c r="P763" s="274">
        <f>+'RT (25)'!J20</f>
        <v>0</v>
      </c>
      <c r="Q763" s="274">
        <f>+'RT (25)'!K20</f>
        <v>0</v>
      </c>
      <c r="R763" s="274">
        <f>+'RT (25)'!L20</f>
        <v>0</v>
      </c>
      <c r="S763" s="274">
        <f>+'RT (25)'!M20</f>
        <v>0</v>
      </c>
      <c r="T763" s="178">
        <f t="shared" si="64"/>
        <v>0</v>
      </c>
      <c r="U763" s="19">
        <f t="shared" si="65"/>
        <v>0</v>
      </c>
      <c r="V763" s="178">
        <f t="shared" si="66"/>
        <v>0</v>
      </c>
      <c r="W763" s="19">
        <f t="shared" si="67"/>
        <v>0</v>
      </c>
    </row>
    <row r="764" spans="1:23" s="274" customFormat="1">
      <c r="A764" s="274">
        <v>25</v>
      </c>
      <c r="B764" s="274" t="e">
        <f>+'RT (25)'!#REF!</f>
        <v>#REF!</v>
      </c>
      <c r="C764" s="274" t="e">
        <f>+'RT (25)'!#REF!</f>
        <v>#REF!</v>
      </c>
      <c r="D764" s="274" t="e">
        <f>+'RT (25)'!#REF!</f>
        <v>#REF!</v>
      </c>
      <c r="E764" s="274" t="e">
        <f>+'RT (25)'!#REF!</f>
        <v>#REF!</v>
      </c>
      <c r="F764" s="274" t="e">
        <f>+'RT (25)'!#REF!</f>
        <v>#REF!</v>
      </c>
      <c r="G764" s="274">
        <f>+'RT (25)'!A21</f>
        <v>7</v>
      </c>
      <c r="H764" s="274" t="str">
        <f>+'RT (25)'!B21</f>
        <v>Withholding Tax</v>
      </c>
      <c r="I764" s="274">
        <f>+'RT (25)'!C21</f>
        <v>0</v>
      </c>
      <c r="J764" s="274">
        <f>+'RT (25)'!D21</f>
        <v>0</v>
      </c>
      <c r="K764" s="274">
        <f>+'RT (25)'!E21</f>
        <v>0</v>
      </c>
      <c r="L764" s="274">
        <f>+'RT (25)'!F21</f>
        <v>0</v>
      </c>
      <c r="M764" s="274">
        <f>+'RT (25)'!G21</f>
        <v>0</v>
      </c>
      <c r="N764" s="274">
        <f>+'RT (25)'!H21</f>
        <v>0</v>
      </c>
      <c r="O764" s="274">
        <f>+'RT (25)'!I21</f>
        <v>0</v>
      </c>
      <c r="P764" s="274">
        <f>+'RT (25)'!J21</f>
        <v>0</v>
      </c>
      <c r="Q764" s="274">
        <f>+'RT (25)'!K21</f>
        <v>0</v>
      </c>
      <c r="R764" s="274">
        <f>+'RT (25)'!L21</f>
        <v>0</v>
      </c>
      <c r="S764" s="274">
        <f>+'RT (25)'!M21</f>
        <v>0</v>
      </c>
      <c r="T764" s="178">
        <f t="shared" si="64"/>
        <v>0</v>
      </c>
      <c r="U764" s="19">
        <f t="shared" si="65"/>
        <v>0</v>
      </c>
      <c r="V764" s="178">
        <f t="shared" si="66"/>
        <v>0</v>
      </c>
      <c r="W764" s="19">
        <f t="shared" si="67"/>
        <v>0</v>
      </c>
    </row>
    <row r="765" spans="1:23" s="274" customFormat="1">
      <c r="A765" s="274">
        <v>25</v>
      </c>
      <c r="B765" s="274" t="e">
        <f>+'RT (25)'!#REF!</f>
        <v>#REF!</v>
      </c>
      <c r="C765" s="274" t="e">
        <f>+'RT (25)'!#REF!</f>
        <v>#REF!</v>
      </c>
      <c r="D765" s="274" t="e">
        <f>+'RT (25)'!#REF!</f>
        <v>#REF!</v>
      </c>
      <c r="E765" s="274" t="e">
        <f>+'RT (25)'!#REF!</f>
        <v>#REF!</v>
      </c>
      <c r="F765" s="274" t="e">
        <f>+'RT (25)'!#REF!</f>
        <v>#REF!</v>
      </c>
      <c r="G765" s="274">
        <f>+'RT (25)'!A22</f>
        <v>8</v>
      </c>
      <c r="H765" s="274" t="str">
        <f>+'RT (25)'!B22</f>
        <v>Other significant payments (&gt; 50,000 USD)</v>
      </c>
      <c r="I765" s="274">
        <f>+'RT (25)'!C22</f>
        <v>0</v>
      </c>
      <c r="J765" s="274">
        <f>+'RT (25)'!D22</f>
        <v>0</v>
      </c>
      <c r="K765" s="274">
        <f>+'RT (25)'!E22</f>
        <v>0</v>
      </c>
      <c r="L765" s="274">
        <f>+'RT (25)'!F22</f>
        <v>0</v>
      </c>
      <c r="M765" s="274">
        <f>+'RT (25)'!G22</f>
        <v>0</v>
      </c>
      <c r="N765" s="274">
        <f>+'RT (25)'!H22</f>
        <v>0</v>
      </c>
      <c r="O765" s="274">
        <f>+'RT (25)'!I22</f>
        <v>0</v>
      </c>
      <c r="P765" s="274">
        <f>+'RT (25)'!J22</f>
        <v>0</v>
      </c>
      <c r="Q765" s="274">
        <f>+'RT (25)'!K22</f>
        <v>0</v>
      </c>
      <c r="R765" s="274">
        <f>+'RT (25)'!L22</f>
        <v>0</v>
      </c>
      <c r="S765" s="274">
        <f>+'RT (25)'!M22</f>
        <v>0</v>
      </c>
      <c r="T765" s="178">
        <f t="shared" si="64"/>
        <v>0</v>
      </c>
      <c r="U765" s="19">
        <f t="shared" si="65"/>
        <v>0</v>
      </c>
      <c r="V765" s="178">
        <f t="shared" si="66"/>
        <v>0</v>
      </c>
      <c r="W765" s="19">
        <f t="shared" si="67"/>
        <v>0</v>
      </c>
    </row>
    <row r="766" spans="1:23" s="274" customFormat="1">
      <c r="A766" s="274">
        <v>25</v>
      </c>
      <c r="B766" s="274" t="e">
        <f>+'RT (25)'!#REF!</f>
        <v>#REF!</v>
      </c>
      <c r="C766" s="274" t="e">
        <f>+'RT (25)'!#REF!</f>
        <v>#REF!</v>
      </c>
      <c r="D766" s="274" t="e">
        <f>+'RT (25)'!#REF!</f>
        <v>#REF!</v>
      </c>
      <c r="E766" s="274" t="e">
        <f>+'RT (25)'!#REF!</f>
        <v>#REF!</v>
      </c>
      <c r="F766" s="274" t="e">
        <f>+'RT (25)'!#REF!</f>
        <v>#REF!</v>
      </c>
      <c r="G766" s="274">
        <f>+'RT (25)'!A23</f>
        <v>0</v>
      </c>
      <c r="H766" s="274" t="str">
        <f>+'RT (25)'!B23</f>
        <v>MoM (ME 1-ME 2-ME 3)</v>
      </c>
      <c r="I766" s="274">
        <f>+'RT (25)'!C23</f>
        <v>0</v>
      </c>
      <c r="J766" s="274">
        <f>+'RT (25)'!D23</f>
        <v>0</v>
      </c>
      <c r="K766" s="274">
        <f>+'RT (25)'!E23</f>
        <v>0</v>
      </c>
      <c r="L766" s="274">
        <f>+'RT (25)'!F23</f>
        <v>0</v>
      </c>
      <c r="M766" s="274">
        <f>+'RT (25)'!G23</f>
        <v>0</v>
      </c>
      <c r="N766" s="274">
        <f>+'RT (25)'!H23</f>
        <v>0</v>
      </c>
      <c r="O766" s="274">
        <f>+'RT (25)'!I23</f>
        <v>0</v>
      </c>
      <c r="P766" s="274">
        <f>+'RT (25)'!J23</f>
        <v>0</v>
      </c>
      <c r="Q766" s="274">
        <f>+'RT (25)'!K23</f>
        <v>0</v>
      </c>
      <c r="R766" s="274">
        <f>+'RT (25)'!L23</f>
        <v>0</v>
      </c>
      <c r="S766" s="274">
        <f>+'RT (25)'!M23</f>
        <v>0</v>
      </c>
      <c r="T766" s="178">
        <f t="shared" si="64"/>
        <v>0</v>
      </c>
      <c r="U766" s="19">
        <f t="shared" si="65"/>
        <v>0</v>
      </c>
      <c r="V766" s="178">
        <f t="shared" si="66"/>
        <v>0</v>
      </c>
      <c r="W766" s="19">
        <f t="shared" si="67"/>
        <v>0</v>
      </c>
    </row>
    <row r="767" spans="1:23" s="274" customFormat="1">
      <c r="A767" s="274">
        <v>25</v>
      </c>
      <c r="B767" s="274" t="e">
        <f>+'RT (25)'!#REF!</f>
        <v>#REF!</v>
      </c>
      <c r="C767" s="274" t="e">
        <f>+'RT (25)'!#REF!</f>
        <v>#REF!</v>
      </c>
      <c r="D767" s="274" t="e">
        <f>+'RT (25)'!#REF!</f>
        <v>#REF!</v>
      </c>
      <c r="E767" s="274" t="e">
        <f>+'RT (25)'!#REF!</f>
        <v>#REF!</v>
      </c>
      <c r="F767" s="274" t="e">
        <f>+'RT (25)'!#REF!</f>
        <v>#REF!</v>
      </c>
      <c r="G767" s="274">
        <f>+'RT (25)'!A24</f>
        <v>9</v>
      </c>
      <c r="H767" s="274" t="str">
        <f>+'RT (25)'!B24</f>
        <v>Royalties</v>
      </c>
      <c r="I767" s="274">
        <f>+'RT (25)'!C24</f>
        <v>0</v>
      </c>
      <c r="J767" s="274">
        <f>+'RT (25)'!D24</f>
        <v>0</v>
      </c>
      <c r="K767" s="274">
        <f>+'RT (25)'!E24</f>
        <v>0</v>
      </c>
      <c r="L767" s="274">
        <f>+'RT (25)'!F24</f>
        <v>0</v>
      </c>
      <c r="M767" s="274">
        <f>+'RT (25)'!G24</f>
        <v>0</v>
      </c>
      <c r="N767" s="274">
        <f>+'RT (25)'!H24</f>
        <v>0</v>
      </c>
      <c r="O767" s="274">
        <f>+'RT (25)'!I24</f>
        <v>0</v>
      </c>
      <c r="P767" s="274">
        <f>+'RT (25)'!J24</f>
        <v>0</v>
      </c>
      <c r="Q767" s="274">
        <f>+'RT (25)'!K24</f>
        <v>0</v>
      </c>
      <c r="R767" s="274">
        <f>+'RT (25)'!L24</f>
        <v>0</v>
      </c>
      <c r="S767" s="274">
        <f>+'RT (25)'!M24</f>
        <v>0</v>
      </c>
      <c r="T767" s="178">
        <f t="shared" si="64"/>
        <v>0</v>
      </c>
      <c r="U767" s="19">
        <f t="shared" si="65"/>
        <v>0</v>
      </c>
      <c r="V767" s="178">
        <f t="shared" si="66"/>
        <v>0</v>
      </c>
      <c r="W767" s="19">
        <f t="shared" si="67"/>
        <v>0</v>
      </c>
    </row>
    <row r="768" spans="1:23" s="274" customFormat="1">
      <c r="A768" s="274">
        <v>25</v>
      </c>
      <c r="B768" s="274" t="e">
        <f>+'RT (25)'!#REF!</f>
        <v>#REF!</v>
      </c>
      <c r="C768" s="274" t="e">
        <f>+'RT (25)'!#REF!</f>
        <v>#REF!</v>
      </c>
      <c r="D768" s="274" t="e">
        <f>+'RT (25)'!#REF!</f>
        <v>#REF!</v>
      </c>
      <c r="E768" s="274" t="e">
        <f>+'RT (25)'!#REF!</f>
        <v>#REF!</v>
      </c>
      <c r="F768" s="274" t="e">
        <f>+'RT (25)'!#REF!</f>
        <v>#REF!</v>
      </c>
      <c r="G768" s="274">
        <f>+'RT (25)'!A25</f>
        <v>10</v>
      </c>
      <c r="H768" s="274" t="str">
        <f>+'RT (25)'!B25</f>
        <v>Signature Bonus</v>
      </c>
      <c r="I768" s="274">
        <f>+'RT (25)'!C25</f>
        <v>0</v>
      </c>
      <c r="J768" s="274">
        <f>+'RT (25)'!D25</f>
        <v>0</v>
      </c>
      <c r="K768" s="274">
        <f>+'RT (25)'!E25</f>
        <v>0</v>
      </c>
      <c r="L768" s="274">
        <f>+'RT (25)'!F25</f>
        <v>0</v>
      </c>
      <c r="M768" s="274">
        <f>+'RT (25)'!G25</f>
        <v>0</v>
      </c>
      <c r="N768" s="274">
        <f>+'RT (25)'!H25</f>
        <v>0</v>
      </c>
      <c r="O768" s="274">
        <f>+'RT (25)'!I25</f>
        <v>0</v>
      </c>
      <c r="P768" s="274">
        <f>+'RT (25)'!J25</f>
        <v>0</v>
      </c>
      <c r="Q768" s="274">
        <f>+'RT (25)'!K25</f>
        <v>0</v>
      </c>
      <c r="R768" s="274">
        <f>+'RT (25)'!L25</f>
        <v>0</v>
      </c>
      <c r="S768" s="274">
        <f>+'RT (25)'!M25</f>
        <v>0</v>
      </c>
      <c r="T768" s="178">
        <f t="shared" si="64"/>
        <v>0</v>
      </c>
      <c r="U768" s="19">
        <f t="shared" si="65"/>
        <v>0</v>
      </c>
      <c r="V768" s="178">
        <f t="shared" si="66"/>
        <v>0</v>
      </c>
      <c r="W768" s="19">
        <f t="shared" si="67"/>
        <v>0</v>
      </c>
    </row>
    <row r="769" spans="1:23" s="274" customFormat="1">
      <c r="A769" s="274">
        <v>25</v>
      </c>
      <c r="B769" s="274" t="e">
        <f>+'RT (25)'!#REF!</f>
        <v>#REF!</v>
      </c>
      <c r="C769" s="274" t="e">
        <f>+'RT (25)'!#REF!</f>
        <v>#REF!</v>
      </c>
      <c r="D769" s="274" t="e">
        <f>+'RT (25)'!#REF!</f>
        <v>#REF!</v>
      </c>
      <c r="E769" s="274" t="e">
        <f>+'RT (25)'!#REF!</f>
        <v>#REF!</v>
      </c>
      <c r="F769" s="274" t="e">
        <f>+'RT (25)'!#REF!</f>
        <v>#REF!</v>
      </c>
      <c r="G769" s="274">
        <f>+'RT (25)'!A26</f>
        <v>11</v>
      </c>
      <c r="H769" s="274" t="str">
        <f>+'RT (25)'!B26</f>
        <v>Production Split</v>
      </c>
      <c r="I769" s="274">
        <f>+'RT (25)'!C26</f>
        <v>0</v>
      </c>
      <c r="J769" s="274">
        <f>+'RT (25)'!D26</f>
        <v>0</v>
      </c>
      <c r="K769" s="274">
        <f>+'RT (25)'!E26</f>
        <v>0</v>
      </c>
      <c r="L769" s="274">
        <f>+'RT (25)'!F26</f>
        <v>0</v>
      </c>
      <c r="M769" s="274">
        <f>+'RT (25)'!G26</f>
        <v>0</v>
      </c>
      <c r="N769" s="274">
        <f>+'RT (25)'!H26</f>
        <v>0</v>
      </c>
      <c r="O769" s="274">
        <f>+'RT (25)'!I26</f>
        <v>0</v>
      </c>
      <c r="P769" s="274">
        <f>+'RT (25)'!J26</f>
        <v>0</v>
      </c>
      <c r="Q769" s="274">
        <f>+'RT (25)'!K26</f>
        <v>0</v>
      </c>
      <c r="R769" s="274">
        <f>+'RT (25)'!L26</f>
        <v>0</v>
      </c>
      <c r="S769" s="274">
        <f>+'RT (25)'!M26</f>
        <v>0</v>
      </c>
      <c r="T769" s="178">
        <f t="shared" si="64"/>
        <v>0</v>
      </c>
      <c r="U769" s="19">
        <f t="shared" si="65"/>
        <v>0</v>
      </c>
      <c r="V769" s="178">
        <f t="shared" si="66"/>
        <v>0</v>
      </c>
      <c r="W769" s="19">
        <f t="shared" si="67"/>
        <v>0</v>
      </c>
    </row>
    <row r="770" spans="1:23" s="274" customFormat="1">
      <c r="A770" s="274">
        <v>25</v>
      </c>
      <c r="B770" s="274" t="e">
        <f>+'RT (25)'!#REF!</f>
        <v>#REF!</v>
      </c>
      <c r="C770" s="274" t="e">
        <f>+'RT (25)'!#REF!</f>
        <v>#REF!</v>
      </c>
      <c r="D770" s="274" t="e">
        <f>+'RT (25)'!#REF!</f>
        <v>#REF!</v>
      </c>
      <c r="E770" s="274" t="e">
        <f>+'RT (25)'!#REF!</f>
        <v>#REF!</v>
      </c>
      <c r="F770" s="274" t="e">
        <f>+'RT (25)'!#REF!</f>
        <v>#REF!</v>
      </c>
      <c r="G770" s="274">
        <f>+'RT (25)'!A27</f>
        <v>12</v>
      </c>
      <c r="H770" s="274" t="str">
        <f>+'RT (25)'!B27</f>
        <v>Dead Rent Fees</v>
      </c>
      <c r="I770" s="274">
        <f>+'RT (25)'!C27</f>
        <v>0</v>
      </c>
      <c r="J770" s="274">
        <f>+'RT (25)'!D27</f>
        <v>0</v>
      </c>
      <c r="K770" s="274">
        <f>+'RT (25)'!E27</f>
        <v>0</v>
      </c>
      <c r="L770" s="274">
        <f>+'RT (25)'!F27</f>
        <v>0</v>
      </c>
      <c r="M770" s="274">
        <f>+'RT (25)'!G27</f>
        <v>0</v>
      </c>
      <c r="N770" s="274">
        <f>+'RT (25)'!H27</f>
        <v>0</v>
      </c>
      <c r="O770" s="274">
        <f>+'RT (25)'!I27</f>
        <v>0</v>
      </c>
      <c r="P770" s="274">
        <f>+'RT (25)'!J27</f>
        <v>0</v>
      </c>
      <c r="Q770" s="274">
        <f>+'RT (25)'!K27</f>
        <v>0</v>
      </c>
      <c r="R770" s="274">
        <f>+'RT (25)'!L27</f>
        <v>0</v>
      </c>
      <c r="S770" s="274">
        <f>+'RT (25)'!M27</f>
        <v>0</v>
      </c>
      <c r="T770" s="178">
        <f t="shared" si="64"/>
        <v>0</v>
      </c>
      <c r="U770" s="19">
        <f t="shared" si="65"/>
        <v>0</v>
      </c>
      <c r="V770" s="178">
        <f t="shared" si="66"/>
        <v>0</v>
      </c>
      <c r="W770" s="19">
        <f t="shared" si="67"/>
        <v>0</v>
      </c>
    </row>
    <row r="771" spans="1:23" s="274" customFormat="1">
      <c r="A771" s="274">
        <v>25</v>
      </c>
      <c r="B771" s="274" t="e">
        <f>+'RT (25)'!#REF!</f>
        <v>#REF!</v>
      </c>
      <c r="C771" s="274" t="e">
        <f>+'RT (25)'!#REF!</f>
        <v>#REF!</v>
      </c>
      <c r="D771" s="274" t="e">
        <f>+'RT (25)'!#REF!</f>
        <v>#REF!</v>
      </c>
      <c r="E771" s="274" t="e">
        <f>+'RT (25)'!#REF!</f>
        <v>#REF!</v>
      </c>
      <c r="F771" s="274" t="e">
        <f>+'RT (25)'!#REF!</f>
        <v>#REF!</v>
      </c>
      <c r="G771" s="274">
        <f>+'RT (25)'!A28</f>
        <v>13</v>
      </c>
      <c r="H771" s="274" t="str">
        <f>+'RT (25)'!B28</f>
        <v>Licence Fees</v>
      </c>
      <c r="I771" s="274">
        <f>+'RT (25)'!C28</f>
        <v>0</v>
      </c>
      <c r="J771" s="274">
        <f>+'RT (25)'!D28</f>
        <v>0</v>
      </c>
      <c r="K771" s="274">
        <f>+'RT (25)'!E28</f>
        <v>0</v>
      </c>
      <c r="L771" s="274">
        <f>+'RT (25)'!F28</f>
        <v>0</v>
      </c>
      <c r="M771" s="274">
        <f>+'RT (25)'!G28</f>
        <v>0</v>
      </c>
      <c r="N771" s="274">
        <f>+'RT (25)'!H28</f>
        <v>0</v>
      </c>
      <c r="O771" s="274">
        <f>+'RT (25)'!I28</f>
        <v>0</v>
      </c>
      <c r="P771" s="274">
        <f>+'RT (25)'!J28</f>
        <v>0</v>
      </c>
      <c r="Q771" s="274">
        <f>+'RT (25)'!K28</f>
        <v>0</v>
      </c>
      <c r="R771" s="274">
        <f>+'RT (25)'!L28</f>
        <v>0</v>
      </c>
      <c r="S771" s="274">
        <f>+'RT (25)'!M28</f>
        <v>0</v>
      </c>
      <c r="T771" s="178">
        <f t="shared" si="64"/>
        <v>0</v>
      </c>
      <c r="U771" s="19">
        <f t="shared" si="65"/>
        <v>0</v>
      </c>
      <c r="V771" s="178">
        <f t="shared" si="66"/>
        <v>0</v>
      </c>
      <c r="W771" s="19">
        <f t="shared" si="67"/>
        <v>0</v>
      </c>
    </row>
    <row r="772" spans="1:23" s="274" customFormat="1">
      <c r="A772" s="274">
        <v>25</v>
      </c>
      <c r="B772" s="274" t="e">
        <f>+'RT (25)'!#REF!</f>
        <v>#REF!</v>
      </c>
      <c r="C772" s="274" t="e">
        <f>+'RT (25)'!#REF!</f>
        <v>#REF!</v>
      </c>
      <c r="D772" s="274" t="e">
        <f>+'RT (25)'!#REF!</f>
        <v>#REF!</v>
      </c>
      <c r="E772" s="274" t="e">
        <f>+'RT (25)'!#REF!</f>
        <v>#REF!</v>
      </c>
      <c r="F772" s="274" t="e">
        <f>+'RT (25)'!#REF!</f>
        <v>#REF!</v>
      </c>
      <c r="G772" s="274">
        <f>+'RT (25)'!A29</f>
        <v>14</v>
      </c>
      <c r="H772" s="274" t="str">
        <f>+'RT (25)'!B29</f>
        <v>Dividends</v>
      </c>
      <c r="I772" s="274">
        <f>+'RT (25)'!C29</f>
        <v>0</v>
      </c>
      <c r="J772" s="274">
        <f>+'RT (25)'!D29</f>
        <v>0</v>
      </c>
      <c r="K772" s="274">
        <f>+'RT (25)'!E29</f>
        <v>0</v>
      </c>
      <c r="L772" s="274">
        <f>+'RT (25)'!F29</f>
        <v>0</v>
      </c>
      <c r="M772" s="274">
        <f>+'RT (25)'!G29</f>
        <v>0</v>
      </c>
      <c r="N772" s="274">
        <f>+'RT (25)'!H29</f>
        <v>0</v>
      </c>
      <c r="O772" s="274">
        <f>+'RT (25)'!I29</f>
        <v>0</v>
      </c>
      <c r="P772" s="274">
        <f>+'RT (25)'!J29</f>
        <v>0</v>
      </c>
      <c r="Q772" s="274">
        <f>+'RT (25)'!K29</f>
        <v>0</v>
      </c>
      <c r="R772" s="274">
        <f>+'RT (25)'!L29</f>
        <v>0</v>
      </c>
      <c r="S772" s="274">
        <f>+'RT (25)'!M29</f>
        <v>0</v>
      </c>
      <c r="T772" s="178">
        <f t="shared" si="64"/>
        <v>0</v>
      </c>
      <c r="U772" s="19">
        <f t="shared" si="65"/>
        <v>0</v>
      </c>
      <c r="V772" s="178">
        <f t="shared" si="66"/>
        <v>0</v>
      </c>
      <c r="W772" s="19">
        <f t="shared" si="67"/>
        <v>0</v>
      </c>
    </row>
    <row r="773" spans="1:23" s="274" customFormat="1">
      <c r="A773" s="274">
        <v>25</v>
      </c>
      <c r="B773" s="274" t="e">
        <f>+'RT (25)'!#REF!</f>
        <v>#REF!</v>
      </c>
      <c r="C773" s="274" t="e">
        <f>+'RT (25)'!#REF!</f>
        <v>#REF!</v>
      </c>
      <c r="D773" s="274" t="e">
        <f>+'RT (25)'!#REF!</f>
        <v>#REF!</v>
      </c>
      <c r="E773" s="274" t="e">
        <f>+'RT (25)'!#REF!</f>
        <v>#REF!</v>
      </c>
      <c r="F773" s="274" t="e">
        <f>+'RT (25)'!#REF!</f>
        <v>#REF!</v>
      </c>
      <c r="G773" s="274">
        <f>+'RT (25)'!A30</f>
        <v>15</v>
      </c>
      <c r="H773" s="274" t="str">
        <f>+'RT (25)'!B30</f>
        <v>Land rental fees</v>
      </c>
      <c r="I773" s="274">
        <f>+'RT (25)'!C30</f>
        <v>0</v>
      </c>
      <c r="J773" s="274">
        <f>+'RT (25)'!D30</f>
        <v>0</v>
      </c>
      <c r="K773" s="274">
        <f>+'RT (25)'!E30</f>
        <v>0</v>
      </c>
      <c r="L773" s="274">
        <f>+'RT (25)'!F30</f>
        <v>0</v>
      </c>
      <c r="M773" s="274">
        <f>+'RT (25)'!G30</f>
        <v>0</v>
      </c>
      <c r="N773" s="274">
        <f>+'RT (25)'!H30</f>
        <v>0</v>
      </c>
      <c r="O773" s="274">
        <f>+'RT (25)'!I30</f>
        <v>0</v>
      </c>
      <c r="P773" s="274">
        <f>+'RT (25)'!J30</f>
        <v>0</v>
      </c>
      <c r="Q773" s="274">
        <f>+'RT (25)'!K30</f>
        <v>0</v>
      </c>
      <c r="R773" s="274">
        <f>+'RT (25)'!L30</f>
        <v>0</v>
      </c>
      <c r="S773" s="274">
        <f>+'RT (25)'!M30</f>
        <v>0</v>
      </c>
      <c r="T773" s="178">
        <f t="shared" si="64"/>
        <v>0</v>
      </c>
      <c r="U773" s="19">
        <f t="shared" si="65"/>
        <v>0</v>
      </c>
      <c r="V773" s="178">
        <f t="shared" si="66"/>
        <v>0</v>
      </c>
      <c r="W773" s="19">
        <f t="shared" si="67"/>
        <v>0</v>
      </c>
    </row>
    <row r="774" spans="1:23" s="274" customFormat="1">
      <c r="A774" s="274">
        <v>25</v>
      </c>
      <c r="B774" s="274" t="e">
        <f>+'RT (25)'!#REF!</f>
        <v>#REF!</v>
      </c>
      <c r="C774" s="274" t="e">
        <f>+'RT (25)'!#REF!</f>
        <v>#REF!</v>
      </c>
      <c r="D774" s="274" t="e">
        <f>+'RT (25)'!#REF!</f>
        <v>#REF!</v>
      </c>
      <c r="E774" s="274" t="e">
        <f>+'RT (25)'!#REF!</f>
        <v>#REF!</v>
      </c>
      <c r="F774" s="274" t="e">
        <f>+'RT (25)'!#REF!</f>
        <v>#REF!</v>
      </c>
      <c r="G774" s="274">
        <f>+'RT (25)'!A31</f>
        <v>16</v>
      </c>
      <c r="H774" s="274" t="str">
        <f>+'RT (25)'!B31</f>
        <v>Environmental / Plantation fees</v>
      </c>
      <c r="I774" s="274">
        <f>+'RT (25)'!C31</f>
        <v>0</v>
      </c>
      <c r="J774" s="274">
        <f>+'RT (25)'!D31</f>
        <v>0</v>
      </c>
      <c r="K774" s="274">
        <f>+'RT (25)'!E31</f>
        <v>0</v>
      </c>
      <c r="L774" s="274">
        <f>+'RT (25)'!F31</f>
        <v>0</v>
      </c>
      <c r="M774" s="274">
        <f>+'RT (25)'!G31</f>
        <v>0</v>
      </c>
      <c r="N774" s="274">
        <f>+'RT (25)'!H31</f>
        <v>0</v>
      </c>
      <c r="O774" s="274">
        <f>+'RT (25)'!I31</f>
        <v>0</v>
      </c>
      <c r="P774" s="274">
        <f>+'RT (25)'!J31</f>
        <v>0</v>
      </c>
      <c r="Q774" s="274">
        <f>+'RT (25)'!K31</f>
        <v>0</v>
      </c>
      <c r="R774" s="274">
        <f>+'RT (25)'!L31</f>
        <v>0</v>
      </c>
      <c r="S774" s="274">
        <f>+'RT (25)'!M31</f>
        <v>0</v>
      </c>
      <c r="T774" s="178">
        <f t="shared" si="64"/>
        <v>0</v>
      </c>
      <c r="U774" s="19">
        <f t="shared" si="65"/>
        <v>0</v>
      </c>
      <c r="V774" s="178">
        <f t="shared" si="66"/>
        <v>0</v>
      </c>
      <c r="W774" s="19">
        <f t="shared" si="67"/>
        <v>0</v>
      </c>
    </row>
    <row r="775" spans="1:23" s="274" customFormat="1">
      <c r="A775" s="274">
        <v>25</v>
      </c>
      <c r="B775" s="274" t="e">
        <f>+'RT (25)'!#REF!</f>
        <v>#REF!</v>
      </c>
      <c r="C775" s="274" t="e">
        <f>+'RT (25)'!#REF!</f>
        <v>#REF!</v>
      </c>
      <c r="D775" s="274" t="e">
        <f>+'RT (25)'!#REF!</f>
        <v>#REF!</v>
      </c>
      <c r="E775" s="274" t="e">
        <f>+'RT (25)'!#REF!</f>
        <v>#REF!</v>
      </c>
      <c r="F775" s="274" t="e">
        <f>+'RT (25)'!#REF!</f>
        <v>#REF!</v>
      </c>
      <c r="G775" s="274">
        <f>+'RT (25)'!A32</f>
        <v>17</v>
      </c>
      <c r="H775" s="274" t="str">
        <f>+'RT (25)'!B32</f>
        <v>Other significant payments (&gt; 50,000 USD)</v>
      </c>
      <c r="I775" s="274">
        <f>+'RT (25)'!C32</f>
        <v>0</v>
      </c>
      <c r="J775" s="274">
        <f>+'RT (25)'!D32</f>
        <v>0</v>
      </c>
      <c r="K775" s="274">
        <f>+'RT (25)'!E32</f>
        <v>0</v>
      </c>
      <c r="L775" s="274">
        <f>+'RT (25)'!F32</f>
        <v>0</v>
      </c>
      <c r="M775" s="274">
        <f>+'RT (25)'!G32</f>
        <v>0</v>
      </c>
      <c r="N775" s="274">
        <f>+'RT (25)'!H32</f>
        <v>0</v>
      </c>
      <c r="O775" s="274">
        <f>+'RT (25)'!I32</f>
        <v>0</v>
      </c>
      <c r="P775" s="274">
        <f>+'RT (25)'!J32</f>
        <v>0</v>
      </c>
      <c r="Q775" s="274">
        <f>+'RT (25)'!K32</f>
        <v>0</v>
      </c>
      <c r="R775" s="274">
        <f>+'RT (25)'!L32</f>
        <v>0</v>
      </c>
      <c r="S775" s="274">
        <f>+'RT (25)'!M32</f>
        <v>0</v>
      </c>
      <c r="T775" s="178">
        <f t="shared" si="64"/>
        <v>0</v>
      </c>
      <c r="U775" s="19">
        <f t="shared" si="65"/>
        <v>0</v>
      </c>
      <c r="V775" s="178">
        <f t="shared" si="66"/>
        <v>0</v>
      </c>
      <c r="W775" s="19">
        <f t="shared" si="67"/>
        <v>0</v>
      </c>
    </row>
    <row r="776" spans="1:23" s="274" customFormat="1">
      <c r="A776" s="274">
        <v>25</v>
      </c>
      <c r="B776" s="274" t="e">
        <f>+'RT (25)'!#REF!</f>
        <v>#REF!</v>
      </c>
      <c r="C776" s="274" t="e">
        <f>+'RT (25)'!#REF!</f>
        <v>#REF!</v>
      </c>
      <c r="D776" s="274" t="e">
        <f>+'RT (25)'!#REF!</f>
        <v>#REF!</v>
      </c>
      <c r="E776" s="274" t="e">
        <f>+'RT (25)'!#REF!</f>
        <v>#REF!</v>
      </c>
      <c r="F776" s="274" t="e">
        <f>+'RT (25)'!#REF!</f>
        <v>#REF!</v>
      </c>
      <c r="G776" s="274">
        <f>+'RT (25)'!A33</f>
        <v>0</v>
      </c>
      <c r="H776" s="274">
        <f>+'RT (25)'!B33</f>
        <v>0</v>
      </c>
      <c r="I776" s="274">
        <f>+'RT (25)'!C33</f>
        <v>0</v>
      </c>
      <c r="J776" s="274">
        <f>+'RT (25)'!D33</f>
        <v>0</v>
      </c>
      <c r="K776" s="274">
        <f>+'RT (25)'!E33</f>
        <v>0</v>
      </c>
      <c r="L776" s="274">
        <f>+'RT (25)'!F33</f>
        <v>0</v>
      </c>
      <c r="M776" s="274">
        <f>+'RT (25)'!G33</f>
        <v>0</v>
      </c>
      <c r="N776" s="274">
        <f>+'RT (25)'!H33</f>
        <v>0</v>
      </c>
      <c r="O776" s="274">
        <f>+'RT (25)'!I33</f>
        <v>0</v>
      </c>
      <c r="P776" s="274">
        <f>+'RT (25)'!J33</f>
        <v>0</v>
      </c>
      <c r="Q776" s="274">
        <f>+'RT (25)'!K33</f>
        <v>0</v>
      </c>
      <c r="R776" s="274">
        <f>+'RT (25)'!L33</f>
        <v>0</v>
      </c>
      <c r="S776" s="274">
        <f>+'RT (25)'!M33</f>
        <v>0</v>
      </c>
      <c r="T776" s="178">
        <f t="shared" si="64"/>
        <v>0</v>
      </c>
      <c r="U776" s="19">
        <f t="shared" si="65"/>
        <v>0</v>
      </c>
      <c r="V776" s="178">
        <f t="shared" si="66"/>
        <v>0</v>
      </c>
      <c r="W776" s="19">
        <f t="shared" si="67"/>
        <v>0</v>
      </c>
    </row>
    <row r="777" spans="1:23" s="274" customFormat="1">
      <c r="A777" s="274">
        <v>25</v>
      </c>
      <c r="B777" s="274" t="e">
        <f>+'RT (25)'!#REF!</f>
        <v>#REF!</v>
      </c>
      <c r="C777" s="274" t="e">
        <f>+'RT (25)'!#REF!</f>
        <v>#REF!</v>
      </c>
      <c r="D777" s="274" t="e">
        <f>+'RT (25)'!#REF!</f>
        <v>#REF!</v>
      </c>
      <c r="E777" s="274" t="e">
        <f>+'RT (25)'!#REF!</f>
        <v>#REF!</v>
      </c>
      <c r="F777" s="274" t="e">
        <f>+'RT (25)'!#REF!</f>
        <v>#REF!</v>
      </c>
      <c r="G777" s="274">
        <f>+'RT (25)'!A34</f>
        <v>0</v>
      </c>
      <c r="H777" s="274">
        <f>+'RT (25)'!B34</f>
        <v>0</v>
      </c>
      <c r="I777" s="274">
        <f>+'RT (25)'!C34</f>
        <v>0</v>
      </c>
      <c r="J777" s="274">
        <f>+'RT (25)'!D34</f>
        <v>0</v>
      </c>
      <c r="K777" s="274">
        <f>+'RT (25)'!E34</f>
        <v>0</v>
      </c>
      <c r="L777" s="274">
        <f>+'RT (25)'!F34</f>
        <v>0</v>
      </c>
      <c r="M777" s="274">
        <f>+'RT (25)'!G34</f>
        <v>0</v>
      </c>
      <c r="N777" s="274">
        <f>+'RT (25)'!H34</f>
        <v>0</v>
      </c>
      <c r="O777" s="274">
        <f>+'RT (25)'!I34</f>
        <v>0</v>
      </c>
      <c r="P777" s="274">
        <f>+'RT (25)'!J34</f>
        <v>0</v>
      </c>
      <c r="Q777" s="274">
        <f>+'RT (25)'!K34</f>
        <v>0</v>
      </c>
      <c r="R777" s="274">
        <f>+'RT (25)'!L34</f>
        <v>0</v>
      </c>
      <c r="S777" s="274">
        <f>+'RT (25)'!M34</f>
        <v>0</v>
      </c>
      <c r="T777" s="178">
        <f t="shared" si="64"/>
        <v>0</v>
      </c>
      <c r="U777" s="19">
        <f t="shared" si="65"/>
        <v>0</v>
      </c>
      <c r="V777" s="178">
        <f t="shared" si="66"/>
        <v>0</v>
      </c>
      <c r="W777" s="19">
        <f t="shared" si="67"/>
        <v>0</v>
      </c>
    </row>
    <row r="778" spans="1:23" s="274" customFormat="1">
      <c r="A778" s="274">
        <v>25</v>
      </c>
      <c r="B778" s="274" t="e">
        <f>+'RT (25)'!#REF!</f>
        <v>#REF!</v>
      </c>
      <c r="C778" s="274" t="e">
        <f>+'RT (25)'!#REF!</f>
        <v>#REF!</v>
      </c>
      <c r="D778" s="274" t="e">
        <f>+'RT (25)'!#REF!</f>
        <v>#REF!</v>
      </c>
      <c r="E778" s="274" t="e">
        <f>+'RT (25)'!#REF!</f>
        <v>#REF!</v>
      </c>
      <c r="F778" s="274" t="e">
        <f>+'RT (25)'!#REF!</f>
        <v>#REF!</v>
      </c>
      <c r="G778" s="274">
        <f>+'RT (25)'!A35</f>
        <v>0</v>
      </c>
      <c r="H778" s="274">
        <f>+'RT (25)'!B35</f>
        <v>0</v>
      </c>
      <c r="I778" s="274">
        <f>+'RT (25)'!C35</f>
        <v>0</v>
      </c>
      <c r="J778" s="274">
        <f>+'RT (25)'!D35</f>
        <v>0</v>
      </c>
      <c r="K778" s="274">
        <f>+'RT (25)'!E35</f>
        <v>0</v>
      </c>
      <c r="L778" s="274">
        <f>+'RT (25)'!F35</f>
        <v>0</v>
      </c>
      <c r="M778" s="274">
        <f>+'RT (25)'!G35</f>
        <v>0</v>
      </c>
      <c r="N778" s="274">
        <f>+'RT (25)'!H35</f>
        <v>0</v>
      </c>
      <c r="O778" s="274">
        <f>+'RT (25)'!I35</f>
        <v>0</v>
      </c>
      <c r="P778" s="274">
        <f>+'RT (25)'!J35</f>
        <v>0</v>
      </c>
      <c r="Q778" s="274">
        <f>+'RT (25)'!K35</f>
        <v>0</v>
      </c>
      <c r="R778" s="274">
        <f>+'RT (25)'!L35</f>
        <v>0</v>
      </c>
      <c r="S778" s="274">
        <f>+'RT (25)'!M35</f>
        <v>0</v>
      </c>
      <c r="T778" s="178">
        <f t="shared" si="64"/>
        <v>0</v>
      </c>
      <c r="U778" s="19">
        <f t="shared" si="65"/>
        <v>0</v>
      </c>
      <c r="V778" s="178">
        <f t="shared" si="66"/>
        <v>0</v>
      </c>
      <c r="W778" s="19">
        <f t="shared" si="67"/>
        <v>0</v>
      </c>
    </row>
    <row r="779" spans="1:23" s="274" customFormat="1">
      <c r="A779" s="274">
        <v>25</v>
      </c>
      <c r="B779" s="274" t="e">
        <f>+'RT (25)'!#REF!</f>
        <v>#REF!</v>
      </c>
      <c r="C779" s="274" t="e">
        <f>+'RT (25)'!#REF!</f>
        <v>#REF!</v>
      </c>
      <c r="D779" s="274" t="e">
        <f>+'RT (25)'!#REF!</f>
        <v>#REF!</v>
      </c>
      <c r="E779" s="274" t="e">
        <f>+'RT (25)'!#REF!</f>
        <v>#REF!</v>
      </c>
      <c r="F779" s="274" t="e">
        <f>+'RT (25)'!#REF!</f>
        <v>#REF!</v>
      </c>
      <c r="G779" s="274">
        <f>+'RT (25)'!A36</f>
        <v>0</v>
      </c>
      <c r="H779" s="274" t="str">
        <f>+'RT (25)'!B36</f>
        <v>States/regions</v>
      </c>
      <c r="I779" s="274">
        <f>+'RT (25)'!C36</f>
        <v>0</v>
      </c>
      <c r="J779" s="274">
        <f>+'RT (25)'!D36</f>
        <v>0</v>
      </c>
      <c r="K779" s="274">
        <f>+'RT (25)'!E36</f>
        <v>0</v>
      </c>
      <c r="L779" s="274">
        <f>+'RT (25)'!F36</f>
        <v>0</v>
      </c>
      <c r="M779" s="274">
        <f>+'RT (25)'!G36</f>
        <v>0</v>
      </c>
      <c r="N779" s="274">
        <f>+'RT (25)'!H36</f>
        <v>0</v>
      </c>
      <c r="O779" s="274">
        <f>+'RT (25)'!I36</f>
        <v>0</v>
      </c>
      <c r="P779" s="274">
        <f>+'RT (25)'!J36</f>
        <v>0</v>
      </c>
      <c r="Q779" s="274">
        <f>+'RT (25)'!K36</f>
        <v>0</v>
      </c>
      <c r="R779" s="274">
        <f>+'RT (25)'!L36</f>
        <v>0</v>
      </c>
      <c r="S779" s="274">
        <f>+'RT (25)'!M36</f>
        <v>0</v>
      </c>
      <c r="T779" s="178">
        <f t="shared" si="64"/>
        <v>0</v>
      </c>
      <c r="U779" s="19">
        <f t="shared" si="65"/>
        <v>0</v>
      </c>
      <c r="V779" s="178">
        <f t="shared" si="66"/>
        <v>0</v>
      </c>
      <c r="W779" s="19">
        <f t="shared" si="67"/>
        <v>0</v>
      </c>
    </row>
    <row r="780" spans="1:23" s="274" customFormat="1">
      <c r="A780" s="274">
        <v>25</v>
      </c>
      <c r="B780" s="274" t="e">
        <f>+'RT (25)'!#REF!</f>
        <v>#REF!</v>
      </c>
      <c r="C780" s="274" t="e">
        <f>+'RT (25)'!#REF!</f>
        <v>#REF!</v>
      </c>
      <c r="D780" s="274" t="e">
        <f>+'RT (25)'!#REF!</f>
        <v>#REF!</v>
      </c>
      <c r="E780" s="274" t="e">
        <f>+'RT (25)'!#REF!</f>
        <v>#REF!</v>
      </c>
      <c r="F780" s="274" t="e">
        <f>+'RT (25)'!#REF!</f>
        <v>#REF!</v>
      </c>
      <c r="G780" s="274">
        <f>+'RT (25)'!A37</f>
        <v>18</v>
      </c>
      <c r="H780" s="274" t="str">
        <f>+'RT (25)'!B37</f>
        <v>Contribution to the State/region social development fund</v>
      </c>
      <c r="I780" s="274">
        <f>+'RT (25)'!C37</f>
        <v>0</v>
      </c>
      <c r="J780" s="274">
        <f>+'RT (25)'!D37</f>
        <v>0</v>
      </c>
      <c r="K780" s="274">
        <f>+'RT (25)'!E37</f>
        <v>0</v>
      </c>
      <c r="L780" s="274">
        <f>+'RT (25)'!F37</f>
        <v>0</v>
      </c>
      <c r="M780" s="274">
        <f>+'RT (25)'!G37</f>
        <v>0</v>
      </c>
      <c r="N780" s="274">
        <f>+'RT (25)'!H37</f>
        <v>0</v>
      </c>
      <c r="O780" s="274">
        <f>+'RT (25)'!I37</f>
        <v>0</v>
      </c>
      <c r="P780" s="274">
        <f>+'RT (25)'!J37</f>
        <v>0</v>
      </c>
      <c r="Q780" s="274">
        <f>+'RT (25)'!K37</f>
        <v>0</v>
      </c>
      <c r="R780" s="274">
        <f>+'RT (25)'!L37</f>
        <v>0</v>
      </c>
      <c r="S780" s="274">
        <f>+'RT (25)'!M37</f>
        <v>0</v>
      </c>
      <c r="T780" s="178">
        <f t="shared" si="64"/>
        <v>0</v>
      </c>
      <c r="U780" s="19">
        <f t="shared" si="65"/>
        <v>0</v>
      </c>
      <c r="V780" s="178">
        <f t="shared" si="66"/>
        <v>0</v>
      </c>
      <c r="W780" s="19">
        <f t="shared" si="67"/>
        <v>0</v>
      </c>
    </row>
    <row r="781" spans="1:23" s="274" customFormat="1">
      <c r="A781" s="274">
        <v>25</v>
      </c>
      <c r="B781" s="274" t="e">
        <f>+'RT (25)'!#REF!</f>
        <v>#REF!</v>
      </c>
      <c r="C781" s="274" t="e">
        <f>+'RT (25)'!#REF!</f>
        <v>#REF!</v>
      </c>
      <c r="D781" s="274" t="e">
        <f>+'RT (25)'!#REF!</f>
        <v>#REF!</v>
      </c>
      <c r="E781" s="274" t="e">
        <f>+'RT (25)'!#REF!</f>
        <v>#REF!</v>
      </c>
      <c r="F781" s="274" t="e">
        <f>+'RT (25)'!#REF!</f>
        <v>#REF!</v>
      </c>
      <c r="G781" s="274">
        <f>+'RT (25)'!A38</f>
        <v>0</v>
      </c>
      <c r="H781" s="274" t="str">
        <f>+'RT (25)'!B38</f>
        <v>Social payments</v>
      </c>
      <c r="I781" s="274">
        <f>+'RT (25)'!C38</f>
        <v>0</v>
      </c>
      <c r="J781" s="274">
        <f>+'RT (25)'!D38</f>
        <v>0</v>
      </c>
      <c r="K781" s="274">
        <f>+'RT (25)'!E38</f>
        <v>0</v>
      </c>
      <c r="L781" s="274">
        <f>+'RT (25)'!F38</f>
        <v>0</v>
      </c>
      <c r="M781" s="274">
        <f>+'RT (25)'!G38</f>
        <v>0</v>
      </c>
      <c r="N781" s="274">
        <f>+'RT (25)'!H38</f>
        <v>0</v>
      </c>
      <c r="O781" s="274">
        <f>+'RT (25)'!I38</f>
        <v>0</v>
      </c>
      <c r="P781" s="274">
        <f>+'RT (25)'!J38</f>
        <v>0</v>
      </c>
      <c r="Q781" s="274">
        <f>+'RT (25)'!K38</f>
        <v>0</v>
      </c>
      <c r="R781" s="274">
        <f>+'RT (25)'!L38</f>
        <v>0</v>
      </c>
      <c r="S781" s="274">
        <f>+'RT (25)'!M38</f>
        <v>0</v>
      </c>
      <c r="T781" s="178">
        <f t="shared" si="64"/>
        <v>0</v>
      </c>
      <c r="U781" s="19">
        <f t="shared" si="65"/>
        <v>0</v>
      </c>
      <c r="V781" s="178">
        <f t="shared" si="66"/>
        <v>0</v>
      </c>
      <c r="W781" s="19">
        <f t="shared" si="67"/>
        <v>0</v>
      </c>
    </row>
    <row r="782" spans="1:23" s="274" customFormat="1">
      <c r="A782" s="274">
        <v>25</v>
      </c>
      <c r="B782" s="274" t="e">
        <f>+'RT (25)'!#REF!</f>
        <v>#REF!</v>
      </c>
      <c r="C782" s="274" t="e">
        <f>+'RT (25)'!#REF!</f>
        <v>#REF!</v>
      </c>
      <c r="D782" s="274" t="e">
        <f>+'RT (25)'!#REF!</f>
        <v>#REF!</v>
      </c>
      <c r="E782" s="274" t="e">
        <f>+'RT (25)'!#REF!</f>
        <v>#REF!</v>
      </c>
      <c r="F782" s="274" t="e">
        <f>+'RT (25)'!#REF!</f>
        <v>#REF!</v>
      </c>
      <c r="G782" s="274">
        <f>+'RT (25)'!A39</f>
        <v>19</v>
      </c>
      <c r="H782" s="274" t="str">
        <f>+'RT (25)'!B39</f>
        <v>Mandatory Corporate Social Responsibility</v>
      </c>
      <c r="I782" s="274">
        <f>+'RT (25)'!C39</f>
        <v>0</v>
      </c>
      <c r="J782" s="274">
        <f>+'RT (25)'!D39</f>
        <v>0</v>
      </c>
      <c r="K782" s="274">
        <f>+'RT (25)'!E39</f>
        <v>0</v>
      </c>
      <c r="L782" s="274">
        <f>+'RT (25)'!F39</f>
        <v>0</v>
      </c>
      <c r="M782" s="274">
        <f>+'RT (25)'!G39</f>
        <v>0</v>
      </c>
      <c r="N782" s="274">
        <f>+'RT (25)'!H39</f>
        <v>0</v>
      </c>
      <c r="O782" s="274">
        <f>+'RT (25)'!I39</f>
        <v>0</v>
      </c>
      <c r="P782" s="274">
        <f>+'RT (25)'!J39</f>
        <v>0</v>
      </c>
      <c r="Q782" s="274">
        <f>+'RT (25)'!K39</f>
        <v>0</v>
      </c>
      <c r="R782" s="274">
        <f>+'RT (25)'!L39</f>
        <v>0</v>
      </c>
      <c r="S782" s="274">
        <f>+'RT (25)'!M39</f>
        <v>0</v>
      </c>
      <c r="T782" s="178">
        <f t="shared" si="64"/>
        <v>0</v>
      </c>
      <c r="U782" s="19">
        <f t="shared" si="65"/>
        <v>0</v>
      </c>
      <c r="V782" s="178">
        <f t="shared" si="66"/>
        <v>0</v>
      </c>
      <c r="W782" s="19">
        <f t="shared" si="67"/>
        <v>0</v>
      </c>
    </row>
    <row r="783" spans="1:23" s="274" customFormat="1">
      <c r="A783" s="274">
        <v>25</v>
      </c>
      <c r="B783" s="274" t="e">
        <f>+'RT (25)'!#REF!</f>
        <v>#REF!</v>
      </c>
      <c r="C783" s="274" t="e">
        <f>+'RT (25)'!#REF!</f>
        <v>#REF!</v>
      </c>
      <c r="D783" s="274" t="e">
        <f>+'RT (25)'!#REF!</f>
        <v>#REF!</v>
      </c>
      <c r="E783" s="274" t="e">
        <f>+'RT (25)'!#REF!</f>
        <v>#REF!</v>
      </c>
      <c r="F783" s="274" t="e">
        <f>+'RT (25)'!#REF!</f>
        <v>#REF!</v>
      </c>
      <c r="G783" s="274">
        <f>+'RT (25)'!A40</f>
        <v>20</v>
      </c>
      <c r="H783" s="274" t="str">
        <f>+'RT (25)'!B40</f>
        <v>Voluntary Corporate Social Responsibility</v>
      </c>
      <c r="I783" s="274">
        <f>+'RT (25)'!C40</f>
        <v>0</v>
      </c>
      <c r="J783" s="274">
        <f>+'RT (25)'!D40</f>
        <v>0</v>
      </c>
      <c r="K783" s="274">
        <f>+'RT (25)'!E40</f>
        <v>0</v>
      </c>
      <c r="L783" s="274">
        <f>+'RT (25)'!F40</f>
        <v>0</v>
      </c>
      <c r="M783" s="274">
        <f>+'RT (25)'!G40</f>
        <v>0</v>
      </c>
      <c r="N783" s="274">
        <f>+'RT (25)'!H40</f>
        <v>0</v>
      </c>
      <c r="O783" s="274">
        <f>+'RT (25)'!I40</f>
        <v>0</v>
      </c>
      <c r="P783" s="274">
        <f>+'RT (25)'!J40</f>
        <v>0</v>
      </c>
      <c r="Q783" s="274">
        <f>+'RT (25)'!K40</f>
        <v>0</v>
      </c>
      <c r="R783" s="274">
        <f>+'RT (25)'!L40</f>
        <v>0</v>
      </c>
      <c r="S783" s="274">
        <f>+'RT (25)'!M40</f>
        <v>0</v>
      </c>
      <c r="T783" s="178">
        <f t="shared" si="64"/>
        <v>0</v>
      </c>
      <c r="U783" s="19">
        <f t="shared" si="65"/>
        <v>0</v>
      </c>
      <c r="V783" s="178">
        <f t="shared" si="66"/>
        <v>0</v>
      </c>
      <c r="W783" s="19">
        <f t="shared" si="67"/>
        <v>0</v>
      </c>
    </row>
    <row r="784" spans="1:23" s="274" customFormat="1">
      <c r="A784" s="274">
        <v>25</v>
      </c>
      <c r="B784" s="274" t="e">
        <f>+'RT (25)'!#REF!</f>
        <v>#REF!</v>
      </c>
      <c r="C784" s="274" t="e">
        <f>+'RT (25)'!#REF!</f>
        <v>#REF!</v>
      </c>
      <c r="D784" s="274" t="e">
        <f>+'RT (25)'!#REF!</f>
        <v>#REF!</v>
      </c>
      <c r="E784" s="274" t="e">
        <f>+'RT (25)'!#REF!</f>
        <v>#REF!</v>
      </c>
      <c r="F784" s="274" t="e">
        <f>+'RT (25)'!#REF!</f>
        <v>#REF!</v>
      </c>
      <c r="G784" s="274">
        <f>+'RT (25)'!A41</f>
        <v>0</v>
      </c>
      <c r="H784" s="274" t="str">
        <f>+'RT (25)'!B41</f>
        <v>Total payments in cash</v>
      </c>
      <c r="I784" s="274">
        <f>+'RT (25)'!C41</f>
        <v>0</v>
      </c>
      <c r="J784" s="274">
        <f>+'RT (25)'!D41</f>
        <v>0</v>
      </c>
      <c r="K784" s="274">
        <f>+'RT (25)'!E41</f>
        <v>0</v>
      </c>
      <c r="L784" s="274">
        <f>+'RT (25)'!F41</f>
        <v>0</v>
      </c>
      <c r="M784" s="274">
        <f>+'RT (25)'!G41</f>
        <v>0</v>
      </c>
      <c r="N784" s="274">
        <f>+'RT (25)'!H41</f>
        <v>71713477.230000004</v>
      </c>
      <c r="O784" s="274">
        <f>+'RT (25)'!I41</f>
        <v>0</v>
      </c>
      <c r="P784" s="274">
        <f>+'RT (25)'!J41</f>
        <v>71713477.230000004</v>
      </c>
      <c r="Q784" s="274">
        <f>+'RT (25)'!K41</f>
        <v>0</v>
      </c>
      <c r="R784" s="274">
        <f>+'RT (25)'!L41</f>
        <v>-71713477.230000004</v>
      </c>
      <c r="S784" s="274">
        <f>+'RT (25)'!M41</f>
        <v>0</v>
      </c>
      <c r="T784" s="178">
        <f t="shared" si="64"/>
        <v>0</v>
      </c>
      <c r="U784" s="19">
        <f t="shared" si="65"/>
        <v>-71713477.230000004</v>
      </c>
      <c r="V784" s="178">
        <f t="shared" si="66"/>
        <v>0</v>
      </c>
      <c r="W784" s="19">
        <f t="shared" si="67"/>
        <v>-71713477.230000004</v>
      </c>
    </row>
    <row r="785" spans="1:23" s="274" customFormat="1">
      <c r="A785" s="274">
        <v>26</v>
      </c>
      <c r="B785" s="274" t="e">
        <f>+'RT (26)'!#REF!</f>
        <v>#REF!</v>
      </c>
      <c r="C785" s="274" t="e">
        <f>+'RT (26)'!#REF!</f>
        <v>#REF!</v>
      </c>
      <c r="D785" s="274" t="e">
        <f>+'RT (26)'!#REF!</f>
        <v>#REF!</v>
      </c>
      <c r="E785" s="274" t="e">
        <f>+'RT (26)'!#REF!</f>
        <v>#REF!</v>
      </c>
      <c r="F785" s="274" t="e">
        <f>+'RT (26)'!#REF!</f>
        <v>#REF!</v>
      </c>
      <c r="G785" s="274">
        <f>+'RT (26)'!A9</f>
        <v>0</v>
      </c>
      <c r="H785" s="274" t="str">
        <f>+'RT (26)'!B9</f>
        <v>Payments in kind</v>
      </c>
      <c r="I785" s="274">
        <f>+'RT (26)'!C9</f>
        <v>0</v>
      </c>
      <c r="J785" s="274">
        <f>+'RT (26)'!D9</f>
        <v>0</v>
      </c>
      <c r="K785" s="274">
        <f>+'RT (26)'!E9</f>
        <v>0</v>
      </c>
      <c r="L785" s="274">
        <f>+'RT (26)'!F9</f>
        <v>0</v>
      </c>
      <c r="M785" s="274">
        <f>+'RT (26)'!G9</f>
        <v>0</v>
      </c>
      <c r="N785" s="274">
        <f>+'RT (26)'!H9</f>
        <v>0</v>
      </c>
      <c r="O785" s="274">
        <f>+'RT (26)'!I9</f>
        <v>0</v>
      </c>
      <c r="P785" s="274">
        <f>+'RT (26)'!J9</f>
        <v>0</v>
      </c>
      <c r="Q785" s="274">
        <f>+'RT (26)'!K9</f>
        <v>0</v>
      </c>
      <c r="R785" s="274">
        <f>+'RT (26)'!L9</f>
        <v>0</v>
      </c>
      <c r="S785" s="274">
        <f>+'RT (26)'!M9</f>
        <v>0</v>
      </c>
      <c r="T785" s="178">
        <f t="shared" si="64"/>
        <v>0</v>
      </c>
      <c r="U785" s="19">
        <f t="shared" si="65"/>
        <v>0</v>
      </c>
      <c r="V785" s="178">
        <f t="shared" si="66"/>
        <v>0</v>
      </c>
      <c r="W785" s="19">
        <f t="shared" si="67"/>
        <v>0</v>
      </c>
    </row>
    <row r="786" spans="1:23" s="274" customFormat="1">
      <c r="A786" s="274">
        <v>26</v>
      </c>
      <c r="B786" s="274" t="e">
        <f>+'RT (26)'!#REF!</f>
        <v>#REF!</v>
      </c>
      <c r="C786" s="274" t="e">
        <f>+'RT (26)'!#REF!</f>
        <v>#REF!</v>
      </c>
      <c r="D786" s="274" t="e">
        <f>+'RT (26)'!#REF!</f>
        <v>#REF!</v>
      </c>
      <c r="E786" s="274" t="e">
        <f>+'RT (26)'!#REF!</f>
        <v>#REF!</v>
      </c>
      <c r="F786" s="274" t="e">
        <f>+'RT (26)'!#REF!</f>
        <v>#REF!</v>
      </c>
      <c r="G786" s="274">
        <f>+'RT (26)'!A10</f>
        <v>0</v>
      </c>
      <c r="H786" s="274" t="str">
        <f>+'RT (26)'!B10</f>
        <v>Ferro Nickel</v>
      </c>
      <c r="I786" s="274">
        <f>+'RT (26)'!C10</f>
        <v>0</v>
      </c>
      <c r="J786" s="274">
        <f>+'RT (26)'!D10</f>
        <v>113.0359376</v>
      </c>
      <c r="K786" s="274">
        <f>+'RT (26)'!E10</f>
        <v>0</v>
      </c>
      <c r="L786" s="274">
        <f>+'RT (26)'!F10</f>
        <v>113.0359376</v>
      </c>
      <c r="M786" s="274">
        <f>+'RT (26)'!G10</f>
        <v>0</v>
      </c>
      <c r="N786" s="274">
        <f>+'RT (26)'!H10</f>
        <v>135.22219999999999</v>
      </c>
      <c r="O786" s="274">
        <f>+'RT (26)'!I10</f>
        <v>0</v>
      </c>
      <c r="P786" s="274">
        <f>+'RT (26)'!J10</f>
        <v>135.22219999999999</v>
      </c>
      <c r="Q786" s="274">
        <f>+'RT (26)'!K10</f>
        <v>0</v>
      </c>
      <c r="R786" s="274">
        <f>+'RT (26)'!L10</f>
        <v>-22.18626239999999</v>
      </c>
      <c r="S786" s="274">
        <f>+'RT (26)'!M10</f>
        <v>0</v>
      </c>
      <c r="T786" s="178">
        <f t="shared" si="64"/>
        <v>0</v>
      </c>
      <c r="U786" s="19">
        <f t="shared" si="65"/>
        <v>-22.18626239999999</v>
      </c>
      <c r="V786" s="178">
        <f t="shared" si="66"/>
        <v>0</v>
      </c>
      <c r="W786" s="19">
        <f t="shared" si="67"/>
        <v>-22.18626239999999</v>
      </c>
    </row>
    <row r="787" spans="1:23" s="274" customFormat="1">
      <c r="A787" s="274">
        <v>26</v>
      </c>
      <c r="B787" s="274" t="e">
        <f>+'RT (26)'!#REF!</f>
        <v>#REF!</v>
      </c>
      <c r="C787" s="274" t="e">
        <f>+'RT (26)'!#REF!</f>
        <v>#REF!</v>
      </c>
      <c r="D787" s="274" t="e">
        <f>+'RT (26)'!#REF!</f>
        <v>#REF!</v>
      </c>
      <c r="E787" s="274" t="e">
        <f>+'RT (26)'!#REF!</f>
        <v>#REF!</v>
      </c>
      <c r="F787" s="274" t="e">
        <f>+'RT (26)'!#REF!</f>
        <v>#REF!</v>
      </c>
      <c r="G787" s="274">
        <f>+'RT (26)'!A11</f>
        <v>1</v>
      </c>
      <c r="H787" s="274" t="str">
        <f>+'RT (26)'!B11</f>
        <v>Production Split (Government and SOEs share)</v>
      </c>
      <c r="I787" s="274">
        <f>+'RT (26)'!C11</f>
        <v>0</v>
      </c>
      <c r="J787" s="274">
        <f>+'RT (26)'!D11</f>
        <v>99.285909599999997</v>
      </c>
      <c r="K787" s="274">
        <f>+'RT (26)'!E11</f>
        <v>0</v>
      </c>
      <c r="L787" s="274">
        <f>+'RT (26)'!F11</f>
        <v>99.285909599999997</v>
      </c>
      <c r="M787" s="274">
        <f>+'RT (26)'!G11</f>
        <v>0</v>
      </c>
      <c r="N787" s="274">
        <f>+'RT (26)'!H11</f>
        <v>135.22219999999999</v>
      </c>
      <c r="O787" s="274">
        <f>+'RT (26)'!I11</f>
        <v>0</v>
      </c>
      <c r="P787" s="274">
        <f>+'RT (26)'!J11</f>
        <v>135.22219999999999</v>
      </c>
      <c r="Q787" s="274">
        <f>+'RT (26)'!K11</f>
        <v>0</v>
      </c>
      <c r="R787" s="274">
        <f>+'RT (26)'!L11</f>
        <v>-35.93629039999999</v>
      </c>
      <c r="S787" s="274" t="str">
        <f>+'RT (26)'!M11</f>
        <v>Tax not reported by the extractive company</v>
      </c>
      <c r="T787" s="178">
        <f t="shared" si="64"/>
        <v>0</v>
      </c>
      <c r="U787" s="19">
        <f t="shared" si="65"/>
        <v>-35.93629039999999</v>
      </c>
      <c r="V787" s="178">
        <f t="shared" si="66"/>
        <v>0</v>
      </c>
      <c r="W787" s="19">
        <f t="shared" si="67"/>
        <v>-35.93629039999999</v>
      </c>
    </row>
    <row r="788" spans="1:23" s="274" customFormat="1">
      <c r="A788" s="274">
        <v>26</v>
      </c>
      <c r="B788" s="274" t="e">
        <f>+'RT (26)'!#REF!</f>
        <v>#REF!</v>
      </c>
      <c r="C788" s="274" t="e">
        <f>+'RT (26)'!#REF!</f>
        <v>#REF!</v>
      </c>
      <c r="D788" s="274" t="e">
        <f>+'RT (26)'!#REF!</f>
        <v>#REF!</v>
      </c>
      <c r="E788" s="274" t="e">
        <f>+'RT (26)'!#REF!</f>
        <v>#REF!</v>
      </c>
      <c r="F788" s="274" t="e">
        <f>+'RT (26)'!#REF!</f>
        <v>#REF!</v>
      </c>
      <c r="G788" s="274">
        <f>+'RT (26)'!A12</f>
        <v>2</v>
      </c>
      <c r="H788" s="274" t="str">
        <f>+'RT (26)'!B12</f>
        <v>Royalties</v>
      </c>
      <c r="I788" s="274">
        <f>+'RT (26)'!C12</f>
        <v>0</v>
      </c>
      <c r="J788" s="274">
        <f>+'RT (26)'!D12</f>
        <v>13.750028</v>
      </c>
      <c r="K788" s="274">
        <f>+'RT (26)'!E12</f>
        <v>0</v>
      </c>
      <c r="L788" s="274">
        <f>+'RT (26)'!F12</f>
        <v>13.750028</v>
      </c>
      <c r="M788" s="274">
        <f>+'RT (26)'!G12</f>
        <v>0</v>
      </c>
      <c r="N788" s="274">
        <f>+'RT (26)'!H12</f>
        <v>0</v>
      </c>
      <c r="O788" s="274">
        <f>+'RT (26)'!I12</f>
        <v>0</v>
      </c>
      <c r="P788" s="274">
        <f>+'RT (26)'!J12</f>
        <v>0</v>
      </c>
      <c r="Q788" s="274">
        <f>+'RT (26)'!K12</f>
        <v>0</v>
      </c>
      <c r="R788" s="274">
        <f>+'RT (26)'!L12</f>
        <v>13.750028</v>
      </c>
      <c r="S788" s="274" t="str">
        <f>+'RT (26)'!M12</f>
        <v>Tax not reported by the Govt Body</v>
      </c>
      <c r="T788" s="178">
        <f t="shared" si="64"/>
        <v>13.750028</v>
      </c>
      <c r="U788" s="19">
        <f t="shared" si="65"/>
        <v>0</v>
      </c>
      <c r="V788" s="178">
        <f t="shared" si="66"/>
        <v>13.750028</v>
      </c>
      <c r="W788" s="19">
        <f t="shared" si="67"/>
        <v>0</v>
      </c>
    </row>
    <row r="789" spans="1:23" s="274" customFormat="1">
      <c r="A789" s="274">
        <v>26</v>
      </c>
      <c r="B789" s="274" t="e">
        <f>+'RT (26)'!#REF!</f>
        <v>#REF!</v>
      </c>
      <c r="C789" s="274" t="e">
        <f>+'RT (26)'!#REF!</f>
        <v>#REF!</v>
      </c>
      <c r="D789" s="274" t="e">
        <f>+'RT (26)'!#REF!</f>
        <v>#REF!</v>
      </c>
      <c r="E789" s="274" t="e">
        <f>+'RT (26)'!#REF!</f>
        <v>#REF!</v>
      </c>
      <c r="F789" s="274" t="e">
        <f>+'RT (26)'!#REF!</f>
        <v>#REF!</v>
      </c>
      <c r="G789" s="274">
        <f>+'RT (26)'!A13</f>
        <v>0</v>
      </c>
      <c r="H789" s="274" t="str">
        <f>+'RT (26)'!B13</f>
        <v>Payments in cash</v>
      </c>
      <c r="I789" s="274">
        <f>+'RT (26)'!C13</f>
        <v>0</v>
      </c>
      <c r="J789" s="274">
        <f>+'RT (26)'!D13</f>
        <v>0</v>
      </c>
      <c r="K789" s="274">
        <f>+'RT (26)'!E13</f>
        <v>0</v>
      </c>
      <c r="L789" s="274">
        <f>+'RT (26)'!F13</f>
        <v>0</v>
      </c>
      <c r="M789" s="274">
        <f>+'RT (26)'!G13</f>
        <v>0</v>
      </c>
      <c r="N789" s="274">
        <f>+'RT (26)'!H13</f>
        <v>0</v>
      </c>
      <c r="O789" s="274">
        <f>+'RT (26)'!I13</f>
        <v>0</v>
      </c>
      <c r="P789" s="274">
        <f>+'RT (26)'!J13</f>
        <v>0</v>
      </c>
      <c r="Q789" s="274">
        <f>+'RT (26)'!K13</f>
        <v>0</v>
      </c>
      <c r="R789" s="274">
        <f>+'RT (26)'!L13</f>
        <v>0</v>
      </c>
      <c r="S789" s="274">
        <f>+'RT (26)'!M13</f>
        <v>0</v>
      </c>
      <c r="T789" s="178">
        <f t="shared" si="64"/>
        <v>0</v>
      </c>
      <c r="U789" s="19">
        <f t="shared" si="65"/>
        <v>0</v>
      </c>
      <c r="V789" s="178">
        <f t="shared" si="66"/>
        <v>0</v>
      </c>
      <c r="W789" s="19">
        <f t="shared" si="67"/>
        <v>0</v>
      </c>
    </row>
    <row r="790" spans="1:23" s="274" customFormat="1">
      <c r="A790" s="274">
        <v>26</v>
      </c>
      <c r="B790" s="274" t="e">
        <f>+'RT (26)'!#REF!</f>
        <v>#REF!</v>
      </c>
      <c r="C790" s="274" t="e">
        <f>+'RT (26)'!#REF!</f>
        <v>#REF!</v>
      </c>
      <c r="D790" s="274" t="e">
        <f>+'RT (26)'!#REF!</f>
        <v>#REF!</v>
      </c>
      <c r="E790" s="274" t="e">
        <f>+'RT (26)'!#REF!</f>
        <v>#REF!</v>
      </c>
      <c r="F790" s="274" t="e">
        <f>+'RT (26)'!#REF!</f>
        <v>#REF!</v>
      </c>
      <c r="G790" s="274">
        <f>+'RT (26)'!A14</f>
        <v>0</v>
      </c>
      <c r="H790" s="274" t="str">
        <f>+'RT (26)'!B14</f>
        <v>MoF-IRD-Customs Department</v>
      </c>
      <c r="I790" s="274">
        <f>+'RT (26)'!C14</f>
        <v>0</v>
      </c>
      <c r="J790" s="274">
        <f>+'RT (26)'!D14</f>
        <v>133171242</v>
      </c>
      <c r="K790" s="274">
        <f>+'RT (26)'!E14</f>
        <v>0</v>
      </c>
      <c r="L790" s="274">
        <f>+'RT (26)'!F14</f>
        <v>133171242</v>
      </c>
      <c r="M790" s="274">
        <f>+'RT (26)'!G14</f>
        <v>0</v>
      </c>
      <c r="N790" s="274">
        <f>+'RT (26)'!H14</f>
        <v>0</v>
      </c>
      <c r="O790" s="274">
        <f>+'RT (26)'!I14</f>
        <v>0</v>
      </c>
      <c r="P790" s="274">
        <f>+'RT (26)'!J14</f>
        <v>0</v>
      </c>
      <c r="Q790" s="274">
        <f>+'RT (26)'!K14</f>
        <v>0</v>
      </c>
      <c r="R790" s="274">
        <f>+'RT (26)'!L14</f>
        <v>133171242</v>
      </c>
      <c r="S790" s="274">
        <f>+'RT (26)'!M14</f>
        <v>0</v>
      </c>
      <c r="T790" s="178">
        <f t="shared" si="64"/>
        <v>133171242</v>
      </c>
      <c r="U790" s="19">
        <f t="shared" si="65"/>
        <v>0</v>
      </c>
      <c r="V790" s="178">
        <f t="shared" si="66"/>
        <v>133171242</v>
      </c>
      <c r="W790" s="19">
        <f t="shared" si="67"/>
        <v>0</v>
      </c>
    </row>
    <row r="791" spans="1:23" s="274" customFormat="1">
      <c r="A791" s="274">
        <v>26</v>
      </c>
      <c r="B791" s="274" t="e">
        <f>+'RT (26)'!#REF!</f>
        <v>#REF!</v>
      </c>
      <c r="C791" s="274" t="e">
        <f>+'RT (26)'!#REF!</f>
        <v>#REF!</v>
      </c>
      <c r="D791" s="274" t="e">
        <f>+'RT (26)'!#REF!</f>
        <v>#REF!</v>
      </c>
      <c r="E791" s="274" t="e">
        <f>+'RT (26)'!#REF!</f>
        <v>#REF!</v>
      </c>
      <c r="F791" s="274" t="e">
        <f>+'RT (26)'!#REF!</f>
        <v>#REF!</v>
      </c>
      <c r="G791" s="274">
        <f>+'RT (26)'!A15</f>
        <v>1</v>
      </c>
      <c r="H791" s="274" t="str">
        <f>+'RT (26)'!B15</f>
        <v>Corporate Income Tax (CIT)</v>
      </c>
      <c r="I791" s="274">
        <f>+'RT (26)'!C15</f>
        <v>0</v>
      </c>
      <c r="J791" s="274">
        <f>+'RT (26)'!D15</f>
        <v>37149130</v>
      </c>
      <c r="K791" s="274">
        <f>+'RT (26)'!E15</f>
        <v>0</v>
      </c>
      <c r="L791" s="274">
        <f>+'RT (26)'!F15</f>
        <v>37149130</v>
      </c>
      <c r="M791" s="274">
        <f>+'RT (26)'!G15</f>
        <v>0</v>
      </c>
      <c r="N791" s="274">
        <f>+'RT (26)'!H15</f>
        <v>0</v>
      </c>
      <c r="O791" s="274">
        <f>+'RT (26)'!I15</f>
        <v>0</v>
      </c>
      <c r="P791" s="274">
        <f>+'RT (26)'!J15</f>
        <v>0</v>
      </c>
      <c r="Q791" s="274">
        <f>+'RT (26)'!K15</f>
        <v>0</v>
      </c>
      <c r="R791" s="274">
        <f>+'RT (26)'!L15</f>
        <v>37149130</v>
      </c>
      <c r="S791" s="274" t="str">
        <f>+'RT (26)'!M15</f>
        <v>Tax not reported by the Govt Body</v>
      </c>
      <c r="T791" s="178">
        <f t="shared" si="64"/>
        <v>37149130</v>
      </c>
      <c r="U791" s="19">
        <f t="shared" si="65"/>
        <v>0</v>
      </c>
      <c r="V791" s="178">
        <f t="shared" si="66"/>
        <v>37149130</v>
      </c>
      <c r="W791" s="19">
        <f t="shared" si="67"/>
        <v>0</v>
      </c>
    </row>
    <row r="792" spans="1:23" s="274" customFormat="1">
      <c r="A792" s="274">
        <v>26</v>
      </c>
      <c r="B792" s="274" t="e">
        <f>+'RT (26)'!#REF!</f>
        <v>#REF!</v>
      </c>
      <c r="C792" s="274" t="e">
        <f>+'RT (26)'!#REF!</f>
        <v>#REF!</v>
      </c>
      <c r="D792" s="274" t="e">
        <f>+'RT (26)'!#REF!</f>
        <v>#REF!</v>
      </c>
      <c r="E792" s="274" t="e">
        <f>+'RT (26)'!#REF!</f>
        <v>#REF!</v>
      </c>
      <c r="F792" s="274" t="e">
        <f>+'RT (26)'!#REF!</f>
        <v>#REF!</v>
      </c>
      <c r="G792" s="274">
        <f>+'RT (26)'!A16</f>
        <v>2</v>
      </c>
      <c r="H792" s="274" t="str">
        <f>+'RT (26)'!B16</f>
        <v>Commercial Tax</v>
      </c>
      <c r="I792" s="274">
        <f>+'RT (26)'!C16</f>
        <v>0</v>
      </c>
      <c r="J792" s="274">
        <f>+'RT (26)'!D16</f>
        <v>0</v>
      </c>
      <c r="K792" s="274">
        <f>+'RT (26)'!E16</f>
        <v>0</v>
      </c>
      <c r="L792" s="274">
        <f>+'RT (26)'!F16</f>
        <v>0</v>
      </c>
      <c r="M792" s="274">
        <f>+'RT (26)'!G16</f>
        <v>0</v>
      </c>
      <c r="N792" s="274">
        <f>+'RT (26)'!H16</f>
        <v>0</v>
      </c>
      <c r="O792" s="274">
        <f>+'RT (26)'!I16</f>
        <v>0</v>
      </c>
      <c r="P792" s="274">
        <f>+'RT (26)'!J16</f>
        <v>0</v>
      </c>
      <c r="Q792" s="274">
        <f>+'RT (26)'!K16</f>
        <v>0</v>
      </c>
      <c r="R792" s="274">
        <f>+'RT (26)'!L16</f>
        <v>0</v>
      </c>
      <c r="S792" s="274">
        <f>+'RT (26)'!M16</f>
        <v>0</v>
      </c>
      <c r="T792" s="178">
        <f t="shared" si="64"/>
        <v>0</v>
      </c>
      <c r="U792" s="19">
        <f t="shared" si="65"/>
        <v>0</v>
      </c>
      <c r="V792" s="178">
        <f t="shared" si="66"/>
        <v>0</v>
      </c>
      <c r="W792" s="19">
        <f t="shared" si="67"/>
        <v>0</v>
      </c>
    </row>
    <row r="793" spans="1:23" s="274" customFormat="1">
      <c r="A793" s="274">
        <v>26</v>
      </c>
      <c r="B793" s="274" t="e">
        <f>+'RT (26)'!#REF!</f>
        <v>#REF!</v>
      </c>
      <c r="C793" s="274" t="e">
        <f>+'RT (26)'!#REF!</f>
        <v>#REF!</v>
      </c>
      <c r="D793" s="274" t="e">
        <f>+'RT (26)'!#REF!</f>
        <v>#REF!</v>
      </c>
      <c r="E793" s="274" t="e">
        <f>+'RT (26)'!#REF!</f>
        <v>#REF!</v>
      </c>
      <c r="F793" s="274" t="e">
        <f>+'RT (26)'!#REF!</f>
        <v>#REF!</v>
      </c>
      <c r="G793" s="274">
        <f>+'RT (26)'!A17</f>
        <v>3</v>
      </c>
      <c r="H793" s="274" t="str">
        <f>+'RT (26)'!B17</f>
        <v>Commercial Tax on Imports</v>
      </c>
      <c r="I793" s="274">
        <f>+'RT (26)'!C17</f>
        <v>0</v>
      </c>
      <c r="J793" s="274">
        <f>+'RT (26)'!D17</f>
        <v>34678361</v>
      </c>
      <c r="K793" s="274">
        <f>+'RT (26)'!E17</f>
        <v>0</v>
      </c>
      <c r="L793" s="274">
        <f>+'RT (26)'!F17</f>
        <v>34678361</v>
      </c>
      <c r="M793" s="274">
        <f>+'RT (26)'!G17</f>
        <v>0</v>
      </c>
      <c r="N793" s="274">
        <f>+'RT (26)'!H17</f>
        <v>0</v>
      </c>
      <c r="O793" s="274">
        <f>+'RT (26)'!I17</f>
        <v>0</v>
      </c>
      <c r="P793" s="274">
        <f>+'RT (26)'!J17</f>
        <v>0</v>
      </c>
      <c r="Q793" s="274">
        <f>+'RT (26)'!K17</f>
        <v>0</v>
      </c>
      <c r="R793" s="274">
        <f>+'RT (26)'!L17</f>
        <v>34678361</v>
      </c>
      <c r="S793" s="274" t="str">
        <f>+'RT (26)'!M17</f>
        <v>Tax not reported by the Govt Body</v>
      </c>
      <c r="T793" s="178">
        <f t="shared" si="64"/>
        <v>34678361</v>
      </c>
      <c r="U793" s="19">
        <f t="shared" si="65"/>
        <v>0</v>
      </c>
      <c r="V793" s="178">
        <f t="shared" si="66"/>
        <v>34678361</v>
      </c>
      <c r="W793" s="19">
        <f t="shared" si="67"/>
        <v>0</v>
      </c>
    </row>
    <row r="794" spans="1:23" s="274" customFormat="1">
      <c r="A794" s="274">
        <v>26</v>
      </c>
      <c r="B794" s="274" t="e">
        <f>+'RT (26)'!#REF!</f>
        <v>#REF!</v>
      </c>
      <c r="C794" s="274" t="e">
        <f>+'RT (26)'!#REF!</f>
        <v>#REF!</v>
      </c>
      <c r="D794" s="274" t="e">
        <f>+'RT (26)'!#REF!</f>
        <v>#REF!</v>
      </c>
      <c r="E794" s="274" t="e">
        <f>+'RT (26)'!#REF!</f>
        <v>#REF!</v>
      </c>
      <c r="F794" s="274" t="e">
        <f>+'RT (26)'!#REF!</f>
        <v>#REF!</v>
      </c>
      <c r="G794" s="274">
        <f>+'RT (26)'!A18</f>
        <v>4</v>
      </c>
      <c r="H794" s="274" t="str">
        <f>+'RT (26)'!B18</f>
        <v>Customs Duties</v>
      </c>
      <c r="I794" s="274">
        <f>+'RT (26)'!C18</f>
        <v>0</v>
      </c>
      <c r="J794" s="274">
        <f>+'RT (26)'!D18</f>
        <v>15632092</v>
      </c>
      <c r="K794" s="274">
        <f>+'RT (26)'!E18</f>
        <v>0</v>
      </c>
      <c r="L794" s="274">
        <f>+'RT (26)'!F18</f>
        <v>15632092</v>
      </c>
      <c r="M794" s="274">
        <f>+'RT (26)'!G18</f>
        <v>0</v>
      </c>
      <c r="N794" s="274">
        <f>+'RT (26)'!H18</f>
        <v>0</v>
      </c>
      <c r="O794" s="274">
        <f>+'RT (26)'!I18</f>
        <v>0</v>
      </c>
      <c r="P794" s="274">
        <f>+'RT (26)'!J18</f>
        <v>0</v>
      </c>
      <c r="Q794" s="274">
        <f>+'RT (26)'!K18</f>
        <v>0</v>
      </c>
      <c r="R794" s="274">
        <f>+'RT (26)'!L18</f>
        <v>15632092</v>
      </c>
      <c r="S794" s="274" t="str">
        <f>+'RT (26)'!M18</f>
        <v>Tax not reported by the Govt Body</v>
      </c>
      <c r="T794" s="178">
        <f t="shared" si="64"/>
        <v>15632092</v>
      </c>
      <c r="U794" s="19">
        <f t="shared" si="65"/>
        <v>0</v>
      </c>
      <c r="V794" s="178">
        <f t="shared" si="66"/>
        <v>15632092</v>
      </c>
      <c r="W794" s="19">
        <f t="shared" si="67"/>
        <v>0</v>
      </c>
    </row>
    <row r="795" spans="1:23" s="274" customFormat="1">
      <c r="A795" s="274">
        <v>26</v>
      </c>
      <c r="B795" s="274" t="e">
        <f>+'RT (26)'!#REF!</f>
        <v>#REF!</v>
      </c>
      <c r="C795" s="274" t="e">
        <f>+'RT (26)'!#REF!</f>
        <v>#REF!</v>
      </c>
      <c r="D795" s="274" t="e">
        <f>+'RT (26)'!#REF!</f>
        <v>#REF!</v>
      </c>
      <c r="E795" s="274" t="e">
        <f>+'RT (26)'!#REF!</f>
        <v>#REF!</v>
      </c>
      <c r="F795" s="274" t="e">
        <f>+'RT (26)'!#REF!</f>
        <v>#REF!</v>
      </c>
      <c r="G795" s="274">
        <f>+'RT (26)'!A19</f>
        <v>5</v>
      </c>
      <c r="H795" s="274" t="str">
        <f>+'RT (26)'!B19</f>
        <v>Stamp Duties</v>
      </c>
      <c r="I795" s="274">
        <f>+'RT (26)'!C19</f>
        <v>0</v>
      </c>
      <c r="J795" s="274">
        <f>+'RT (26)'!D19</f>
        <v>0</v>
      </c>
      <c r="K795" s="274">
        <f>+'RT (26)'!E19</f>
        <v>0</v>
      </c>
      <c r="L795" s="274">
        <f>+'RT (26)'!F19</f>
        <v>0</v>
      </c>
      <c r="M795" s="274">
        <f>+'RT (26)'!G19</f>
        <v>0</v>
      </c>
      <c r="N795" s="274">
        <f>+'RT (26)'!H19</f>
        <v>0</v>
      </c>
      <c r="O795" s="274">
        <f>+'RT (26)'!I19</f>
        <v>0</v>
      </c>
      <c r="P795" s="274">
        <f>+'RT (26)'!J19</f>
        <v>0</v>
      </c>
      <c r="Q795" s="274">
        <f>+'RT (26)'!K19</f>
        <v>0</v>
      </c>
      <c r="R795" s="274">
        <f>+'RT (26)'!L19</f>
        <v>0</v>
      </c>
      <c r="S795" s="274">
        <f>+'RT (26)'!M19</f>
        <v>0</v>
      </c>
      <c r="T795" s="178">
        <f t="shared" si="64"/>
        <v>0</v>
      </c>
      <c r="U795" s="19">
        <f t="shared" si="65"/>
        <v>0</v>
      </c>
      <c r="V795" s="178">
        <f t="shared" si="66"/>
        <v>0</v>
      </c>
      <c r="W795" s="19">
        <f t="shared" si="67"/>
        <v>0</v>
      </c>
    </row>
    <row r="796" spans="1:23" s="274" customFormat="1">
      <c r="A796" s="274">
        <v>26</v>
      </c>
      <c r="B796" s="274" t="e">
        <f>+'RT (26)'!#REF!</f>
        <v>#REF!</v>
      </c>
      <c r="C796" s="274" t="e">
        <f>+'RT (26)'!#REF!</f>
        <v>#REF!</v>
      </c>
      <c r="D796" s="274" t="e">
        <f>+'RT (26)'!#REF!</f>
        <v>#REF!</v>
      </c>
      <c r="E796" s="274" t="e">
        <f>+'RT (26)'!#REF!</f>
        <v>#REF!</v>
      </c>
      <c r="F796" s="274" t="e">
        <f>+'RT (26)'!#REF!</f>
        <v>#REF!</v>
      </c>
      <c r="G796" s="274">
        <f>+'RT (26)'!A20</f>
        <v>6</v>
      </c>
      <c r="H796" s="274" t="str">
        <f>+'RT (26)'!B20</f>
        <v>Capital Gains Tax</v>
      </c>
      <c r="I796" s="274">
        <f>+'RT (26)'!C20</f>
        <v>0</v>
      </c>
      <c r="J796" s="274">
        <f>+'RT (26)'!D20</f>
        <v>0</v>
      </c>
      <c r="K796" s="274">
        <f>+'RT (26)'!E20</f>
        <v>0</v>
      </c>
      <c r="L796" s="274">
        <f>+'RT (26)'!F20</f>
        <v>0</v>
      </c>
      <c r="M796" s="274">
        <f>+'RT (26)'!G20</f>
        <v>0</v>
      </c>
      <c r="N796" s="274">
        <f>+'RT (26)'!H20</f>
        <v>0</v>
      </c>
      <c r="O796" s="274">
        <f>+'RT (26)'!I20</f>
        <v>0</v>
      </c>
      <c r="P796" s="274">
        <f>+'RT (26)'!J20</f>
        <v>0</v>
      </c>
      <c r="Q796" s="274">
        <f>+'RT (26)'!K20</f>
        <v>0</v>
      </c>
      <c r="R796" s="274">
        <f>+'RT (26)'!L20</f>
        <v>0</v>
      </c>
      <c r="S796" s="274">
        <f>+'RT (26)'!M20</f>
        <v>0</v>
      </c>
      <c r="T796" s="178">
        <f t="shared" si="64"/>
        <v>0</v>
      </c>
      <c r="U796" s="19">
        <f t="shared" si="65"/>
        <v>0</v>
      </c>
      <c r="V796" s="178">
        <f t="shared" si="66"/>
        <v>0</v>
      </c>
      <c r="W796" s="19">
        <f t="shared" si="67"/>
        <v>0</v>
      </c>
    </row>
    <row r="797" spans="1:23" s="274" customFormat="1">
      <c r="A797" s="274">
        <v>26</v>
      </c>
      <c r="B797" s="274" t="e">
        <f>+'RT (26)'!#REF!</f>
        <v>#REF!</v>
      </c>
      <c r="C797" s="274" t="e">
        <f>+'RT (26)'!#REF!</f>
        <v>#REF!</v>
      </c>
      <c r="D797" s="274" t="e">
        <f>+'RT (26)'!#REF!</f>
        <v>#REF!</v>
      </c>
      <c r="E797" s="274" t="e">
        <f>+'RT (26)'!#REF!</f>
        <v>#REF!</v>
      </c>
      <c r="F797" s="274" t="e">
        <f>+'RT (26)'!#REF!</f>
        <v>#REF!</v>
      </c>
      <c r="G797" s="274">
        <f>+'RT (26)'!A21</f>
        <v>7</v>
      </c>
      <c r="H797" s="274" t="str">
        <f>+'RT (26)'!B21</f>
        <v>Withholding Tax</v>
      </c>
      <c r="I797" s="274">
        <f>+'RT (26)'!C21</f>
        <v>0</v>
      </c>
      <c r="J797" s="274">
        <f>+'RT (26)'!D21</f>
        <v>45711659</v>
      </c>
      <c r="K797" s="274">
        <f>+'RT (26)'!E21</f>
        <v>0</v>
      </c>
      <c r="L797" s="274">
        <f>+'RT (26)'!F21</f>
        <v>45711659</v>
      </c>
      <c r="M797" s="274">
        <f>+'RT (26)'!G21</f>
        <v>0</v>
      </c>
      <c r="N797" s="274">
        <f>+'RT (26)'!H21</f>
        <v>0</v>
      </c>
      <c r="O797" s="274">
        <f>+'RT (26)'!I21</f>
        <v>0</v>
      </c>
      <c r="P797" s="274">
        <f>+'RT (26)'!J21</f>
        <v>0</v>
      </c>
      <c r="Q797" s="274">
        <f>+'RT (26)'!K21</f>
        <v>0</v>
      </c>
      <c r="R797" s="274">
        <f>+'RT (26)'!L21</f>
        <v>45711659</v>
      </c>
      <c r="S797" s="274" t="str">
        <f>+'RT (26)'!M21</f>
        <v>Tax not reported by the Govt Body</v>
      </c>
      <c r="T797" s="178">
        <f t="shared" si="64"/>
        <v>45711659</v>
      </c>
      <c r="U797" s="19">
        <f t="shared" si="65"/>
        <v>0</v>
      </c>
      <c r="V797" s="178">
        <f t="shared" si="66"/>
        <v>45711659</v>
      </c>
      <c r="W797" s="19">
        <f t="shared" si="67"/>
        <v>0</v>
      </c>
    </row>
    <row r="798" spans="1:23" s="274" customFormat="1">
      <c r="A798" s="274">
        <v>26</v>
      </c>
      <c r="B798" s="274" t="e">
        <f>+'RT (26)'!#REF!</f>
        <v>#REF!</v>
      </c>
      <c r="C798" s="274" t="e">
        <f>+'RT (26)'!#REF!</f>
        <v>#REF!</v>
      </c>
      <c r="D798" s="274" t="e">
        <f>+'RT (26)'!#REF!</f>
        <v>#REF!</v>
      </c>
      <c r="E798" s="274" t="e">
        <f>+'RT (26)'!#REF!</f>
        <v>#REF!</v>
      </c>
      <c r="F798" s="274" t="e">
        <f>+'RT (26)'!#REF!</f>
        <v>#REF!</v>
      </c>
      <c r="G798" s="274">
        <f>+'RT (26)'!A22</f>
        <v>8</v>
      </c>
      <c r="H798" s="274" t="str">
        <f>+'RT (26)'!B22</f>
        <v>Other significant payments (&gt; 50,000 USD)</v>
      </c>
      <c r="I798" s="274">
        <f>+'RT (26)'!C22</f>
        <v>0</v>
      </c>
      <c r="J798" s="274">
        <f>+'RT (26)'!D22</f>
        <v>0</v>
      </c>
      <c r="K798" s="274">
        <f>+'RT (26)'!E22</f>
        <v>0</v>
      </c>
      <c r="L798" s="274">
        <f>+'RT (26)'!F22</f>
        <v>0</v>
      </c>
      <c r="M798" s="274">
        <f>+'RT (26)'!G22</f>
        <v>0</v>
      </c>
      <c r="N798" s="274">
        <f>+'RT (26)'!H22</f>
        <v>0</v>
      </c>
      <c r="O798" s="274">
        <f>+'RT (26)'!I22</f>
        <v>0</v>
      </c>
      <c r="P798" s="274">
        <f>+'RT (26)'!J22</f>
        <v>0</v>
      </c>
      <c r="Q798" s="274">
        <f>+'RT (26)'!K22</f>
        <v>0</v>
      </c>
      <c r="R798" s="274">
        <f>+'RT (26)'!L22</f>
        <v>0</v>
      </c>
      <c r="S798" s="274">
        <f>+'RT (26)'!M22</f>
        <v>0</v>
      </c>
      <c r="T798" s="178">
        <f t="shared" si="64"/>
        <v>0</v>
      </c>
      <c r="U798" s="19">
        <f t="shared" si="65"/>
        <v>0</v>
      </c>
      <c r="V798" s="178">
        <f t="shared" si="66"/>
        <v>0</v>
      </c>
      <c r="W798" s="19">
        <f t="shared" si="67"/>
        <v>0</v>
      </c>
    </row>
    <row r="799" spans="1:23" s="274" customFormat="1">
      <c r="A799" s="274">
        <v>26</v>
      </c>
      <c r="B799" s="274" t="e">
        <f>+'RT (26)'!#REF!</f>
        <v>#REF!</v>
      </c>
      <c r="C799" s="274" t="e">
        <f>+'RT (26)'!#REF!</f>
        <v>#REF!</v>
      </c>
      <c r="D799" s="274" t="e">
        <f>+'RT (26)'!#REF!</f>
        <v>#REF!</v>
      </c>
      <c r="E799" s="274" t="e">
        <f>+'RT (26)'!#REF!</f>
        <v>#REF!</v>
      </c>
      <c r="F799" s="274" t="e">
        <f>+'RT (26)'!#REF!</f>
        <v>#REF!</v>
      </c>
      <c r="G799" s="274">
        <f>+'RT (26)'!A23</f>
        <v>0</v>
      </c>
      <c r="H799" s="274" t="str">
        <f>+'RT (26)'!B23</f>
        <v>MoM (ME 1-ME 2-ME 3)</v>
      </c>
      <c r="I799" s="274">
        <f>+'RT (26)'!C23</f>
        <v>0</v>
      </c>
      <c r="J799" s="274">
        <f>+'RT (26)'!D23</f>
        <v>75800000</v>
      </c>
      <c r="K799" s="274">
        <f>+'RT (26)'!E23</f>
        <v>0</v>
      </c>
      <c r="L799" s="274">
        <f>+'RT (26)'!F23</f>
        <v>75800000</v>
      </c>
      <c r="M799" s="274">
        <f>+'RT (26)'!G23</f>
        <v>0</v>
      </c>
      <c r="N799" s="274">
        <f>+'RT (26)'!H23</f>
        <v>50700000</v>
      </c>
      <c r="O799" s="274">
        <f>+'RT (26)'!I23</f>
        <v>0</v>
      </c>
      <c r="P799" s="274">
        <f>+'RT (26)'!J23</f>
        <v>50700000</v>
      </c>
      <c r="Q799" s="274">
        <f>+'RT (26)'!K23</f>
        <v>0</v>
      </c>
      <c r="R799" s="274">
        <f>+'RT (26)'!L23</f>
        <v>25100000</v>
      </c>
      <c r="S799" s="274">
        <f>+'RT (26)'!M23</f>
        <v>0</v>
      </c>
      <c r="T799" s="178">
        <f t="shared" si="64"/>
        <v>25100000</v>
      </c>
      <c r="U799" s="19">
        <f t="shared" si="65"/>
        <v>0</v>
      </c>
      <c r="V799" s="178">
        <f t="shared" si="66"/>
        <v>25100000</v>
      </c>
      <c r="W799" s="19">
        <f t="shared" si="67"/>
        <v>0</v>
      </c>
    </row>
    <row r="800" spans="1:23" s="274" customFormat="1">
      <c r="A800" s="274">
        <v>26</v>
      </c>
      <c r="B800" s="274" t="e">
        <f>+'RT (26)'!#REF!</f>
        <v>#REF!</v>
      </c>
      <c r="C800" s="274" t="e">
        <f>+'RT (26)'!#REF!</f>
        <v>#REF!</v>
      </c>
      <c r="D800" s="274" t="e">
        <f>+'RT (26)'!#REF!</f>
        <v>#REF!</v>
      </c>
      <c r="E800" s="274" t="e">
        <f>+'RT (26)'!#REF!</f>
        <v>#REF!</v>
      </c>
      <c r="F800" s="274" t="e">
        <f>+'RT (26)'!#REF!</f>
        <v>#REF!</v>
      </c>
      <c r="G800" s="274">
        <f>+'RT (26)'!A24</f>
        <v>9</v>
      </c>
      <c r="H800" s="274" t="str">
        <f>+'RT (26)'!B24</f>
        <v>Royalties</v>
      </c>
      <c r="I800" s="274">
        <f>+'RT (26)'!C24</f>
        <v>0</v>
      </c>
      <c r="J800" s="274">
        <f>+'RT (26)'!D24</f>
        <v>0</v>
      </c>
      <c r="K800" s="274">
        <f>+'RT (26)'!E24</f>
        <v>0</v>
      </c>
      <c r="L800" s="274">
        <f>+'RT (26)'!F24</f>
        <v>0</v>
      </c>
      <c r="M800" s="274">
        <f>+'RT (26)'!G24</f>
        <v>0</v>
      </c>
      <c r="N800" s="274">
        <f>+'RT (26)'!H24</f>
        <v>0</v>
      </c>
      <c r="O800" s="274">
        <f>+'RT (26)'!I24</f>
        <v>0</v>
      </c>
      <c r="P800" s="274">
        <f>+'RT (26)'!J24</f>
        <v>0</v>
      </c>
      <c r="Q800" s="274">
        <f>+'RT (26)'!K24</f>
        <v>0</v>
      </c>
      <c r="R800" s="274">
        <f>+'RT (26)'!L24</f>
        <v>0</v>
      </c>
      <c r="S800" s="274">
        <f>+'RT (26)'!M24</f>
        <v>0</v>
      </c>
      <c r="T800" s="178">
        <f t="shared" si="64"/>
        <v>0</v>
      </c>
      <c r="U800" s="19">
        <f t="shared" si="65"/>
        <v>0</v>
      </c>
      <c r="V800" s="178">
        <f t="shared" si="66"/>
        <v>0</v>
      </c>
      <c r="W800" s="19">
        <f t="shared" si="67"/>
        <v>0</v>
      </c>
    </row>
    <row r="801" spans="1:23" s="274" customFormat="1">
      <c r="A801" s="274">
        <v>26</v>
      </c>
      <c r="B801" s="274" t="e">
        <f>+'RT (26)'!#REF!</f>
        <v>#REF!</v>
      </c>
      <c r="C801" s="274" t="e">
        <f>+'RT (26)'!#REF!</f>
        <v>#REF!</v>
      </c>
      <c r="D801" s="274" t="e">
        <f>+'RT (26)'!#REF!</f>
        <v>#REF!</v>
      </c>
      <c r="E801" s="274" t="e">
        <f>+'RT (26)'!#REF!</f>
        <v>#REF!</v>
      </c>
      <c r="F801" s="274" t="e">
        <f>+'RT (26)'!#REF!</f>
        <v>#REF!</v>
      </c>
      <c r="G801" s="274">
        <f>+'RT (26)'!A25</f>
        <v>10</v>
      </c>
      <c r="H801" s="274" t="str">
        <f>+'RT (26)'!B25</f>
        <v>Signature Bonus</v>
      </c>
      <c r="I801" s="274">
        <f>+'RT (26)'!C25</f>
        <v>0</v>
      </c>
      <c r="J801" s="274">
        <f>+'RT (26)'!D25</f>
        <v>50000000</v>
      </c>
      <c r="K801" s="274">
        <f>+'RT (26)'!E25</f>
        <v>0</v>
      </c>
      <c r="L801" s="274">
        <f>+'RT (26)'!F25</f>
        <v>50000000</v>
      </c>
      <c r="M801" s="274">
        <f>+'RT (26)'!G25</f>
        <v>0</v>
      </c>
      <c r="N801" s="274">
        <f>+'RT (26)'!H25</f>
        <v>0</v>
      </c>
      <c r="O801" s="274">
        <f>+'RT (26)'!I25</f>
        <v>0</v>
      </c>
      <c r="P801" s="274">
        <f>+'RT (26)'!J25</f>
        <v>0</v>
      </c>
      <c r="Q801" s="274">
        <f>+'RT (26)'!K25</f>
        <v>0</v>
      </c>
      <c r="R801" s="274">
        <f>+'RT (26)'!L25</f>
        <v>50000000</v>
      </c>
      <c r="S801" s="274" t="str">
        <f>+'RT (26)'!M25</f>
        <v>Tax not reported by the Govt Body</v>
      </c>
      <c r="T801" s="178">
        <f t="shared" si="64"/>
        <v>50000000</v>
      </c>
      <c r="U801" s="19">
        <f t="shared" si="65"/>
        <v>0</v>
      </c>
      <c r="V801" s="178">
        <f t="shared" si="66"/>
        <v>50000000</v>
      </c>
      <c r="W801" s="19">
        <f t="shared" si="67"/>
        <v>0</v>
      </c>
    </row>
    <row r="802" spans="1:23" s="274" customFormat="1">
      <c r="A802" s="274">
        <v>26</v>
      </c>
      <c r="B802" s="274" t="e">
        <f>+'RT (26)'!#REF!</f>
        <v>#REF!</v>
      </c>
      <c r="C802" s="274" t="e">
        <f>+'RT (26)'!#REF!</f>
        <v>#REF!</v>
      </c>
      <c r="D802" s="274" t="e">
        <f>+'RT (26)'!#REF!</f>
        <v>#REF!</v>
      </c>
      <c r="E802" s="274" t="e">
        <f>+'RT (26)'!#REF!</f>
        <v>#REF!</v>
      </c>
      <c r="F802" s="274" t="e">
        <f>+'RT (26)'!#REF!</f>
        <v>#REF!</v>
      </c>
      <c r="G802" s="274">
        <f>+'RT (26)'!A26</f>
        <v>11</v>
      </c>
      <c r="H802" s="274" t="str">
        <f>+'RT (26)'!B26</f>
        <v>Production Split</v>
      </c>
      <c r="I802" s="274">
        <f>+'RT (26)'!C26</f>
        <v>0</v>
      </c>
      <c r="J802" s="274">
        <f>+'RT (26)'!D26</f>
        <v>0</v>
      </c>
      <c r="K802" s="274">
        <f>+'RT (26)'!E26</f>
        <v>0</v>
      </c>
      <c r="L802" s="274">
        <f>+'RT (26)'!F26</f>
        <v>0</v>
      </c>
      <c r="M802" s="274">
        <f>+'RT (26)'!G26</f>
        <v>0</v>
      </c>
      <c r="N802" s="274">
        <f>+'RT (26)'!H26</f>
        <v>0</v>
      </c>
      <c r="O802" s="274">
        <f>+'RT (26)'!I26</f>
        <v>0</v>
      </c>
      <c r="P802" s="274">
        <f>+'RT (26)'!J26</f>
        <v>0</v>
      </c>
      <c r="Q802" s="274">
        <f>+'RT (26)'!K26</f>
        <v>0</v>
      </c>
      <c r="R802" s="274">
        <f>+'RT (26)'!L26</f>
        <v>0</v>
      </c>
      <c r="S802" s="274">
        <f>+'RT (26)'!M26</f>
        <v>0</v>
      </c>
      <c r="T802" s="178">
        <f t="shared" si="64"/>
        <v>0</v>
      </c>
      <c r="U802" s="19">
        <f t="shared" si="65"/>
        <v>0</v>
      </c>
      <c r="V802" s="178">
        <f t="shared" si="66"/>
        <v>0</v>
      </c>
      <c r="W802" s="19">
        <f t="shared" si="67"/>
        <v>0</v>
      </c>
    </row>
    <row r="803" spans="1:23" s="274" customFormat="1">
      <c r="A803" s="274">
        <v>26</v>
      </c>
      <c r="B803" s="274" t="e">
        <f>+'RT (26)'!#REF!</f>
        <v>#REF!</v>
      </c>
      <c r="C803" s="274" t="e">
        <f>+'RT (26)'!#REF!</f>
        <v>#REF!</v>
      </c>
      <c r="D803" s="274" t="e">
        <f>+'RT (26)'!#REF!</f>
        <v>#REF!</v>
      </c>
      <c r="E803" s="274" t="e">
        <f>+'RT (26)'!#REF!</f>
        <v>#REF!</v>
      </c>
      <c r="F803" s="274" t="e">
        <f>+'RT (26)'!#REF!</f>
        <v>#REF!</v>
      </c>
      <c r="G803" s="274">
        <f>+'RT (26)'!A27</f>
        <v>12</v>
      </c>
      <c r="H803" s="274" t="str">
        <f>+'RT (26)'!B27</f>
        <v>Dead Rent Fees</v>
      </c>
      <c r="I803" s="274">
        <f>+'RT (26)'!C27</f>
        <v>0</v>
      </c>
      <c r="J803" s="274">
        <f>+'RT (26)'!D27</f>
        <v>25350000</v>
      </c>
      <c r="K803" s="274">
        <f>+'RT (26)'!E27</f>
        <v>0</v>
      </c>
      <c r="L803" s="274">
        <f>+'RT (26)'!F27</f>
        <v>25350000</v>
      </c>
      <c r="M803" s="274">
        <f>+'RT (26)'!G27</f>
        <v>0</v>
      </c>
      <c r="N803" s="274">
        <f>+'RT (26)'!H27</f>
        <v>50700000</v>
      </c>
      <c r="O803" s="274">
        <f>+'RT (26)'!I27</f>
        <v>0</v>
      </c>
      <c r="P803" s="274">
        <f>+'RT (26)'!J27</f>
        <v>50700000</v>
      </c>
      <c r="Q803" s="274">
        <f>+'RT (26)'!K27</f>
        <v>0</v>
      </c>
      <c r="R803" s="274">
        <f>+'RT (26)'!L27</f>
        <v>-25350000</v>
      </c>
      <c r="S803" s="274" t="str">
        <f>+'RT (26)'!M27</f>
        <v>Tax not reported by the extractive company</v>
      </c>
      <c r="T803" s="178">
        <f t="shared" si="64"/>
        <v>0</v>
      </c>
      <c r="U803" s="19">
        <f t="shared" si="65"/>
        <v>-25350000</v>
      </c>
      <c r="V803" s="178">
        <f t="shared" si="66"/>
        <v>0</v>
      </c>
      <c r="W803" s="19">
        <f t="shared" si="67"/>
        <v>-25350000</v>
      </c>
    </row>
    <row r="804" spans="1:23" s="274" customFormat="1">
      <c r="A804" s="274">
        <v>26</v>
      </c>
      <c r="B804" s="274" t="e">
        <f>+'RT (26)'!#REF!</f>
        <v>#REF!</v>
      </c>
      <c r="C804" s="274" t="e">
        <f>+'RT (26)'!#REF!</f>
        <v>#REF!</v>
      </c>
      <c r="D804" s="274" t="e">
        <f>+'RT (26)'!#REF!</f>
        <v>#REF!</v>
      </c>
      <c r="E804" s="274" t="e">
        <f>+'RT (26)'!#REF!</f>
        <v>#REF!</v>
      </c>
      <c r="F804" s="274" t="e">
        <f>+'RT (26)'!#REF!</f>
        <v>#REF!</v>
      </c>
      <c r="G804" s="274">
        <f>+'RT (26)'!A28</f>
        <v>13</v>
      </c>
      <c r="H804" s="274" t="str">
        <f>+'RT (26)'!B28</f>
        <v>Licence Fees</v>
      </c>
      <c r="I804" s="274">
        <f>+'RT (26)'!C28</f>
        <v>0</v>
      </c>
      <c r="J804" s="274">
        <f>+'RT (26)'!D28</f>
        <v>450000</v>
      </c>
      <c r="K804" s="274">
        <f>+'RT (26)'!E28</f>
        <v>0</v>
      </c>
      <c r="L804" s="274">
        <f>+'RT (26)'!F28</f>
        <v>450000</v>
      </c>
      <c r="M804" s="274">
        <f>+'RT (26)'!G28</f>
        <v>0</v>
      </c>
      <c r="N804" s="274">
        <f>+'RT (26)'!H28</f>
        <v>0</v>
      </c>
      <c r="O804" s="274">
        <f>+'RT (26)'!I28</f>
        <v>0</v>
      </c>
      <c r="P804" s="274">
        <f>+'RT (26)'!J28</f>
        <v>0</v>
      </c>
      <c r="Q804" s="274">
        <f>+'RT (26)'!K28</f>
        <v>0</v>
      </c>
      <c r="R804" s="274">
        <f>+'RT (26)'!L28</f>
        <v>450000</v>
      </c>
      <c r="S804" s="274" t="str">
        <f>+'RT (26)'!M28</f>
        <v>Not material difference</v>
      </c>
      <c r="T804" s="178">
        <f t="shared" si="64"/>
        <v>450000</v>
      </c>
      <c r="U804" s="19">
        <f t="shared" si="65"/>
        <v>0</v>
      </c>
      <c r="V804" s="178">
        <f t="shared" si="66"/>
        <v>450000</v>
      </c>
      <c r="W804" s="19">
        <f t="shared" si="67"/>
        <v>0</v>
      </c>
    </row>
    <row r="805" spans="1:23" s="274" customFormat="1">
      <c r="A805" s="274">
        <v>26</v>
      </c>
      <c r="B805" s="274" t="e">
        <f>+'RT (26)'!#REF!</f>
        <v>#REF!</v>
      </c>
      <c r="C805" s="274" t="e">
        <f>+'RT (26)'!#REF!</f>
        <v>#REF!</v>
      </c>
      <c r="D805" s="274" t="e">
        <f>+'RT (26)'!#REF!</f>
        <v>#REF!</v>
      </c>
      <c r="E805" s="274" t="e">
        <f>+'RT (26)'!#REF!</f>
        <v>#REF!</v>
      </c>
      <c r="F805" s="274" t="e">
        <f>+'RT (26)'!#REF!</f>
        <v>#REF!</v>
      </c>
      <c r="G805" s="274">
        <f>+'RT (26)'!A29</f>
        <v>14</v>
      </c>
      <c r="H805" s="274" t="str">
        <f>+'RT (26)'!B29</f>
        <v>Dividends</v>
      </c>
      <c r="I805" s="274">
        <f>+'RT (26)'!C29</f>
        <v>0</v>
      </c>
      <c r="J805" s="274">
        <f>+'RT (26)'!D29</f>
        <v>0</v>
      </c>
      <c r="K805" s="274">
        <f>+'RT (26)'!E29</f>
        <v>0</v>
      </c>
      <c r="L805" s="274">
        <f>+'RT (26)'!F29</f>
        <v>0</v>
      </c>
      <c r="M805" s="274">
        <f>+'RT (26)'!G29</f>
        <v>0</v>
      </c>
      <c r="N805" s="274">
        <f>+'RT (26)'!H29</f>
        <v>0</v>
      </c>
      <c r="O805" s="274">
        <f>+'RT (26)'!I29</f>
        <v>0</v>
      </c>
      <c r="P805" s="274">
        <f>+'RT (26)'!J29</f>
        <v>0</v>
      </c>
      <c r="Q805" s="274">
        <f>+'RT (26)'!K29</f>
        <v>0</v>
      </c>
      <c r="R805" s="274">
        <f>+'RT (26)'!L29</f>
        <v>0</v>
      </c>
      <c r="S805" s="274">
        <f>+'RT (26)'!M29</f>
        <v>0</v>
      </c>
      <c r="T805" s="178">
        <f t="shared" si="64"/>
        <v>0</v>
      </c>
      <c r="U805" s="19">
        <f t="shared" si="65"/>
        <v>0</v>
      </c>
      <c r="V805" s="178">
        <f t="shared" si="66"/>
        <v>0</v>
      </c>
      <c r="W805" s="19">
        <f t="shared" si="67"/>
        <v>0</v>
      </c>
    </row>
    <row r="806" spans="1:23" s="274" customFormat="1">
      <c r="A806" s="274">
        <v>26</v>
      </c>
      <c r="B806" s="274" t="e">
        <f>+'RT (26)'!#REF!</f>
        <v>#REF!</v>
      </c>
      <c r="C806" s="274" t="e">
        <f>+'RT (26)'!#REF!</f>
        <v>#REF!</v>
      </c>
      <c r="D806" s="274" t="e">
        <f>+'RT (26)'!#REF!</f>
        <v>#REF!</v>
      </c>
      <c r="E806" s="274" t="e">
        <f>+'RT (26)'!#REF!</f>
        <v>#REF!</v>
      </c>
      <c r="F806" s="274" t="e">
        <f>+'RT (26)'!#REF!</f>
        <v>#REF!</v>
      </c>
      <c r="G806" s="274">
        <f>+'RT (26)'!A30</f>
        <v>15</v>
      </c>
      <c r="H806" s="274" t="str">
        <f>+'RT (26)'!B30</f>
        <v>Land rental fees</v>
      </c>
      <c r="I806" s="274">
        <f>+'RT (26)'!C30</f>
        <v>0</v>
      </c>
      <c r="J806" s="274">
        <f>+'RT (26)'!D30</f>
        <v>0</v>
      </c>
      <c r="K806" s="274">
        <f>+'RT (26)'!E30</f>
        <v>0</v>
      </c>
      <c r="L806" s="274">
        <f>+'RT (26)'!F30</f>
        <v>0</v>
      </c>
      <c r="M806" s="274">
        <f>+'RT (26)'!G30</f>
        <v>0</v>
      </c>
      <c r="N806" s="274">
        <f>+'RT (26)'!H30</f>
        <v>0</v>
      </c>
      <c r="O806" s="274">
        <f>+'RT (26)'!I30</f>
        <v>0</v>
      </c>
      <c r="P806" s="274">
        <f>+'RT (26)'!J30</f>
        <v>0</v>
      </c>
      <c r="Q806" s="274">
        <f>+'RT (26)'!K30</f>
        <v>0</v>
      </c>
      <c r="R806" s="274">
        <f>+'RT (26)'!L30</f>
        <v>0</v>
      </c>
      <c r="S806" s="274">
        <f>+'RT (26)'!M30</f>
        <v>0</v>
      </c>
      <c r="T806" s="178">
        <f t="shared" si="64"/>
        <v>0</v>
      </c>
      <c r="U806" s="19">
        <f t="shared" si="65"/>
        <v>0</v>
      </c>
      <c r="V806" s="178">
        <f t="shared" si="66"/>
        <v>0</v>
      </c>
      <c r="W806" s="19">
        <f t="shared" si="67"/>
        <v>0</v>
      </c>
    </row>
    <row r="807" spans="1:23" s="274" customFormat="1">
      <c r="A807" s="274">
        <v>26</v>
      </c>
      <c r="B807" s="274" t="e">
        <f>+'RT (26)'!#REF!</f>
        <v>#REF!</v>
      </c>
      <c r="C807" s="274" t="e">
        <f>+'RT (26)'!#REF!</f>
        <v>#REF!</v>
      </c>
      <c r="D807" s="274" t="e">
        <f>+'RT (26)'!#REF!</f>
        <v>#REF!</v>
      </c>
      <c r="E807" s="274" t="e">
        <f>+'RT (26)'!#REF!</f>
        <v>#REF!</v>
      </c>
      <c r="F807" s="274" t="e">
        <f>+'RT (26)'!#REF!</f>
        <v>#REF!</v>
      </c>
      <c r="G807" s="274">
        <f>+'RT (26)'!A31</f>
        <v>16</v>
      </c>
      <c r="H807" s="274" t="str">
        <f>+'RT (26)'!B31</f>
        <v>Environmental / Plantation fees</v>
      </c>
      <c r="I807" s="274">
        <f>+'RT (26)'!C31</f>
        <v>0</v>
      </c>
      <c r="J807" s="274">
        <f>+'RT (26)'!D31</f>
        <v>0</v>
      </c>
      <c r="K807" s="274">
        <f>+'RT (26)'!E31</f>
        <v>0</v>
      </c>
      <c r="L807" s="274">
        <f>+'RT (26)'!F31</f>
        <v>0</v>
      </c>
      <c r="M807" s="274">
        <f>+'RT (26)'!G31</f>
        <v>0</v>
      </c>
      <c r="N807" s="274">
        <f>+'RT (26)'!H31</f>
        <v>0</v>
      </c>
      <c r="O807" s="274">
        <f>+'RT (26)'!I31</f>
        <v>0</v>
      </c>
      <c r="P807" s="274">
        <f>+'RT (26)'!J31</f>
        <v>0</v>
      </c>
      <c r="Q807" s="274">
        <f>+'RT (26)'!K31</f>
        <v>0</v>
      </c>
      <c r="R807" s="274">
        <f>+'RT (26)'!L31</f>
        <v>0</v>
      </c>
      <c r="S807" s="274">
        <f>+'RT (26)'!M31</f>
        <v>0</v>
      </c>
      <c r="T807" s="178">
        <f t="shared" si="64"/>
        <v>0</v>
      </c>
      <c r="U807" s="19">
        <f t="shared" si="65"/>
        <v>0</v>
      </c>
      <c r="V807" s="178">
        <f t="shared" si="66"/>
        <v>0</v>
      </c>
      <c r="W807" s="19">
        <f t="shared" si="67"/>
        <v>0</v>
      </c>
    </row>
    <row r="808" spans="1:23" s="274" customFormat="1">
      <c r="A808" s="274">
        <v>26</v>
      </c>
      <c r="B808" s="274" t="e">
        <f>+'RT (26)'!#REF!</f>
        <v>#REF!</v>
      </c>
      <c r="C808" s="274" t="e">
        <f>+'RT (26)'!#REF!</f>
        <v>#REF!</v>
      </c>
      <c r="D808" s="274" t="e">
        <f>+'RT (26)'!#REF!</f>
        <v>#REF!</v>
      </c>
      <c r="E808" s="274" t="e">
        <f>+'RT (26)'!#REF!</f>
        <v>#REF!</v>
      </c>
      <c r="F808" s="274" t="e">
        <f>+'RT (26)'!#REF!</f>
        <v>#REF!</v>
      </c>
      <c r="G808" s="274">
        <f>+'RT (26)'!A32</f>
        <v>17</v>
      </c>
      <c r="H808" s="274" t="str">
        <f>+'RT (26)'!B32</f>
        <v>Other significant payments (&gt; 50,000 USD)</v>
      </c>
      <c r="I808" s="274">
        <f>+'RT (26)'!C32</f>
        <v>0</v>
      </c>
      <c r="J808" s="274">
        <f>+'RT (26)'!D32</f>
        <v>0</v>
      </c>
      <c r="K808" s="274">
        <f>+'RT (26)'!E32</f>
        <v>0</v>
      </c>
      <c r="L808" s="274">
        <f>+'RT (26)'!F32</f>
        <v>0</v>
      </c>
      <c r="M808" s="274">
        <f>+'RT (26)'!G32</f>
        <v>0</v>
      </c>
      <c r="N808" s="274">
        <f>+'RT (26)'!H32</f>
        <v>0</v>
      </c>
      <c r="O808" s="274">
        <f>+'RT (26)'!I32</f>
        <v>0</v>
      </c>
      <c r="P808" s="274">
        <f>+'RT (26)'!J32</f>
        <v>0</v>
      </c>
      <c r="Q808" s="274">
        <f>+'RT (26)'!K32</f>
        <v>0</v>
      </c>
      <c r="R808" s="274">
        <f>+'RT (26)'!L32</f>
        <v>0</v>
      </c>
      <c r="S808" s="274">
        <f>+'RT (26)'!M32</f>
        <v>0</v>
      </c>
      <c r="T808" s="178">
        <f t="shared" si="64"/>
        <v>0</v>
      </c>
      <c r="U808" s="19">
        <f t="shared" si="65"/>
        <v>0</v>
      </c>
      <c r="V808" s="178">
        <f t="shared" si="66"/>
        <v>0</v>
      </c>
      <c r="W808" s="19">
        <f t="shared" si="67"/>
        <v>0</v>
      </c>
    </row>
    <row r="809" spans="1:23" s="274" customFormat="1">
      <c r="A809" s="274">
        <v>26</v>
      </c>
      <c r="B809" s="274" t="e">
        <f>+'RT (26)'!#REF!</f>
        <v>#REF!</v>
      </c>
      <c r="C809" s="274" t="e">
        <f>+'RT (26)'!#REF!</f>
        <v>#REF!</v>
      </c>
      <c r="D809" s="274" t="e">
        <f>+'RT (26)'!#REF!</f>
        <v>#REF!</v>
      </c>
      <c r="E809" s="274" t="e">
        <f>+'RT (26)'!#REF!</f>
        <v>#REF!</v>
      </c>
      <c r="F809" s="274" t="e">
        <f>+'RT (26)'!#REF!</f>
        <v>#REF!</v>
      </c>
      <c r="G809" s="274">
        <f>+'RT (26)'!A33</f>
        <v>0</v>
      </c>
      <c r="H809" s="274">
        <f>+'RT (26)'!B33</f>
        <v>0</v>
      </c>
      <c r="I809" s="274">
        <f>+'RT (26)'!C33</f>
        <v>0</v>
      </c>
      <c r="J809" s="274">
        <f>+'RT (26)'!D33</f>
        <v>0</v>
      </c>
      <c r="K809" s="274">
        <f>+'RT (26)'!E33</f>
        <v>0</v>
      </c>
      <c r="L809" s="274">
        <f>+'RT (26)'!F33</f>
        <v>0</v>
      </c>
      <c r="M809" s="274">
        <f>+'RT (26)'!G33</f>
        <v>0</v>
      </c>
      <c r="N809" s="274">
        <f>+'RT (26)'!H33</f>
        <v>0</v>
      </c>
      <c r="O809" s="274">
        <f>+'RT (26)'!I33</f>
        <v>0</v>
      </c>
      <c r="P809" s="274">
        <f>+'RT (26)'!J33</f>
        <v>0</v>
      </c>
      <c r="Q809" s="274">
        <f>+'RT (26)'!K33</f>
        <v>0</v>
      </c>
      <c r="R809" s="274">
        <f>+'RT (26)'!L33</f>
        <v>0</v>
      </c>
      <c r="S809" s="274">
        <f>+'RT (26)'!M33</f>
        <v>0</v>
      </c>
      <c r="T809" s="178">
        <f t="shared" si="64"/>
        <v>0</v>
      </c>
      <c r="U809" s="19">
        <f t="shared" si="65"/>
        <v>0</v>
      </c>
      <c r="V809" s="178">
        <f t="shared" si="66"/>
        <v>0</v>
      </c>
      <c r="W809" s="19">
        <f t="shared" si="67"/>
        <v>0</v>
      </c>
    </row>
    <row r="810" spans="1:23" s="274" customFormat="1">
      <c r="A810" s="274">
        <v>26</v>
      </c>
      <c r="B810" s="274" t="e">
        <f>+'RT (26)'!#REF!</f>
        <v>#REF!</v>
      </c>
      <c r="C810" s="274" t="e">
        <f>+'RT (26)'!#REF!</f>
        <v>#REF!</v>
      </c>
      <c r="D810" s="274" t="e">
        <f>+'RT (26)'!#REF!</f>
        <v>#REF!</v>
      </c>
      <c r="E810" s="274" t="e">
        <f>+'RT (26)'!#REF!</f>
        <v>#REF!</v>
      </c>
      <c r="F810" s="274" t="e">
        <f>+'RT (26)'!#REF!</f>
        <v>#REF!</v>
      </c>
      <c r="G810" s="274">
        <f>+'RT (26)'!A34</f>
        <v>0</v>
      </c>
      <c r="H810" s="274">
        <f>+'RT (26)'!B34</f>
        <v>0</v>
      </c>
      <c r="I810" s="274">
        <f>+'RT (26)'!C34</f>
        <v>0</v>
      </c>
      <c r="J810" s="274">
        <f>+'RT (26)'!D34</f>
        <v>0</v>
      </c>
      <c r="K810" s="274">
        <f>+'RT (26)'!E34</f>
        <v>0</v>
      </c>
      <c r="L810" s="274">
        <f>+'RT (26)'!F34</f>
        <v>0</v>
      </c>
      <c r="M810" s="274">
        <f>+'RT (26)'!G34</f>
        <v>0</v>
      </c>
      <c r="N810" s="274">
        <f>+'RT (26)'!H34</f>
        <v>0</v>
      </c>
      <c r="O810" s="274">
        <f>+'RT (26)'!I34</f>
        <v>0</v>
      </c>
      <c r="P810" s="274">
        <f>+'RT (26)'!J34</f>
        <v>0</v>
      </c>
      <c r="Q810" s="274">
        <f>+'RT (26)'!K34</f>
        <v>0</v>
      </c>
      <c r="R810" s="274">
        <f>+'RT (26)'!L34</f>
        <v>0</v>
      </c>
      <c r="S810" s="274">
        <f>+'RT (26)'!M34</f>
        <v>0</v>
      </c>
      <c r="T810" s="178">
        <f t="shared" si="64"/>
        <v>0</v>
      </c>
      <c r="U810" s="19">
        <f t="shared" si="65"/>
        <v>0</v>
      </c>
      <c r="V810" s="178">
        <f t="shared" si="66"/>
        <v>0</v>
      </c>
      <c r="W810" s="19">
        <f t="shared" si="67"/>
        <v>0</v>
      </c>
    </row>
    <row r="811" spans="1:23" s="274" customFormat="1">
      <c r="A811" s="274">
        <v>26</v>
      </c>
      <c r="B811" s="274" t="e">
        <f>+'RT (26)'!#REF!</f>
        <v>#REF!</v>
      </c>
      <c r="C811" s="274" t="e">
        <f>+'RT (26)'!#REF!</f>
        <v>#REF!</v>
      </c>
      <c r="D811" s="274" t="e">
        <f>+'RT (26)'!#REF!</f>
        <v>#REF!</v>
      </c>
      <c r="E811" s="274" t="e">
        <f>+'RT (26)'!#REF!</f>
        <v>#REF!</v>
      </c>
      <c r="F811" s="274" t="e">
        <f>+'RT (26)'!#REF!</f>
        <v>#REF!</v>
      </c>
      <c r="G811" s="274">
        <f>+'RT (26)'!A35</f>
        <v>0</v>
      </c>
      <c r="H811" s="274">
        <f>+'RT (26)'!B35</f>
        <v>0</v>
      </c>
      <c r="I811" s="274">
        <f>+'RT (26)'!C35</f>
        <v>0</v>
      </c>
      <c r="J811" s="274">
        <f>+'RT (26)'!D35</f>
        <v>0</v>
      </c>
      <c r="K811" s="274">
        <f>+'RT (26)'!E35</f>
        <v>0</v>
      </c>
      <c r="L811" s="274">
        <f>+'RT (26)'!F35</f>
        <v>0</v>
      </c>
      <c r="M811" s="274">
        <f>+'RT (26)'!G35</f>
        <v>0</v>
      </c>
      <c r="N811" s="274">
        <f>+'RT (26)'!H35</f>
        <v>0</v>
      </c>
      <c r="O811" s="274">
        <f>+'RT (26)'!I35</f>
        <v>0</v>
      </c>
      <c r="P811" s="274">
        <f>+'RT (26)'!J35</f>
        <v>0</v>
      </c>
      <c r="Q811" s="274">
        <f>+'RT (26)'!K35</f>
        <v>0</v>
      </c>
      <c r="R811" s="274">
        <f>+'RT (26)'!L35</f>
        <v>0</v>
      </c>
      <c r="S811" s="274">
        <f>+'RT (26)'!M35</f>
        <v>0</v>
      </c>
      <c r="T811" s="178">
        <f t="shared" si="64"/>
        <v>0</v>
      </c>
      <c r="U811" s="19">
        <f t="shared" si="65"/>
        <v>0</v>
      </c>
      <c r="V811" s="178">
        <f t="shared" si="66"/>
        <v>0</v>
      </c>
      <c r="W811" s="19">
        <f t="shared" si="67"/>
        <v>0</v>
      </c>
    </row>
    <row r="812" spans="1:23" s="274" customFormat="1">
      <c r="A812" s="274">
        <v>26</v>
      </c>
      <c r="B812" s="274" t="e">
        <f>+'RT (26)'!#REF!</f>
        <v>#REF!</v>
      </c>
      <c r="C812" s="274" t="e">
        <f>+'RT (26)'!#REF!</f>
        <v>#REF!</v>
      </c>
      <c r="D812" s="274" t="e">
        <f>+'RT (26)'!#REF!</f>
        <v>#REF!</v>
      </c>
      <c r="E812" s="274" t="e">
        <f>+'RT (26)'!#REF!</f>
        <v>#REF!</v>
      </c>
      <c r="F812" s="274" t="e">
        <f>+'RT (26)'!#REF!</f>
        <v>#REF!</v>
      </c>
      <c r="G812" s="274">
        <f>+'RT (26)'!A36</f>
        <v>0</v>
      </c>
      <c r="H812" s="274" t="str">
        <f>+'RT (26)'!B36</f>
        <v>States/regions</v>
      </c>
      <c r="I812" s="274">
        <f>+'RT (26)'!C36</f>
        <v>0</v>
      </c>
      <c r="J812" s="274">
        <f>+'RT (26)'!D36</f>
        <v>115168300</v>
      </c>
      <c r="K812" s="274">
        <f>+'RT (26)'!E36</f>
        <v>0</v>
      </c>
      <c r="L812" s="274">
        <f>+'RT (26)'!F36</f>
        <v>115168300</v>
      </c>
      <c r="M812" s="274">
        <f>+'RT (26)'!G36</f>
        <v>0</v>
      </c>
      <c r="N812" s="274">
        <f>+'RT (26)'!H36</f>
        <v>0</v>
      </c>
      <c r="O812" s="274">
        <f>+'RT (26)'!I36</f>
        <v>0</v>
      </c>
      <c r="P812" s="274">
        <f>+'RT (26)'!J36</f>
        <v>0</v>
      </c>
      <c r="Q812" s="274">
        <f>+'RT (26)'!K36</f>
        <v>0</v>
      </c>
      <c r="R812" s="274">
        <f>+'RT (26)'!L36</f>
        <v>115168300</v>
      </c>
      <c r="S812" s="274">
        <f>+'RT (26)'!M36</f>
        <v>0</v>
      </c>
      <c r="T812" s="178">
        <f t="shared" si="64"/>
        <v>115168300</v>
      </c>
      <c r="U812" s="19">
        <f t="shared" si="65"/>
        <v>0</v>
      </c>
      <c r="V812" s="178">
        <f t="shared" si="66"/>
        <v>115168300</v>
      </c>
      <c r="W812" s="19">
        <f t="shared" si="67"/>
        <v>0</v>
      </c>
    </row>
    <row r="813" spans="1:23" s="274" customFormat="1">
      <c r="A813" s="274">
        <v>26</v>
      </c>
      <c r="B813" s="274" t="e">
        <f>+'RT (26)'!#REF!</f>
        <v>#REF!</v>
      </c>
      <c r="C813" s="274" t="e">
        <f>+'RT (26)'!#REF!</f>
        <v>#REF!</v>
      </c>
      <c r="D813" s="274" t="e">
        <f>+'RT (26)'!#REF!</f>
        <v>#REF!</v>
      </c>
      <c r="E813" s="274" t="e">
        <f>+'RT (26)'!#REF!</f>
        <v>#REF!</v>
      </c>
      <c r="F813" s="274" t="e">
        <f>+'RT (26)'!#REF!</f>
        <v>#REF!</v>
      </c>
      <c r="G813" s="274">
        <f>+'RT (26)'!A37</f>
        <v>18</v>
      </c>
      <c r="H813" s="274" t="str">
        <f>+'RT (26)'!B37</f>
        <v>Contribution to the State/region social development fund</v>
      </c>
      <c r="I813" s="274">
        <f>+'RT (26)'!C37</f>
        <v>0</v>
      </c>
      <c r="J813" s="274">
        <f>+'RT (26)'!D37</f>
        <v>115168300</v>
      </c>
      <c r="K813" s="274">
        <f>+'RT (26)'!E37</f>
        <v>0</v>
      </c>
      <c r="L813" s="274">
        <f>+'RT (26)'!F37</f>
        <v>115168300</v>
      </c>
      <c r="M813" s="274">
        <f>+'RT (26)'!G37</f>
        <v>0</v>
      </c>
      <c r="N813" s="274">
        <f>+'RT (26)'!H37</f>
        <v>0</v>
      </c>
      <c r="O813" s="274">
        <f>+'RT (26)'!I37</f>
        <v>0</v>
      </c>
      <c r="P813" s="274">
        <f>+'RT (26)'!J37</f>
        <v>0</v>
      </c>
      <c r="Q813" s="274">
        <f>+'RT (26)'!K37</f>
        <v>0</v>
      </c>
      <c r="R813" s="274">
        <f>+'RT (26)'!L37</f>
        <v>115168300</v>
      </c>
      <c r="S813" s="274" t="str">
        <f>+'RT (26)'!M37</f>
        <v>Tax not reported by the Govt Body</v>
      </c>
      <c r="T813" s="178">
        <f t="shared" si="64"/>
        <v>115168300</v>
      </c>
      <c r="U813" s="19">
        <f t="shared" si="65"/>
        <v>0</v>
      </c>
      <c r="V813" s="178">
        <f t="shared" si="66"/>
        <v>115168300</v>
      </c>
      <c r="W813" s="19">
        <f t="shared" si="67"/>
        <v>0</v>
      </c>
    </row>
    <row r="814" spans="1:23" s="274" customFormat="1">
      <c r="A814" s="274">
        <v>26</v>
      </c>
      <c r="B814" s="274" t="e">
        <f>+'RT (26)'!#REF!</f>
        <v>#REF!</v>
      </c>
      <c r="C814" s="274" t="e">
        <f>+'RT (26)'!#REF!</f>
        <v>#REF!</v>
      </c>
      <c r="D814" s="274" t="e">
        <f>+'RT (26)'!#REF!</f>
        <v>#REF!</v>
      </c>
      <c r="E814" s="274" t="e">
        <f>+'RT (26)'!#REF!</f>
        <v>#REF!</v>
      </c>
      <c r="F814" s="274" t="e">
        <f>+'RT (26)'!#REF!</f>
        <v>#REF!</v>
      </c>
      <c r="G814" s="274">
        <f>+'RT (26)'!A38</f>
        <v>0</v>
      </c>
      <c r="H814" s="274" t="str">
        <f>+'RT (26)'!B38</f>
        <v>Social payments</v>
      </c>
      <c r="I814" s="274">
        <f>+'RT (26)'!C38</f>
        <v>0</v>
      </c>
      <c r="J814" s="274">
        <f>+'RT (26)'!D38</f>
        <v>935731681.16999996</v>
      </c>
      <c r="K814" s="274">
        <f>+'RT (26)'!E38</f>
        <v>0</v>
      </c>
      <c r="L814" s="274">
        <f>+'RT (26)'!F38</f>
        <v>935731681.16999996</v>
      </c>
      <c r="M814" s="274">
        <f>+'RT (26)'!G38</f>
        <v>0</v>
      </c>
      <c r="N814" s="274">
        <f>+'RT (26)'!H38</f>
        <v>0</v>
      </c>
      <c r="O814" s="274">
        <f>+'RT (26)'!I38</f>
        <v>0</v>
      </c>
      <c r="P814" s="274">
        <f>+'RT (26)'!J38</f>
        <v>0</v>
      </c>
      <c r="Q814" s="274">
        <f>+'RT (26)'!K38</f>
        <v>0</v>
      </c>
      <c r="R814" s="274">
        <f>+'RT (26)'!L38</f>
        <v>0</v>
      </c>
      <c r="S814" s="274">
        <f>+'RT (26)'!M38</f>
        <v>0</v>
      </c>
      <c r="T814" s="178">
        <f t="shared" si="64"/>
        <v>935731681.16999996</v>
      </c>
      <c r="U814" s="19">
        <f t="shared" si="65"/>
        <v>0</v>
      </c>
      <c r="V814" s="178">
        <f t="shared" si="66"/>
        <v>0</v>
      </c>
      <c r="W814" s="19">
        <f t="shared" si="67"/>
        <v>0</v>
      </c>
    </row>
    <row r="815" spans="1:23" s="274" customFormat="1">
      <c r="A815" s="274">
        <v>26</v>
      </c>
      <c r="B815" s="274" t="e">
        <f>+'RT (26)'!#REF!</f>
        <v>#REF!</v>
      </c>
      <c r="C815" s="274" t="e">
        <f>+'RT (26)'!#REF!</f>
        <v>#REF!</v>
      </c>
      <c r="D815" s="274" t="e">
        <f>+'RT (26)'!#REF!</f>
        <v>#REF!</v>
      </c>
      <c r="E815" s="274" t="e">
        <f>+'RT (26)'!#REF!</f>
        <v>#REF!</v>
      </c>
      <c r="F815" s="274" t="e">
        <f>+'RT (26)'!#REF!</f>
        <v>#REF!</v>
      </c>
      <c r="G815" s="274">
        <f>+'RT (26)'!A39</f>
        <v>19</v>
      </c>
      <c r="H815" s="274" t="str">
        <f>+'RT (26)'!B39</f>
        <v>Mandatory Corporate Social Responsibility</v>
      </c>
      <c r="I815" s="274">
        <f>+'RT (26)'!C39</f>
        <v>0</v>
      </c>
      <c r="J815" s="274">
        <f>+'RT (26)'!D39</f>
        <v>0</v>
      </c>
      <c r="K815" s="274">
        <f>+'RT (26)'!E39</f>
        <v>0</v>
      </c>
      <c r="L815" s="274">
        <f>+'RT (26)'!F39</f>
        <v>0</v>
      </c>
      <c r="M815" s="274">
        <f>+'RT (26)'!G39</f>
        <v>0</v>
      </c>
      <c r="N815" s="274">
        <f>+'RT (26)'!H39</f>
        <v>0</v>
      </c>
      <c r="O815" s="274">
        <f>+'RT (26)'!I39</f>
        <v>0</v>
      </c>
      <c r="P815" s="274">
        <f>+'RT (26)'!J39</f>
        <v>0</v>
      </c>
      <c r="Q815" s="274">
        <f>+'RT (26)'!K39</f>
        <v>0</v>
      </c>
      <c r="R815" s="274">
        <f>+'RT (26)'!L39</f>
        <v>0</v>
      </c>
      <c r="S815" s="274">
        <f>+'RT (26)'!M39</f>
        <v>0</v>
      </c>
      <c r="T815" s="178">
        <f t="shared" si="64"/>
        <v>0</v>
      </c>
      <c r="U815" s="19">
        <f t="shared" si="65"/>
        <v>0</v>
      </c>
      <c r="V815" s="178">
        <f t="shared" si="66"/>
        <v>0</v>
      </c>
      <c r="W815" s="19">
        <f t="shared" si="67"/>
        <v>0</v>
      </c>
    </row>
    <row r="816" spans="1:23" s="274" customFormat="1">
      <c r="A816" s="274">
        <v>26</v>
      </c>
      <c r="B816" s="274" t="e">
        <f>+'RT (26)'!#REF!</f>
        <v>#REF!</v>
      </c>
      <c r="C816" s="274" t="e">
        <f>+'RT (26)'!#REF!</f>
        <v>#REF!</v>
      </c>
      <c r="D816" s="274" t="e">
        <f>+'RT (26)'!#REF!</f>
        <v>#REF!</v>
      </c>
      <c r="E816" s="274" t="e">
        <f>+'RT (26)'!#REF!</f>
        <v>#REF!</v>
      </c>
      <c r="F816" s="274" t="e">
        <f>+'RT (26)'!#REF!</f>
        <v>#REF!</v>
      </c>
      <c r="G816" s="274">
        <f>+'RT (26)'!A40</f>
        <v>20</v>
      </c>
      <c r="H816" s="274" t="str">
        <f>+'RT (26)'!B40</f>
        <v>Voluntary Corporate Social Responsibility</v>
      </c>
      <c r="I816" s="274">
        <f>+'RT (26)'!C40</f>
        <v>0</v>
      </c>
      <c r="J816" s="274">
        <f>+'RT (26)'!D40</f>
        <v>935731681.16999996</v>
      </c>
      <c r="K816" s="274">
        <f>+'RT (26)'!E40</f>
        <v>0</v>
      </c>
      <c r="L816" s="274">
        <f>+'RT (26)'!F40</f>
        <v>935731681.16999996</v>
      </c>
      <c r="M816" s="274">
        <f>+'RT (26)'!G40</f>
        <v>0</v>
      </c>
      <c r="N816" s="274">
        <f>+'RT (26)'!H40</f>
        <v>0</v>
      </c>
      <c r="O816" s="274">
        <f>+'RT (26)'!I40</f>
        <v>0</v>
      </c>
      <c r="P816" s="274">
        <f>+'RT (26)'!J40</f>
        <v>0</v>
      </c>
      <c r="Q816" s="274">
        <f>+'RT (26)'!K40</f>
        <v>0</v>
      </c>
      <c r="R816" s="274">
        <f>+'RT (26)'!L40</f>
        <v>0</v>
      </c>
      <c r="S816" s="274">
        <f>+'RT (26)'!M40</f>
        <v>0</v>
      </c>
      <c r="T816" s="178">
        <f t="shared" si="64"/>
        <v>935731681.16999996</v>
      </c>
      <c r="U816" s="19">
        <f t="shared" si="65"/>
        <v>0</v>
      </c>
      <c r="V816" s="178">
        <f t="shared" si="66"/>
        <v>0</v>
      </c>
      <c r="W816" s="19">
        <f t="shared" si="67"/>
        <v>0</v>
      </c>
    </row>
    <row r="817" spans="1:23" s="274" customFormat="1">
      <c r="A817" s="274">
        <v>26</v>
      </c>
      <c r="B817" s="274" t="e">
        <f>+'RT (26)'!#REF!</f>
        <v>#REF!</v>
      </c>
      <c r="C817" s="274" t="e">
        <f>+'RT (26)'!#REF!</f>
        <v>#REF!</v>
      </c>
      <c r="D817" s="274" t="e">
        <f>+'RT (26)'!#REF!</f>
        <v>#REF!</v>
      </c>
      <c r="E817" s="274" t="e">
        <f>+'RT (26)'!#REF!</f>
        <v>#REF!</v>
      </c>
      <c r="F817" s="274" t="e">
        <f>+'RT (26)'!#REF!</f>
        <v>#REF!</v>
      </c>
      <c r="G817" s="274">
        <f>+'RT (26)'!A41</f>
        <v>0</v>
      </c>
      <c r="H817" s="274" t="str">
        <f>+'RT (26)'!B41</f>
        <v>Total payments in cash</v>
      </c>
      <c r="I817" s="274">
        <f>+'RT (26)'!C41</f>
        <v>0</v>
      </c>
      <c r="J817" s="274">
        <f>+'RT (26)'!D41</f>
        <v>324139542</v>
      </c>
      <c r="K817" s="274">
        <f>+'RT (26)'!E41</f>
        <v>0</v>
      </c>
      <c r="L817" s="274">
        <f>+'RT (26)'!F41</f>
        <v>324139542</v>
      </c>
      <c r="M817" s="274">
        <f>+'RT (26)'!G41</f>
        <v>0</v>
      </c>
      <c r="N817" s="274">
        <f>+'RT (26)'!H41</f>
        <v>50700000</v>
      </c>
      <c r="O817" s="274">
        <f>+'RT (26)'!I41</f>
        <v>0</v>
      </c>
      <c r="P817" s="274">
        <f>+'RT (26)'!J41</f>
        <v>50700000</v>
      </c>
      <c r="Q817" s="274">
        <f>+'RT (26)'!K41</f>
        <v>0</v>
      </c>
      <c r="R817" s="274">
        <f>+'RT (26)'!L41</f>
        <v>273439542</v>
      </c>
      <c r="S817" s="274">
        <f>+'RT (26)'!M41</f>
        <v>0</v>
      </c>
      <c r="T817" s="178">
        <f>+IF((J817-N817)&gt;0,(J817-N817),0)</f>
        <v>273439542</v>
      </c>
      <c r="U817" s="19">
        <f>+IF((J817-N817)&lt;=0,(J817-N817),0)</f>
        <v>0</v>
      </c>
      <c r="V817" s="178">
        <f>+IF(R817&gt;0,R817,0)</f>
        <v>273439542</v>
      </c>
      <c r="W817" s="19">
        <f>+IF(R817&lt;=0,R817,0)</f>
        <v>0</v>
      </c>
    </row>
    <row r="818" spans="1:23" s="274" customFormat="1">
      <c r="A818" s="274">
        <v>27</v>
      </c>
      <c r="B818" s="274" t="e">
        <f>+'RT (27)'!#REF!</f>
        <v>#REF!</v>
      </c>
      <c r="C818" s="274" t="e">
        <f>+'RT (27)'!#REF!</f>
        <v>#REF!</v>
      </c>
      <c r="D818" s="274" t="e">
        <f>+'RT (27)'!#REF!</f>
        <v>#REF!</v>
      </c>
      <c r="E818" s="274" t="e">
        <f>+'RT (27)'!#REF!</f>
        <v>#REF!</v>
      </c>
      <c r="F818" s="274" t="e">
        <f>+'RT (27)'!#REF!</f>
        <v>#REF!</v>
      </c>
      <c r="G818" s="274">
        <f>+'RT (27)'!A9</f>
        <v>0</v>
      </c>
      <c r="H818" s="274" t="str">
        <f>+'RT (27)'!B9</f>
        <v>Payments in kind</v>
      </c>
      <c r="I818" s="274">
        <f>+'RT (27)'!C9</f>
        <v>0</v>
      </c>
      <c r="J818" s="274">
        <f>+'RT (27)'!D9</f>
        <v>0</v>
      </c>
      <c r="K818" s="274">
        <f>+'RT (27)'!E9</f>
        <v>0</v>
      </c>
      <c r="L818" s="274">
        <f>+'RT (27)'!F9</f>
        <v>0</v>
      </c>
      <c r="M818" s="274">
        <f>+'RT (27)'!G9</f>
        <v>0</v>
      </c>
      <c r="N818" s="274">
        <f>+'RT (27)'!H9</f>
        <v>0</v>
      </c>
      <c r="O818" s="274">
        <f>+'RT (27)'!I9</f>
        <v>0</v>
      </c>
      <c r="P818" s="274">
        <f>+'RT (27)'!J9</f>
        <v>0</v>
      </c>
      <c r="Q818" s="274">
        <f>+'RT (27)'!K9</f>
        <v>0</v>
      </c>
      <c r="R818" s="274">
        <f>+'RT (27)'!L9</f>
        <v>0</v>
      </c>
      <c r="S818" s="274">
        <f>+'RT (27)'!M9</f>
        <v>0</v>
      </c>
      <c r="T818" s="178">
        <f>+IF((J818-N818)&gt;0,(J818-N818),0)</f>
        <v>0</v>
      </c>
      <c r="U818" s="19">
        <f>+IF((J818-N818)&lt;=0,(J818-N818),0)</f>
        <v>0</v>
      </c>
      <c r="V818" s="178">
        <f>+IF(R818&gt;0,R818,0)</f>
        <v>0</v>
      </c>
      <c r="W818" s="19">
        <f>+IF(R818&lt;=0,R818,0)</f>
        <v>0</v>
      </c>
    </row>
    <row r="819" spans="1:23" s="274" customFormat="1">
      <c r="A819" s="274">
        <v>27</v>
      </c>
      <c r="B819" s="274" t="e">
        <f>+'RT (27)'!#REF!</f>
        <v>#REF!</v>
      </c>
      <c r="C819" s="274" t="e">
        <f>+'RT (27)'!#REF!</f>
        <v>#REF!</v>
      </c>
      <c r="D819" s="274" t="e">
        <f>+'RT (27)'!#REF!</f>
        <v>#REF!</v>
      </c>
      <c r="E819" s="274" t="e">
        <f>+'RT (27)'!#REF!</f>
        <v>#REF!</v>
      </c>
      <c r="F819" s="274" t="e">
        <f>+'RT (27)'!#REF!</f>
        <v>#REF!</v>
      </c>
      <c r="G819" s="274">
        <f>+'RT (27)'!A10</f>
        <v>0</v>
      </c>
      <c r="H819" s="274" t="str">
        <f>+'RT (27)'!B10</f>
        <v>Ferro Nickel</v>
      </c>
      <c r="I819" s="274">
        <f>+'RT (27)'!C10</f>
        <v>0</v>
      </c>
      <c r="J819" s="274">
        <f>+'RT (27)'!D10</f>
        <v>126.06610000000001</v>
      </c>
      <c r="K819" s="274">
        <f>+'RT (27)'!E10</f>
        <v>0</v>
      </c>
      <c r="L819" s="274">
        <f>+'RT (27)'!F10</f>
        <v>126.06610000000001</v>
      </c>
      <c r="M819" s="274">
        <f>+'RT (27)'!G10</f>
        <v>0</v>
      </c>
      <c r="N819" s="274">
        <f>+'RT (27)'!H10</f>
        <v>129.14760000000001</v>
      </c>
      <c r="O819" s="274">
        <f>+'RT (27)'!I10</f>
        <v>0</v>
      </c>
      <c r="P819" s="274">
        <f>+'RT (27)'!J10</f>
        <v>129.14760000000001</v>
      </c>
      <c r="Q819" s="274">
        <f>+'RT (27)'!K10</f>
        <v>0</v>
      </c>
      <c r="R819" s="274">
        <f>+'RT (27)'!L10</f>
        <v>-3.0815000000000055</v>
      </c>
      <c r="S819" s="274">
        <f>+'RT (27)'!M10</f>
        <v>0</v>
      </c>
      <c r="T819" s="178">
        <f>+IF((J819-N819)&gt;0,(J819-N819),0)</f>
        <v>0</v>
      </c>
      <c r="U819" s="19">
        <f>+IF((J819-N819)&lt;=0,(J819-N819),0)</f>
        <v>-3.0815000000000055</v>
      </c>
      <c r="V819" s="178">
        <f>+IF(R819&gt;0,R819,0)</f>
        <v>0</v>
      </c>
      <c r="W819" s="19">
        <f>+IF(R819&lt;=0,R819,0)</f>
        <v>-3.0815000000000055</v>
      </c>
    </row>
    <row r="820" spans="1:23" s="274" customFormat="1">
      <c r="A820" s="274">
        <v>27</v>
      </c>
      <c r="B820" s="274" t="e">
        <f>+'RT (27)'!#REF!</f>
        <v>#REF!</v>
      </c>
      <c r="C820" s="274" t="e">
        <f>+'RT (27)'!#REF!</f>
        <v>#REF!</v>
      </c>
      <c r="D820" s="274" t="e">
        <f>+'RT (27)'!#REF!</f>
        <v>#REF!</v>
      </c>
      <c r="E820" s="274" t="e">
        <f>+'RT (27)'!#REF!</f>
        <v>#REF!</v>
      </c>
      <c r="F820" s="274" t="e">
        <f>+'RT (27)'!#REF!</f>
        <v>#REF!</v>
      </c>
      <c r="G820" s="274">
        <f>+'RT (27)'!A11</f>
        <v>1</v>
      </c>
      <c r="H820" s="274" t="str">
        <f>+'RT (27)'!B11</f>
        <v>Production Split (Government and SOEs share)</v>
      </c>
      <c r="I820" s="274">
        <f>+'RT (27)'!C11</f>
        <v>0</v>
      </c>
      <c r="J820" s="274">
        <f>+'RT (27)'!D11</f>
        <v>126.06610000000001</v>
      </c>
      <c r="K820" s="274">
        <f>+'RT (27)'!E11</f>
        <v>0</v>
      </c>
      <c r="L820" s="274">
        <f>+'RT (27)'!F11</f>
        <v>126.06610000000001</v>
      </c>
      <c r="M820" s="274">
        <f>+'RT (27)'!G11</f>
        <v>0</v>
      </c>
      <c r="N820" s="274">
        <f>+'RT (27)'!H11</f>
        <v>129.14760000000001</v>
      </c>
      <c r="O820" s="274">
        <f>+'RT (27)'!I11</f>
        <v>0</v>
      </c>
      <c r="P820" s="274">
        <f>+'RT (27)'!J11</f>
        <v>129.14760000000001</v>
      </c>
      <c r="Q820" s="274">
        <f>+'RT (27)'!K11</f>
        <v>0</v>
      </c>
      <c r="R820" s="274">
        <f>+'RT (27)'!L11</f>
        <v>-3.0815000000000055</v>
      </c>
      <c r="S820" s="274" t="str">
        <f>+'RT (27)'!M11</f>
        <v>Tax not reported by the extractive company</v>
      </c>
      <c r="T820" s="178">
        <f>+IF((J820-N820)&gt;0,(J820-N820),0)</f>
        <v>0</v>
      </c>
      <c r="U820" s="19">
        <f>+IF((J820-N820)&lt;=0,(J820-N820),0)</f>
        <v>-3.0815000000000055</v>
      </c>
      <c r="V820" s="178">
        <f>+IF(R820&gt;0,R820,0)</f>
        <v>0</v>
      </c>
      <c r="W820" s="19">
        <f>+IF(R820&lt;=0,R820,0)</f>
        <v>-3.0815000000000055</v>
      </c>
    </row>
    <row r="821" spans="1:23" s="274" customFormat="1">
      <c r="A821" s="274">
        <v>27</v>
      </c>
      <c r="B821" s="274" t="e">
        <f>+'RT (27)'!#REF!</f>
        <v>#REF!</v>
      </c>
      <c r="C821" s="274" t="e">
        <f>+'RT (27)'!#REF!</f>
        <v>#REF!</v>
      </c>
      <c r="D821" s="274" t="e">
        <f>+'RT (27)'!#REF!</f>
        <v>#REF!</v>
      </c>
      <c r="E821" s="274" t="e">
        <f>+'RT (27)'!#REF!</f>
        <v>#REF!</v>
      </c>
      <c r="F821" s="274" t="e">
        <f>+'RT (27)'!#REF!</f>
        <v>#REF!</v>
      </c>
      <c r="G821" s="274">
        <f>+'RT (27)'!A12</f>
        <v>2</v>
      </c>
      <c r="H821" s="274" t="str">
        <f>+'RT (27)'!B12</f>
        <v>Royalties</v>
      </c>
      <c r="I821" s="274">
        <f>+'RT (27)'!C12</f>
        <v>0</v>
      </c>
      <c r="J821" s="274">
        <f>+'RT (27)'!D12</f>
        <v>0</v>
      </c>
      <c r="K821" s="274">
        <f>+'RT (27)'!E12</f>
        <v>0</v>
      </c>
      <c r="L821" s="274">
        <f>+'RT (27)'!F12</f>
        <v>0</v>
      </c>
      <c r="M821" s="274">
        <f>+'RT (27)'!G12</f>
        <v>0</v>
      </c>
      <c r="N821" s="274">
        <f>+'RT (27)'!H12</f>
        <v>0</v>
      </c>
      <c r="O821" s="274">
        <f>+'RT (27)'!I12</f>
        <v>0</v>
      </c>
      <c r="P821" s="274">
        <f>+'RT (27)'!J12</f>
        <v>0</v>
      </c>
      <c r="Q821" s="274">
        <f>+'RT (27)'!K12</f>
        <v>0</v>
      </c>
      <c r="R821" s="274">
        <f>+'RT (27)'!L12</f>
        <v>0</v>
      </c>
      <c r="S821" s="274">
        <f>+'RT (27)'!M12</f>
        <v>0</v>
      </c>
      <c r="T821" s="178">
        <f t="shared" ref="T821:T884" si="68">+IF((J821-N821)&gt;0,(J821-N821),0)</f>
        <v>0</v>
      </c>
      <c r="U821" s="19">
        <f t="shared" ref="U821:U884" si="69">+IF((J821-N821)&lt;=0,(J821-N821),0)</f>
        <v>0</v>
      </c>
      <c r="V821" s="178">
        <f t="shared" ref="V821:V884" si="70">+IF(R821&gt;0,R821,0)</f>
        <v>0</v>
      </c>
      <c r="W821" s="19">
        <f t="shared" ref="W821:W884" si="71">+IF(R821&lt;=0,R821,0)</f>
        <v>0</v>
      </c>
    </row>
    <row r="822" spans="1:23" s="274" customFormat="1">
      <c r="A822" s="274">
        <v>27</v>
      </c>
      <c r="B822" s="274" t="e">
        <f>+'RT (27)'!#REF!</f>
        <v>#REF!</v>
      </c>
      <c r="C822" s="274" t="e">
        <f>+'RT (27)'!#REF!</f>
        <v>#REF!</v>
      </c>
      <c r="D822" s="274" t="e">
        <f>+'RT (27)'!#REF!</f>
        <v>#REF!</v>
      </c>
      <c r="E822" s="274" t="e">
        <f>+'RT (27)'!#REF!</f>
        <v>#REF!</v>
      </c>
      <c r="F822" s="274" t="e">
        <f>+'RT (27)'!#REF!</f>
        <v>#REF!</v>
      </c>
      <c r="G822" s="274">
        <f>+'RT (27)'!A13</f>
        <v>0</v>
      </c>
      <c r="H822" s="274" t="str">
        <f>+'RT (27)'!B13</f>
        <v>Payments in cash</v>
      </c>
      <c r="I822" s="274">
        <f>+'RT (27)'!C13</f>
        <v>0</v>
      </c>
      <c r="J822" s="274">
        <f>+'RT (27)'!D13</f>
        <v>0</v>
      </c>
      <c r="K822" s="274">
        <f>+'RT (27)'!E13</f>
        <v>0</v>
      </c>
      <c r="L822" s="274">
        <f>+'RT (27)'!F13</f>
        <v>0</v>
      </c>
      <c r="M822" s="274">
        <f>+'RT (27)'!G13</f>
        <v>0</v>
      </c>
      <c r="N822" s="274">
        <f>+'RT (27)'!H13</f>
        <v>0</v>
      </c>
      <c r="O822" s="274">
        <f>+'RT (27)'!I13</f>
        <v>0</v>
      </c>
      <c r="P822" s="274">
        <f>+'RT (27)'!J13</f>
        <v>0</v>
      </c>
      <c r="Q822" s="274">
        <f>+'RT (27)'!K13</f>
        <v>0</v>
      </c>
      <c r="R822" s="274">
        <f>+'RT (27)'!L13</f>
        <v>0</v>
      </c>
      <c r="S822" s="274">
        <f>+'RT (27)'!M13</f>
        <v>0</v>
      </c>
      <c r="T822" s="178">
        <f t="shared" si="68"/>
        <v>0</v>
      </c>
      <c r="U822" s="19">
        <f t="shared" si="69"/>
        <v>0</v>
      </c>
      <c r="V822" s="178">
        <f t="shared" si="70"/>
        <v>0</v>
      </c>
      <c r="W822" s="19">
        <f t="shared" si="71"/>
        <v>0</v>
      </c>
    </row>
    <row r="823" spans="1:23" s="274" customFormat="1">
      <c r="A823" s="274">
        <v>27</v>
      </c>
      <c r="B823" s="274" t="e">
        <f>+'RT (27)'!#REF!</f>
        <v>#REF!</v>
      </c>
      <c r="C823" s="274" t="e">
        <f>+'RT (27)'!#REF!</f>
        <v>#REF!</v>
      </c>
      <c r="D823" s="274" t="e">
        <f>+'RT (27)'!#REF!</f>
        <v>#REF!</v>
      </c>
      <c r="E823" s="274" t="e">
        <f>+'RT (27)'!#REF!</f>
        <v>#REF!</v>
      </c>
      <c r="F823" s="274" t="e">
        <f>+'RT (27)'!#REF!</f>
        <v>#REF!</v>
      </c>
      <c r="G823" s="274">
        <f>+'RT (27)'!A14</f>
        <v>0</v>
      </c>
      <c r="H823" s="274" t="str">
        <f>+'RT (27)'!B14</f>
        <v>MoF-IRD-Customs Department</v>
      </c>
      <c r="I823" s="274">
        <f>+'RT (27)'!C14</f>
        <v>0</v>
      </c>
      <c r="J823" s="274">
        <f>+'RT (27)'!D14</f>
        <v>55737731</v>
      </c>
      <c r="K823" s="274">
        <f>+'RT (27)'!E14</f>
        <v>0</v>
      </c>
      <c r="L823" s="274">
        <f>+'RT (27)'!F14</f>
        <v>55737731</v>
      </c>
      <c r="M823" s="274">
        <f>+'RT (27)'!G14</f>
        <v>0</v>
      </c>
      <c r="N823" s="274">
        <f>+'RT (27)'!H14</f>
        <v>34861125</v>
      </c>
      <c r="O823" s="274">
        <f>+'RT (27)'!I14</f>
        <v>20876606</v>
      </c>
      <c r="P823" s="274">
        <f>+'RT (27)'!J14</f>
        <v>55737731</v>
      </c>
      <c r="Q823" s="274">
        <f>+'RT (27)'!K14</f>
        <v>0</v>
      </c>
      <c r="R823" s="274">
        <f>+'RT (27)'!L14</f>
        <v>0</v>
      </c>
      <c r="S823" s="274">
        <f>+'RT (27)'!M14</f>
        <v>0</v>
      </c>
      <c r="T823" s="178">
        <f t="shared" si="68"/>
        <v>20876606</v>
      </c>
      <c r="U823" s="19">
        <f t="shared" si="69"/>
        <v>0</v>
      </c>
      <c r="V823" s="178">
        <f t="shared" si="70"/>
        <v>0</v>
      </c>
      <c r="W823" s="19">
        <f t="shared" si="71"/>
        <v>0</v>
      </c>
    </row>
    <row r="824" spans="1:23" s="274" customFormat="1">
      <c r="A824" s="274">
        <v>27</v>
      </c>
      <c r="B824" s="274" t="e">
        <f>+'RT (27)'!#REF!</f>
        <v>#REF!</v>
      </c>
      <c r="C824" s="274" t="e">
        <f>+'RT (27)'!#REF!</f>
        <v>#REF!</v>
      </c>
      <c r="D824" s="274" t="e">
        <f>+'RT (27)'!#REF!</f>
        <v>#REF!</v>
      </c>
      <c r="E824" s="274" t="e">
        <f>+'RT (27)'!#REF!</f>
        <v>#REF!</v>
      </c>
      <c r="F824" s="274" t="e">
        <f>+'RT (27)'!#REF!</f>
        <v>#REF!</v>
      </c>
      <c r="G824" s="274">
        <f>+'RT (27)'!A15</f>
        <v>1</v>
      </c>
      <c r="H824" s="274" t="str">
        <f>+'RT (27)'!B15</f>
        <v>Corporate Income Tax (CIT)</v>
      </c>
      <c r="I824" s="274">
        <f>+'RT (27)'!C15</f>
        <v>0</v>
      </c>
      <c r="J824" s="274">
        <f>+'RT (27)'!D15</f>
        <v>55737731</v>
      </c>
      <c r="K824" s="274">
        <f>+'RT (27)'!E15</f>
        <v>0</v>
      </c>
      <c r="L824" s="274">
        <f>+'RT (27)'!F15</f>
        <v>55737731</v>
      </c>
      <c r="M824" s="274">
        <f>+'RT (27)'!G15</f>
        <v>0</v>
      </c>
      <c r="N824" s="274">
        <f>+'RT (27)'!H15</f>
        <v>34861125</v>
      </c>
      <c r="O824" s="274">
        <f>+'RT (27)'!I15</f>
        <v>20876606</v>
      </c>
      <c r="P824" s="274">
        <f>+'RT (27)'!J15</f>
        <v>55737731</v>
      </c>
      <c r="Q824" s="274">
        <f>+'RT (27)'!K15</f>
        <v>0</v>
      </c>
      <c r="R824" s="274">
        <f>+'RT (27)'!L15</f>
        <v>0</v>
      </c>
      <c r="S824" s="274">
        <f>+'RT (27)'!M15</f>
        <v>0</v>
      </c>
      <c r="T824" s="178">
        <f t="shared" si="68"/>
        <v>20876606</v>
      </c>
      <c r="U824" s="19">
        <f t="shared" si="69"/>
        <v>0</v>
      </c>
      <c r="V824" s="178">
        <f t="shared" si="70"/>
        <v>0</v>
      </c>
      <c r="W824" s="19">
        <f t="shared" si="71"/>
        <v>0</v>
      </c>
    </row>
    <row r="825" spans="1:23" s="274" customFormat="1">
      <c r="A825" s="274">
        <v>27</v>
      </c>
      <c r="B825" s="274" t="e">
        <f>+'RT (27)'!#REF!</f>
        <v>#REF!</v>
      </c>
      <c r="C825" s="274" t="e">
        <f>+'RT (27)'!#REF!</f>
        <v>#REF!</v>
      </c>
      <c r="D825" s="274" t="e">
        <f>+'RT (27)'!#REF!</f>
        <v>#REF!</v>
      </c>
      <c r="E825" s="274" t="e">
        <f>+'RT (27)'!#REF!</f>
        <v>#REF!</v>
      </c>
      <c r="F825" s="274" t="e">
        <f>+'RT (27)'!#REF!</f>
        <v>#REF!</v>
      </c>
      <c r="G825" s="274">
        <f>+'RT (27)'!A16</f>
        <v>2</v>
      </c>
      <c r="H825" s="274" t="str">
        <f>+'RT (27)'!B16</f>
        <v>Commercial Tax</v>
      </c>
      <c r="I825" s="274">
        <f>+'RT (27)'!C16</f>
        <v>0</v>
      </c>
      <c r="J825" s="274">
        <f>+'RT (27)'!D16</f>
        <v>0</v>
      </c>
      <c r="K825" s="274">
        <f>+'RT (27)'!E16</f>
        <v>0</v>
      </c>
      <c r="L825" s="274">
        <f>+'RT (27)'!F16</f>
        <v>0</v>
      </c>
      <c r="M825" s="274">
        <f>+'RT (27)'!G16</f>
        <v>0</v>
      </c>
      <c r="N825" s="274">
        <f>+'RT (27)'!H16</f>
        <v>0</v>
      </c>
      <c r="O825" s="274">
        <f>+'RT (27)'!I16</f>
        <v>0</v>
      </c>
      <c r="P825" s="274">
        <f>+'RT (27)'!J16</f>
        <v>0</v>
      </c>
      <c r="Q825" s="274">
        <f>+'RT (27)'!K16</f>
        <v>0</v>
      </c>
      <c r="R825" s="274">
        <f>+'RT (27)'!L16</f>
        <v>0</v>
      </c>
      <c r="S825" s="274">
        <f>+'RT (27)'!M16</f>
        <v>0</v>
      </c>
      <c r="T825" s="178">
        <f t="shared" si="68"/>
        <v>0</v>
      </c>
      <c r="U825" s="19">
        <f t="shared" si="69"/>
        <v>0</v>
      </c>
      <c r="V825" s="178">
        <f t="shared" si="70"/>
        <v>0</v>
      </c>
      <c r="W825" s="19">
        <f t="shared" si="71"/>
        <v>0</v>
      </c>
    </row>
    <row r="826" spans="1:23" s="274" customFormat="1">
      <c r="A826" s="274">
        <v>27</v>
      </c>
      <c r="B826" s="274" t="e">
        <f>+'RT (27)'!#REF!</f>
        <v>#REF!</v>
      </c>
      <c r="C826" s="274" t="e">
        <f>+'RT (27)'!#REF!</f>
        <v>#REF!</v>
      </c>
      <c r="D826" s="274" t="e">
        <f>+'RT (27)'!#REF!</f>
        <v>#REF!</v>
      </c>
      <c r="E826" s="274" t="e">
        <f>+'RT (27)'!#REF!</f>
        <v>#REF!</v>
      </c>
      <c r="F826" s="274" t="e">
        <f>+'RT (27)'!#REF!</f>
        <v>#REF!</v>
      </c>
      <c r="G826" s="274">
        <f>+'RT (27)'!A17</f>
        <v>3</v>
      </c>
      <c r="H826" s="274" t="str">
        <f>+'RT (27)'!B17</f>
        <v>Commercial Tax on Imports</v>
      </c>
      <c r="I826" s="274">
        <f>+'RT (27)'!C17</f>
        <v>0</v>
      </c>
      <c r="J826" s="274">
        <f>+'RT (27)'!D17</f>
        <v>0</v>
      </c>
      <c r="K826" s="274">
        <f>+'RT (27)'!E17</f>
        <v>0</v>
      </c>
      <c r="L826" s="274">
        <f>+'RT (27)'!F17</f>
        <v>0</v>
      </c>
      <c r="M826" s="274">
        <f>+'RT (27)'!G17</f>
        <v>0</v>
      </c>
      <c r="N826" s="274">
        <f>+'RT (27)'!H17</f>
        <v>0</v>
      </c>
      <c r="O826" s="274">
        <f>+'RT (27)'!I17</f>
        <v>0</v>
      </c>
      <c r="P826" s="274">
        <f>+'RT (27)'!J17</f>
        <v>0</v>
      </c>
      <c r="Q826" s="274">
        <f>+'RT (27)'!K17</f>
        <v>0</v>
      </c>
      <c r="R826" s="274">
        <f>+'RT (27)'!L17</f>
        <v>0</v>
      </c>
      <c r="S826" s="274">
        <f>+'RT (27)'!M17</f>
        <v>0</v>
      </c>
      <c r="T826" s="178">
        <f t="shared" si="68"/>
        <v>0</v>
      </c>
      <c r="U826" s="19">
        <f t="shared" si="69"/>
        <v>0</v>
      </c>
      <c r="V826" s="178">
        <f t="shared" si="70"/>
        <v>0</v>
      </c>
      <c r="W826" s="19">
        <f t="shared" si="71"/>
        <v>0</v>
      </c>
    </row>
    <row r="827" spans="1:23" s="274" customFormat="1">
      <c r="A827" s="274">
        <v>27</v>
      </c>
      <c r="B827" s="274" t="e">
        <f>+'RT (27)'!#REF!</f>
        <v>#REF!</v>
      </c>
      <c r="C827" s="274" t="e">
        <f>+'RT (27)'!#REF!</f>
        <v>#REF!</v>
      </c>
      <c r="D827" s="274" t="e">
        <f>+'RT (27)'!#REF!</f>
        <v>#REF!</v>
      </c>
      <c r="E827" s="274" t="e">
        <f>+'RT (27)'!#REF!</f>
        <v>#REF!</v>
      </c>
      <c r="F827" s="274" t="e">
        <f>+'RT (27)'!#REF!</f>
        <v>#REF!</v>
      </c>
      <c r="G827" s="274">
        <f>+'RT (27)'!A18</f>
        <v>4</v>
      </c>
      <c r="H827" s="274" t="str">
        <f>+'RT (27)'!B18</f>
        <v>Customs Duties</v>
      </c>
      <c r="I827" s="274">
        <f>+'RT (27)'!C18</f>
        <v>0</v>
      </c>
      <c r="J827" s="274">
        <f>+'RT (27)'!D18</f>
        <v>0</v>
      </c>
      <c r="K827" s="274">
        <f>+'RT (27)'!E18</f>
        <v>0</v>
      </c>
      <c r="L827" s="274">
        <f>+'RT (27)'!F18</f>
        <v>0</v>
      </c>
      <c r="M827" s="274">
        <f>+'RT (27)'!G18</f>
        <v>0</v>
      </c>
      <c r="N827" s="274">
        <f>+'RT (27)'!H18</f>
        <v>0</v>
      </c>
      <c r="O827" s="274">
        <f>+'RT (27)'!I18</f>
        <v>0</v>
      </c>
      <c r="P827" s="274">
        <f>+'RT (27)'!J18</f>
        <v>0</v>
      </c>
      <c r="Q827" s="274">
        <f>+'RT (27)'!K18</f>
        <v>0</v>
      </c>
      <c r="R827" s="274">
        <f>+'RT (27)'!L18</f>
        <v>0</v>
      </c>
      <c r="S827" s="274">
        <f>+'RT (27)'!M18</f>
        <v>0</v>
      </c>
      <c r="T827" s="178">
        <f t="shared" si="68"/>
        <v>0</v>
      </c>
      <c r="U827" s="19">
        <f t="shared" si="69"/>
        <v>0</v>
      </c>
      <c r="V827" s="178">
        <f t="shared" si="70"/>
        <v>0</v>
      </c>
      <c r="W827" s="19">
        <f t="shared" si="71"/>
        <v>0</v>
      </c>
    </row>
    <row r="828" spans="1:23" s="274" customFormat="1">
      <c r="A828" s="274">
        <v>27</v>
      </c>
      <c r="B828" s="274" t="e">
        <f>+'RT (27)'!#REF!</f>
        <v>#REF!</v>
      </c>
      <c r="C828" s="274" t="e">
        <f>+'RT (27)'!#REF!</f>
        <v>#REF!</v>
      </c>
      <c r="D828" s="274" t="e">
        <f>+'RT (27)'!#REF!</f>
        <v>#REF!</v>
      </c>
      <c r="E828" s="274" t="e">
        <f>+'RT (27)'!#REF!</f>
        <v>#REF!</v>
      </c>
      <c r="F828" s="274" t="e">
        <f>+'RT (27)'!#REF!</f>
        <v>#REF!</v>
      </c>
      <c r="G828" s="274">
        <f>+'RT (27)'!A19</f>
        <v>5</v>
      </c>
      <c r="H828" s="274" t="str">
        <f>+'RT (27)'!B19</f>
        <v>Stamp Duties</v>
      </c>
      <c r="I828" s="274">
        <f>+'RT (27)'!C19</f>
        <v>0</v>
      </c>
      <c r="J828" s="274">
        <f>+'RT (27)'!D19</f>
        <v>0</v>
      </c>
      <c r="K828" s="274">
        <f>+'RT (27)'!E19</f>
        <v>0</v>
      </c>
      <c r="L828" s="274">
        <f>+'RT (27)'!F19</f>
        <v>0</v>
      </c>
      <c r="M828" s="274">
        <f>+'RT (27)'!G19</f>
        <v>0</v>
      </c>
      <c r="N828" s="274">
        <f>+'RT (27)'!H19</f>
        <v>0</v>
      </c>
      <c r="O828" s="274">
        <f>+'RT (27)'!I19</f>
        <v>0</v>
      </c>
      <c r="P828" s="274">
        <f>+'RT (27)'!J19</f>
        <v>0</v>
      </c>
      <c r="Q828" s="274">
        <f>+'RT (27)'!K19</f>
        <v>0</v>
      </c>
      <c r="R828" s="274">
        <f>+'RT (27)'!L19</f>
        <v>0</v>
      </c>
      <c r="S828" s="274">
        <f>+'RT (27)'!M19</f>
        <v>0</v>
      </c>
      <c r="T828" s="178">
        <f t="shared" si="68"/>
        <v>0</v>
      </c>
      <c r="U828" s="19">
        <f t="shared" si="69"/>
        <v>0</v>
      </c>
      <c r="V828" s="178">
        <f t="shared" si="70"/>
        <v>0</v>
      </c>
      <c r="W828" s="19">
        <f t="shared" si="71"/>
        <v>0</v>
      </c>
    </row>
    <row r="829" spans="1:23" s="274" customFormat="1">
      <c r="A829" s="274">
        <v>27</v>
      </c>
      <c r="B829" s="274" t="e">
        <f>+'RT (27)'!#REF!</f>
        <v>#REF!</v>
      </c>
      <c r="C829" s="274" t="e">
        <f>+'RT (27)'!#REF!</f>
        <v>#REF!</v>
      </c>
      <c r="D829" s="274" t="e">
        <f>+'RT (27)'!#REF!</f>
        <v>#REF!</v>
      </c>
      <c r="E829" s="274" t="e">
        <f>+'RT (27)'!#REF!</f>
        <v>#REF!</v>
      </c>
      <c r="F829" s="274" t="e">
        <f>+'RT (27)'!#REF!</f>
        <v>#REF!</v>
      </c>
      <c r="G829" s="274">
        <f>+'RT (27)'!A20</f>
        <v>6</v>
      </c>
      <c r="H829" s="274" t="str">
        <f>+'RT (27)'!B20</f>
        <v>Capital Gains Tax</v>
      </c>
      <c r="I829" s="274">
        <f>+'RT (27)'!C20</f>
        <v>0</v>
      </c>
      <c r="J829" s="274">
        <f>+'RT (27)'!D20</f>
        <v>0</v>
      </c>
      <c r="K829" s="274">
        <f>+'RT (27)'!E20</f>
        <v>0</v>
      </c>
      <c r="L829" s="274">
        <f>+'RT (27)'!F20</f>
        <v>0</v>
      </c>
      <c r="M829" s="274">
        <f>+'RT (27)'!G20</f>
        <v>0</v>
      </c>
      <c r="N829" s="274">
        <f>+'RT (27)'!H20</f>
        <v>0</v>
      </c>
      <c r="O829" s="274">
        <f>+'RT (27)'!I20</f>
        <v>0</v>
      </c>
      <c r="P829" s="274">
        <f>+'RT (27)'!J20</f>
        <v>0</v>
      </c>
      <c r="Q829" s="274">
        <f>+'RT (27)'!K20</f>
        <v>0</v>
      </c>
      <c r="R829" s="274">
        <f>+'RT (27)'!L20</f>
        <v>0</v>
      </c>
      <c r="S829" s="274">
        <f>+'RT (27)'!M20</f>
        <v>0</v>
      </c>
      <c r="T829" s="178">
        <f t="shared" si="68"/>
        <v>0</v>
      </c>
      <c r="U829" s="19">
        <f t="shared" si="69"/>
        <v>0</v>
      </c>
      <c r="V829" s="178">
        <f t="shared" si="70"/>
        <v>0</v>
      </c>
      <c r="W829" s="19">
        <f t="shared" si="71"/>
        <v>0</v>
      </c>
    </row>
    <row r="830" spans="1:23" s="274" customFormat="1">
      <c r="A830" s="274">
        <v>27</v>
      </c>
      <c r="B830" s="274" t="e">
        <f>+'RT (27)'!#REF!</f>
        <v>#REF!</v>
      </c>
      <c r="C830" s="274" t="e">
        <f>+'RT (27)'!#REF!</f>
        <v>#REF!</v>
      </c>
      <c r="D830" s="274" t="e">
        <f>+'RT (27)'!#REF!</f>
        <v>#REF!</v>
      </c>
      <c r="E830" s="274" t="e">
        <f>+'RT (27)'!#REF!</f>
        <v>#REF!</v>
      </c>
      <c r="F830" s="274" t="e">
        <f>+'RT (27)'!#REF!</f>
        <v>#REF!</v>
      </c>
      <c r="G830" s="274">
        <f>+'RT (27)'!A21</f>
        <v>7</v>
      </c>
      <c r="H830" s="274" t="str">
        <f>+'RT (27)'!B21</f>
        <v>Withholding Tax</v>
      </c>
      <c r="I830" s="274">
        <f>+'RT (27)'!C21</f>
        <v>0</v>
      </c>
      <c r="J830" s="274">
        <f>+'RT (27)'!D21</f>
        <v>0</v>
      </c>
      <c r="K830" s="274">
        <f>+'RT (27)'!E21</f>
        <v>0</v>
      </c>
      <c r="L830" s="274">
        <f>+'RT (27)'!F21</f>
        <v>0</v>
      </c>
      <c r="M830" s="274">
        <f>+'RT (27)'!G21</f>
        <v>0</v>
      </c>
      <c r="N830" s="274">
        <f>+'RT (27)'!H21</f>
        <v>0</v>
      </c>
      <c r="O830" s="274">
        <f>+'RT (27)'!I21</f>
        <v>0</v>
      </c>
      <c r="P830" s="274">
        <f>+'RT (27)'!J21</f>
        <v>0</v>
      </c>
      <c r="Q830" s="274">
        <f>+'RT (27)'!K21</f>
        <v>0</v>
      </c>
      <c r="R830" s="274">
        <f>+'RT (27)'!L21</f>
        <v>0</v>
      </c>
      <c r="S830" s="274">
        <f>+'RT (27)'!M21</f>
        <v>0</v>
      </c>
      <c r="T830" s="178">
        <f t="shared" si="68"/>
        <v>0</v>
      </c>
      <c r="U830" s="19">
        <f t="shared" si="69"/>
        <v>0</v>
      </c>
      <c r="V830" s="178">
        <f t="shared" si="70"/>
        <v>0</v>
      </c>
      <c r="W830" s="19">
        <f t="shared" si="71"/>
        <v>0</v>
      </c>
    </row>
    <row r="831" spans="1:23" s="274" customFormat="1">
      <c r="A831" s="274">
        <v>27</v>
      </c>
      <c r="B831" s="274" t="e">
        <f>+'RT (27)'!#REF!</f>
        <v>#REF!</v>
      </c>
      <c r="C831" s="274" t="e">
        <f>+'RT (27)'!#REF!</f>
        <v>#REF!</v>
      </c>
      <c r="D831" s="274" t="e">
        <f>+'RT (27)'!#REF!</f>
        <v>#REF!</v>
      </c>
      <c r="E831" s="274" t="e">
        <f>+'RT (27)'!#REF!</f>
        <v>#REF!</v>
      </c>
      <c r="F831" s="274" t="e">
        <f>+'RT (27)'!#REF!</f>
        <v>#REF!</v>
      </c>
      <c r="G831" s="274">
        <f>+'RT (27)'!A22</f>
        <v>8</v>
      </c>
      <c r="H831" s="274" t="str">
        <f>+'RT (27)'!B22</f>
        <v>Other significant payments (&gt; 50,000 USD)</v>
      </c>
      <c r="I831" s="274">
        <f>+'RT (27)'!C22</f>
        <v>0</v>
      </c>
      <c r="J831" s="274">
        <f>+'RT (27)'!D22</f>
        <v>0</v>
      </c>
      <c r="K831" s="274">
        <f>+'RT (27)'!E22</f>
        <v>0</v>
      </c>
      <c r="L831" s="274">
        <f>+'RT (27)'!F22</f>
        <v>0</v>
      </c>
      <c r="M831" s="274">
        <f>+'RT (27)'!G22</f>
        <v>0</v>
      </c>
      <c r="N831" s="274">
        <f>+'RT (27)'!H22</f>
        <v>0</v>
      </c>
      <c r="O831" s="274">
        <f>+'RT (27)'!I22</f>
        <v>0</v>
      </c>
      <c r="P831" s="274">
        <f>+'RT (27)'!J22</f>
        <v>0</v>
      </c>
      <c r="Q831" s="274">
        <f>+'RT (27)'!K22</f>
        <v>0</v>
      </c>
      <c r="R831" s="274">
        <f>+'RT (27)'!L22</f>
        <v>0</v>
      </c>
      <c r="S831" s="274">
        <f>+'RT (27)'!M22</f>
        <v>0</v>
      </c>
      <c r="T831" s="178">
        <f t="shared" si="68"/>
        <v>0</v>
      </c>
      <c r="U831" s="19">
        <f t="shared" si="69"/>
        <v>0</v>
      </c>
      <c r="V831" s="178">
        <f t="shared" si="70"/>
        <v>0</v>
      </c>
      <c r="W831" s="19">
        <f t="shared" si="71"/>
        <v>0</v>
      </c>
    </row>
    <row r="832" spans="1:23" s="274" customFormat="1">
      <c r="A832" s="274">
        <v>27</v>
      </c>
      <c r="B832" s="274" t="e">
        <f>+'RT (27)'!#REF!</f>
        <v>#REF!</v>
      </c>
      <c r="C832" s="274" t="e">
        <f>+'RT (27)'!#REF!</f>
        <v>#REF!</v>
      </c>
      <c r="D832" s="274" t="e">
        <f>+'RT (27)'!#REF!</f>
        <v>#REF!</v>
      </c>
      <c r="E832" s="274" t="e">
        <f>+'RT (27)'!#REF!</f>
        <v>#REF!</v>
      </c>
      <c r="F832" s="274" t="e">
        <f>+'RT (27)'!#REF!</f>
        <v>#REF!</v>
      </c>
      <c r="G832" s="274">
        <f>+'RT (27)'!A23</f>
        <v>0</v>
      </c>
      <c r="H832" s="274" t="str">
        <f>+'RT (27)'!B23</f>
        <v>MoM (ME 1-ME 2-ME 3)</v>
      </c>
      <c r="I832" s="274">
        <f>+'RT (27)'!C23</f>
        <v>0</v>
      </c>
      <c r="J832" s="274">
        <f>+'RT (27)'!D23</f>
        <v>173267234.706</v>
      </c>
      <c r="K832" s="274">
        <f>+'RT (27)'!E23</f>
        <v>48058500</v>
      </c>
      <c r="L832" s="274">
        <f>+'RT (27)'!F23</f>
        <v>221325734.706</v>
      </c>
      <c r="M832" s="274">
        <f>+'RT (27)'!G23</f>
        <v>0</v>
      </c>
      <c r="N832" s="274">
        <f>+'RT (27)'!H23</f>
        <v>220182385.00999999</v>
      </c>
      <c r="O832" s="274">
        <f>+'RT (27)'!I23</f>
        <v>0</v>
      </c>
      <c r="P832" s="274">
        <f>+'RT (27)'!J23</f>
        <v>220182385.00999999</v>
      </c>
      <c r="Q832" s="274">
        <f>+'RT (27)'!K23</f>
        <v>0</v>
      </c>
      <c r="R832" s="274">
        <f>+'RT (27)'!L23</f>
        <v>1143349.6959999949</v>
      </c>
      <c r="S832" s="274">
        <f>+'RT (27)'!M23</f>
        <v>0</v>
      </c>
      <c r="T832" s="178">
        <f t="shared" si="68"/>
        <v>0</v>
      </c>
      <c r="U832" s="19">
        <f t="shared" si="69"/>
        <v>-46915150.30399999</v>
      </c>
      <c r="V832" s="178">
        <f t="shared" si="70"/>
        <v>1143349.6959999949</v>
      </c>
      <c r="W832" s="19">
        <f t="shared" si="71"/>
        <v>0</v>
      </c>
    </row>
    <row r="833" spans="1:23" s="274" customFormat="1">
      <c r="A833" s="274">
        <v>27</v>
      </c>
      <c r="B833" s="274" t="e">
        <f>+'RT (27)'!#REF!</f>
        <v>#REF!</v>
      </c>
      <c r="C833" s="274" t="e">
        <f>+'RT (27)'!#REF!</f>
        <v>#REF!</v>
      </c>
      <c r="D833" s="274" t="e">
        <f>+'RT (27)'!#REF!</f>
        <v>#REF!</v>
      </c>
      <c r="E833" s="274" t="e">
        <f>+'RT (27)'!#REF!</f>
        <v>#REF!</v>
      </c>
      <c r="F833" s="274" t="e">
        <f>+'RT (27)'!#REF!</f>
        <v>#REF!</v>
      </c>
      <c r="G833" s="274">
        <f>+'RT (27)'!A24</f>
        <v>9</v>
      </c>
      <c r="H833" s="274" t="str">
        <f>+'RT (27)'!B24</f>
        <v>Royalties</v>
      </c>
      <c r="I833" s="274">
        <f>+'RT (27)'!C24</f>
        <v>0</v>
      </c>
      <c r="J833" s="274">
        <f>+'RT (27)'!D24</f>
        <v>0</v>
      </c>
      <c r="K833" s="274">
        <f>+'RT (27)'!E24</f>
        <v>0</v>
      </c>
      <c r="L833" s="274">
        <f>+'RT (27)'!F24</f>
        <v>0</v>
      </c>
      <c r="M833" s="274">
        <f>+'RT (27)'!G24</f>
        <v>0</v>
      </c>
      <c r="N833" s="274">
        <f>+'RT (27)'!H24</f>
        <v>0</v>
      </c>
      <c r="O833" s="274">
        <f>+'RT (27)'!I24</f>
        <v>0</v>
      </c>
      <c r="P833" s="274">
        <f>+'RT (27)'!J24</f>
        <v>0</v>
      </c>
      <c r="Q833" s="274">
        <f>+'RT (27)'!K24</f>
        <v>0</v>
      </c>
      <c r="R833" s="274">
        <f>+'RT (27)'!L24</f>
        <v>0</v>
      </c>
      <c r="S833" s="274">
        <f>+'RT (27)'!M24</f>
        <v>0</v>
      </c>
      <c r="T833" s="178">
        <f t="shared" si="68"/>
        <v>0</v>
      </c>
      <c r="U833" s="19">
        <f t="shared" si="69"/>
        <v>0</v>
      </c>
      <c r="V833" s="178">
        <f t="shared" si="70"/>
        <v>0</v>
      </c>
      <c r="W833" s="19">
        <f t="shared" si="71"/>
        <v>0</v>
      </c>
    </row>
    <row r="834" spans="1:23" s="274" customFormat="1">
      <c r="A834" s="274">
        <v>27</v>
      </c>
      <c r="B834" s="274" t="e">
        <f>+'RT (27)'!#REF!</f>
        <v>#REF!</v>
      </c>
      <c r="C834" s="274" t="e">
        <f>+'RT (27)'!#REF!</f>
        <v>#REF!</v>
      </c>
      <c r="D834" s="274" t="e">
        <f>+'RT (27)'!#REF!</f>
        <v>#REF!</v>
      </c>
      <c r="E834" s="274" t="e">
        <f>+'RT (27)'!#REF!</f>
        <v>#REF!</v>
      </c>
      <c r="F834" s="274" t="e">
        <f>+'RT (27)'!#REF!</f>
        <v>#REF!</v>
      </c>
      <c r="G834" s="274">
        <f>+'RT (27)'!A25</f>
        <v>10</v>
      </c>
      <c r="H834" s="274" t="str">
        <f>+'RT (27)'!B25</f>
        <v>Signature Bonus</v>
      </c>
      <c r="I834" s="274">
        <f>+'RT (27)'!C25</f>
        <v>0</v>
      </c>
      <c r="J834" s="274">
        <f>+'RT (27)'!D25</f>
        <v>0</v>
      </c>
      <c r="K834" s="274">
        <f>+'RT (27)'!E25</f>
        <v>48058500</v>
      </c>
      <c r="L834" s="274">
        <f>+'RT (27)'!F25</f>
        <v>48058500</v>
      </c>
      <c r="M834" s="274">
        <f>+'RT (27)'!G25</f>
        <v>0</v>
      </c>
      <c r="N834" s="274">
        <f>+'RT (27)'!H25</f>
        <v>48058500</v>
      </c>
      <c r="O834" s="274">
        <f>+'RT (27)'!I25</f>
        <v>0</v>
      </c>
      <c r="P834" s="274">
        <f>+'RT (27)'!J25</f>
        <v>48058500</v>
      </c>
      <c r="Q834" s="274">
        <f>+'RT (27)'!K25</f>
        <v>0</v>
      </c>
      <c r="R834" s="274">
        <f>+'RT (27)'!L25</f>
        <v>0</v>
      </c>
      <c r="S834" s="274">
        <f>+'RT (27)'!M25</f>
        <v>0</v>
      </c>
      <c r="T834" s="178">
        <f t="shared" si="68"/>
        <v>0</v>
      </c>
      <c r="U834" s="19">
        <f t="shared" si="69"/>
        <v>-48058500</v>
      </c>
      <c r="V834" s="178">
        <f t="shared" si="70"/>
        <v>0</v>
      </c>
      <c r="W834" s="19">
        <f t="shared" si="71"/>
        <v>0</v>
      </c>
    </row>
    <row r="835" spans="1:23" s="274" customFormat="1">
      <c r="A835" s="274">
        <v>27</v>
      </c>
      <c r="B835" s="274" t="e">
        <f>+'RT (27)'!#REF!</f>
        <v>#REF!</v>
      </c>
      <c r="C835" s="274" t="e">
        <f>+'RT (27)'!#REF!</f>
        <v>#REF!</v>
      </c>
      <c r="D835" s="274" t="e">
        <f>+'RT (27)'!#REF!</f>
        <v>#REF!</v>
      </c>
      <c r="E835" s="274" t="e">
        <f>+'RT (27)'!#REF!</f>
        <v>#REF!</v>
      </c>
      <c r="F835" s="274" t="e">
        <f>+'RT (27)'!#REF!</f>
        <v>#REF!</v>
      </c>
      <c r="G835" s="274">
        <f>+'RT (27)'!A26</f>
        <v>11</v>
      </c>
      <c r="H835" s="274" t="str">
        <f>+'RT (27)'!B26</f>
        <v>Production Split</v>
      </c>
      <c r="I835" s="274">
        <f>+'RT (27)'!C26</f>
        <v>0</v>
      </c>
      <c r="J835" s="274">
        <f>+'RT (27)'!D26</f>
        <v>0</v>
      </c>
      <c r="K835" s="274">
        <f>+'RT (27)'!E26</f>
        <v>0</v>
      </c>
      <c r="L835" s="274">
        <f>+'RT (27)'!F26</f>
        <v>0</v>
      </c>
      <c r="M835" s="274">
        <f>+'RT (27)'!G26</f>
        <v>0</v>
      </c>
      <c r="N835" s="274">
        <f>+'RT (27)'!H26</f>
        <v>0</v>
      </c>
      <c r="O835" s="274">
        <f>+'RT (27)'!I26</f>
        <v>0</v>
      </c>
      <c r="P835" s="274">
        <f>+'RT (27)'!J26</f>
        <v>0</v>
      </c>
      <c r="Q835" s="274">
        <f>+'RT (27)'!K26</f>
        <v>0</v>
      </c>
      <c r="R835" s="274">
        <f>+'RT (27)'!L26</f>
        <v>0</v>
      </c>
      <c r="S835" s="274">
        <f>+'RT (27)'!M26</f>
        <v>0</v>
      </c>
      <c r="T835" s="178">
        <f t="shared" si="68"/>
        <v>0</v>
      </c>
      <c r="U835" s="19">
        <f t="shared" si="69"/>
        <v>0</v>
      </c>
      <c r="V835" s="178">
        <f t="shared" si="70"/>
        <v>0</v>
      </c>
      <c r="W835" s="19">
        <f t="shared" si="71"/>
        <v>0</v>
      </c>
    </row>
    <row r="836" spans="1:23" s="274" customFormat="1">
      <c r="A836" s="274">
        <v>27</v>
      </c>
      <c r="B836" s="274" t="e">
        <f>+'RT (27)'!#REF!</f>
        <v>#REF!</v>
      </c>
      <c r="C836" s="274" t="e">
        <f>+'RT (27)'!#REF!</f>
        <v>#REF!</v>
      </c>
      <c r="D836" s="274" t="e">
        <f>+'RT (27)'!#REF!</f>
        <v>#REF!</v>
      </c>
      <c r="E836" s="274" t="e">
        <f>+'RT (27)'!#REF!</f>
        <v>#REF!</v>
      </c>
      <c r="F836" s="274" t="e">
        <f>+'RT (27)'!#REF!</f>
        <v>#REF!</v>
      </c>
      <c r="G836" s="274">
        <f>+'RT (27)'!A27</f>
        <v>12</v>
      </c>
      <c r="H836" s="274" t="str">
        <f>+'RT (27)'!B27</f>
        <v>Dead Rent Fees</v>
      </c>
      <c r="I836" s="274">
        <f>+'RT (27)'!C27</f>
        <v>0</v>
      </c>
      <c r="J836" s="274">
        <f>+'RT (27)'!D27</f>
        <v>51627200</v>
      </c>
      <c r="K836" s="274">
        <f>+'RT (27)'!E27</f>
        <v>0</v>
      </c>
      <c r="L836" s="274">
        <f>+'RT (27)'!F27</f>
        <v>51627200</v>
      </c>
      <c r="M836" s="274">
        <f>+'RT (27)'!G27</f>
        <v>0</v>
      </c>
      <c r="N836" s="274">
        <f>+'RT (27)'!H27</f>
        <v>51627200</v>
      </c>
      <c r="O836" s="274">
        <f>+'RT (27)'!I27</f>
        <v>0</v>
      </c>
      <c r="P836" s="274">
        <f>+'RT (27)'!J27</f>
        <v>51627200</v>
      </c>
      <c r="Q836" s="274">
        <f>+'RT (27)'!K27</f>
        <v>0</v>
      </c>
      <c r="R836" s="274">
        <f>+'RT (27)'!L27</f>
        <v>0</v>
      </c>
      <c r="S836" s="274">
        <f>+'RT (27)'!M27</f>
        <v>0</v>
      </c>
      <c r="T836" s="178">
        <f t="shared" si="68"/>
        <v>0</v>
      </c>
      <c r="U836" s="19">
        <f t="shared" si="69"/>
        <v>0</v>
      </c>
      <c r="V836" s="178">
        <f t="shared" si="70"/>
        <v>0</v>
      </c>
      <c r="W836" s="19">
        <f t="shared" si="71"/>
        <v>0</v>
      </c>
    </row>
    <row r="837" spans="1:23" s="274" customFormat="1">
      <c r="A837" s="274">
        <v>27</v>
      </c>
      <c r="B837" s="274" t="e">
        <f>+'RT (27)'!#REF!</f>
        <v>#REF!</v>
      </c>
      <c r="C837" s="274" t="e">
        <f>+'RT (27)'!#REF!</f>
        <v>#REF!</v>
      </c>
      <c r="D837" s="274" t="e">
        <f>+'RT (27)'!#REF!</f>
        <v>#REF!</v>
      </c>
      <c r="E837" s="274" t="e">
        <f>+'RT (27)'!#REF!</f>
        <v>#REF!</v>
      </c>
      <c r="F837" s="274" t="e">
        <f>+'RT (27)'!#REF!</f>
        <v>#REF!</v>
      </c>
      <c r="G837" s="274">
        <f>+'RT (27)'!A28</f>
        <v>13</v>
      </c>
      <c r="H837" s="274" t="str">
        <f>+'RT (27)'!B28</f>
        <v>Licence Fees</v>
      </c>
      <c r="I837" s="274">
        <f>+'RT (27)'!C28</f>
        <v>0</v>
      </c>
      <c r="J837" s="274">
        <f>+'RT (27)'!D28</f>
        <v>0</v>
      </c>
      <c r="K837" s="274">
        <f>+'RT (27)'!E28</f>
        <v>0</v>
      </c>
      <c r="L837" s="274">
        <f>+'RT (27)'!F28</f>
        <v>0</v>
      </c>
      <c r="M837" s="274">
        <f>+'RT (27)'!G28</f>
        <v>0</v>
      </c>
      <c r="N837" s="274">
        <f>+'RT (27)'!H28</f>
        <v>0</v>
      </c>
      <c r="O837" s="274">
        <f>+'RT (27)'!I28</f>
        <v>0</v>
      </c>
      <c r="P837" s="274">
        <f>+'RT (27)'!J28</f>
        <v>0</v>
      </c>
      <c r="Q837" s="274">
        <f>+'RT (27)'!K28</f>
        <v>0</v>
      </c>
      <c r="R837" s="274">
        <f>+'RT (27)'!L28</f>
        <v>0</v>
      </c>
      <c r="S837" s="274">
        <f>+'RT (27)'!M28</f>
        <v>0</v>
      </c>
      <c r="T837" s="178">
        <f t="shared" si="68"/>
        <v>0</v>
      </c>
      <c r="U837" s="19">
        <f t="shared" si="69"/>
        <v>0</v>
      </c>
      <c r="V837" s="178">
        <f t="shared" si="70"/>
        <v>0</v>
      </c>
      <c r="W837" s="19">
        <f t="shared" si="71"/>
        <v>0</v>
      </c>
    </row>
    <row r="838" spans="1:23" s="274" customFormat="1">
      <c r="A838" s="274">
        <v>27</v>
      </c>
      <c r="B838" s="274" t="e">
        <f>+'RT (27)'!#REF!</f>
        <v>#REF!</v>
      </c>
      <c r="C838" s="274" t="e">
        <f>+'RT (27)'!#REF!</f>
        <v>#REF!</v>
      </c>
      <c r="D838" s="274" t="e">
        <f>+'RT (27)'!#REF!</f>
        <v>#REF!</v>
      </c>
      <c r="E838" s="274" t="e">
        <f>+'RT (27)'!#REF!</f>
        <v>#REF!</v>
      </c>
      <c r="F838" s="274" t="e">
        <f>+'RT (27)'!#REF!</f>
        <v>#REF!</v>
      </c>
      <c r="G838" s="274">
        <f>+'RT (27)'!A29</f>
        <v>14</v>
      </c>
      <c r="H838" s="274" t="str">
        <f>+'RT (27)'!B29</f>
        <v>Dividends</v>
      </c>
      <c r="I838" s="274">
        <f>+'RT (27)'!C29</f>
        <v>0</v>
      </c>
      <c r="J838" s="274">
        <f>+'RT (27)'!D29</f>
        <v>0</v>
      </c>
      <c r="K838" s="274">
        <f>+'RT (27)'!E29</f>
        <v>0</v>
      </c>
      <c r="L838" s="274">
        <f>+'RT (27)'!F29</f>
        <v>0</v>
      </c>
      <c r="M838" s="274">
        <f>+'RT (27)'!G29</f>
        <v>0</v>
      </c>
      <c r="N838" s="274">
        <f>+'RT (27)'!H29</f>
        <v>0</v>
      </c>
      <c r="O838" s="274">
        <f>+'RT (27)'!I29</f>
        <v>0</v>
      </c>
      <c r="P838" s="274">
        <f>+'RT (27)'!J29</f>
        <v>0</v>
      </c>
      <c r="Q838" s="274">
        <f>+'RT (27)'!K29</f>
        <v>0</v>
      </c>
      <c r="R838" s="274">
        <f>+'RT (27)'!L29</f>
        <v>0</v>
      </c>
      <c r="S838" s="274">
        <f>+'RT (27)'!M29</f>
        <v>0</v>
      </c>
      <c r="T838" s="178">
        <f t="shared" si="68"/>
        <v>0</v>
      </c>
      <c r="U838" s="19">
        <f t="shared" si="69"/>
        <v>0</v>
      </c>
      <c r="V838" s="178">
        <f t="shared" si="70"/>
        <v>0</v>
      </c>
      <c r="W838" s="19">
        <f t="shared" si="71"/>
        <v>0</v>
      </c>
    </row>
    <row r="839" spans="1:23" s="274" customFormat="1">
      <c r="A839" s="274">
        <v>27</v>
      </c>
      <c r="B839" s="274" t="e">
        <f>+'RT (27)'!#REF!</f>
        <v>#REF!</v>
      </c>
      <c r="C839" s="274" t="e">
        <f>+'RT (27)'!#REF!</f>
        <v>#REF!</v>
      </c>
      <c r="D839" s="274" t="e">
        <f>+'RT (27)'!#REF!</f>
        <v>#REF!</v>
      </c>
      <c r="E839" s="274" t="e">
        <f>+'RT (27)'!#REF!</f>
        <v>#REF!</v>
      </c>
      <c r="F839" s="274" t="e">
        <f>+'RT (27)'!#REF!</f>
        <v>#REF!</v>
      </c>
      <c r="G839" s="274">
        <f>+'RT (27)'!A30</f>
        <v>15</v>
      </c>
      <c r="H839" s="274" t="str">
        <f>+'RT (27)'!B30</f>
        <v>Land rental fees</v>
      </c>
      <c r="I839" s="274">
        <f>+'RT (27)'!C30</f>
        <v>0</v>
      </c>
      <c r="J839" s="274">
        <f>+'RT (27)'!D30</f>
        <v>0</v>
      </c>
      <c r="K839" s="274">
        <f>+'RT (27)'!E30</f>
        <v>0</v>
      </c>
      <c r="L839" s="274">
        <f>+'RT (27)'!F30</f>
        <v>0</v>
      </c>
      <c r="M839" s="274">
        <f>+'RT (27)'!G30</f>
        <v>0</v>
      </c>
      <c r="N839" s="274">
        <f>+'RT (27)'!H30</f>
        <v>0</v>
      </c>
      <c r="O839" s="274">
        <f>+'RT (27)'!I30</f>
        <v>0</v>
      </c>
      <c r="P839" s="274">
        <f>+'RT (27)'!J30</f>
        <v>0</v>
      </c>
      <c r="Q839" s="274">
        <f>+'RT (27)'!K30</f>
        <v>0</v>
      </c>
      <c r="R839" s="274">
        <f>+'RT (27)'!L30</f>
        <v>0</v>
      </c>
      <c r="S839" s="274">
        <f>+'RT (27)'!M30</f>
        <v>0</v>
      </c>
      <c r="T839" s="178">
        <f t="shared" si="68"/>
        <v>0</v>
      </c>
      <c r="U839" s="19">
        <f t="shared" si="69"/>
        <v>0</v>
      </c>
      <c r="V839" s="178">
        <f t="shared" si="70"/>
        <v>0</v>
      </c>
      <c r="W839" s="19">
        <f t="shared" si="71"/>
        <v>0</v>
      </c>
    </row>
    <row r="840" spans="1:23" s="274" customFormat="1">
      <c r="A840" s="274">
        <v>27</v>
      </c>
      <c r="B840" s="274" t="e">
        <f>+'RT (27)'!#REF!</f>
        <v>#REF!</v>
      </c>
      <c r="C840" s="274" t="e">
        <f>+'RT (27)'!#REF!</f>
        <v>#REF!</v>
      </c>
      <c r="D840" s="274" t="e">
        <f>+'RT (27)'!#REF!</f>
        <v>#REF!</v>
      </c>
      <c r="E840" s="274" t="e">
        <f>+'RT (27)'!#REF!</f>
        <v>#REF!</v>
      </c>
      <c r="F840" s="274" t="e">
        <f>+'RT (27)'!#REF!</f>
        <v>#REF!</v>
      </c>
      <c r="G840" s="274">
        <f>+'RT (27)'!A31</f>
        <v>16</v>
      </c>
      <c r="H840" s="274" t="str">
        <f>+'RT (27)'!B31</f>
        <v>Environmental / Plantation fees</v>
      </c>
      <c r="I840" s="274">
        <f>+'RT (27)'!C31</f>
        <v>0</v>
      </c>
      <c r="J840" s="274">
        <f>+'RT (27)'!D31</f>
        <v>0</v>
      </c>
      <c r="K840" s="274">
        <f>+'RT (27)'!E31</f>
        <v>0</v>
      </c>
      <c r="L840" s="274">
        <f>+'RT (27)'!F31</f>
        <v>0</v>
      </c>
      <c r="M840" s="274">
        <f>+'RT (27)'!G31</f>
        <v>0</v>
      </c>
      <c r="N840" s="274">
        <f>+'RT (27)'!H31</f>
        <v>0</v>
      </c>
      <c r="O840" s="274">
        <f>+'RT (27)'!I31</f>
        <v>0</v>
      </c>
      <c r="P840" s="274">
        <f>+'RT (27)'!J31</f>
        <v>0</v>
      </c>
      <c r="Q840" s="274">
        <f>+'RT (27)'!K31</f>
        <v>0</v>
      </c>
      <c r="R840" s="274">
        <f>+'RT (27)'!L31</f>
        <v>0</v>
      </c>
      <c r="S840" s="274">
        <f>+'RT (27)'!M31</f>
        <v>0</v>
      </c>
      <c r="T840" s="178">
        <f t="shared" si="68"/>
        <v>0</v>
      </c>
      <c r="U840" s="19">
        <f t="shared" si="69"/>
        <v>0</v>
      </c>
      <c r="V840" s="178">
        <f t="shared" si="70"/>
        <v>0</v>
      </c>
      <c r="W840" s="19">
        <f t="shared" si="71"/>
        <v>0</v>
      </c>
    </row>
    <row r="841" spans="1:23" s="274" customFormat="1">
      <c r="A841" s="274">
        <v>27</v>
      </c>
      <c r="B841" s="274" t="e">
        <f>+'RT (27)'!#REF!</f>
        <v>#REF!</v>
      </c>
      <c r="C841" s="274" t="e">
        <f>+'RT (27)'!#REF!</f>
        <v>#REF!</v>
      </c>
      <c r="D841" s="274" t="e">
        <f>+'RT (27)'!#REF!</f>
        <v>#REF!</v>
      </c>
      <c r="E841" s="274" t="e">
        <f>+'RT (27)'!#REF!</f>
        <v>#REF!</v>
      </c>
      <c r="F841" s="274" t="e">
        <f>+'RT (27)'!#REF!</f>
        <v>#REF!</v>
      </c>
      <c r="G841" s="274">
        <f>+'RT (27)'!A32</f>
        <v>17</v>
      </c>
      <c r="H841" s="274" t="str">
        <f>+'RT (27)'!B32</f>
        <v>Other significant payments (&gt; 50,000 USD)</v>
      </c>
      <c r="I841" s="274">
        <f>+'RT (27)'!C32</f>
        <v>0</v>
      </c>
      <c r="J841" s="274">
        <f>+'RT (27)'!D32</f>
        <v>121640034.706</v>
      </c>
      <c r="K841" s="274">
        <f>+'RT (27)'!E32</f>
        <v>0</v>
      </c>
      <c r="L841" s="274">
        <f>+'RT (27)'!F32</f>
        <v>121640034.706</v>
      </c>
      <c r="M841" s="274">
        <f>+'RT (27)'!G32</f>
        <v>0</v>
      </c>
      <c r="N841" s="274">
        <f>+'RT (27)'!H32</f>
        <v>120496685.01000001</v>
      </c>
      <c r="O841" s="274">
        <f>+'RT (27)'!I32</f>
        <v>0</v>
      </c>
      <c r="P841" s="274">
        <f>+'RT (27)'!J32</f>
        <v>120496685.01000001</v>
      </c>
      <c r="Q841" s="274">
        <f>+'RT (27)'!K32</f>
        <v>0</v>
      </c>
      <c r="R841" s="274">
        <f>+'RT (27)'!L32</f>
        <v>1143349.6959999949</v>
      </c>
      <c r="S841" s="274" t="str">
        <f>+'RT (27)'!M32</f>
        <v>Not material difference</v>
      </c>
      <c r="T841" s="178">
        <f t="shared" si="68"/>
        <v>1143349.6959999949</v>
      </c>
      <c r="U841" s="19">
        <f t="shared" si="69"/>
        <v>0</v>
      </c>
      <c r="V841" s="178">
        <f t="shared" si="70"/>
        <v>1143349.6959999949</v>
      </c>
      <c r="W841" s="19">
        <f t="shared" si="71"/>
        <v>0</v>
      </c>
    </row>
    <row r="842" spans="1:23" s="274" customFormat="1">
      <c r="A842" s="274">
        <v>27</v>
      </c>
      <c r="B842" s="274" t="e">
        <f>+'RT (27)'!#REF!</f>
        <v>#REF!</v>
      </c>
      <c r="C842" s="274" t="e">
        <f>+'RT (27)'!#REF!</f>
        <v>#REF!</v>
      </c>
      <c r="D842" s="274" t="e">
        <f>+'RT (27)'!#REF!</f>
        <v>#REF!</v>
      </c>
      <c r="E842" s="274" t="e">
        <f>+'RT (27)'!#REF!</f>
        <v>#REF!</v>
      </c>
      <c r="F842" s="274" t="e">
        <f>+'RT (27)'!#REF!</f>
        <v>#REF!</v>
      </c>
      <c r="G842" s="274">
        <f>+'RT (27)'!A33</f>
        <v>0</v>
      </c>
      <c r="H842" s="274">
        <f>+'RT (27)'!B33</f>
        <v>0</v>
      </c>
      <c r="I842" s="274">
        <f>+'RT (27)'!C33</f>
        <v>0</v>
      </c>
      <c r="J842" s="274">
        <f>+'RT (27)'!D33</f>
        <v>0</v>
      </c>
      <c r="K842" s="274">
        <f>+'RT (27)'!E33</f>
        <v>0</v>
      </c>
      <c r="L842" s="274">
        <f>+'RT (27)'!F33</f>
        <v>0</v>
      </c>
      <c r="M842" s="274">
        <f>+'RT (27)'!G33</f>
        <v>0</v>
      </c>
      <c r="N842" s="274">
        <f>+'RT (27)'!H33</f>
        <v>0</v>
      </c>
      <c r="O842" s="274">
        <f>+'RT (27)'!I33</f>
        <v>0</v>
      </c>
      <c r="P842" s="274">
        <f>+'RT (27)'!J33</f>
        <v>0</v>
      </c>
      <c r="Q842" s="274">
        <f>+'RT (27)'!K33</f>
        <v>0</v>
      </c>
      <c r="R842" s="274">
        <f>+'RT (27)'!L33</f>
        <v>0</v>
      </c>
      <c r="S842" s="274">
        <f>+'RT (27)'!M33</f>
        <v>0</v>
      </c>
      <c r="T842" s="178">
        <f t="shared" si="68"/>
        <v>0</v>
      </c>
      <c r="U842" s="19">
        <f t="shared" si="69"/>
        <v>0</v>
      </c>
      <c r="V842" s="178">
        <f t="shared" si="70"/>
        <v>0</v>
      </c>
      <c r="W842" s="19">
        <f t="shared" si="71"/>
        <v>0</v>
      </c>
    </row>
    <row r="843" spans="1:23" s="274" customFormat="1">
      <c r="A843" s="274">
        <v>27</v>
      </c>
      <c r="B843" s="274" t="e">
        <f>+'RT (27)'!#REF!</f>
        <v>#REF!</v>
      </c>
      <c r="C843" s="274" t="e">
        <f>+'RT (27)'!#REF!</f>
        <v>#REF!</v>
      </c>
      <c r="D843" s="274" t="e">
        <f>+'RT (27)'!#REF!</f>
        <v>#REF!</v>
      </c>
      <c r="E843" s="274" t="e">
        <f>+'RT (27)'!#REF!</f>
        <v>#REF!</v>
      </c>
      <c r="F843" s="274" t="e">
        <f>+'RT (27)'!#REF!</f>
        <v>#REF!</v>
      </c>
      <c r="G843" s="274">
        <f>+'RT (27)'!A34</f>
        <v>0</v>
      </c>
      <c r="H843" s="274">
        <f>+'RT (27)'!B34</f>
        <v>0</v>
      </c>
      <c r="I843" s="274">
        <f>+'RT (27)'!C34</f>
        <v>0</v>
      </c>
      <c r="J843" s="274">
        <f>+'RT (27)'!D34</f>
        <v>0</v>
      </c>
      <c r="K843" s="274">
        <f>+'RT (27)'!E34</f>
        <v>0</v>
      </c>
      <c r="L843" s="274">
        <f>+'RT (27)'!F34</f>
        <v>0</v>
      </c>
      <c r="M843" s="274">
        <f>+'RT (27)'!G34</f>
        <v>0</v>
      </c>
      <c r="N843" s="274">
        <f>+'RT (27)'!H34</f>
        <v>0</v>
      </c>
      <c r="O843" s="274">
        <f>+'RT (27)'!I34</f>
        <v>0</v>
      </c>
      <c r="P843" s="274">
        <f>+'RT (27)'!J34</f>
        <v>0</v>
      </c>
      <c r="Q843" s="274">
        <f>+'RT (27)'!K34</f>
        <v>0</v>
      </c>
      <c r="R843" s="274">
        <f>+'RT (27)'!L34</f>
        <v>0</v>
      </c>
      <c r="S843" s="274">
        <f>+'RT (27)'!M34</f>
        <v>0</v>
      </c>
      <c r="T843" s="178">
        <f t="shared" si="68"/>
        <v>0</v>
      </c>
      <c r="U843" s="19">
        <f t="shared" si="69"/>
        <v>0</v>
      </c>
      <c r="V843" s="178">
        <f t="shared" si="70"/>
        <v>0</v>
      </c>
      <c r="W843" s="19">
        <f t="shared" si="71"/>
        <v>0</v>
      </c>
    </row>
    <row r="844" spans="1:23" s="274" customFormat="1">
      <c r="A844" s="274">
        <v>27</v>
      </c>
      <c r="B844" s="274" t="e">
        <f>+'RT (27)'!#REF!</f>
        <v>#REF!</v>
      </c>
      <c r="C844" s="274" t="e">
        <f>+'RT (27)'!#REF!</f>
        <v>#REF!</v>
      </c>
      <c r="D844" s="274" t="e">
        <f>+'RT (27)'!#REF!</f>
        <v>#REF!</v>
      </c>
      <c r="E844" s="274" t="e">
        <f>+'RT (27)'!#REF!</f>
        <v>#REF!</v>
      </c>
      <c r="F844" s="274" t="e">
        <f>+'RT (27)'!#REF!</f>
        <v>#REF!</v>
      </c>
      <c r="G844" s="274">
        <f>+'RT (27)'!A35</f>
        <v>0</v>
      </c>
      <c r="H844" s="274">
        <f>+'RT (27)'!B35</f>
        <v>0</v>
      </c>
      <c r="I844" s="274">
        <f>+'RT (27)'!C35</f>
        <v>0</v>
      </c>
      <c r="J844" s="274">
        <f>+'RT (27)'!D35</f>
        <v>0</v>
      </c>
      <c r="K844" s="274">
        <f>+'RT (27)'!E35</f>
        <v>0</v>
      </c>
      <c r="L844" s="274">
        <f>+'RT (27)'!F35</f>
        <v>0</v>
      </c>
      <c r="M844" s="274">
        <f>+'RT (27)'!G35</f>
        <v>0</v>
      </c>
      <c r="N844" s="274">
        <f>+'RT (27)'!H35</f>
        <v>0</v>
      </c>
      <c r="O844" s="274">
        <f>+'RT (27)'!I35</f>
        <v>0</v>
      </c>
      <c r="P844" s="274">
        <f>+'RT (27)'!J35</f>
        <v>0</v>
      </c>
      <c r="Q844" s="274">
        <f>+'RT (27)'!K35</f>
        <v>0</v>
      </c>
      <c r="R844" s="274">
        <f>+'RT (27)'!L35</f>
        <v>0</v>
      </c>
      <c r="S844" s="274">
        <f>+'RT (27)'!M35</f>
        <v>0</v>
      </c>
      <c r="T844" s="178">
        <f t="shared" si="68"/>
        <v>0</v>
      </c>
      <c r="U844" s="19">
        <f t="shared" si="69"/>
        <v>0</v>
      </c>
      <c r="V844" s="178">
        <f t="shared" si="70"/>
        <v>0</v>
      </c>
      <c r="W844" s="19">
        <f t="shared" si="71"/>
        <v>0</v>
      </c>
    </row>
    <row r="845" spans="1:23" s="274" customFormat="1">
      <c r="A845" s="274">
        <v>27</v>
      </c>
      <c r="B845" s="274" t="e">
        <f>+'RT (27)'!#REF!</f>
        <v>#REF!</v>
      </c>
      <c r="C845" s="274" t="e">
        <f>+'RT (27)'!#REF!</f>
        <v>#REF!</v>
      </c>
      <c r="D845" s="274" t="e">
        <f>+'RT (27)'!#REF!</f>
        <v>#REF!</v>
      </c>
      <c r="E845" s="274" t="e">
        <f>+'RT (27)'!#REF!</f>
        <v>#REF!</v>
      </c>
      <c r="F845" s="274" t="e">
        <f>+'RT (27)'!#REF!</f>
        <v>#REF!</v>
      </c>
      <c r="G845" s="274">
        <f>+'RT (27)'!A36</f>
        <v>0</v>
      </c>
      <c r="H845" s="274" t="str">
        <f>+'RT (27)'!B36</f>
        <v>States/regions</v>
      </c>
      <c r="I845" s="274">
        <f>+'RT (27)'!C36</f>
        <v>0</v>
      </c>
      <c r="J845" s="274">
        <f>+'RT (27)'!D36</f>
        <v>0</v>
      </c>
      <c r="K845" s="274">
        <f>+'RT (27)'!E36</f>
        <v>0</v>
      </c>
      <c r="L845" s="274">
        <f>+'RT (27)'!F36</f>
        <v>0</v>
      </c>
      <c r="M845" s="274">
        <f>+'RT (27)'!G36</f>
        <v>0</v>
      </c>
      <c r="N845" s="274">
        <f>+'RT (27)'!H36</f>
        <v>0</v>
      </c>
      <c r="O845" s="274">
        <f>+'RT (27)'!I36</f>
        <v>0</v>
      </c>
      <c r="P845" s="274">
        <f>+'RT (27)'!J36</f>
        <v>0</v>
      </c>
      <c r="Q845" s="274">
        <f>+'RT (27)'!K36</f>
        <v>0</v>
      </c>
      <c r="R845" s="274">
        <f>+'RT (27)'!L36</f>
        <v>0</v>
      </c>
      <c r="S845" s="274">
        <f>+'RT (27)'!M36</f>
        <v>0</v>
      </c>
      <c r="T845" s="178">
        <f t="shared" si="68"/>
        <v>0</v>
      </c>
      <c r="U845" s="19">
        <f t="shared" si="69"/>
        <v>0</v>
      </c>
      <c r="V845" s="178">
        <f t="shared" si="70"/>
        <v>0</v>
      </c>
      <c r="W845" s="19">
        <f t="shared" si="71"/>
        <v>0</v>
      </c>
    </row>
    <row r="846" spans="1:23" s="274" customFormat="1">
      <c r="A846" s="274">
        <v>27</v>
      </c>
      <c r="B846" s="274" t="e">
        <f>+'RT (27)'!#REF!</f>
        <v>#REF!</v>
      </c>
      <c r="C846" s="274" t="e">
        <f>+'RT (27)'!#REF!</f>
        <v>#REF!</v>
      </c>
      <c r="D846" s="274" t="e">
        <f>+'RT (27)'!#REF!</f>
        <v>#REF!</v>
      </c>
      <c r="E846" s="274" t="e">
        <f>+'RT (27)'!#REF!</f>
        <v>#REF!</v>
      </c>
      <c r="F846" s="274" t="e">
        <f>+'RT (27)'!#REF!</f>
        <v>#REF!</v>
      </c>
      <c r="G846" s="274">
        <f>+'RT (27)'!A37</f>
        <v>18</v>
      </c>
      <c r="H846" s="274" t="str">
        <f>+'RT (27)'!B37</f>
        <v>Contribution to the State/region social development fund</v>
      </c>
      <c r="I846" s="274">
        <f>+'RT (27)'!C37</f>
        <v>0</v>
      </c>
      <c r="J846" s="274">
        <f>+'RT (27)'!D37</f>
        <v>0</v>
      </c>
      <c r="K846" s="274">
        <f>+'RT (27)'!E37</f>
        <v>0</v>
      </c>
      <c r="L846" s="274">
        <f>+'RT (27)'!F37</f>
        <v>0</v>
      </c>
      <c r="M846" s="274">
        <f>+'RT (27)'!G37</f>
        <v>0</v>
      </c>
      <c r="N846" s="274">
        <f>+'RT (27)'!H37</f>
        <v>0</v>
      </c>
      <c r="O846" s="274">
        <f>+'RT (27)'!I37</f>
        <v>0</v>
      </c>
      <c r="P846" s="274">
        <f>+'RT (27)'!J37</f>
        <v>0</v>
      </c>
      <c r="Q846" s="274">
        <f>+'RT (27)'!K37</f>
        <v>0</v>
      </c>
      <c r="R846" s="274">
        <f>+'RT (27)'!L37</f>
        <v>0</v>
      </c>
      <c r="S846" s="274">
        <f>+'RT (27)'!M37</f>
        <v>0</v>
      </c>
      <c r="T846" s="178">
        <f t="shared" si="68"/>
        <v>0</v>
      </c>
      <c r="U846" s="19">
        <f t="shared" si="69"/>
        <v>0</v>
      </c>
      <c r="V846" s="178">
        <f t="shared" si="70"/>
        <v>0</v>
      </c>
      <c r="W846" s="19">
        <f t="shared" si="71"/>
        <v>0</v>
      </c>
    </row>
    <row r="847" spans="1:23" s="274" customFormat="1">
      <c r="A847" s="274">
        <v>27</v>
      </c>
      <c r="B847" s="274" t="e">
        <f>+'RT (27)'!#REF!</f>
        <v>#REF!</v>
      </c>
      <c r="C847" s="274" t="e">
        <f>+'RT (27)'!#REF!</f>
        <v>#REF!</v>
      </c>
      <c r="D847" s="274" t="e">
        <f>+'RT (27)'!#REF!</f>
        <v>#REF!</v>
      </c>
      <c r="E847" s="274" t="e">
        <f>+'RT (27)'!#REF!</f>
        <v>#REF!</v>
      </c>
      <c r="F847" s="274" t="e">
        <f>+'RT (27)'!#REF!</f>
        <v>#REF!</v>
      </c>
      <c r="G847" s="274">
        <f>+'RT (27)'!A38</f>
        <v>0</v>
      </c>
      <c r="H847" s="274" t="str">
        <f>+'RT (27)'!B38</f>
        <v>Social payments</v>
      </c>
      <c r="I847" s="274">
        <f>+'RT (27)'!C38</f>
        <v>0</v>
      </c>
      <c r="J847" s="274">
        <f>+'RT (27)'!D38</f>
        <v>47290000</v>
      </c>
      <c r="K847" s="274">
        <f>+'RT (27)'!E38</f>
        <v>0</v>
      </c>
      <c r="L847" s="274">
        <f>+'RT (27)'!F38</f>
        <v>47290000</v>
      </c>
      <c r="M847" s="274">
        <f>+'RT (27)'!G38</f>
        <v>0</v>
      </c>
      <c r="N847" s="274">
        <f>+'RT (27)'!H38</f>
        <v>0</v>
      </c>
      <c r="O847" s="274">
        <f>+'RT (27)'!I38</f>
        <v>0</v>
      </c>
      <c r="P847" s="274">
        <f>+'RT (27)'!J38</f>
        <v>0</v>
      </c>
      <c r="Q847" s="274">
        <f>+'RT (27)'!K38</f>
        <v>0</v>
      </c>
      <c r="R847" s="274">
        <f>+'RT (27)'!L38</f>
        <v>0</v>
      </c>
      <c r="S847" s="274">
        <f>+'RT (27)'!M38</f>
        <v>0</v>
      </c>
      <c r="T847" s="178">
        <f t="shared" si="68"/>
        <v>47290000</v>
      </c>
      <c r="U847" s="19">
        <f t="shared" si="69"/>
        <v>0</v>
      </c>
      <c r="V847" s="178">
        <f t="shared" si="70"/>
        <v>0</v>
      </c>
      <c r="W847" s="19">
        <f t="shared" si="71"/>
        <v>0</v>
      </c>
    </row>
    <row r="848" spans="1:23" s="274" customFormat="1">
      <c r="A848" s="274">
        <v>27</v>
      </c>
      <c r="B848" s="274" t="e">
        <f>+'RT (27)'!#REF!</f>
        <v>#REF!</v>
      </c>
      <c r="C848" s="274" t="e">
        <f>+'RT (27)'!#REF!</f>
        <v>#REF!</v>
      </c>
      <c r="D848" s="274" t="e">
        <f>+'RT (27)'!#REF!</f>
        <v>#REF!</v>
      </c>
      <c r="E848" s="274" t="e">
        <f>+'RT (27)'!#REF!</f>
        <v>#REF!</v>
      </c>
      <c r="F848" s="274" t="e">
        <f>+'RT (27)'!#REF!</f>
        <v>#REF!</v>
      </c>
      <c r="G848" s="274">
        <f>+'RT (27)'!A39</f>
        <v>19</v>
      </c>
      <c r="H848" s="274" t="str">
        <f>+'RT (27)'!B39</f>
        <v>Mandatory Corporate Social Responsibility</v>
      </c>
      <c r="I848" s="274">
        <f>+'RT (27)'!C39</f>
        <v>0</v>
      </c>
      <c r="J848" s="274">
        <f>+'RT (27)'!D39</f>
        <v>0</v>
      </c>
      <c r="K848" s="274">
        <f>+'RT (27)'!E39</f>
        <v>0</v>
      </c>
      <c r="L848" s="274">
        <f>+'RT (27)'!F39</f>
        <v>0</v>
      </c>
      <c r="M848" s="274">
        <f>+'RT (27)'!G39</f>
        <v>0</v>
      </c>
      <c r="N848" s="274">
        <f>+'RT (27)'!H39</f>
        <v>0</v>
      </c>
      <c r="O848" s="274">
        <f>+'RT (27)'!I39</f>
        <v>0</v>
      </c>
      <c r="P848" s="274">
        <f>+'RT (27)'!J39</f>
        <v>0</v>
      </c>
      <c r="Q848" s="274">
        <f>+'RT (27)'!K39</f>
        <v>0</v>
      </c>
      <c r="R848" s="274">
        <f>+'RT (27)'!L39</f>
        <v>0</v>
      </c>
      <c r="S848" s="274">
        <f>+'RT (27)'!M39</f>
        <v>0</v>
      </c>
      <c r="T848" s="178">
        <f t="shared" si="68"/>
        <v>0</v>
      </c>
      <c r="U848" s="19">
        <f t="shared" si="69"/>
        <v>0</v>
      </c>
      <c r="V848" s="178">
        <f t="shared" si="70"/>
        <v>0</v>
      </c>
      <c r="W848" s="19">
        <f t="shared" si="71"/>
        <v>0</v>
      </c>
    </row>
    <row r="849" spans="1:23" s="274" customFormat="1">
      <c r="A849" s="274">
        <v>27</v>
      </c>
      <c r="B849" s="274" t="e">
        <f>+'RT (27)'!#REF!</f>
        <v>#REF!</v>
      </c>
      <c r="C849" s="274" t="e">
        <f>+'RT (27)'!#REF!</f>
        <v>#REF!</v>
      </c>
      <c r="D849" s="274" t="e">
        <f>+'RT (27)'!#REF!</f>
        <v>#REF!</v>
      </c>
      <c r="E849" s="274" t="e">
        <f>+'RT (27)'!#REF!</f>
        <v>#REF!</v>
      </c>
      <c r="F849" s="274" t="e">
        <f>+'RT (27)'!#REF!</f>
        <v>#REF!</v>
      </c>
      <c r="G849" s="274">
        <f>+'RT (27)'!A40</f>
        <v>20</v>
      </c>
      <c r="H849" s="274" t="str">
        <f>+'RT (27)'!B40</f>
        <v>Voluntary Corporate Social Responsibility</v>
      </c>
      <c r="I849" s="274">
        <f>+'RT (27)'!C40</f>
        <v>0</v>
      </c>
      <c r="J849" s="274">
        <f>+'RT (27)'!D40</f>
        <v>47290000</v>
      </c>
      <c r="K849" s="274">
        <f>+'RT (27)'!E40</f>
        <v>0</v>
      </c>
      <c r="L849" s="274">
        <f>+'RT (27)'!F40</f>
        <v>47290000</v>
      </c>
      <c r="M849" s="274">
        <f>+'RT (27)'!G40</f>
        <v>0</v>
      </c>
      <c r="N849" s="274">
        <f>+'RT (27)'!H40</f>
        <v>0</v>
      </c>
      <c r="O849" s="274">
        <f>+'RT (27)'!I40</f>
        <v>0</v>
      </c>
      <c r="P849" s="274">
        <f>+'RT (27)'!J40</f>
        <v>0</v>
      </c>
      <c r="Q849" s="274">
        <f>+'RT (27)'!K40</f>
        <v>0</v>
      </c>
      <c r="R849" s="274">
        <f>+'RT (27)'!L40</f>
        <v>0</v>
      </c>
      <c r="S849" s="274">
        <f>+'RT (27)'!M40</f>
        <v>0</v>
      </c>
      <c r="T849" s="178">
        <f t="shared" si="68"/>
        <v>47290000</v>
      </c>
      <c r="U849" s="19">
        <f t="shared" si="69"/>
        <v>0</v>
      </c>
      <c r="V849" s="178">
        <f t="shared" si="70"/>
        <v>0</v>
      </c>
      <c r="W849" s="19">
        <f t="shared" si="71"/>
        <v>0</v>
      </c>
    </row>
    <row r="850" spans="1:23" s="274" customFormat="1">
      <c r="A850" s="274">
        <v>27</v>
      </c>
      <c r="B850" s="274" t="e">
        <f>+'RT (27)'!#REF!</f>
        <v>#REF!</v>
      </c>
      <c r="C850" s="274" t="e">
        <f>+'RT (27)'!#REF!</f>
        <v>#REF!</v>
      </c>
      <c r="D850" s="274" t="e">
        <f>+'RT (27)'!#REF!</f>
        <v>#REF!</v>
      </c>
      <c r="E850" s="274" t="e">
        <f>+'RT (27)'!#REF!</f>
        <v>#REF!</v>
      </c>
      <c r="F850" s="274" t="e">
        <f>+'RT (27)'!#REF!</f>
        <v>#REF!</v>
      </c>
      <c r="G850" s="274">
        <f>+'RT (27)'!A41</f>
        <v>0</v>
      </c>
      <c r="H850" s="274" t="str">
        <f>+'RT (27)'!B41</f>
        <v>Total payments in cash</v>
      </c>
      <c r="I850" s="274">
        <f>+'RT (27)'!C41</f>
        <v>0</v>
      </c>
      <c r="J850" s="274">
        <f>+'RT (27)'!D41</f>
        <v>229004965.706</v>
      </c>
      <c r="K850" s="274">
        <f>+'RT (27)'!E41</f>
        <v>48058500</v>
      </c>
      <c r="L850" s="274">
        <f>+'RT (27)'!F41</f>
        <v>277063465.70599997</v>
      </c>
      <c r="M850" s="274">
        <f>+'RT (27)'!G41</f>
        <v>0</v>
      </c>
      <c r="N850" s="274">
        <f>+'RT (27)'!H41</f>
        <v>255043510.00999999</v>
      </c>
      <c r="O850" s="274">
        <f>+'RT (27)'!I41</f>
        <v>20876606</v>
      </c>
      <c r="P850" s="274">
        <f>+'RT (27)'!J41</f>
        <v>275920116.00999999</v>
      </c>
      <c r="Q850" s="274">
        <f>+'RT (27)'!K41</f>
        <v>0</v>
      </c>
      <c r="R850" s="274">
        <f>+'RT (27)'!L41</f>
        <v>1143349.6959999949</v>
      </c>
      <c r="S850" s="274">
        <f>+'RT (27)'!M41</f>
        <v>0</v>
      </c>
      <c r="T850" s="178">
        <f t="shared" si="68"/>
        <v>0</v>
      </c>
      <c r="U850" s="19">
        <f t="shared" si="69"/>
        <v>-26038544.30399999</v>
      </c>
      <c r="V850" s="178">
        <f t="shared" si="70"/>
        <v>1143349.6959999949</v>
      </c>
      <c r="W850" s="19">
        <f t="shared" si="71"/>
        <v>0</v>
      </c>
    </row>
    <row r="851" spans="1:23" s="274" customFormat="1">
      <c r="A851" s="274">
        <v>28</v>
      </c>
      <c r="B851" s="274" t="e">
        <f>+'RT (28)'!#REF!</f>
        <v>#REF!</v>
      </c>
      <c r="C851" s="274" t="e">
        <f>+'RT (28)'!#REF!</f>
        <v>#REF!</v>
      </c>
      <c r="D851" s="274" t="e">
        <f>+'RT (28)'!#REF!</f>
        <v>#REF!</v>
      </c>
      <c r="E851" s="274" t="e">
        <f>+'RT (28)'!#REF!</f>
        <v>#REF!</v>
      </c>
      <c r="F851" s="274" t="e">
        <f>+'RT (28)'!#REF!</f>
        <v>#REF!</v>
      </c>
      <c r="G851" s="274">
        <f>+'RT (28)'!A9</f>
        <v>0</v>
      </c>
      <c r="H851" s="274" t="str">
        <f>+'RT (28)'!B9</f>
        <v>Payments in kind</v>
      </c>
      <c r="I851" s="274">
        <f>+'RT (28)'!C9</f>
        <v>0</v>
      </c>
      <c r="J851" s="274">
        <f>+'RT (28)'!D9</f>
        <v>0</v>
      </c>
      <c r="K851" s="274">
        <f>+'RT (28)'!E9</f>
        <v>0</v>
      </c>
      <c r="L851" s="274">
        <f>+'RT (28)'!F9</f>
        <v>0</v>
      </c>
      <c r="M851" s="274">
        <f>+'RT (28)'!G9</f>
        <v>0</v>
      </c>
      <c r="N851" s="274">
        <f>+'RT (28)'!H9</f>
        <v>0</v>
      </c>
      <c r="O851" s="274">
        <f>+'RT (28)'!I9</f>
        <v>0</v>
      </c>
      <c r="P851" s="274">
        <f>+'RT (28)'!J9</f>
        <v>0</v>
      </c>
      <c r="Q851" s="274">
        <f>+'RT (28)'!K9</f>
        <v>0</v>
      </c>
      <c r="R851" s="274">
        <f>+'RT (28)'!L9</f>
        <v>0</v>
      </c>
      <c r="S851" s="274">
        <f>+'RT (28)'!M9</f>
        <v>0</v>
      </c>
      <c r="T851" s="178">
        <f t="shared" si="68"/>
        <v>0</v>
      </c>
      <c r="U851" s="19">
        <f t="shared" si="69"/>
        <v>0</v>
      </c>
      <c r="V851" s="178">
        <f t="shared" si="70"/>
        <v>0</v>
      </c>
      <c r="W851" s="19">
        <f t="shared" si="71"/>
        <v>0</v>
      </c>
    </row>
    <row r="852" spans="1:23" s="274" customFormat="1">
      <c r="A852" s="274">
        <v>28</v>
      </c>
      <c r="B852" s="274" t="e">
        <f>+'RT (28)'!#REF!</f>
        <v>#REF!</v>
      </c>
      <c r="C852" s="274" t="e">
        <f>+'RT (28)'!#REF!</f>
        <v>#REF!</v>
      </c>
      <c r="D852" s="274" t="e">
        <f>+'RT (28)'!#REF!</f>
        <v>#REF!</v>
      </c>
      <c r="E852" s="274" t="e">
        <f>+'RT (28)'!#REF!</f>
        <v>#REF!</v>
      </c>
      <c r="F852" s="274" t="e">
        <f>+'RT (28)'!#REF!</f>
        <v>#REF!</v>
      </c>
      <c r="G852" s="274">
        <f>+'RT (28)'!A10</f>
        <v>0</v>
      </c>
      <c r="H852" s="274" t="str">
        <f>+'RT (28)'!B10</f>
        <v>Ferro Nickel</v>
      </c>
      <c r="I852" s="274">
        <f>+'RT (28)'!C10</f>
        <v>0</v>
      </c>
      <c r="J852" s="274">
        <f>+'RT (28)'!D10</f>
        <v>103.0449</v>
      </c>
      <c r="K852" s="274">
        <f>+'RT (28)'!E10</f>
        <v>0</v>
      </c>
      <c r="L852" s="274">
        <f>+'RT (28)'!F10</f>
        <v>103.0449</v>
      </c>
      <c r="M852" s="274">
        <f>+'RT (28)'!G10</f>
        <v>0</v>
      </c>
      <c r="N852" s="274">
        <f>+'RT (28)'!H10</f>
        <v>110.6528</v>
      </c>
      <c r="O852" s="274">
        <f>+'RT (28)'!I10</f>
        <v>0</v>
      </c>
      <c r="P852" s="274">
        <f>+'RT (28)'!J10</f>
        <v>110.6528</v>
      </c>
      <c r="Q852" s="274">
        <f>+'RT (28)'!K10</f>
        <v>0</v>
      </c>
      <c r="R852" s="274">
        <f>+'RT (28)'!L10</f>
        <v>-7.6078999999999972</v>
      </c>
      <c r="S852" s="274">
        <f>+'RT (28)'!M10</f>
        <v>0</v>
      </c>
      <c r="T852" s="178">
        <f t="shared" si="68"/>
        <v>0</v>
      </c>
      <c r="U852" s="19">
        <f t="shared" si="69"/>
        <v>-7.6079000000000008</v>
      </c>
      <c r="V852" s="178">
        <f t="shared" si="70"/>
        <v>0</v>
      </c>
      <c r="W852" s="19">
        <f t="shared" si="71"/>
        <v>-7.6078999999999972</v>
      </c>
    </row>
    <row r="853" spans="1:23" s="274" customFormat="1">
      <c r="A853" s="274">
        <v>28</v>
      </c>
      <c r="B853" s="274" t="e">
        <f>+'RT (28)'!#REF!</f>
        <v>#REF!</v>
      </c>
      <c r="C853" s="274" t="e">
        <f>+'RT (28)'!#REF!</f>
        <v>#REF!</v>
      </c>
      <c r="D853" s="274" t="e">
        <f>+'RT (28)'!#REF!</f>
        <v>#REF!</v>
      </c>
      <c r="E853" s="274" t="e">
        <f>+'RT (28)'!#REF!</f>
        <v>#REF!</v>
      </c>
      <c r="F853" s="274" t="e">
        <f>+'RT (28)'!#REF!</f>
        <v>#REF!</v>
      </c>
      <c r="G853" s="274">
        <f>+'RT (28)'!A11</f>
        <v>1</v>
      </c>
      <c r="H853" s="274" t="str">
        <f>+'RT (28)'!B11</f>
        <v>Production Split (Government and SOEs share)</v>
      </c>
      <c r="I853" s="274">
        <f>+'RT (28)'!C11</f>
        <v>0</v>
      </c>
      <c r="J853" s="274">
        <f>+'RT (28)'!D11</f>
        <v>89.550600000000003</v>
      </c>
      <c r="K853" s="274">
        <f>+'RT (28)'!E11</f>
        <v>0</v>
      </c>
      <c r="L853" s="274">
        <f>+'RT (28)'!F11</f>
        <v>89.550600000000003</v>
      </c>
      <c r="M853" s="274">
        <f>+'RT (28)'!G11</f>
        <v>0</v>
      </c>
      <c r="N853" s="274">
        <f>+'RT (28)'!H11</f>
        <v>110.6528</v>
      </c>
      <c r="O853" s="274">
        <f>+'RT (28)'!I11</f>
        <v>0</v>
      </c>
      <c r="P853" s="274">
        <f>+'RT (28)'!J11</f>
        <v>110.6528</v>
      </c>
      <c r="Q853" s="274">
        <f>+'RT (28)'!K11</f>
        <v>0</v>
      </c>
      <c r="R853" s="274">
        <f>+'RT (28)'!L11</f>
        <v>-21.102199999999996</v>
      </c>
      <c r="S853" s="274">
        <f>+'RT (28)'!M11</f>
        <v>0</v>
      </c>
      <c r="T853" s="178">
        <f t="shared" si="68"/>
        <v>0</v>
      </c>
      <c r="U853" s="19">
        <f t="shared" si="69"/>
        <v>-21.102199999999996</v>
      </c>
      <c r="V853" s="178">
        <f t="shared" si="70"/>
        <v>0</v>
      </c>
      <c r="W853" s="19">
        <f t="shared" si="71"/>
        <v>-21.102199999999996</v>
      </c>
    </row>
    <row r="854" spans="1:23" s="274" customFormat="1">
      <c r="A854" s="274">
        <v>28</v>
      </c>
      <c r="B854" s="274" t="e">
        <f>+'RT (28)'!#REF!</f>
        <v>#REF!</v>
      </c>
      <c r="C854" s="274" t="e">
        <f>+'RT (28)'!#REF!</f>
        <v>#REF!</v>
      </c>
      <c r="D854" s="274" t="e">
        <f>+'RT (28)'!#REF!</f>
        <v>#REF!</v>
      </c>
      <c r="E854" s="274" t="e">
        <f>+'RT (28)'!#REF!</f>
        <v>#REF!</v>
      </c>
      <c r="F854" s="274" t="e">
        <f>+'RT (28)'!#REF!</f>
        <v>#REF!</v>
      </c>
      <c r="G854" s="274">
        <f>+'RT (28)'!A12</f>
        <v>2</v>
      </c>
      <c r="H854" s="274" t="str">
        <f>+'RT (28)'!B12</f>
        <v>Royalties</v>
      </c>
      <c r="I854" s="274">
        <f>+'RT (28)'!C12</f>
        <v>0</v>
      </c>
      <c r="J854" s="274">
        <f>+'RT (28)'!D12</f>
        <v>13.494299999999999</v>
      </c>
      <c r="K854" s="274">
        <f>+'RT (28)'!E12</f>
        <v>0</v>
      </c>
      <c r="L854" s="274">
        <f>+'RT (28)'!F12</f>
        <v>13.494299999999999</v>
      </c>
      <c r="M854" s="274">
        <f>+'RT (28)'!G12</f>
        <v>0</v>
      </c>
      <c r="N854" s="274">
        <f>+'RT (28)'!H12</f>
        <v>0</v>
      </c>
      <c r="O854" s="274">
        <f>+'RT (28)'!I12</f>
        <v>0</v>
      </c>
      <c r="P854" s="274">
        <f>+'RT (28)'!J12</f>
        <v>0</v>
      </c>
      <c r="Q854" s="274">
        <f>+'RT (28)'!K12</f>
        <v>0</v>
      </c>
      <c r="R854" s="274">
        <f>+'RT (28)'!L12</f>
        <v>13.494299999999999</v>
      </c>
      <c r="S854" s="274">
        <f>+'RT (28)'!M12</f>
        <v>0</v>
      </c>
      <c r="T854" s="178">
        <f t="shared" si="68"/>
        <v>13.494299999999999</v>
      </c>
      <c r="U854" s="19">
        <f t="shared" si="69"/>
        <v>0</v>
      </c>
      <c r="V854" s="178">
        <f t="shared" si="70"/>
        <v>13.494299999999999</v>
      </c>
      <c r="W854" s="19">
        <f t="shared" si="71"/>
        <v>0</v>
      </c>
    </row>
    <row r="855" spans="1:23" s="274" customFormat="1">
      <c r="A855" s="274">
        <v>28</v>
      </c>
      <c r="B855" s="274" t="e">
        <f>+'RT (28)'!#REF!</f>
        <v>#REF!</v>
      </c>
      <c r="C855" s="274" t="e">
        <f>+'RT (28)'!#REF!</f>
        <v>#REF!</v>
      </c>
      <c r="D855" s="274" t="e">
        <f>+'RT (28)'!#REF!</f>
        <v>#REF!</v>
      </c>
      <c r="E855" s="274" t="e">
        <f>+'RT (28)'!#REF!</f>
        <v>#REF!</v>
      </c>
      <c r="F855" s="274" t="e">
        <f>+'RT (28)'!#REF!</f>
        <v>#REF!</v>
      </c>
      <c r="G855" s="274">
        <f>+'RT (28)'!A13</f>
        <v>0</v>
      </c>
      <c r="H855" s="274" t="str">
        <f>+'RT (28)'!B13</f>
        <v>Payments in cash</v>
      </c>
      <c r="I855" s="274">
        <f>+'RT (28)'!C13</f>
        <v>0</v>
      </c>
      <c r="J855" s="274">
        <f>+'RT (28)'!D13</f>
        <v>0</v>
      </c>
      <c r="K855" s="274">
        <f>+'RT (28)'!E13</f>
        <v>0</v>
      </c>
      <c r="L855" s="274">
        <f>+'RT (28)'!F13</f>
        <v>0</v>
      </c>
      <c r="M855" s="274">
        <f>+'RT (28)'!G13</f>
        <v>0</v>
      </c>
      <c r="N855" s="274">
        <f>+'RT (28)'!H13</f>
        <v>0</v>
      </c>
      <c r="O855" s="274">
        <f>+'RT (28)'!I13</f>
        <v>0</v>
      </c>
      <c r="P855" s="274">
        <f>+'RT (28)'!J13</f>
        <v>0</v>
      </c>
      <c r="Q855" s="274">
        <f>+'RT (28)'!K13</f>
        <v>0</v>
      </c>
      <c r="R855" s="274">
        <f>+'RT (28)'!L13</f>
        <v>0</v>
      </c>
      <c r="S855" s="274">
        <f>+'RT (28)'!M13</f>
        <v>0</v>
      </c>
      <c r="T855" s="178">
        <f t="shared" si="68"/>
        <v>0</v>
      </c>
      <c r="U855" s="19">
        <f t="shared" si="69"/>
        <v>0</v>
      </c>
      <c r="V855" s="178">
        <f t="shared" si="70"/>
        <v>0</v>
      </c>
      <c r="W855" s="19">
        <f t="shared" si="71"/>
        <v>0</v>
      </c>
    </row>
    <row r="856" spans="1:23" s="274" customFormat="1">
      <c r="A856" s="274">
        <v>28</v>
      </c>
      <c r="B856" s="274" t="e">
        <f>+'RT (28)'!#REF!</f>
        <v>#REF!</v>
      </c>
      <c r="C856" s="274" t="e">
        <f>+'RT (28)'!#REF!</f>
        <v>#REF!</v>
      </c>
      <c r="D856" s="274" t="e">
        <f>+'RT (28)'!#REF!</f>
        <v>#REF!</v>
      </c>
      <c r="E856" s="274" t="e">
        <f>+'RT (28)'!#REF!</f>
        <v>#REF!</v>
      </c>
      <c r="F856" s="274" t="e">
        <f>+'RT (28)'!#REF!</f>
        <v>#REF!</v>
      </c>
      <c r="G856" s="274">
        <f>+'RT (28)'!A14</f>
        <v>0</v>
      </c>
      <c r="H856" s="274" t="str">
        <f>+'RT (28)'!B14</f>
        <v>MoF-IRD-Customs Department</v>
      </c>
      <c r="I856" s="274">
        <f>+'RT (28)'!C14</f>
        <v>0</v>
      </c>
      <c r="J856" s="274">
        <f>+'RT (28)'!D14</f>
        <v>27720195</v>
      </c>
      <c r="K856" s="274">
        <f>+'RT (28)'!E14</f>
        <v>0</v>
      </c>
      <c r="L856" s="274">
        <f>+'RT (28)'!F14</f>
        <v>27720195</v>
      </c>
      <c r="M856" s="274">
        <f>+'RT (28)'!G14</f>
        <v>0</v>
      </c>
      <c r="N856" s="274">
        <f>+'RT (28)'!H14</f>
        <v>27710295</v>
      </c>
      <c r="O856" s="274">
        <f>+'RT (28)'!I14</f>
        <v>0</v>
      </c>
      <c r="P856" s="274">
        <f>+'RT (28)'!J14</f>
        <v>27710295</v>
      </c>
      <c r="Q856" s="274">
        <f>+'RT (28)'!K14</f>
        <v>0</v>
      </c>
      <c r="R856" s="274">
        <f>+'RT (28)'!L14</f>
        <v>9900</v>
      </c>
      <c r="S856" s="274">
        <f>+'RT (28)'!M14</f>
        <v>0</v>
      </c>
      <c r="T856" s="178">
        <f t="shared" si="68"/>
        <v>9900</v>
      </c>
      <c r="U856" s="19">
        <f t="shared" si="69"/>
        <v>0</v>
      </c>
      <c r="V856" s="178">
        <f t="shared" si="70"/>
        <v>9900</v>
      </c>
      <c r="W856" s="19">
        <f t="shared" si="71"/>
        <v>0</v>
      </c>
    </row>
    <row r="857" spans="1:23" s="274" customFormat="1">
      <c r="A857" s="274">
        <v>28</v>
      </c>
      <c r="B857" s="274" t="e">
        <f>+'RT (28)'!#REF!</f>
        <v>#REF!</v>
      </c>
      <c r="C857" s="274" t="e">
        <f>+'RT (28)'!#REF!</f>
        <v>#REF!</v>
      </c>
      <c r="D857" s="274" t="e">
        <f>+'RT (28)'!#REF!</f>
        <v>#REF!</v>
      </c>
      <c r="E857" s="274" t="e">
        <f>+'RT (28)'!#REF!</f>
        <v>#REF!</v>
      </c>
      <c r="F857" s="274" t="e">
        <f>+'RT (28)'!#REF!</f>
        <v>#REF!</v>
      </c>
      <c r="G857" s="274">
        <f>+'RT (28)'!A15</f>
        <v>1</v>
      </c>
      <c r="H857" s="274" t="str">
        <f>+'RT (28)'!B15</f>
        <v>Corporate Income Tax (CIT)</v>
      </c>
      <c r="I857" s="274">
        <f>+'RT (28)'!C15</f>
        <v>0</v>
      </c>
      <c r="J857" s="274">
        <f>+'RT (28)'!D15</f>
        <v>27720195</v>
      </c>
      <c r="K857" s="274">
        <f>+'RT (28)'!E15</f>
        <v>0</v>
      </c>
      <c r="L857" s="274">
        <f>+'RT (28)'!F15</f>
        <v>27720195</v>
      </c>
      <c r="M857" s="274">
        <f>+'RT (28)'!G15</f>
        <v>0</v>
      </c>
      <c r="N857" s="274">
        <f>+'RT (28)'!H15</f>
        <v>27710295</v>
      </c>
      <c r="O857" s="274">
        <f>+'RT (28)'!I15</f>
        <v>0</v>
      </c>
      <c r="P857" s="274">
        <f>+'RT (28)'!J15</f>
        <v>27710295</v>
      </c>
      <c r="Q857" s="274">
        <f>+'RT (28)'!K15</f>
        <v>0</v>
      </c>
      <c r="R857" s="274">
        <f>+'RT (28)'!L15</f>
        <v>9900</v>
      </c>
      <c r="S857" s="274" t="str">
        <f>+'RT (28)'!M15</f>
        <v>Not material difference</v>
      </c>
      <c r="T857" s="178">
        <f t="shared" si="68"/>
        <v>9900</v>
      </c>
      <c r="U857" s="19">
        <f t="shared" si="69"/>
        <v>0</v>
      </c>
      <c r="V857" s="178">
        <f t="shared" si="70"/>
        <v>9900</v>
      </c>
      <c r="W857" s="19">
        <f t="shared" si="71"/>
        <v>0</v>
      </c>
    </row>
    <row r="858" spans="1:23" s="274" customFormat="1">
      <c r="A858" s="274">
        <v>28</v>
      </c>
      <c r="B858" s="274" t="e">
        <f>+'RT (28)'!#REF!</f>
        <v>#REF!</v>
      </c>
      <c r="C858" s="274" t="e">
        <f>+'RT (28)'!#REF!</f>
        <v>#REF!</v>
      </c>
      <c r="D858" s="274" t="e">
        <f>+'RT (28)'!#REF!</f>
        <v>#REF!</v>
      </c>
      <c r="E858" s="274" t="e">
        <f>+'RT (28)'!#REF!</f>
        <v>#REF!</v>
      </c>
      <c r="F858" s="274" t="e">
        <f>+'RT (28)'!#REF!</f>
        <v>#REF!</v>
      </c>
      <c r="G858" s="274">
        <f>+'RT (28)'!A16</f>
        <v>2</v>
      </c>
      <c r="H858" s="274" t="str">
        <f>+'RT (28)'!B16</f>
        <v>Commercial Tax</v>
      </c>
      <c r="I858" s="274">
        <f>+'RT (28)'!C16</f>
        <v>0</v>
      </c>
      <c r="J858" s="274">
        <f>+'RT (28)'!D16</f>
        <v>0</v>
      </c>
      <c r="K858" s="274">
        <f>+'RT (28)'!E16</f>
        <v>0</v>
      </c>
      <c r="L858" s="274">
        <f>+'RT (28)'!F16</f>
        <v>0</v>
      </c>
      <c r="M858" s="274">
        <f>+'RT (28)'!G16</f>
        <v>0</v>
      </c>
      <c r="N858" s="274">
        <f>+'RT (28)'!H16</f>
        <v>0</v>
      </c>
      <c r="O858" s="274">
        <f>+'RT (28)'!I16</f>
        <v>0</v>
      </c>
      <c r="P858" s="274">
        <f>+'RT (28)'!J16</f>
        <v>0</v>
      </c>
      <c r="Q858" s="274">
        <f>+'RT (28)'!K16</f>
        <v>0</v>
      </c>
      <c r="R858" s="274">
        <f>+'RT (28)'!L16</f>
        <v>0</v>
      </c>
      <c r="S858" s="274">
        <f>+'RT (28)'!M16</f>
        <v>0</v>
      </c>
      <c r="T858" s="178">
        <f t="shared" si="68"/>
        <v>0</v>
      </c>
      <c r="U858" s="19">
        <f t="shared" si="69"/>
        <v>0</v>
      </c>
      <c r="V858" s="178">
        <f t="shared" si="70"/>
        <v>0</v>
      </c>
      <c r="W858" s="19">
        <f t="shared" si="71"/>
        <v>0</v>
      </c>
    </row>
    <row r="859" spans="1:23" s="274" customFormat="1">
      <c r="A859" s="274">
        <v>28</v>
      </c>
      <c r="B859" s="274" t="e">
        <f>+'RT (28)'!#REF!</f>
        <v>#REF!</v>
      </c>
      <c r="C859" s="274" t="e">
        <f>+'RT (28)'!#REF!</f>
        <v>#REF!</v>
      </c>
      <c r="D859" s="274" t="e">
        <f>+'RT (28)'!#REF!</f>
        <v>#REF!</v>
      </c>
      <c r="E859" s="274" t="e">
        <f>+'RT (28)'!#REF!</f>
        <v>#REF!</v>
      </c>
      <c r="F859" s="274" t="e">
        <f>+'RT (28)'!#REF!</f>
        <v>#REF!</v>
      </c>
      <c r="G859" s="274">
        <f>+'RT (28)'!A17</f>
        <v>3</v>
      </c>
      <c r="H859" s="274" t="str">
        <f>+'RT (28)'!B17</f>
        <v>Commercial Tax on Imports</v>
      </c>
      <c r="I859" s="274">
        <f>+'RT (28)'!C17</f>
        <v>0</v>
      </c>
      <c r="J859" s="274">
        <f>+'RT (28)'!D17</f>
        <v>0</v>
      </c>
      <c r="K859" s="274">
        <f>+'RT (28)'!E17</f>
        <v>0</v>
      </c>
      <c r="L859" s="274">
        <f>+'RT (28)'!F17</f>
        <v>0</v>
      </c>
      <c r="M859" s="274">
        <f>+'RT (28)'!G17</f>
        <v>0</v>
      </c>
      <c r="N859" s="274">
        <f>+'RT (28)'!H17</f>
        <v>0</v>
      </c>
      <c r="O859" s="274">
        <f>+'RT (28)'!I17</f>
        <v>0</v>
      </c>
      <c r="P859" s="274">
        <f>+'RT (28)'!J17</f>
        <v>0</v>
      </c>
      <c r="Q859" s="274">
        <f>+'RT (28)'!K17</f>
        <v>0</v>
      </c>
      <c r="R859" s="274">
        <f>+'RT (28)'!L17</f>
        <v>0</v>
      </c>
      <c r="S859" s="274">
        <f>+'RT (28)'!M17</f>
        <v>0</v>
      </c>
      <c r="T859" s="178">
        <f t="shared" si="68"/>
        <v>0</v>
      </c>
      <c r="U859" s="19">
        <f t="shared" si="69"/>
        <v>0</v>
      </c>
      <c r="V859" s="178">
        <f t="shared" si="70"/>
        <v>0</v>
      </c>
      <c r="W859" s="19">
        <f t="shared" si="71"/>
        <v>0</v>
      </c>
    </row>
    <row r="860" spans="1:23" s="274" customFormat="1">
      <c r="A860" s="274">
        <v>28</v>
      </c>
      <c r="B860" s="274" t="e">
        <f>+'RT (28)'!#REF!</f>
        <v>#REF!</v>
      </c>
      <c r="C860" s="274" t="e">
        <f>+'RT (28)'!#REF!</f>
        <v>#REF!</v>
      </c>
      <c r="D860" s="274" t="e">
        <f>+'RT (28)'!#REF!</f>
        <v>#REF!</v>
      </c>
      <c r="E860" s="274" t="e">
        <f>+'RT (28)'!#REF!</f>
        <v>#REF!</v>
      </c>
      <c r="F860" s="274" t="e">
        <f>+'RT (28)'!#REF!</f>
        <v>#REF!</v>
      </c>
      <c r="G860" s="274">
        <f>+'RT (28)'!A18</f>
        <v>4</v>
      </c>
      <c r="H860" s="274" t="str">
        <f>+'RT (28)'!B18</f>
        <v>Customs Duties</v>
      </c>
      <c r="I860" s="274">
        <f>+'RT (28)'!C18</f>
        <v>0</v>
      </c>
      <c r="J860" s="274">
        <f>+'RT (28)'!D18</f>
        <v>0</v>
      </c>
      <c r="K860" s="274">
        <f>+'RT (28)'!E18</f>
        <v>0</v>
      </c>
      <c r="L860" s="274">
        <f>+'RT (28)'!F18</f>
        <v>0</v>
      </c>
      <c r="M860" s="274">
        <f>+'RT (28)'!G18</f>
        <v>0</v>
      </c>
      <c r="N860" s="274">
        <f>+'RT (28)'!H18</f>
        <v>0</v>
      </c>
      <c r="O860" s="274">
        <f>+'RT (28)'!I18</f>
        <v>0</v>
      </c>
      <c r="P860" s="274">
        <f>+'RT (28)'!J18</f>
        <v>0</v>
      </c>
      <c r="Q860" s="274">
        <f>+'RT (28)'!K18</f>
        <v>0</v>
      </c>
      <c r="R860" s="274">
        <f>+'RT (28)'!L18</f>
        <v>0</v>
      </c>
      <c r="S860" s="274">
        <f>+'RT (28)'!M18</f>
        <v>0</v>
      </c>
      <c r="T860" s="178">
        <f t="shared" si="68"/>
        <v>0</v>
      </c>
      <c r="U860" s="19">
        <f t="shared" si="69"/>
        <v>0</v>
      </c>
      <c r="V860" s="178">
        <f t="shared" si="70"/>
        <v>0</v>
      </c>
      <c r="W860" s="19">
        <f t="shared" si="71"/>
        <v>0</v>
      </c>
    </row>
    <row r="861" spans="1:23" s="274" customFormat="1">
      <c r="A861" s="274">
        <v>28</v>
      </c>
      <c r="B861" s="274" t="e">
        <f>+'RT (28)'!#REF!</f>
        <v>#REF!</v>
      </c>
      <c r="C861" s="274" t="e">
        <f>+'RT (28)'!#REF!</f>
        <v>#REF!</v>
      </c>
      <c r="D861" s="274" t="e">
        <f>+'RT (28)'!#REF!</f>
        <v>#REF!</v>
      </c>
      <c r="E861" s="274" t="e">
        <f>+'RT (28)'!#REF!</f>
        <v>#REF!</v>
      </c>
      <c r="F861" s="274" t="e">
        <f>+'RT (28)'!#REF!</f>
        <v>#REF!</v>
      </c>
      <c r="G861" s="274">
        <f>+'RT (28)'!A19</f>
        <v>5</v>
      </c>
      <c r="H861" s="274" t="str">
        <f>+'RT (28)'!B19</f>
        <v>Stamp Duties</v>
      </c>
      <c r="I861" s="274">
        <f>+'RT (28)'!C19</f>
        <v>0</v>
      </c>
      <c r="J861" s="274">
        <f>+'RT (28)'!D19</f>
        <v>0</v>
      </c>
      <c r="K861" s="274">
        <f>+'RT (28)'!E19</f>
        <v>0</v>
      </c>
      <c r="L861" s="274">
        <f>+'RT (28)'!F19</f>
        <v>0</v>
      </c>
      <c r="M861" s="274">
        <f>+'RT (28)'!G19</f>
        <v>0</v>
      </c>
      <c r="N861" s="274">
        <f>+'RT (28)'!H19</f>
        <v>0</v>
      </c>
      <c r="O861" s="274">
        <f>+'RT (28)'!I19</f>
        <v>0</v>
      </c>
      <c r="P861" s="274">
        <f>+'RT (28)'!J19</f>
        <v>0</v>
      </c>
      <c r="Q861" s="274">
        <f>+'RT (28)'!K19</f>
        <v>0</v>
      </c>
      <c r="R861" s="274">
        <f>+'RT (28)'!L19</f>
        <v>0</v>
      </c>
      <c r="S861" s="274">
        <f>+'RT (28)'!M19</f>
        <v>0</v>
      </c>
      <c r="T861" s="178">
        <f t="shared" si="68"/>
        <v>0</v>
      </c>
      <c r="U861" s="19">
        <f t="shared" si="69"/>
        <v>0</v>
      </c>
      <c r="V861" s="178">
        <f t="shared" si="70"/>
        <v>0</v>
      </c>
      <c r="W861" s="19">
        <f t="shared" si="71"/>
        <v>0</v>
      </c>
    </row>
    <row r="862" spans="1:23" s="274" customFormat="1">
      <c r="A862" s="274">
        <v>28</v>
      </c>
      <c r="B862" s="274" t="e">
        <f>+'RT (28)'!#REF!</f>
        <v>#REF!</v>
      </c>
      <c r="C862" s="274" t="e">
        <f>+'RT (28)'!#REF!</f>
        <v>#REF!</v>
      </c>
      <c r="D862" s="274" t="e">
        <f>+'RT (28)'!#REF!</f>
        <v>#REF!</v>
      </c>
      <c r="E862" s="274" t="e">
        <f>+'RT (28)'!#REF!</f>
        <v>#REF!</v>
      </c>
      <c r="F862" s="274" t="e">
        <f>+'RT (28)'!#REF!</f>
        <v>#REF!</v>
      </c>
      <c r="G862" s="274">
        <f>+'RT (28)'!A20</f>
        <v>6</v>
      </c>
      <c r="H862" s="274" t="str">
        <f>+'RT (28)'!B20</f>
        <v>Capital Gains Tax</v>
      </c>
      <c r="I862" s="274">
        <f>+'RT (28)'!C20</f>
        <v>0</v>
      </c>
      <c r="J862" s="274">
        <f>+'RT (28)'!D20</f>
        <v>0</v>
      </c>
      <c r="K862" s="274">
        <f>+'RT (28)'!E20</f>
        <v>0</v>
      </c>
      <c r="L862" s="274">
        <f>+'RT (28)'!F20</f>
        <v>0</v>
      </c>
      <c r="M862" s="274">
        <f>+'RT (28)'!G20</f>
        <v>0</v>
      </c>
      <c r="N862" s="274">
        <f>+'RT (28)'!H20</f>
        <v>0</v>
      </c>
      <c r="O862" s="274">
        <f>+'RT (28)'!I20</f>
        <v>0</v>
      </c>
      <c r="P862" s="274">
        <f>+'RT (28)'!J20</f>
        <v>0</v>
      </c>
      <c r="Q862" s="274">
        <f>+'RT (28)'!K20</f>
        <v>0</v>
      </c>
      <c r="R862" s="274">
        <f>+'RT (28)'!L20</f>
        <v>0</v>
      </c>
      <c r="S862" s="274">
        <f>+'RT (28)'!M20</f>
        <v>0</v>
      </c>
      <c r="T862" s="178">
        <f t="shared" si="68"/>
        <v>0</v>
      </c>
      <c r="U862" s="19">
        <f t="shared" si="69"/>
        <v>0</v>
      </c>
      <c r="V862" s="178">
        <f t="shared" si="70"/>
        <v>0</v>
      </c>
      <c r="W862" s="19">
        <f t="shared" si="71"/>
        <v>0</v>
      </c>
    </row>
    <row r="863" spans="1:23" s="274" customFormat="1">
      <c r="A863" s="274">
        <v>28</v>
      </c>
      <c r="B863" s="274" t="e">
        <f>+'RT (28)'!#REF!</f>
        <v>#REF!</v>
      </c>
      <c r="C863" s="274" t="e">
        <f>+'RT (28)'!#REF!</f>
        <v>#REF!</v>
      </c>
      <c r="D863" s="274" t="e">
        <f>+'RT (28)'!#REF!</f>
        <v>#REF!</v>
      </c>
      <c r="E863" s="274" t="e">
        <f>+'RT (28)'!#REF!</f>
        <v>#REF!</v>
      </c>
      <c r="F863" s="274" t="e">
        <f>+'RT (28)'!#REF!</f>
        <v>#REF!</v>
      </c>
      <c r="G863" s="274">
        <f>+'RT (28)'!A21</f>
        <v>7</v>
      </c>
      <c r="H863" s="274" t="str">
        <f>+'RT (28)'!B21</f>
        <v>Withholding Tax</v>
      </c>
      <c r="I863" s="274">
        <f>+'RT (28)'!C21</f>
        <v>0</v>
      </c>
      <c r="J863" s="274">
        <f>+'RT (28)'!D21</f>
        <v>0</v>
      </c>
      <c r="K863" s="274">
        <f>+'RT (28)'!E21</f>
        <v>0</v>
      </c>
      <c r="L863" s="274">
        <f>+'RT (28)'!F21</f>
        <v>0</v>
      </c>
      <c r="M863" s="274">
        <f>+'RT (28)'!G21</f>
        <v>0</v>
      </c>
      <c r="N863" s="274">
        <f>+'RT (28)'!H21</f>
        <v>0</v>
      </c>
      <c r="O863" s="274">
        <f>+'RT (28)'!I21</f>
        <v>0</v>
      </c>
      <c r="P863" s="274">
        <f>+'RT (28)'!J21</f>
        <v>0</v>
      </c>
      <c r="Q863" s="274">
        <f>+'RT (28)'!K21</f>
        <v>0</v>
      </c>
      <c r="R863" s="274">
        <f>+'RT (28)'!L21</f>
        <v>0</v>
      </c>
      <c r="S863" s="274">
        <f>+'RT (28)'!M21</f>
        <v>0</v>
      </c>
      <c r="T863" s="178">
        <f t="shared" si="68"/>
        <v>0</v>
      </c>
      <c r="U863" s="19">
        <f t="shared" si="69"/>
        <v>0</v>
      </c>
      <c r="V863" s="178">
        <f t="shared" si="70"/>
        <v>0</v>
      </c>
      <c r="W863" s="19">
        <f t="shared" si="71"/>
        <v>0</v>
      </c>
    </row>
    <row r="864" spans="1:23" s="274" customFormat="1">
      <c r="A864" s="274">
        <v>28</v>
      </c>
      <c r="B864" s="274" t="e">
        <f>+'RT (28)'!#REF!</f>
        <v>#REF!</v>
      </c>
      <c r="C864" s="274" t="e">
        <f>+'RT (28)'!#REF!</f>
        <v>#REF!</v>
      </c>
      <c r="D864" s="274" t="e">
        <f>+'RT (28)'!#REF!</f>
        <v>#REF!</v>
      </c>
      <c r="E864" s="274" t="e">
        <f>+'RT (28)'!#REF!</f>
        <v>#REF!</v>
      </c>
      <c r="F864" s="274" t="e">
        <f>+'RT (28)'!#REF!</f>
        <v>#REF!</v>
      </c>
      <c r="G864" s="274">
        <f>+'RT (28)'!A22</f>
        <v>8</v>
      </c>
      <c r="H864" s="274" t="str">
        <f>+'RT (28)'!B22</f>
        <v>Other significant payments (&gt; 50,000 USD)</v>
      </c>
      <c r="I864" s="274">
        <f>+'RT (28)'!C22</f>
        <v>0</v>
      </c>
      <c r="J864" s="274">
        <f>+'RT (28)'!D22</f>
        <v>0</v>
      </c>
      <c r="K864" s="274">
        <f>+'RT (28)'!E22</f>
        <v>0</v>
      </c>
      <c r="L864" s="274">
        <f>+'RT (28)'!F22</f>
        <v>0</v>
      </c>
      <c r="M864" s="274">
        <f>+'RT (28)'!G22</f>
        <v>0</v>
      </c>
      <c r="N864" s="274">
        <f>+'RT (28)'!H22</f>
        <v>0</v>
      </c>
      <c r="O864" s="274">
        <f>+'RT (28)'!I22</f>
        <v>0</v>
      </c>
      <c r="P864" s="274">
        <f>+'RT (28)'!J22</f>
        <v>0</v>
      </c>
      <c r="Q864" s="274">
        <f>+'RT (28)'!K22</f>
        <v>0</v>
      </c>
      <c r="R864" s="274">
        <f>+'RT (28)'!L22</f>
        <v>0</v>
      </c>
      <c r="S864" s="274">
        <f>+'RT (28)'!M22</f>
        <v>0</v>
      </c>
      <c r="T864" s="178">
        <f t="shared" si="68"/>
        <v>0</v>
      </c>
      <c r="U864" s="19">
        <f t="shared" si="69"/>
        <v>0</v>
      </c>
      <c r="V864" s="178">
        <f t="shared" si="70"/>
        <v>0</v>
      </c>
      <c r="W864" s="19">
        <f t="shared" si="71"/>
        <v>0</v>
      </c>
    </row>
    <row r="865" spans="1:23" s="274" customFormat="1">
      <c r="A865" s="274">
        <v>28</v>
      </c>
      <c r="B865" s="274" t="e">
        <f>+'RT (28)'!#REF!</f>
        <v>#REF!</v>
      </c>
      <c r="C865" s="274" t="e">
        <f>+'RT (28)'!#REF!</f>
        <v>#REF!</v>
      </c>
      <c r="D865" s="274" t="e">
        <f>+'RT (28)'!#REF!</f>
        <v>#REF!</v>
      </c>
      <c r="E865" s="274" t="e">
        <f>+'RT (28)'!#REF!</f>
        <v>#REF!</v>
      </c>
      <c r="F865" s="274" t="e">
        <f>+'RT (28)'!#REF!</f>
        <v>#REF!</v>
      </c>
      <c r="G865" s="274">
        <f>+'RT (28)'!A23</f>
        <v>0</v>
      </c>
      <c r="H865" s="274" t="str">
        <f>+'RT (28)'!B23</f>
        <v>MoM (ME 1-ME 2-ME 3)</v>
      </c>
      <c r="I865" s="274">
        <f>+'RT (28)'!C23</f>
        <v>0</v>
      </c>
      <c r="J865" s="274">
        <f>+'RT (28)'!D23</f>
        <v>42647000</v>
      </c>
      <c r="K865" s="274">
        <f>+'RT (28)'!E23</f>
        <v>0</v>
      </c>
      <c r="L865" s="274">
        <f>+'RT (28)'!F23</f>
        <v>42647000</v>
      </c>
      <c r="M865" s="274">
        <f>+'RT (28)'!G23</f>
        <v>0</v>
      </c>
      <c r="N865" s="274">
        <f>+'RT (28)'!H23</f>
        <v>58965000</v>
      </c>
      <c r="O865" s="274">
        <f>+'RT (28)'!I23</f>
        <v>0</v>
      </c>
      <c r="P865" s="274">
        <f>+'RT (28)'!J23</f>
        <v>58965000</v>
      </c>
      <c r="Q865" s="274">
        <f>+'RT (28)'!K23</f>
        <v>0</v>
      </c>
      <c r="R865" s="274">
        <f>+'RT (28)'!L23</f>
        <v>-16318000</v>
      </c>
      <c r="S865" s="274">
        <f>+'RT (28)'!M23</f>
        <v>0</v>
      </c>
      <c r="T865" s="178">
        <f t="shared" si="68"/>
        <v>0</v>
      </c>
      <c r="U865" s="19">
        <f t="shared" si="69"/>
        <v>-16318000</v>
      </c>
      <c r="V865" s="178">
        <f t="shared" si="70"/>
        <v>0</v>
      </c>
      <c r="W865" s="19">
        <f t="shared" si="71"/>
        <v>-16318000</v>
      </c>
    </row>
    <row r="866" spans="1:23" s="274" customFormat="1">
      <c r="A866" s="274">
        <v>28</v>
      </c>
      <c r="B866" s="274" t="e">
        <f>+'RT (28)'!#REF!</f>
        <v>#REF!</v>
      </c>
      <c r="C866" s="274" t="e">
        <f>+'RT (28)'!#REF!</f>
        <v>#REF!</v>
      </c>
      <c r="D866" s="274" t="e">
        <f>+'RT (28)'!#REF!</f>
        <v>#REF!</v>
      </c>
      <c r="E866" s="274" t="e">
        <f>+'RT (28)'!#REF!</f>
        <v>#REF!</v>
      </c>
      <c r="F866" s="274" t="e">
        <f>+'RT (28)'!#REF!</f>
        <v>#REF!</v>
      </c>
      <c r="G866" s="274">
        <f>+'RT (28)'!A24</f>
        <v>9</v>
      </c>
      <c r="H866" s="274" t="str">
        <f>+'RT (28)'!B24</f>
        <v>Royalties</v>
      </c>
      <c r="I866" s="274">
        <f>+'RT (28)'!C24</f>
        <v>0</v>
      </c>
      <c r="J866" s="274">
        <f>+'RT (28)'!D24</f>
        <v>0</v>
      </c>
      <c r="K866" s="274">
        <f>+'RT (28)'!E24</f>
        <v>0</v>
      </c>
      <c r="L866" s="274">
        <f>+'RT (28)'!F24</f>
        <v>0</v>
      </c>
      <c r="M866" s="274">
        <f>+'RT (28)'!G24</f>
        <v>0</v>
      </c>
      <c r="N866" s="274">
        <f>+'RT (28)'!H24</f>
        <v>0</v>
      </c>
      <c r="O866" s="274">
        <f>+'RT (28)'!I24</f>
        <v>0</v>
      </c>
      <c r="P866" s="274">
        <f>+'RT (28)'!J24</f>
        <v>0</v>
      </c>
      <c r="Q866" s="274">
        <f>+'RT (28)'!K24</f>
        <v>0</v>
      </c>
      <c r="R866" s="274">
        <f>+'RT (28)'!L24</f>
        <v>0</v>
      </c>
      <c r="S866" s="274">
        <f>+'RT (28)'!M24</f>
        <v>0</v>
      </c>
      <c r="T866" s="178">
        <f t="shared" si="68"/>
        <v>0</v>
      </c>
      <c r="U866" s="19">
        <f t="shared" si="69"/>
        <v>0</v>
      </c>
      <c r="V866" s="178">
        <f t="shared" si="70"/>
        <v>0</v>
      </c>
      <c r="W866" s="19">
        <f t="shared" si="71"/>
        <v>0</v>
      </c>
    </row>
    <row r="867" spans="1:23" s="274" customFormat="1">
      <c r="A867" s="274">
        <v>28</v>
      </c>
      <c r="B867" s="274" t="e">
        <f>+'RT (28)'!#REF!</f>
        <v>#REF!</v>
      </c>
      <c r="C867" s="274" t="e">
        <f>+'RT (28)'!#REF!</f>
        <v>#REF!</v>
      </c>
      <c r="D867" s="274" t="e">
        <f>+'RT (28)'!#REF!</f>
        <v>#REF!</v>
      </c>
      <c r="E867" s="274" t="e">
        <f>+'RT (28)'!#REF!</f>
        <v>#REF!</v>
      </c>
      <c r="F867" s="274" t="e">
        <f>+'RT (28)'!#REF!</f>
        <v>#REF!</v>
      </c>
      <c r="G867" s="274">
        <f>+'RT (28)'!A25</f>
        <v>10</v>
      </c>
      <c r="H867" s="274" t="str">
        <f>+'RT (28)'!B25</f>
        <v>Signature Bonus</v>
      </c>
      <c r="I867" s="274">
        <f>+'RT (28)'!C25</f>
        <v>0</v>
      </c>
      <c r="J867" s="274">
        <f>+'RT (28)'!D25</f>
        <v>0</v>
      </c>
      <c r="K867" s="274">
        <f>+'RT (28)'!E25</f>
        <v>0</v>
      </c>
      <c r="L867" s="274">
        <f>+'RT (28)'!F25</f>
        <v>0</v>
      </c>
      <c r="M867" s="274">
        <f>+'RT (28)'!G25</f>
        <v>0</v>
      </c>
      <c r="N867" s="274">
        <f>+'RT (28)'!H25</f>
        <v>15000000</v>
      </c>
      <c r="O867" s="274">
        <f>+'RT (28)'!I25</f>
        <v>0</v>
      </c>
      <c r="P867" s="274">
        <f>+'RT (28)'!J25</f>
        <v>15000000</v>
      </c>
      <c r="Q867" s="274">
        <f>+'RT (28)'!K25</f>
        <v>0</v>
      </c>
      <c r="R867" s="274">
        <f>+'RT (28)'!L25</f>
        <v>-15000000</v>
      </c>
      <c r="S867" s="274" t="str">
        <f>+'RT (28)'!M25</f>
        <v>Tax not reported by the extractive company</v>
      </c>
      <c r="T867" s="178">
        <f t="shared" si="68"/>
        <v>0</v>
      </c>
      <c r="U867" s="19">
        <f t="shared" si="69"/>
        <v>-15000000</v>
      </c>
      <c r="V867" s="178">
        <f t="shared" si="70"/>
        <v>0</v>
      </c>
      <c r="W867" s="19">
        <f t="shared" si="71"/>
        <v>-15000000</v>
      </c>
    </row>
    <row r="868" spans="1:23" s="274" customFormat="1">
      <c r="A868" s="274">
        <v>28</v>
      </c>
      <c r="B868" s="274" t="e">
        <f>+'RT (28)'!#REF!</f>
        <v>#REF!</v>
      </c>
      <c r="C868" s="274" t="e">
        <f>+'RT (28)'!#REF!</f>
        <v>#REF!</v>
      </c>
      <c r="D868" s="274" t="e">
        <f>+'RT (28)'!#REF!</f>
        <v>#REF!</v>
      </c>
      <c r="E868" s="274" t="e">
        <f>+'RT (28)'!#REF!</f>
        <v>#REF!</v>
      </c>
      <c r="F868" s="274" t="e">
        <f>+'RT (28)'!#REF!</f>
        <v>#REF!</v>
      </c>
      <c r="G868" s="274">
        <f>+'RT (28)'!A26</f>
        <v>11</v>
      </c>
      <c r="H868" s="274" t="str">
        <f>+'RT (28)'!B26</f>
        <v>Production Split</v>
      </c>
      <c r="I868" s="274">
        <f>+'RT (28)'!C26</f>
        <v>0</v>
      </c>
      <c r="J868" s="274">
        <f>+'RT (28)'!D26</f>
        <v>0</v>
      </c>
      <c r="K868" s="274">
        <f>+'RT (28)'!E26</f>
        <v>0</v>
      </c>
      <c r="L868" s="274">
        <f>+'RT (28)'!F26</f>
        <v>0</v>
      </c>
      <c r="M868" s="274">
        <f>+'RT (28)'!G26</f>
        <v>0</v>
      </c>
      <c r="N868" s="274">
        <f>+'RT (28)'!H26</f>
        <v>0</v>
      </c>
      <c r="O868" s="274">
        <f>+'RT (28)'!I26</f>
        <v>0</v>
      </c>
      <c r="P868" s="274">
        <f>+'RT (28)'!J26</f>
        <v>0</v>
      </c>
      <c r="Q868" s="274">
        <f>+'RT (28)'!K26</f>
        <v>0</v>
      </c>
      <c r="R868" s="274">
        <f>+'RT (28)'!L26</f>
        <v>0</v>
      </c>
      <c r="S868" s="274">
        <f>+'RT (28)'!M26</f>
        <v>0</v>
      </c>
      <c r="T868" s="178">
        <f t="shared" si="68"/>
        <v>0</v>
      </c>
      <c r="U868" s="19">
        <f t="shared" si="69"/>
        <v>0</v>
      </c>
      <c r="V868" s="178">
        <f t="shared" si="70"/>
        <v>0</v>
      </c>
      <c r="W868" s="19">
        <f t="shared" si="71"/>
        <v>0</v>
      </c>
    </row>
    <row r="869" spans="1:23" s="274" customFormat="1">
      <c r="A869" s="274">
        <v>28</v>
      </c>
      <c r="B869" s="274" t="e">
        <f>+'RT (28)'!#REF!</f>
        <v>#REF!</v>
      </c>
      <c r="C869" s="274" t="e">
        <f>+'RT (28)'!#REF!</f>
        <v>#REF!</v>
      </c>
      <c r="D869" s="274" t="e">
        <f>+'RT (28)'!#REF!</f>
        <v>#REF!</v>
      </c>
      <c r="E869" s="274" t="e">
        <f>+'RT (28)'!#REF!</f>
        <v>#REF!</v>
      </c>
      <c r="F869" s="274" t="e">
        <f>+'RT (28)'!#REF!</f>
        <v>#REF!</v>
      </c>
      <c r="G869" s="274">
        <f>+'RT (28)'!A27</f>
        <v>12</v>
      </c>
      <c r="H869" s="274" t="str">
        <f>+'RT (28)'!B27</f>
        <v>Dead Rent Fees</v>
      </c>
      <c r="I869" s="274">
        <f>+'RT (28)'!C27</f>
        <v>0</v>
      </c>
      <c r="J869" s="274">
        <f>+'RT (28)'!D27</f>
        <v>42647000</v>
      </c>
      <c r="K869" s="274">
        <f>+'RT (28)'!E27</f>
        <v>0</v>
      </c>
      <c r="L869" s="274">
        <f>+'RT (28)'!F27</f>
        <v>42647000</v>
      </c>
      <c r="M869" s="274">
        <f>+'RT (28)'!G27</f>
        <v>0</v>
      </c>
      <c r="N869" s="274">
        <f>+'RT (28)'!H27</f>
        <v>42645000</v>
      </c>
      <c r="O869" s="274">
        <f>+'RT (28)'!I27</f>
        <v>0</v>
      </c>
      <c r="P869" s="274">
        <f>+'RT (28)'!J27</f>
        <v>42645000</v>
      </c>
      <c r="Q869" s="274">
        <f>+'RT (28)'!K27</f>
        <v>0</v>
      </c>
      <c r="R869" s="274">
        <f>+'RT (28)'!L27</f>
        <v>2000</v>
      </c>
      <c r="S869" s="274" t="str">
        <f>+'RT (28)'!M27</f>
        <v>Not material difference</v>
      </c>
      <c r="T869" s="178">
        <f t="shared" si="68"/>
        <v>2000</v>
      </c>
      <c r="U869" s="19">
        <f t="shared" si="69"/>
        <v>0</v>
      </c>
      <c r="V869" s="178">
        <f t="shared" si="70"/>
        <v>2000</v>
      </c>
      <c r="W869" s="19">
        <f t="shared" si="71"/>
        <v>0</v>
      </c>
    </row>
    <row r="870" spans="1:23" s="274" customFormat="1">
      <c r="A870" s="274">
        <v>28</v>
      </c>
      <c r="B870" s="274" t="e">
        <f>+'RT (28)'!#REF!</f>
        <v>#REF!</v>
      </c>
      <c r="C870" s="274" t="e">
        <f>+'RT (28)'!#REF!</f>
        <v>#REF!</v>
      </c>
      <c r="D870" s="274" t="e">
        <f>+'RT (28)'!#REF!</f>
        <v>#REF!</v>
      </c>
      <c r="E870" s="274" t="e">
        <f>+'RT (28)'!#REF!</f>
        <v>#REF!</v>
      </c>
      <c r="F870" s="274" t="e">
        <f>+'RT (28)'!#REF!</f>
        <v>#REF!</v>
      </c>
      <c r="G870" s="274">
        <f>+'RT (28)'!A28</f>
        <v>13</v>
      </c>
      <c r="H870" s="274" t="str">
        <f>+'RT (28)'!B28</f>
        <v>Licence Fees</v>
      </c>
      <c r="I870" s="274">
        <f>+'RT (28)'!C28</f>
        <v>0</v>
      </c>
      <c r="J870" s="274">
        <f>+'RT (28)'!D28</f>
        <v>0</v>
      </c>
      <c r="K870" s="274">
        <f>+'RT (28)'!E28</f>
        <v>0</v>
      </c>
      <c r="L870" s="274">
        <f>+'RT (28)'!F28</f>
        <v>0</v>
      </c>
      <c r="M870" s="274">
        <f>+'RT (28)'!G28</f>
        <v>0</v>
      </c>
      <c r="N870" s="274">
        <f>+'RT (28)'!H28</f>
        <v>0</v>
      </c>
      <c r="O870" s="274">
        <f>+'RT (28)'!I28</f>
        <v>0</v>
      </c>
      <c r="P870" s="274">
        <f>+'RT (28)'!J28</f>
        <v>0</v>
      </c>
      <c r="Q870" s="274">
        <f>+'RT (28)'!K28</f>
        <v>0</v>
      </c>
      <c r="R870" s="274">
        <f>+'RT (28)'!L28</f>
        <v>0</v>
      </c>
      <c r="S870" s="274">
        <f>+'RT (28)'!M28</f>
        <v>0</v>
      </c>
      <c r="T870" s="178">
        <f t="shared" si="68"/>
        <v>0</v>
      </c>
      <c r="U870" s="19">
        <f t="shared" si="69"/>
        <v>0</v>
      </c>
      <c r="V870" s="178">
        <f t="shared" si="70"/>
        <v>0</v>
      </c>
      <c r="W870" s="19">
        <f t="shared" si="71"/>
        <v>0</v>
      </c>
    </row>
    <row r="871" spans="1:23" s="274" customFormat="1">
      <c r="A871" s="274">
        <v>28</v>
      </c>
      <c r="B871" s="274" t="e">
        <f>+'RT (28)'!#REF!</f>
        <v>#REF!</v>
      </c>
      <c r="C871" s="274" t="e">
        <f>+'RT (28)'!#REF!</f>
        <v>#REF!</v>
      </c>
      <c r="D871" s="274" t="e">
        <f>+'RT (28)'!#REF!</f>
        <v>#REF!</v>
      </c>
      <c r="E871" s="274" t="e">
        <f>+'RT (28)'!#REF!</f>
        <v>#REF!</v>
      </c>
      <c r="F871" s="274" t="e">
        <f>+'RT (28)'!#REF!</f>
        <v>#REF!</v>
      </c>
      <c r="G871" s="274">
        <f>+'RT (28)'!A29</f>
        <v>14</v>
      </c>
      <c r="H871" s="274" t="str">
        <f>+'RT (28)'!B29</f>
        <v>Dividends</v>
      </c>
      <c r="I871" s="274">
        <f>+'RT (28)'!C29</f>
        <v>0</v>
      </c>
      <c r="J871" s="274">
        <f>+'RT (28)'!D29</f>
        <v>0</v>
      </c>
      <c r="K871" s="274">
        <f>+'RT (28)'!E29</f>
        <v>0</v>
      </c>
      <c r="L871" s="274">
        <f>+'RT (28)'!F29</f>
        <v>0</v>
      </c>
      <c r="M871" s="274">
        <f>+'RT (28)'!G29</f>
        <v>0</v>
      </c>
      <c r="N871" s="274">
        <f>+'RT (28)'!H29</f>
        <v>0</v>
      </c>
      <c r="O871" s="274">
        <f>+'RT (28)'!I29</f>
        <v>0</v>
      </c>
      <c r="P871" s="274">
        <f>+'RT (28)'!J29</f>
        <v>0</v>
      </c>
      <c r="Q871" s="274">
        <f>+'RT (28)'!K29</f>
        <v>0</v>
      </c>
      <c r="R871" s="274">
        <f>+'RT (28)'!L29</f>
        <v>0</v>
      </c>
      <c r="S871" s="274">
        <f>+'RT (28)'!M29</f>
        <v>0</v>
      </c>
      <c r="T871" s="178">
        <f t="shared" si="68"/>
        <v>0</v>
      </c>
      <c r="U871" s="19">
        <f t="shared" si="69"/>
        <v>0</v>
      </c>
      <c r="V871" s="178">
        <f t="shared" si="70"/>
        <v>0</v>
      </c>
      <c r="W871" s="19">
        <f t="shared" si="71"/>
        <v>0</v>
      </c>
    </row>
    <row r="872" spans="1:23" s="274" customFormat="1">
      <c r="A872" s="274">
        <v>28</v>
      </c>
      <c r="B872" s="274" t="e">
        <f>+'RT (28)'!#REF!</f>
        <v>#REF!</v>
      </c>
      <c r="C872" s="274" t="e">
        <f>+'RT (28)'!#REF!</f>
        <v>#REF!</v>
      </c>
      <c r="D872" s="274" t="e">
        <f>+'RT (28)'!#REF!</f>
        <v>#REF!</v>
      </c>
      <c r="E872" s="274" t="e">
        <f>+'RT (28)'!#REF!</f>
        <v>#REF!</v>
      </c>
      <c r="F872" s="274" t="e">
        <f>+'RT (28)'!#REF!</f>
        <v>#REF!</v>
      </c>
      <c r="G872" s="274">
        <f>+'RT (28)'!A30</f>
        <v>15</v>
      </c>
      <c r="H872" s="274" t="str">
        <f>+'RT (28)'!B30</f>
        <v>Land rental fees</v>
      </c>
      <c r="I872" s="274">
        <f>+'RT (28)'!C30</f>
        <v>0</v>
      </c>
      <c r="J872" s="274">
        <f>+'RT (28)'!D30</f>
        <v>0</v>
      </c>
      <c r="K872" s="274">
        <f>+'RT (28)'!E30</f>
        <v>0</v>
      </c>
      <c r="L872" s="274">
        <f>+'RT (28)'!F30</f>
        <v>0</v>
      </c>
      <c r="M872" s="274">
        <f>+'RT (28)'!G30</f>
        <v>0</v>
      </c>
      <c r="N872" s="274">
        <f>+'RT (28)'!H30</f>
        <v>0</v>
      </c>
      <c r="O872" s="274">
        <f>+'RT (28)'!I30</f>
        <v>0</v>
      </c>
      <c r="P872" s="274">
        <f>+'RT (28)'!J30</f>
        <v>0</v>
      </c>
      <c r="Q872" s="274">
        <f>+'RT (28)'!K30</f>
        <v>0</v>
      </c>
      <c r="R872" s="274">
        <f>+'RT (28)'!L30</f>
        <v>0</v>
      </c>
      <c r="S872" s="274">
        <f>+'RT (28)'!M30</f>
        <v>0</v>
      </c>
      <c r="T872" s="178">
        <f t="shared" si="68"/>
        <v>0</v>
      </c>
      <c r="U872" s="19">
        <f t="shared" si="69"/>
        <v>0</v>
      </c>
      <c r="V872" s="178">
        <f t="shared" si="70"/>
        <v>0</v>
      </c>
      <c r="W872" s="19">
        <f t="shared" si="71"/>
        <v>0</v>
      </c>
    </row>
    <row r="873" spans="1:23" s="274" customFormat="1">
      <c r="A873" s="274">
        <v>28</v>
      </c>
      <c r="B873" s="274" t="e">
        <f>+'RT (28)'!#REF!</f>
        <v>#REF!</v>
      </c>
      <c r="C873" s="274" t="e">
        <f>+'RT (28)'!#REF!</f>
        <v>#REF!</v>
      </c>
      <c r="D873" s="274" t="e">
        <f>+'RT (28)'!#REF!</f>
        <v>#REF!</v>
      </c>
      <c r="E873" s="274" t="e">
        <f>+'RT (28)'!#REF!</f>
        <v>#REF!</v>
      </c>
      <c r="F873" s="274" t="e">
        <f>+'RT (28)'!#REF!</f>
        <v>#REF!</v>
      </c>
      <c r="G873" s="274">
        <f>+'RT (28)'!A31</f>
        <v>16</v>
      </c>
      <c r="H873" s="274" t="str">
        <f>+'RT (28)'!B31</f>
        <v>Environmental / Plantation fees</v>
      </c>
      <c r="I873" s="274">
        <f>+'RT (28)'!C31</f>
        <v>0</v>
      </c>
      <c r="J873" s="274">
        <f>+'RT (28)'!D31</f>
        <v>0</v>
      </c>
      <c r="K873" s="274">
        <f>+'RT (28)'!E31</f>
        <v>0</v>
      </c>
      <c r="L873" s="274">
        <f>+'RT (28)'!F31</f>
        <v>0</v>
      </c>
      <c r="M873" s="274">
        <f>+'RT (28)'!G31</f>
        <v>0</v>
      </c>
      <c r="N873" s="274">
        <f>+'RT (28)'!H31</f>
        <v>0</v>
      </c>
      <c r="O873" s="274">
        <f>+'RT (28)'!I31</f>
        <v>0</v>
      </c>
      <c r="P873" s="274">
        <f>+'RT (28)'!J31</f>
        <v>0</v>
      </c>
      <c r="Q873" s="274">
        <f>+'RT (28)'!K31</f>
        <v>0</v>
      </c>
      <c r="R873" s="274">
        <f>+'RT (28)'!L31</f>
        <v>0</v>
      </c>
      <c r="S873" s="274">
        <f>+'RT (28)'!M31</f>
        <v>0</v>
      </c>
      <c r="T873" s="178">
        <f t="shared" si="68"/>
        <v>0</v>
      </c>
      <c r="U873" s="19">
        <f t="shared" si="69"/>
        <v>0</v>
      </c>
      <c r="V873" s="178">
        <f t="shared" si="70"/>
        <v>0</v>
      </c>
      <c r="W873" s="19">
        <f t="shared" si="71"/>
        <v>0</v>
      </c>
    </row>
    <row r="874" spans="1:23" s="274" customFormat="1">
      <c r="A874" s="274">
        <v>28</v>
      </c>
      <c r="B874" s="274" t="e">
        <f>+'RT (28)'!#REF!</f>
        <v>#REF!</v>
      </c>
      <c r="C874" s="274" t="e">
        <f>+'RT (28)'!#REF!</f>
        <v>#REF!</v>
      </c>
      <c r="D874" s="274" t="e">
        <f>+'RT (28)'!#REF!</f>
        <v>#REF!</v>
      </c>
      <c r="E874" s="274" t="e">
        <f>+'RT (28)'!#REF!</f>
        <v>#REF!</v>
      </c>
      <c r="F874" s="274" t="e">
        <f>+'RT (28)'!#REF!</f>
        <v>#REF!</v>
      </c>
      <c r="G874" s="274">
        <f>+'RT (28)'!A32</f>
        <v>17</v>
      </c>
      <c r="H874" s="274" t="str">
        <f>+'RT (28)'!B32</f>
        <v>Other significant payments (&gt; 50,000 USD)</v>
      </c>
      <c r="I874" s="274">
        <f>+'RT (28)'!C32</f>
        <v>0</v>
      </c>
      <c r="J874" s="274">
        <f>+'RT (28)'!D32</f>
        <v>0</v>
      </c>
      <c r="K874" s="274">
        <f>+'RT (28)'!E32</f>
        <v>0</v>
      </c>
      <c r="L874" s="274">
        <f>+'RT (28)'!F32</f>
        <v>0</v>
      </c>
      <c r="M874" s="274">
        <f>+'RT (28)'!G32</f>
        <v>0</v>
      </c>
      <c r="N874" s="274">
        <f>+'RT (28)'!H32</f>
        <v>1320000</v>
      </c>
      <c r="O874" s="274">
        <f>+'RT (28)'!I32</f>
        <v>0</v>
      </c>
      <c r="P874" s="274">
        <f>+'RT (28)'!J32</f>
        <v>1320000</v>
      </c>
      <c r="Q874" s="274">
        <f>+'RT (28)'!K32</f>
        <v>0</v>
      </c>
      <c r="R874" s="274">
        <f>+'RT (28)'!L32</f>
        <v>-1320000</v>
      </c>
      <c r="S874" s="274" t="str">
        <f>+'RT (28)'!M32</f>
        <v>Not material difference</v>
      </c>
      <c r="T874" s="178">
        <f t="shared" si="68"/>
        <v>0</v>
      </c>
      <c r="U874" s="19">
        <f t="shared" si="69"/>
        <v>-1320000</v>
      </c>
      <c r="V874" s="178">
        <f t="shared" si="70"/>
        <v>0</v>
      </c>
      <c r="W874" s="19">
        <f t="shared" si="71"/>
        <v>-1320000</v>
      </c>
    </row>
    <row r="875" spans="1:23" s="274" customFormat="1">
      <c r="A875" s="274">
        <v>28</v>
      </c>
      <c r="B875" s="274" t="e">
        <f>+'RT (28)'!#REF!</f>
        <v>#REF!</v>
      </c>
      <c r="C875" s="274" t="e">
        <f>+'RT (28)'!#REF!</f>
        <v>#REF!</v>
      </c>
      <c r="D875" s="274" t="e">
        <f>+'RT (28)'!#REF!</f>
        <v>#REF!</v>
      </c>
      <c r="E875" s="274" t="e">
        <f>+'RT (28)'!#REF!</f>
        <v>#REF!</v>
      </c>
      <c r="F875" s="274" t="e">
        <f>+'RT (28)'!#REF!</f>
        <v>#REF!</v>
      </c>
      <c r="G875" s="274">
        <f>+'RT (28)'!A33</f>
        <v>0</v>
      </c>
      <c r="H875" s="274">
        <f>+'RT (28)'!B33</f>
        <v>0</v>
      </c>
      <c r="I875" s="274">
        <f>+'RT (28)'!C33</f>
        <v>0</v>
      </c>
      <c r="J875" s="274">
        <f>+'RT (28)'!D33</f>
        <v>0</v>
      </c>
      <c r="K875" s="274">
        <f>+'RT (28)'!E33</f>
        <v>0</v>
      </c>
      <c r="L875" s="274">
        <f>+'RT (28)'!F33</f>
        <v>0</v>
      </c>
      <c r="M875" s="274">
        <f>+'RT (28)'!G33</f>
        <v>0</v>
      </c>
      <c r="N875" s="274">
        <f>+'RT (28)'!H33</f>
        <v>0</v>
      </c>
      <c r="O875" s="274">
        <f>+'RT (28)'!I33</f>
        <v>0</v>
      </c>
      <c r="P875" s="274">
        <f>+'RT (28)'!J33</f>
        <v>0</v>
      </c>
      <c r="Q875" s="274">
        <f>+'RT (28)'!K33</f>
        <v>0</v>
      </c>
      <c r="R875" s="274">
        <f>+'RT (28)'!L33</f>
        <v>0</v>
      </c>
      <c r="S875" s="274">
        <f>+'RT (28)'!M33</f>
        <v>0</v>
      </c>
      <c r="T875" s="178">
        <f t="shared" si="68"/>
        <v>0</v>
      </c>
      <c r="U875" s="19">
        <f t="shared" si="69"/>
        <v>0</v>
      </c>
      <c r="V875" s="178">
        <f t="shared" si="70"/>
        <v>0</v>
      </c>
      <c r="W875" s="19">
        <f t="shared" si="71"/>
        <v>0</v>
      </c>
    </row>
    <row r="876" spans="1:23" s="274" customFormat="1">
      <c r="A876" s="274">
        <v>28</v>
      </c>
      <c r="B876" s="274" t="e">
        <f>+'RT (28)'!#REF!</f>
        <v>#REF!</v>
      </c>
      <c r="C876" s="274" t="e">
        <f>+'RT (28)'!#REF!</f>
        <v>#REF!</v>
      </c>
      <c r="D876" s="274" t="e">
        <f>+'RT (28)'!#REF!</f>
        <v>#REF!</v>
      </c>
      <c r="E876" s="274" t="e">
        <f>+'RT (28)'!#REF!</f>
        <v>#REF!</v>
      </c>
      <c r="F876" s="274" t="e">
        <f>+'RT (28)'!#REF!</f>
        <v>#REF!</v>
      </c>
      <c r="G876" s="274">
        <f>+'RT (28)'!A34</f>
        <v>0</v>
      </c>
      <c r="H876" s="274">
        <f>+'RT (28)'!B34</f>
        <v>0</v>
      </c>
      <c r="I876" s="274">
        <f>+'RT (28)'!C34</f>
        <v>0</v>
      </c>
      <c r="J876" s="274">
        <f>+'RT (28)'!D34</f>
        <v>0</v>
      </c>
      <c r="K876" s="274">
        <f>+'RT (28)'!E34</f>
        <v>0</v>
      </c>
      <c r="L876" s="274">
        <f>+'RT (28)'!F34</f>
        <v>0</v>
      </c>
      <c r="M876" s="274">
        <f>+'RT (28)'!G34</f>
        <v>0</v>
      </c>
      <c r="N876" s="274">
        <f>+'RT (28)'!H34</f>
        <v>0</v>
      </c>
      <c r="O876" s="274">
        <f>+'RT (28)'!I34</f>
        <v>0</v>
      </c>
      <c r="P876" s="274">
        <f>+'RT (28)'!J34</f>
        <v>0</v>
      </c>
      <c r="Q876" s="274">
        <f>+'RT (28)'!K34</f>
        <v>0</v>
      </c>
      <c r="R876" s="274">
        <f>+'RT (28)'!L34</f>
        <v>0</v>
      </c>
      <c r="S876" s="274">
        <f>+'RT (28)'!M34</f>
        <v>0</v>
      </c>
      <c r="T876" s="178">
        <f t="shared" si="68"/>
        <v>0</v>
      </c>
      <c r="U876" s="19">
        <f t="shared" si="69"/>
        <v>0</v>
      </c>
      <c r="V876" s="178">
        <f t="shared" si="70"/>
        <v>0</v>
      </c>
      <c r="W876" s="19">
        <f t="shared" si="71"/>
        <v>0</v>
      </c>
    </row>
    <row r="877" spans="1:23" s="274" customFormat="1">
      <c r="A877" s="274">
        <v>28</v>
      </c>
      <c r="B877" s="274" t="e">
        <f>+'RT (28)'!#REF!</f>
        <v>#REF!</v>
      </c>
      <c r="C877" s="274" t="e">
        <f>+'RT (28)'!#REF!</f>
        <v>#REF!</v>
      </c>
      <c r="D877" s="274" t="e">
        <f>+'RT (28)'!#REF!</f>
        <v>#REF!</v>
      </c>
      <c r="E877" s="274" t="e">
        <f>+'RT (28)'!#REF!</f>
        <v>#REF!</v>
      </c>
      <c r="F877" s="274" t="e">
        <f>+'RT (28)'!#REF!</f>
        <v>#REF!</v>
      </c>
      <c r="G877" s="274">
        <f>+'RT (28)'!A35</f>
        <v>0</v>
      </c>
      <c r="H877" s="274">
        <f>+'RT (28)'!B35</f>
        <v>0</v>
      </c>
      <c r="I877" s="274">
        <f>+'RT (28)'!C35</f>
        <v>0</v>
      </c>
      <c r="J877" s="274">
        <f>+'RT (28)'!D35</f>
        <v>0</v>
      </c>
      <c r="K877" s="274">
        <f>+'RT (28)'!E35</f>
        <v>0</v>
      </c>
      <c r="L877" s="274">
        <f>+'RT (28)'!F35</f>
        <v>0</v>
      </c>
      <c r="M877" s="274">
        <f>+'RT (28)'!G35</f>
        <v>0</v>
      </c>
      <c r="N877" s="274">
        <f>+'RT (28)'!H35</f>
        <v>0</v>
      </c>
      <c r="O877" s="274">
        <f>+'RT (28)'!I35</f>
        <v>0</v>
      </c>
      <c r="P877" s="274">
        <f>+'RT (28)'!J35</f>
        <v>0</v>
      </c>
      <c r="Q877" s="274">
        <f>+'RT (28)'!K35</f>
        <v>0</v>
      </c>
      <c r="R877" s="274">
        <f>+'RT (28)'!L35</f>
        <v>0</v>
      </c>
      <c r="S877" s="274">
        <f>+'RT (28)'!M35</f>
        <v>0</v>
      </c>
      <c r="T877" s="178">
        <f t="shared" si="68"/>
        <v>0</v>
      </c>
      <c r="U877" s="19">
        <f t="shared" si="69"/>
        <v>0</v>
      </c>
      <c r="V877" s="178">
        <f t="shared" si="70"/>
        <v>0</v>
      </c>
      <c r="W877" s="19">
        <f t="shared" si="71"/>
        <v>0</v>
      </c>
    </row>
    <row r="878" spans="1:23" s="274" customFormat="1">
      <c r="A878" s="274">
        <v>28</v>
      </c>
      <c r="B878" s="274" t="e">
        <f>+'RT (28)'!#REF!</f>
        <v>#REF!</v>
      </c>
      <c r="C878" s="274" t="e">
        <f>+'RT (28)'!#REF!</f>
        <v>#REF!</v>
      </c>
      <c r="D878" s="274" t="e">
        <f>+'RT (28)'!#REF!</f>
        <v>#REF!</v>
      </c>
      <c r="E878" s="274" t="e">
        <f>+'RT (28)'!#REF!</f>
        <v>#REF!</v>
      </c>
      <c r="F878" s="274" t="e">
        <f>+'RT (28)'!#REF!</f>
        <v>#REF!</v>
      </c>
      <c r="G878" s="274">
        <f>+'RT (28)'!A36</f>
        <v>0</v>
      </c>
      <c r="H878" s="274" t="str">
        <f>+'RT (28)'!B36</f>
        <v>States/regions</v>
      </c>
      <c r="I878" s="274">
        <f>+'RT (28)'!C36</f>
        <v>0</v>
      </c>
      <c r="J878" s="274">
        <f>+'RT (28)'!D36</f>
        <v>0</v>
      </c>
      <c r="K878" s="274">
        <f>+'RT (28)'!E36</f>
        <v>0</v>
      </c>
      <c r="L878" s="274">
        <f>+'RT (28)'!F36</f>
        <v>0</v>
      </c>
      <c r="M878" s="274">
        <f>+'RT (28)'!G36</f>
        <v>0</v>
      </c>
      <c r="N878" s="274">
        <f>+'RT (28)'!H36</f>
        <v>0</v>
      </c>
      <c r="O878" s="274">
        <f>+'RT (28)'!I36</f>
        <v>0</v>
      </c>
      <c r="P878" s="274">
        <f>+'RT (28)'!J36</f>
        <v>0</v>
      </c>
      <c r="Q878" s="274">
        <f>+'RT (28)'!K36</f>
        <v>0</v>
      </c>
      <c r="R878" s="274">
        <f>+'RT (28)'!L36</f>
        <v>0</v>
      </c>
      <c r="S878" s="274">
        <f>+'RT (28)'!M36</f>
        <v>0</v>
      </c>
      <c r="T878" s="178">
        <f t="shared" si="68"/>
        <v>0</v>
      </c>
      <c r="U878" s="19">
        <f t="shared" si="69"/>
        <v>0</v>
      </c>
      <c r="V878" s="178">
        <f t="shared" si="70"/>
        <v>0</v>
      </c>
      <c r="W878" s="19">
        <f t="shared" si="71"/>
        <v>0</v>
      </c>
    </row>
    <row r="879" spans="1:23" s="274" customFormat="1">
      <c r="A879" s="274">
        <v>28</v>
      </c>
      <c r="B879" s="274" t="e">
        <f>+'RT (28)'!#REF!</f>
        <v>#REF!</v>
      </c>
      <c r="C879" s="274" t="e">
        <f>+'RT (28)'!#REF!</f>
        <v>#REF!</v>
      </c>
      <c r="D879" s="274" t="e">
        <f>+'RT (28)'!#REF!</f>
        <v>#REF!</v>
      </c>
      <c r="E879" s="274" t="e">
        <f>+'RT (28)'!#REF!</f>
        <v>#REF!</v>
      </c>
      <c r="F879" s="274" t="e">
        <f>+'RT (28)'!#REF!</f>
        <v>#REF!</v>
      </c>
      <c r="G879" s="274">
        <f>+'RT (28)'!A37</f>
        <v>18</v>
      </c>
      <c r="H879" s="274" t="str">
        <f>+'RT (28)'!B37</f>
        <v>Contribution to the State/region social development fund</v>
      </c>
      <c r="I879" s="274">
        <f>+'RT (28)'!C37</f>
        <v>0</v>
      </c>
      <c r="J879" s="274">
        <f>+'RT (28)'!D37</f>
        <v>0</v>
      </c>
      <c r="K879" s="274">
        <f>+'RT (28)'!E37</f>
        <v>0</v>
      </c>
      <c r="L879" s="274">
        <f>+'RT (28)'!F37</f>
        <v>0</v>
      </c>
      <c r="M879" s="274">
        <f>+'RT (28)'!G37</f>
        <v>0</v>
      </c>
      <c r="N879" s="274">
        <f>+'RT (28)'!H37</f>
        <v>0</v>
      </c>
      <c r="O879" s="274">
        <f>+'RT (28)'!I37</f>
        <v>0</v>
      </c>
      <c r="P879" s="274">
        <f>+'RT (28)'!J37</f>
        <v>0</v>
      </c>
      <c r="Q879" s="274">
        <f>+'RT (28)'!K37</f>
        <v>0</v>
      </c>
      <c r="R879" s="274">
        <f>+'RT (28)'!L37</f>
        <v>0</v>
      </c>
      <c r="S879" s="274">
        <f>+'RT (28)'!M37</f>
        <v>0</v>
      </c>
      <c r="T879" s="178">
        <f t="shared" si="68"/>
        <v>0</v>
      </c>
      <c r="U879" s="19">
        <f t="shared" si="69"/>
        <v>0</v>
      </c>
      <c r="V879" s="178">
        <f t="shared" si="70"/>
        <v>0</v>
      </c>
      <c r="W879" s="19">
        <f t="shared" si="71"/>
        <v>0</v>
      </c>
    </row>
    <row r="880" spans="1:23" s="274" customFormat="1">
      <c r="A880" s="274">
        <v>28</v>
      </c>
      <c r="B880" s="274" t="e">
        <f>+'RT (28)'!#REF!</f>
        <v>#REF!</v>
      </c>
      <c r="C880" s="274" t="e">
        <f>+'RT (28)'!#REF!</f>
        <v>#REF!</v>
      </c>
      <c r="D880" s="274" t="e">
        <f>+'RT (28)'!#REF!</f>
        <v>#REF!</v>
      </c>
      <c r="E880" s="274" t="e">
        <f>+'RT (28)'!#REF!</f>
        <v>#REF!</v>
      </c>
      <c r="F880" s="274" t="e">
        <f>+'RT (28)'!#REF!</f>
        <v>#REF!</v>
      </c>
      <c r="G880" s="274">
        <f>+'RT (28)'!A38</f>
        <v>0</v>
      </c>
      <c r="H880" s="274" t="str">
        <f>+'RT (28)'!B38</f>
        <v>Social payments</v>
      </c>
      <c r="I880" s="274">
        <f>+'RT (28)'!C38</f>
        <v>0</v>
      </c>
      <c r="J880" s="274">
        <f>+'RT (28)'!D38</f>
        <v>0</v>
      </c>
      <c r="K880" s="274">
        <f>+'RT (28)'!E38</f>
        <v>0</v>
      </c>
      <c r="L880" s="274">
        <f>+'RT (28)'!F38</f>
        <v>0</v>
      </c>
      <c r="M880" s="274">
        <f>+'RT (28)'!G38</f>
        <v>0</v>
      </c>
      <c r="N880" s="274">
        <f>+'RT (28)'!H38</f>
        <v>0</v>
      </c>
      <c r="O880" s="274">
        <f>+'RT (28)'!I38</f>
        <v>0</v>
      </c>
      <c r="P880" s="274">
        <f>+'RT (28)'!J38</f>
        <v>0</v>
      </c>
      <c r="Q880" s="274">
        <f>+'RT (28)'!K38</f>
        <v>0</v>
      </c>
      <c r="R880" s="274">
        <f>+'RT (28)'!L38</f>
        <v>0</v>
      </c>
      <c r="S880" s="274">
        <f>+'RT (28)'!M38</f>
        <v>0</v>
      </c>
      <c r="T880" s="178">
        <f t="shared" si="68"/>
        <v>0</v>
      </c>
      <c r="U880" s="19">
        <f t="shared" si="69"/>
        <v>0</v>
      </c>
      <c r="V880" s="178">
        <f t="shared" si="70"/>
        <v>0</v>
      </c>
      <c r="W880" s="19">
        <f t="shared" si="71"/>
        <v>0</v>
      </c>
    </row>
    <row r="881" spans="1:23" s="274" customFormat="1">
      <c r="A881" s="274">
        <v>28</v>
      </c>
      <c r="B881" s="274" t="e">
        <f>+'RT (28)'!#REF!</f>
        <v>#REF!</v>
      </c>
      <c r="C881" s="274" t="e">
        <f>+'RT (28)'!#REF!</f>
        <v>#REF!</v>
      </c>
      <c r="D881" s="274" t="e">
        <f>+'RT (28)'!#REF!</f>
        <v>#REF!</v>
      </c>
      <c r="E881" s="274" t="e">
        <f>+'RT (28)'!#REF!</f>
        <v>#REF!</v>
      </c>
      <c r="F881" s="274" t="e">
        <f>+'RT (28)'!#REF!</f>
        <v>#REF!</v>
      </c>
      <c r="G881" s="274">
        <f>+'RT (28)'!A39</f>
        <v>19</v>
      </c>
      <c r="H881" s="274" t="str">
        <f>+'RT (28)'!B39</f>
        <v>Mandatory Corporate Social Responsibility</v>
      </c>
      <c r="I881" s="274">
        <f>+'RT (28)'!C39</f>
        <v>0</v>
      </c>
      <c r="J881" s="274">
        <f>+'RT (28)'!D39</f>
        <v>0</v>
      </c>
      <c r="K881" s="274">
        <f>+'RT (28)'!E39</f>
        <v>0</v>
      </c>
      <c r="L881" s="274">
        <f>+'RT (28)'!F39</f>
        <v>0</v>
      </c>
      <c r="M881" s="274">
        <f>+'RT (28)'!G39</f>
        <v>0</v>
      </c>
      <c r="N881" s="274">
        <f>+'RT (28)'!H39</f>
        <v>0</v>
      </c>
      <c r="O881" s="274">
        <f>+'RT (28)'!I39</f>
        <v>0</v>
      </c>
      <c r="P881" s="274">
        <f>+'RT (28)'!J39</f>
        <v>0</v>
      </c>
      <c r="Q881" s="274">
        <f>+'RT (28)'!K39</f>
        <v>0</v>
      </c>
      <c r="R881" s="274">
        <f>+'RT (28)'!L39</f>
        <v>0</v>
      </c>
      <c r="S881" s="274">
        <f>+'RT (28)'!M39</f>
        <v>0</v>
      </c>
      <c r="T881" s="178">
        <f t="shared" si="68"/>
        <v>0</v>
      </c>
      <c r="U881" s="19">
        <f t="shared" si="69"/>
        <v>0</v>
      </c>
      <c r="V881" s="178">
        <f t="shared" si="70"/>
        <v>0</v>
      </c>
      <c r="W881" s="19">
        <f t="shared" si="71"/>
        <v>0</v>
      </c>
    </row>
    <row r="882" spans="1:23" s="274" customFormat="1">
      <c r="A882" s="274">
        <v>28</v>
      </c>
      <c r="B882" s="274" t="e">
        <f>+'RT (28)'!#REF!</f>
        <v>#REF!</v>
      </c>
      <c r="C882" s="274" t="e">
        <f>+'RT (28)'!#REF!</f>
        <v>#REF!</v>
      </c>
      <c r="D882" s="274" t="e">
        <f>+'RT (28)'!#REF!</f>
        <v>#REF!</v>
      </c>
      <c r="E882" s="274" t="e">
        <f>+'RT (28)'!#REF!</f>
        <v>#REF!</v>
      </c>
      <c r="F882" s="274" t="e">
        <f>+'RT (28)'!#REF!</f>
        <v>#REF!</v>
      </c>
      <c r="G882" s="274">
        <f>+'RT (28)'!A40</f>
        <v>20</v>
      </c>
      <c r="H882" s="274" t="str">
        <f>+'RT (28)'!B40</f>
        <v>Voluntary Corporate Social Responsibility</v>
      </c>
      <c r="I882" s="274">
        <f>+'RT (28)'!C40</f>
        <v>0</v>
      </c>
      <c r="J882" s="274">
        <f>+'RT (28)'!D40</f>
        <v>0</v>
      </c>
      <c r="K882" s="274">
        <f>+'RT (28)'!E40</f>
        <v>0</v>
      </c>
      <c r="L882" s="274">
        <f>+'RT (28)'!F40</f>
        <v>0</v>
      </c>
      <c r="M882" s="274">
        <f>+'RT (28)'!G40</f>
        <v>0</v>
      </c>
      <c r="N882" s="274">
        <f>+'RT (28)'!H40</f>
        <v>0</v>
      </c>
      <c r="O882" s="274">
        <f>+'RT (28)'!I40</f>
        <v>0</v>
      </c>
      <c r="P882" s="274">
        <f>+'RT (28)'!J40</f>
        <v>0</v>
      </c>
      <c r="Q882" s="274">
        <f>+'RT (28)'!K40</f>
        <v>0</v>
      </c>
      <c r="R882" s="274">
        <f>+'RT (28)'!L40</f>
        <v>0</v>
      </c>
      <c r="S882" s="274">
        <f>+'RT (28)'!M40</f>
        <v>0</v>
      </c>
      <c r="T882" s="178">
        <f t="shared" si="68"/>
        <v>0</v>
      </c>
      <c r="U882" s="19">
        <f t="shared" si="69"/>
        <v>0</v>
      </c>
      <c r="V882" s="178">
        <f t="shared" si="70"/>
        <v>0</v>
      </c>
      <c r="W882" s="19">
        <f t="shared" si="71"/>
        <v>0</v>
      </c>
    </row>
    <row r="883" spans="1:23" s="274" customFormat="1">
      <c r="A883" s="274">
        <v>28</v>
      </c>
      <c r="B883" s="274" t="e">
        <f>+'RT (28)'!#REF!</f>
        <v>#REF!</v>
      </c>
      <c r="C883" s="274" t="e">
        <f>+'RT (28)'!#REF!</f>
        <v>#REF!</v>
      </c>
      <c r="D883" s="274" t="e">
        <f>+'RT (28)'!#REF!</f>
        <v>#REF!</v>
      </c>
      <c r="E883" s="274" t="e">
        <f>+'RT (28)'!#REF!</f>
        <v>#REF!</v>
      </c>
      <c r="F883" s="274" t="e">
        <f>+'RT (28)'!#REF!</f>
        <v>#REF!</v>
      </c>
      <c r="G883" s="274">
        <f>+'RT (28)'!A41</f>
        <v>0</v>
      </c>
      <c r="H883" s="274" t="str">
        <f>+'RT (28)'!B41</f>
        <v>Total payments in cash</v>
      </c>
      <c r="I883" s="274">
        <f>+'RT (28)'!C41</f>
        <v>0</v>
      </c>
      <c r="J883" s="274">
        <f>+'RT (28)'!D41</f>
        <v>70367195</v>
      </c>
      <c r="K883" s="274">
        <f>+'RT (28)'!E41</f>
        <v>0</v>
      </c>
      <c r="L883" s="274">
        <f>+'RT (28)'!F41</f>
        <v>70367195</v>
      </c>
      <c r="M883" s="274">
        <f>+'RT (28)'!G41</f>
        <v>0</v>
      </c>
      <c r="N883" s="274">
        <f>+'RT (28)'!H41</f>
        <v>86675295</v>
      </c>
      <c r="O883" s="274">
        <f>+'RT (28)'!I41</f>
        <v>0</v>
      </c>
      <c r="P883" s="274">
        <f>+'RT (28)'!J41</f>
        <v>86675295</v>
      </c>
      <c r="Q883" s="274">
        <f>+'RT (28)'!K41</f>
        <v>0</v>
      </c>
      <c r="R883" s="274">
        <f>+'RT (28)'!L41</f>
        <v>-16308100</v>
      </c>
      <c r="S883" s="274">
        <f>+'RT (28)'!M41</f>
        <v>0</v>
      </c>
      <c r="T883" s="178">
        <f t="shared" si="68"/>
        <v>0</v>
      </c>
      <c r="U883" s="19">
        <f t="shared" si="69"/>
        <v>-16308100</v>
      </c>
      <c r="V883" s="178">
        <f t="shared" si="70"/>
        <v>0</v>
      </c>
      <c r="W883" s="19">
        <f t="shared" si="71"/>
        <v>-16308100</v>
      </c>
    </row>
    <row r="884" spans="1:23" s="274" customFormat="1">
      <c r="A884" s="274">
        <v>29</v>
      </c>
      <c r="B884" s="274" t="e">
        <f>+'RT (29)'!#REF!</f>
        <v>#REF!</v>
      </c>
      <c r="C884" s="274" t="e">
        <f>+'RT (29)'!#REF!</f>
        <v>#REF!</v>
      </c>
      <c r="D884" s="274" t="e">
        <f>+'RT (29)'!#REF!</f>
        <v>#REF!</v>
      </c>
      <c r="E884" s="274" t="e">
        <f>+'RT (29)'!#REF!</f>
        <v>#REF!</v>
      </c>
      <c r="F884" s="274" t="e">
        <f>+'RT (29)'!#REF!</f>
        <v>#REF!</v>
      </c>
      <c r="G884" s="274">
        <f>+'RT (29)'!A9</f>
        <v>0</v>
      </c>
      <c r="H884" s="274" t="str">
        <f>+'RT (29)'!B9</f>
        <v>Payments in kind</v>
      </c>
      <c r="I884" s="274">
        <f>+'RT (29)'!C9</f>
        <v>0</v>
      </c>
      <c r="J884" s="274">
        <f>+'RT (29)'!D9</f>
        <v>0</v>
      </c>
      <c r="K884" s="274">
        <f>+'RT (29)'!E9</f>
        <v>0</v>
      </c>
      <c r="L884" s="274">
        <f>+'RT (29)'!F9</f>
        <v>0</v>
      </c>
      <c r="M884" s="274">
        <f>+'RT (29)'!G9</f>
        <v>0</v>
      </c>
      <c r="N884" s="274">
        <f>+'RT (29)'!H9</f>
        <v>0</v>
      </c>
      <c r="O884" s="274">
        <f>+'RT (29)'!I9</f>
        <v>0</v>
      </c>
      <c r="P884" s="274">
        <f>+'RT (29)'!J9</f>
        <v>0</v>
      </c>
      <c r="Q884" s="274">
        <f>+'RT (29)'!K9</f>
        <v>0</v>
      </c>
      <c r="R884" s="274">
        <f>+'RT (29)'!L9</f>
        <v>0</v>
      </c>
      <c r="S884" s="274">
        <f>+'RT (29)'!M9</f>
        <v>0</v>
      </c>
      <c r="T884" s="178">
        <f t="shared" si="68"/>
        <v>0</v>
      </c>
      <c r="U884" s="19">
        <f t="shared" si="69"/>
        <v>0</v>
      </c>
      <c r="V884" s="178">
        <f t="shared" si="70"/>
        <v>0</v>
      </c>
      <c r="W884" s="19">
        <f t="shared" si="71"/>
        <v>0</v>
      </c>
    </row>
    <row r="885" spans="1:23" s="274" customFormat="1">
      <c r="A885" s="274">
        <v>29</v>
      </c>
      <c r="B885" s="274" t="e">
        <f>+'RT (29)'!#REF!</f>
        <v>#REF!</v>
      </c>
      <c r="C885" s="274" t="e">
        <f>+'RT (29)'!#REF!</f>
        <v>#REF!</v>
      </c>
      <c r="D885" s="274" t="e">
        <f>+'RT (29)'!#REF!</f>
        <v>#REF!</v>
      </c>
      <c r="E885" s="274" t="e">
        <f>+'RT (29)'!#REF!</f>
        <v>#REF!</v>
      </c>
      <c r="F885" s="274" t="e">
        <f>+'RT (29)'!#REF!</f>
        <v>#REF!</v>
      </c>
      <c r="G885" s="274">
        <f>+'RT (29)'!A10</f>
        <v>0</v>
      </c>
      <c r="H885" s="274" t="str">
        <f>+'RT (29)'!B10</f>
        <v>Ferro Nickel</v>
      </c>
      <c r="I885" s="274">
        <f>+'RT (29)'!C10</f>
        <v>0</v>
      </c>
      <c r="J885" s="274">
        <f>+'RT (29)'!D10</f>
        <v>81</v>
      </c>
      <c r="K885" s="274">
        <f>+'RT (29)'!E10</f>
        <v>0</v>
      </c>
      <c r="L885" s="274">
        <f>+'RT (29)'!F10</f>
        <v>81</v>
      </c>
      <c r="M885" s="274">
        <f>+'RT (29)'!G10</f>
        <v>0</v>
      </c>
      <c r="N885" s="274">
        <f>+'RT (29)'!H10</f>
        <v>81</v>
      </c>
      <c r="O885" s="274">
        <f>+'RT (29)'!I10</f>
        <v>0</v>
      </c>
      <c r="P885" s="274">
        <f>+'RT (29)'!J10</f>
        <v>81</v>
      </c>
      <c r="Q885" s="274">
        <f>+'RT (29)'!K10</f>
        <v>0</v>
      </c>
      <c r="R885" s="274">
        <f>+'RT (29)'!L10</f>
        <v>0</v>
      </c>
      <c r="S885" s="274">
        <f>+'RT (29)'!M10</f>
        <v>0</v>
      </c>
      <c r="T885" s="178">
        <f t="shared" ref="T885:T920" si="72">+IF((J885-N885)&gt;0,(J885-N885),0)</f>
        <v>0</v>
      </c>
      <c r="U885" s="19">
        <f t="shared" ref="U885:U920" si="73">+IF((J885-N885)&lt;=0,(J885-N885),0)</f>
        <v>0</v>
      </c>
      <c r="V885" s="178">
        <f t="shared" ref="V885:V920" si="74">+IF(R885&gt;0,R885,0)</f>
        <v>0</v>
      </c>
      <c r="W885" s="19">
        <f t="shared" ref="W885:W920" si="75">+IF(R885&lt;=0,R885,0)</f>
        <v>0</v>
      </c>
    </row>
    <row r="886" spans="1:23" s="274" customFormat="1">
      <c r="A886" s="274">
        <v>29</v>
      </c>
      <c r="B886" s="274" t="e">
        <f>+'RT (29)'!#REF!</f>
        <v>#REF!</v>
      </c>
      <c r="C886" s="274" t="e">
        <f>+'RT (29)'!#REF!</f>
        <v>#REF!</v>
      </c>
      <c r="D886" s="274" t="e">
        <f>+'RT (29)'!#REF!</f>
        <v>#REF!</v>
      </c>
      <c r="E886" s="274" t="e">
        <f>+'RT (29)'!#REF!</f>
        <v>#REF!</v>
      </c>
      <c r="F886" s="274" t="e">
        <f>+'RT (29)'!#REF!</f>
        <v>#REF!</v>
      </c>
      <c r="G886" s="274">
        <f>+'RT (29)'!A11</f>
        <v>1</v>
      </c>
      <c r="H886" s="274" t="str">
        <f>+'RT (29)'!B11</f>
        <v>Production Split (Government and SOEs share)</v>
      </c>
      <c r="I886" s="274">
        <f>+'RT (29)'!C11</f>
        <v>0</v>
      </c>
      <c r="J886" s="274">
        <f>+'RT (29)'!D11</f>
        <v>81</v>
      </c>
      <c r="K886" s="274">
        <f>+'RT (29)'!E11</f>
        <v>0</v>
      </c>
      <c r="L886" s="274">
        <f>+'RT (29)'!F11</f>
        <v>81</v>
      </c>
      <c r="M886" s="274">
        <f>+'RT (29)'!G11</f>
        <v>0</v>
      </c>
      <c r="N886" s="274">
        <f>+'RT (29)'!H11</f>
        <v>81</v>
      </c>
      <c r="O886" s="274">
        <f>+'RT (29)'!I11</f>
        <v>0</v>
      </c>
      <c r="P886" s="274">
        <f>+'RT (29)'!J11</f>
        <v>81</v>
      </c>
      <c r="Q886" s="274">
        <f>+'RT (29)'!K11</f>
        <v>0</v>
      </c>
      <c r="R886" s="274">
        <f>+'RT (29)'!L11</f>
        <v>0</v>
      </c>
      <c r="S886" s="274">
        <f>+'RT (29)'!M11</f>
        <v>0</v>
      </c>
      <c r="T886" s="178">
        <f t="shared" si="72"/>
        <v>0</v>
      </c>
      <c r="U886" s="19">
        <f t="shared" si="73"/>
        <v>0</v>
      </c>
      <c r="V886" s="178">
        <f t="shared" si="74"/>
        <v>0</v>
      </c>
      <c r="W886" s="19">
        <f t="shared" si="75"/>
        <v>0</v>
      </c>
    </row>
    <row r="887" spans="1:23" s="274" customFormat="1">
      <c r="A887" s="274">
        <v>29</v>
      </c>
      <c r="B887" s="274" t="e">
        <f>+'RT (29)'!#REF!</f>
        <v>#REF!</v>
      </c>
      <c r="C887" s="274" t="e">
        <f>+'RT (29)'!#REF!</f>
        <v>#REF!</v>
      </c>
      <c r="D887" s="274" t="e">
        <f>+'RT (29)'!#REF!</f>
        <v>#REF!</v>
      </c>
      <c r="E887" s="274" t="e">
        <f>+'RT (29)'!#REF!</f>
        <v>#REF!</v>
      </c>
      <c r="F887" s="274" t="e">
        <f>+'RT (29)'!#REF!</f>
        <v>#REF!</v>
      </c>
      <c r="G887" s="274">
        <f>+'RT (29)'!A12</f>
        <v>2</v>
      </c>
      <c r="H887" s="274" t="str">
        <f>+'RT (29)'!B12</f>
        <v>Royalties</v>
      </c>
      <c r="I887" s="274">
        <f>+'RT (29)'!C12</f>
        <v>0</v>
      </c>
      <c r="J887" s="274">
        <f>+'RT (29)'!D12</f>
        <v>0</v>
      </c>
      <c r="K887" s="274">
        <f>+'RT (29)'!E12</f>
        <v>0</v>
      </c>
      <c r="L887" s="274">
        <f>+'RT (29)'!F12</f>
        <v>0</v>
      </c>
      <c r="M887" s="274">
        <f>+'RT (29)'!G12</f>
        <v>0</v>
      </c>
      <c r="N887" s="274">
        <f>+'RT (29)'!H12</f>
        <v>0</v>
      </c>
      <c r="O887" s="274">
        <f>+'RT (29)'!I12</f>
        <v>0</v>
      </c>
      <c r="P887" s="274">
        <f>+'RT (29)'!J12</f>
        <v>0</v>
      </c>
      <c r="Q887" s="274">
        <f>+'RT (29)'!K12</f>
        <v>0</v>
      </c>
      <c r="R887" s="274">
        <f>+'RT (29)'!L12</f>
        <v>0</v>
      </c>
      <c r="S887" s="274">
        <f>+'RT (29)'!M12</f>
        <v>0</v>
      </c>
      <c r="T887" s="178">
        <f t="shared" si="72"/>
        <v>0</v>
      </c>
      <c r="U887" s="19">
        <f t="shared" si="73"/>
        <v>0</v>
      </c>
      <c r="V887" s="178">
        <f t="shared" si="74"/>
        <v>0</v>
      </c>
      <c r="W887" s="19">
        <f t="shared" si="75"/>
        <v>0</v>
      </c>
    </row>
    <row r="888" spans="1:23" s="274" customFormat="1">
      <c r="A888" s="274">
        <v>29</v>
      </c>
      <c r="B888" s="274" t="e">
        <f>+'RT (29)'!#REF!</f>
        <v>#REF!</v>
      </c>
      <c r="C888" s="274" t="e">
        <f>+'RT (29)'!#REF!</f>
        <v>#REF!</v>
      </c>
      <c r="D888" s="274" t="e">
        <f>+'RT (29)'!#REF!</f>
        <v>#REF!</v>
      </c>
      <c r="E888" s="274" t="e">
        <f>+'RT (29)'!#REF!</f>
        <v>#REF!</v>
      </c>
      <c r="F888" s="274" t="e">
        <f>+'RT (29)'!#REF!</f>
        <v>#REF!</v>
      </c>
      <c r="G888" s="274">
        <f>+'RT (29)'!A13</f>
        <v>0</v>
      </c>
      <c r="H888" s="274" t="str">
        <f>+'RT (29)'!B13</f>
        <v>Payments in cash</v>
      </c>
      <c r="I888" s="274">
        <f>+'RT (29)'!C13</f>
        <v>0</v>
      </c>
      <c r="J888" s="274">
        <f>+'RT (29)'!D13</f>
        <v>0</v>
      </c>
      <c r="K888" s="274">
        <f>+'RT (29)'!E13</f>
        <v>0</v>
      </c>
      <c r="L888" s="274">
        <f>+'RT (29)'!F13</f>
        <v>0</v>
      </c>
      <c r="M888" s="274">
        <f>+'RT (29)'!G13</f>
        <v>0</v>
      </c>
      <c r="N888" s="274">
        <f>+'RT (29)'!H13</f>
        <v>0</v>
      </c>
      <c r="O888" s="274">
        <f>+'RT (29)'!I13</f>
        <v>0</v>
      </c>
      <c r="P888" s="274">
        <f>+'RT (29)'!J13</f>
        <v>0</v>
      </c>
      <c r="Q888" s="274">
        <f>+'RT (29)'!K13</f>
        <v>0</v>
      </c>
      <c r="R888" s="274">
        <f>+'RT (29)'!L13</f>
        <v>0</v>
      </c>
      <c r="S888" s="274">
        <f>+'RT (29)'!M13</f>
        <v>0</v>
      </c>
      <c r="T888" s="178">
        <f t="shared" si="72"/>
        <v>0</v>
      </c>
      <c r="U888" s="19">
        <f t="shared" si="73"/>
        <v>0</v>
      </c>
      <c r="V888" s="178">
        <f t="shared" si="74"/>
        <v>0</v>
      </c>
      <c r="W888" s="19">
        <f t="shared" si="75"/>
        <v>0</v>
      </c>
    </row>
    <row r="889" spans="1:23" s="274" customFormat="1">
      <c r="A889" s="274">
        <v>29</v>
      </c>
      <c r="B889" s="274" t="e">
        <f>+'RT (29)'!#REF!</f>
        <v>#REF!</v>
      </c>
      <c r="C889" s="274" t="e">
        <f>+'RT (29)'!#REF!</f>
        <v>#REF!</v>
      </c>
      <c r="D889" s="274" t="e">
        <f>+'RT (29)'!#REF!</f>
        <v>#REF!</v>
      </c>
      <c r="E889" s="274" t="e">
        <f>+'RT (29)'!#REF!</f>
        <v>#REF!</v>
      </c>
      <c r="F889" s="274" t="e">
        <f>+'RT (29)'!#REF!</f>
        <v>#REF!</v>
      </c>
      <c r="G889" s="274">
        <f>+'RT (29)'!A14</f>
        <v>0</v>
      </c>
      <c r="H889" s="274" t="str">
        <f>+'RT (29)'!B14</f>
        <v>MoF-IRD-Customs Department</v>
      </c>
      <c r="I889" s="274">
        <f>+'RT (29)'!C14</f>
        <v>0</v>
      </c>
      <c r="J889" s="274">
        <f>+'RT (29)'!D14</f>
        <v>68260806</v>
      </c>
      <c r="K889" s="274" t="e">
        <f>+'RT (29)'!E14</f>
        <v>#REF!</v>
      </c>
      <c r="L889" s="274" t="e">
        <f>+'RT (29)'!F14</f>
        <v>#REF!</v>
      </c>
      <c r="M889" s="274">
        <f>+'RT (29)'!G14</f>
        <v>0</v>
      </c>
      <c r="N889" s="274">
        <f>+'RT (29)'!H14</f>
        <v>75981888</v>
      </c>
      <c r="O889" s="274">
        <f>+'RT (29)'!I14</f>
        <v>0</v>
      </c>
      <c r="P889" s="274">
        <f>+'RT (29)'!J14</f>
        <v>75981888</v>
      </c>
      <c r="Q889" s="274">
        <f>+'RT (29)'!K14</f>
        <v>0</v>
      </c>
      <c r="R889" s="274" t="e">
        <f>+'RT (29)'!L14</f>
        <v>#REF!</v>
      </c>
      <c r="S889" s="274">
        <f>+'RT (29)'!M14</f>
        <v>0</v>
      </c>
      <c r="T889" s="178">
        <f t="shared" si="72"/>
        <v>0</v>
      </c>
      <c r="U889" s="19">
        <f t="shared" si="73"/>
        <v>-7721082</v>
      </c>
      <c r="V889" s="178" t="e">
        <f t="shared" si="74"/>
        <v>#REF!</v>
      </c>
      <c r="W889" s="19" t="e">
        <f t="shared" si="75"/>
        <v>#REF!</v>
      </c>
    </row>
    <row r="890" spans="1:23" s="274" customFormat="1">
      <c r="A890" s="274">
        <v>29</v>
      </c>
      <c r="B890" s="274" t="e">
        <f>+'RT (29)'!#REF!</f>
        <v>#REF!</v>
      </c>
      <c r="C890" s="274" t="e">
        <f>+'RT (29)'!#REF!</f>
        <v>#REF!</v>
      </c>
      <c r="D890" s="274" t="e">
        <f>+'RT (29)'!#REF!</f>
        <v>#REF!</v>
      </c>
      <c r="E890" s="274" t="e">
        <f>+'RT (29)'!#REF!</f>
        <v>#REF!</v>
      </c>
      <c r="F890" s="274" t="e">
        <f>+'RT (29)'!#REF!</f>
        <v>#REF!</v>
      </c>
      <c r="G890" s="274">
        <f>+'RT (29)'!A15</f>
        <v>1</v>
      </c>
      <c r="H890" s="274" t="str">
        <f>+'RT (29)'!B15</f>
        <v>Corporate Income Tax (CIT)</v>
      </c>
      <c r="I890" s="274">
        <f>+'RT (29)'!C15</f>
        <v>0</v>
      </c>
      <c r="J890" s="274">
        <f>+'RT (29)'!D15</f>
        <v>7297301</v>
      </c>
      <c r="K890" s="274">
        <f>+'RT (29)'!E15</f>
        <v>0</v>
      </c>
      <c r="L890" s="274">
        <f>+'RT (29)'!F15</f>
        <v>7297301</v>
      </c>
      <c r="M890" s="274">
        <f>+'RT (29)'!G15</f>
        <v>0</v>
      </c>
      <c r="N890" s="274">
        <f>+'RT (29)'!H15</f>
        <v>10297301</v>
      </c>
      <c r="O890" s="274">
        <f>+'RT (29)'!I15</f>
        <v>0</v>
      </c>
      <c r="P890" s="274">
        <f>+'RT (29)'!J15</f>
        <v>10297301</v>
      </c>
      <c r="Q890" s="274">
        <f>+'RT (29)'!K15</f>
        <v>0</v>
      </c>
      <c r="R890" s="274">
        <f>+'RT (29)'!L15</f>
        <v>-3000000</v>
      </c>
      <c r="S890" s="274" t="str">
        <f>+'RT (29)'!M15</f>
        <v>Not material difference</v>
      </c>
      <c r="T890" s="178">
        <f t="shared" si="72"/>
        <v>0</v>
      </c>
      <c r="U890" s="19">
        <f t="shared" si="73"/>
        <v>-3000000</v>
      </c>
      <c r="V890" s="178">
        <f t="shared" si="74"/>
        <v>0</v>
      </c>
      <c r="W890" s="19">
        <f t="shared" si="75"/>
        <v>-3000000</v>
      </c>
    </row>
    <row r="891" spans="1:23" s="274" customFormat="1">
      <c r="A891" s="274">
        <v>29</v>
      </c>
      <c r="B891" s="274" t="e">
        <f>+'RT (29)'!#REF!</f>
        <v>#REF!</v>
      </c>
      <c r="C891" s="274" t="e">
        <f>+'RT (29)'!#REF!</f>
        <v>#REF!</v>
      </c>
      <c r="D891" s="274" t="e">
        <f>+'RT (29)'!#REF!</f>
        <v>#REF!</v>
      </c>
      <c r="E891" s="274" t="e">
        <f>+'RT (29)'!#REF!</f>
        <v>#REF!</v>
      </c>
      <c r="F891" s="274" t="e">
        <f>+'RT (29)'!#REF!</f>
        <v>#REF!</v>
      </c>
      <c r="G891" s="274">
        <f>+'RT (29)'!A16</f>
        <v>2</v>
      </c>
      <c r="H891" s="274" t="str">
        <f>+'RT (29)'!B16</f>
        <v>Commercial Tax</v>
      </c>
      <c r="I891" s="274">
        <f>+'RT (29)'!C16</f>
        <v>0</v>
      </c>
      <c r="J891" s="274">
        <f>+'RT (29)'!D16</f>
        <v>60963505</v>
      </c>
      <c r="K891" s="274">
        <f>+'RT (29)'!E16</f>
        <v>0</v>
      </c>
      <c r="L891" s="274">
        <f>+'RT (29)'!F16</f>
        <v>60963505</v>
      </c>
      <c r="M891" s="274">
        <f>+'RT (29)'!G16</f>
        <v>0</v>
      </c>
      <c r="N891" s="274">
        <f>+'RT (29)'!H16</f>
        <v>65684587</v>
      </c>
      <c r="O891" s="274">
        <f>+'RT (29)'!I16</f>
        <v>0</v>
      </c>
      <c r="P891" s="274">
        <f>+'RT (29)'!J16</f>
        <v>65684587</v>
      </c>
      <c r="Q891" s="274">
        <f>+'RT (29)'!K16</f>
        <v>0</v>
      </c>
      <c r="R891" s="274">
        <f>+'RT (29)'!L16</f>
        <v>-4721082</v>
      </c>
      <c r="S891" s="274" t="str">
        <f>+'RT (29)'!M16</f>
        <v>Not material difference</v>
      </c>
      <c r="T891" s="178">
        <f t="shared" si="72"/>
        <v>0</v>
      </c>
      <c r="U891" s="19">
        <f t="shared" si="73"/>
        <v>-4721082</v>
      </c>
      <c r="V891" s="178">
        <f t="shared" si="74"/>
        <v>0</v>
      </c>
      <c r="W891" s="19">
        <f t="shared" si="75"/>
        <v>-4721082</v>
      </c>
    </row>
    <row r="892" spans="1:23" s="274" customFormat="1">
      <c r="A892" s="274">
        <v>29</v>
      </c>
      <c r="B892" s="274" t="e">
        <f>+'RT (29)'!#REF!</f>
        <v>#REF!</v>
      </c>
      <c r="C892" s="274" t="e">
        <f>+'RT (29)'!#REF!</f>
        <v>#REF!</v>
      </c>
      <c r="D892" s="274" t="e">
        <f>+'RT (29)'!#REF!</f>
        <v>#REF!</v>
      </c>
      <c r="E892" s="274" t="e">
        <f>+'RT (29)'!#REF!</f>
        <v>#REF!</v>
      </c>
      <c r="F892" s="274" t="e">
        <f>+'RT (29)'!#REF!</f>
        <v>#REF!</v>
      </c>
      <c r="G892" s="274">
        <f>+'RT (29)'!A17</f>
        <v>3</v>
      </c>
      <c r="H892" s="274" t="str">
        <f>+'RT (29)'!B17</f>
        <v>Commercial Tax on Imports</v>
      </c>
      <c r="I892" s="274">
        <f>+'RT (29)'!C17</f>
        <v>0</v>
      </c>
      <c r="J892" s="274">
        <f>+'RT (29)'!D17</f>
        <v>0</v>
      </c>
      <c r="K892" s="274">
        <f>+'RT (29)'!E17</f>
        <v>0</v>
      </c>
      <c r="L892" s="274">
        <f>+'RT (29)'!F17</f>
        <v>0</v>
      </c>
      <c r="M892" s="274">
        <f>+'RT (29)'!G17</f>
        <v>0</v>
      </c>
      <c r="N892" s="274">
        <f>+'RT (29)'!H17</f>
        <v>0</v>
      </c>
      <c r="O892" s="274">
        <f>+'RT (29)'!I17</f>
        <v>0</v>
      </c>
      <c r="P892" s="274">
        <f>+'RT (29)'!J17</f>
        <v>0</v>
      </c>
      <c r="Q892" s="274">
        <f>+'RT (29)'!K17</f>
        <v>0</v>
      </c>
      <c r="R892" s="274">
        <f>+'RT (29)'!L17</f>
        <v>0</v>
      </c>
      <c r="S892" s="274">
        <f>+'RT (29)'!M17</f>
        <v>0</v>
      </c>
      <c r="T892" s="178">
        <f t="shared" si="72"/>
        <v>0</v>
      </c>
      <c r="U892" s="19">
        <f t="shared" si="73"/>
        <v>0</v>
      </c>
      <c r="V892" s="178">
        <f t="shared" si="74"/>
        <v>0</v>
      </c>
      <c r="W892" s="19">
        <f t="shared" si="75"/>
        <v>0</v>
      </c>
    </row>
    <row r="893" spans="1:23" s="274" customFormat="1">
      <c r="A893" s="274">
        <v>29</v>
      </c>
      <c r="B893" s="274" t="e">
        <f>+'RT (29)'!#REF!</f>
        <v>#REF!</v>
      </c>
      <c r="C893" s="274" t="e">
        <f>+'RT (29)'!#REF!</f>
        <v>#REF!</v>
      </c>
      <c r="D893" s="274" t="e">
        <f>+'RT (29)'!#REF!</f>
        <v>#REF!</v>
      </c>
      <c r="E893" s="274" t="e">
        <f>+'RT (29)'!#REF!</f>
        <v>#REF!</v>
      </c>
      <c r="F893" s="274" t="e">
        <f>+'RT (29)'!#REF!</f>
        <v>#REF!</v>
      </c>
      <c r="G893" s="274">
        <f>+'RT (29)'!A18</f>
        <v>4</v>
      </c>
      <c r="H893" s="274" t="str">
        <f>+'RT (29)'!B18</f>
        <v>Customs Duties</v>
      </c>
      <c r="I893" s="274">
        <f>+'RT (29)'!C18</f>
        <v>0</v>
      </c>
      <c r="J893" s="274">
        <f>+'RT (29)'!D18</f>
        <v>0</v>
      </c>
      <c r="K893" s="274">
        <f>+'RT (29)'!E18</f>
        <v>0</v>
      </c>
      <c r="L893" s="274">
        <f>+'RT (29)'!F18</f>
        <v>0</v>
      </c>
      <c r="M893" s="274">
        <f>+'RT (29)'!G18</f>
        <v>0</v>
      </c>
      <c r="N893" s="274">
        <f>+'RT (29)'!H18</f>
        <v>0</v>
      </c>
      <c r="O893" s="274">
        <f>+'RT (29)'!I18</f>
        <v>0</v>
      </c>
      <c r="P893" s="274">
        <f>+'RT (29)'!J18</f>
        <v>0</v>
      </c>
      <c r="Q893" s="274">
        <f>+'RT (29)'!K18</f>
        <v>0</v>
      </c>
      <c r="R893" s="274">
        <f>+'RT (29)'!L18</f>
        <v>0</v>
      </c>
      <c r="S893" s="274">
        <f>+'RT (29)'!M18</f>
        <v>0</v>
      </c>
      <c r="T893" s="178">
        <f t="shared" si="72"/>
        <v>0</v>
      </c>
      <c r="U893" s="19">
        <f t="shared" si="73"/>
        <v>0</v>
      </c>
      <c r="V893" s="178">
        <f t="shared" si="74"/>
        <v>0</v>
      </c>
      <c r="W893" s="19">
        <f t="shared" si="75"/>
        <v>0</v>
      </c>
    </row>
    <row r="894" spans="1:23" s="274" customFormat="1">
      <c r="A894" s="274">
        <v>29</v>
      </c>
      <c r="B894" s="274" t="e">
        <f>+'RT (29)'!#REF!</f>
        <v>#REF!</v>
      </c>
      <c r="C894" s="274" t="e">
        <f>+'RT (29)'!#REF!</f>
        <v>#REF!</v>
      </c>
      <c r="D894" s="274" t="e">
        <f>+'RT (29)'!#REF!</f>
        <v>#REF!</v>
      </c>
      <c r="E894" s="274" t="e">
        <f>+'RT (29)'!#REF!</f>
        <v>#REF!</v>
      </c>
      <c r="F894" s="274" t="e">
        <f>+'RT (29)'!#REF!</f>
        <v>#REF!</v>
      </c>
      <c r="G894" s="274">
        <f>+'RT (29)'!A19</f>
        <v>5</v>
      </c>
      <c r="H894" s="274" t="str">
        <f>+'RT (29)'!B19</f>
        <v>Stamp Duties</v>
      </c>
      <c r="I894" s="274">
        <f>+'RT (29)'!C19</f>
        <v>0</v>
      </c>
      <c r="J894" s="274">
        <f>+'RT (29)'!D19</f>
        <v>0</v>
      </c>
      <c r="K894" s="274">
        <f>+'RT (29)'!E19</f>
        <v>0</v>
      </c>
      <c r="L894" s="274">
        <f>+'RT (29)'!F19</f>
        <v>0</v>
      </c>
      <c r="M894" s="274">
        <f>+'RT (29)'!G19</f>
        <v>0</v>
      </c>
      <c r="N894" s="274">
        <f>+'RT (29)'!H19</f>
        <v>0</v>
      </c>
      <c r="O894" s="274">
        <f>+'RT (29)'!I19</f>
        <v>0</v>
      </c>
      <c r="P894" s="274">
        <f>+'RT (29)'!J19</f>
        <v>0</v>
      </c>
      <c r="Q894" s="274">
        <f>+'RT (29)'!K19</f>
        <v>0</v>
      </c>
      <c r="R894" s="274">
        <f>+'RT (29)'!L19</f>
        <v>0</v>
      </c>
      <c r="S894" s="274">
        <f>+'RT (29)'!M19</f>
        <v>0</v>
      </c>
      <c r="T894" s="178">
        <f t="shared" si="72"/>
        <v>0</v>
      </c>
      <c r="U894" s="19">
        <f t="shared" si="73"/>
        <v>0</v>
      </c>
      <c r="V894" s="178">
        <f t="shared" si="74"/>
        <v>0</v>
      </c>
      <c r="W894" s="19">
        <f t="shared" si="75"/>
        <v>0</v>
      </c>
    </row>
    <row r="895" spans="1:23" s="274" customFormat="1">
      <c r="A895" s="274">
        <v>29</v>
      </c>
      <c r="B895" s="274" t="e">
        <f>+'RT (29)'!#REF!</f>
        <v>#REF!</v>
      </c>
      <c r="C895" s="274" t="e">
        <f>+'RT (29)'!#REF!</f>
        <v>#REF!</v>
      </c>
      <c r="D895" s="274" t="e">
        <f>+'RT (29)'!#REF!</f>
        <v>#REF!</v>
      </c>
      <c r="E895" s="274" t="e">
        <f>+'RT (29)'!#REF!</f>
        <v>#REF!</v>
      </c>
      <c r="F895" s="274" t="e">
        <f>+'RT (29)'!#REF!</f>
        <v>#REF!</v>
      </c>
      <c r="G895" s="274">
        <f>+'RT (29)'!A20</f>
        <v>6</v>
      </c>
      <c r="H895" s="274" t="str">
        <f>+'RT (29)'!B20</f>
        <v>Capital Gains Tax</v>
      </c>
      <c r="I895" s="274">
        <f>+'RT (29)'!C20</f>
        <v>0</v>
      </c>
      <c r="J895" s="274">
        <f>+'RT (29)'!D20</f>
        <v>0</v>
      </c>
      <c r="K895" s="274">
        <f>+'RT (29)'!E20</f>
        <v>0</v>
      </c>
      <c r="L895" s="274">
        <f>+'RT (29)'!F20</f>
        <v>0</v>
      </c>
      <c r="M895" s="274">
        <f>+'RT (29)'!G20</f>
        <v>0</v>
      </c>
      <c r="N895" s="274">
        <f>+'RT (29)'!H20</f>
        <v>0</v>
      </c>
      <c r="O895" s="274">
        <f>+'RT (29)'!I20</f>
        <v>0</v>
      </c>
      <c r="P895" s="274">
        <f>+'RT (29)'!J20</f>
        <v>0</v>
      </c>
      <c r="Q895" s="274">
        <f>+'RT (29)'!K20</f>
        <v>0</v>
      </c>
      <c r="R895" s="274">
        <f>+'RT (29)'!L20</f>
        <v>0</v>
      </c>
      <c r="S895" s="274">
        <f>+'RT (29)'!M20</f>
        <v>0</v>
      </c>
      <c r="T895" s="178">
        <f t="shared" si="72"/>
        <v>0</v>
      </c>
      <c r="U895" s="19">
        <f t="shared" si="73"/>
        <v>0</v>
      </c>
      <c r="V895" s="178">
        <f t="shared" si="74"/>
        <v>0</v>
      </c>
      <c r="W895" s="19">
        <f t="shared" si="75"/>
        <v>0</v>
      </c>
    </row>
    <row r="896" spans="1:23" s="274" customFormat="1">
      <c r="A896" s="274">
        <v>29</v>
      </c>
      <c r="B896" s="274" t="e">
        <f>+'RT (29)'!#REF!</f>
        <v>#REF!</v>
      </c>
      <c r="C896" s="274" t="e">
        <f>+'RT (29)'!#REF!</f>
        <v>#REF!</v>
      </c>
      <c r="D896" s="274" t="e">
        <f>+'RT (29)'!#REF!</f>
        <v>#REF!</v>
      </c>
      <c r="E896" s="274" t="e">
        <f>+'RT (29)'!#REF!</f>
        <v>#REF!</v>
      </c>
      <c r="F896" s="274" t="e">
        <f>+'RT (29)'!#REF!</f>
        <v>#REF!</v>
      </c>
      <c r="G896" s="274">
        <f>+'RT (29)'!A21</f>
        <v>7</v>
      </c>
      <c r="H896" s="274" t="str">
        <f>+'RT (29)'!B21</f>
        <v>Withholding Tax</v>
      </c>
      <c r="I896" s="274">
        <f>+'RT (29)'!C21</f>
        <v>0</v>
      </c>
      <c r="J896" s="274">
        <f>+'RT (29)'!D21</f>
        <v>0</v>
      </c>
      <c r="K896" s="274" t="e">
        <f>+'RT (29)'!E21</f>
        <v>#REF!</v>
      </c>
      <c r="L896" s="274" t="e">
        <f>+'RT (29)'!F21</f>
        <v>#REF!</v>
      </c>
      <c r="M896" s="274">
        <f>+'RT (29)'!G21</f>
        <v>0</v>
      </c>
      <c r="N896" s="274">
        <f>+'RT (29)'!H21</f>
        <v>0</v>
      </c>
      <c r="O896" s="274">
        <f>+'RT (29)'!I21</f>
        <v>0</v>
      </c>
      <c r="P896" s="274">
        <f>+'RT (29)'!J21</f>
        <v>0</v>
      </c>
      <c r="Q896" s="274">
        <f>+'RT (29)'!K21</f>
        <v>0</v>
      </c>
      <c r="R896" s="274" t="e">
        <f>+'RT (29)'!L21</f>
        <v>#REF!</v>
      </c>
      <c r="S896" s="274">
        <f>+'RT (29)'!M21</f>
        <v>0</v>
      </c>
      <c r="T896" s="178">
        <f t="shared" si="72"/>
        <v>0</v>
      </c>
      <c r="U896" s="19">
        <f t="shared" si="73"/>
        <v>0</v>
      </c>
      <c r="V896" s="178" t="e">
        <f t="shared" si="74"/>
        <v>#REF!</v>
      </c>
      <c r="W896" s="19" t="e">
        <f t="shared" si="75"/>
        <v>#REF!</v>
      </c>
    </row>
    <row r="897" spans="1:23" s="274" customFormat="1">
      <c r="A897" s="274">
        <v>29</v>
      </c>
      <c r="B897" s="274" t="e">
        <f>+'RT (29)'!#REF!</f>
        <v>#REF!</v>
      </c>
      <c r="C897" s="274" t="e">
        <f>+'RT (29)'!#REF!</f>
        <v>#REF!</v>
      </c>
      <c r="D897" s="274" t="e">
        <f>+'RT (29)'!#REF!</f>
        <v>#REF!</v>
      </c>
      <c r="E897" s="274" t="e">
        <f>+'RT (29)'!#REF!</f>
        <v>#REF!</v>
      </c>
      <c r="F897" s="274" t="e">
        <f>+'RT (29)'!#REF!</f>
        <v>#REF!</v>
      </c>
      <c r="G897" s="274">
        <f>+'RT (29)'!A22</f>
        <v>8</v>
      </c>
      <c r="H897" s="274" t="str">
        <f>+'RT (29)'!B22</f>
        <v>Other significant payments (&gt; 50,000 USD)</v>
      </c>
      <c r="I897" s="274">
        <f>+'RT (29)'!C22</f>
        <v>0</v>
      </c>
      <c r="J897" s="274">
        <f>+'RT (29)'!D22</f>
        <v>0</v>
      </c>
      <c r="K897" s="274">
        <f>+'RT (29)'!E22</f>
        <v>0</v>
      </c>
      <c r="L897" s="274">
        <f>+'RT (29)'!F22</f>
        <v>0</v>
      </c>
      <c r="M897" s="274">
        <f>+'RT (29)'!G22</f>
        <v>0</v>
      </c>
      <c r="N897" s="274">
        <f>+'RT (29)'!H22</f>
        <v>0</v>
      </c>
      <c r="O897" s="274">
        <f>+'RT (29)'!I22</f>
        <v>0</v>
      </c>
      <c r="P897" s="274">
        <f>+'RT (29)'!J22</f>
        <v>0</v>
      </c>
      <c r="Q897" s="274">
        <f>+'RT (29)'!K22</f>
        <v>0</v>
      </c>
      <c r="R897" s="274">
        <f>+'RT (29)'!L22</f>
        <v>0</v>
      </c>
      <c r="S897" s="274">
        <f>+'RT (29)'!M22</f>
        <v>0</v>
      </c>
      <c r="T897" s="178">
        <f t="shared" si="72"/>
        <v>0</v>
      </c>
      <c r="U897" s="19">
        <f t="shared" si="73"/>
        <v>0</v>
      </c>
      <c r="V897" s="178">
        <f t="shared" si="74"/>
        <v>0</v>
      </c>
      <c r="W897" s="19">
        <f t="shared" si="75"/>
        <v>0</v>
      </c>
    </row>
    <row r="898" spans="1:23" s="274" customFormat="1">
      <c r="A898" s="274">
        <v>29</v>
      </c>
      <c r="B898" s="274" t="e">
        <f>+'RT (29)'!#REF!</f>
        <v>#REF!</v>
      </c>
      <c r="C898" s="274" t="e">
        <f>+'RT (29)'!#REF!</f>
        <v>#REF!</v>
      </c>
      <c r="D898" s="274" t="e">
        <f>+'RT (29)'!#REF!</f>
        <v>#REF!</v>
      </c>
      <c r="E898" s="274" t="e">
        <f>+'RT (29)'!#REF!</f>
        <v>#REF!</v>
      </c>
      <c r="F898" s="274" t="e">
        <f>+'RT (29)'!#REF!</f>
        <v>#REF!</v>
      </c>
      <c r="G898" s="274">
        <f>+'RT (29)'!A23</f>
        <v>0</v>
      </c>
      <c r="H898" s="274" t="str">
        <f>+'RT (29)'!B23</f>
        <v>MoM (ME 1-ME 2-ME 3)</v>
      </c>
      <c r="I898" s="274">
        <f>+'RT (29)'!C23</f>
        <v>0</v>
      </c>
      <c r="J898" s="274">
        <f>+'RT (29)'!D23</f>
        <v>1200900</v>
      </c>
      <c r="K898" s="274">
        <f>+'RT (29)'!E23</f>
        <v>0</v>
      </c>
      <c r="L898" s="274">
        <f>+'RT (29)'!F23</f>
        <v>1200900</v>
      </c>
      <c r="M898" s="274">
        <f>+'RT (29)'!G23</f>
        <v>0</v>
      </c>
      <c r="N898" s="274">
        <f>+'RT (29)'!H23</f>
        <v>7907600</v>
      </c>
      <c r="O898" s="274">
        <f>+'RT (29)'!I23</f>
        <v>0</v>
      </c>
      <c r="P898" s="274">
        <f>+'RT (29)'!J23</f>
        <v>7907600</v>
      </c>
      <c r="Q898" s="274">
        <f>+'RT (29)'!K23</f>
        <v>0</v>
      </c>
      <c r="R898" s="274">
        <f>+'RT (29)'!L23</f>
        <v>-6706700</v>
      </c>
      <c r="S898" s="274">
        <f>+'RT (29)'!M23</f>
        <v>0</v>
      </c>
      <c r="T898" s="178">
        <f t="shared" si="72"/>
        <v>0</v>
      </c>
      <c r="U898" s="19">
        <f t="shared" si="73"/>
        <v>-6706700</v>
      </c>
      <c r="V898" s="178">
        <f t="shared" si="74"/>
        <v>0</v>
      </c>
      <c r="W898" s="19">
        <f t="shared" si="75"/>
        <v>-6706700</v>
      </c>
    </row>
    <row r="899" spans="1:23" s="274" customFormat="1">
      <c r="A899" s="274">
        <v>29</v>
      </c>
      <c r="B899" s="274" t="e">
        <f>+'RT (29)'!#REF!</f>
        <v>#REF!</v>
      </c>
      <c r="C899" s="274" t="e">
        <f>+'RT (29)'!#REF!</f>
        <v>#REF!</v>
      </c>
      <c r="D899" s="274" t="e">
        <f>+'RT (29)'!#REF!</f>
        <v>#REF!</v>
      </c>
      <c r="E899" s="274" t="e">
        <f>+'RT (29)'!#REF!</f>
        <v>#REF!</v>
      </c>
      <c r="F899" s="274" t="e">
        <f>+'RT (29)'!#REF!</f>
        <v>#REF!</v>
      </c>
      <c r="G899" s="274">
        <f>+'RT (29)'!A24</f>
        <v>9</v>
      </c>
      <c r="H899" s="274" t="str">
        <f>+'RT (29)'!B24</f>
        <v>Royalties</v>
      </c>
      <c r="I899" s="274">
        <f>+'RT (29)'!C24</f>
        <v>0</v>
      </c>
      <c r="J899" s="274">
        <f>+'RT (29)'!D24</f>
        <v>0</v>
      </c>
      <c r="K899" s="274">
        <f>+'RT (29)'!E24</f>
        <v>0</v>
      </c>
      <c r="L899" s="274">
        <f>+'RT (29)'!F24</f>
        <v>0</v>
      </c>
      <c r="M899" s="274">
        <f>+'RT (29)'!G24</f>
        <v>0</v>
      </c>
      <c r="N899" s="274">
        <f>+'RT (29)'!H24</f>
        <v>0</v>
      </c>
      <c r="O899" s="274">
        <f>+'RT (29)'!I24</f>
        <v>0</v>
      </c>
      <c r="P899" s="274">
        <f>+'RT (29)'!J24</f>
        <v>0</v>
      </c>
      <c r="Q899" s="274">
        <f>+'RT (29)'!K24</f>
        <v>0</v>
      </c>
      <c r="R899" s="274">
        <f>+'RT (29)'!L24</f>
        <v>0</v>
      </c>
      <c r="S899" s="274">
        <f>+'RT (29)'!M24</f>
        <v>0</v>
      </c>
      <c r="T899" s="178">
        <f t="shared" si="72"/>
        <v>0</v>
      </c>
      <c r="U899" s="19">
        <f t="shared" si="73"/>
        <v>0</v>
      </c>
      <c r="V899" s="178">
        <f t="shared" si="74"/>
        <v>0</v>
      </c>
      <c r="W899" s="19">
        <f t="shared" si="75"/>
        <v>0</v>
      </c>
    </row>
    <row r="900" spans="1:23" s="274" customFormat="1">
      <c r="A900" s="274">
        <v>29</v>
      </c>
      <c r="B900" s="274" t="e">
        <f>+'RT (29)'!#REF!</f>
        <v>#REF!</v>
      </c>
      <c r="C900" s="274" t="e">
        <f>+'RT (29)'!#REF!</f>
        <v>#REF!</v>
      </c>
      <c r="D900" s="274" t="e">
        <f>+'RT (29)'!#REF!</f>
        <v>#REF!</v>
      </c>
      <c r="E900" s="274" t="e">
        <f>+'RT (29)'!#REF!</f>
        <v>#REF!</v>
      </c>
      <c r="F900" s="274" t="e">
        <f>+'RT (29)'!#REF!</f>
        <v>#REF!</v>
      </c>
      <c r="G900" s="274">
        <f>+'RT (29)'!A25</f>
        <v>10</v>
      </c>
      <c r="H900" s="274" t="str">
        <f>+'RT (29)'!B25</f>
        <v>Signature Bonus</v>
      </c>
      <c r="I900" s="274">
        <f>+'RT (29)'!C25</f>
        <v>0</v>
      </c>
      <c r="J900" s="274">
        <f>+'RT (29)'!D25</f>
        <v>0</v>
      </c>
      <c r="K900" s="274">
        <f>+'RT (29)'!E25</f>
        <v>0</v>
      </c>
      <c r="L900" s="274">
        <f>+'RT (29)'!F25</f>
        <v>0</v>
      </c>
      <c r="M900" s="274">
        <f>+'RT (29)'!G25</f>
        <v>0</v>
      </c>
      <c r="N900" s="274">
        <f>+'RT (29)'!H25</f>
        <v>5500000</v>
      </c>
      <c r="O900" s="274">
        <f>+'RT (29)'!I25</f>
        <v>0</v>
      </c>
      <c r="P900" s="274">
        <f>+'RT (29)'!J25</f>
        <v>5500000</v>
      </c>
      <c r="Q900" s="274">
        <f>+'RT (29)'!K25</f>
        <v>0</v>
      </c>
      <c r="R900" s="274">
        <f>+'RT (29)'!L25</f>
        <v>-5500000</v>
      </c>
      <c r="S900" s="274" t="str">
        <f>+'RT (29)'!M25</f>
        <v>Tax not reported by the extractive company</v>
      </c>
      <c r="T900" s="178">
        <f t="shared" si="72"/>
        <v>0</v>
      </c>
      <c r="U900" s="19">
        <f t="shared" si="73"/>
        <v>-5500000</v>
      </c>
      <c r="V900" s="178">
        <f t="shared" si="74"/>
        <v>0</v>
      </c>
      <c r="W900" s="19">
        <f t="shared" si="75"/>
        <v>-5500000</v>
      </c>
    </row>
    <row r="901" spans="1:23" s="274" customFormat="1">
      <c r="A901" s="274">
        <v>29</v>
      </c>
      <c r="B901" s="274" t="e">
        <f>+'RT (29)'!#REF!</f>
        <v>#REF!</v>
      </c>
      <c r="C901" s="274" t="e">
        <f>+'RT (29)'!#REF!</f>
        <v>#REF!</v>
      </c>
      <c r="D901" s="274" t="e">
        <f>+'RT (29)'!#REF!</f>
        <v>#REF!</v>
      </c>
      <c r="E901" s="274" t="e">
        <f>+'RT (29)'!#REF!</f>
        <v>#REF!</v>
      </c>
      <c r="F901" s="274" t="e">
        <f>+'RT (29)'!#REF!</f>
        <v>#REF!</v>
      </c>
      <c r="G901" s="274">
        <f>+'RT (29)'!A26</f>
        <v>11</v>
      </c>
      <c r="H901" s="274" t="str">
        <f>+'RT (29)'!B26</f>
        <v>Production Split</v>
      </c>
      <c r="I901" s="274">
        <f>+'RT (29)'!C26</f>
        <v>0</v>
      </c>
      <c r="J901" s="274">
        <f>+'RT (29)'!D26</f>
        <v>0</v>
      </c>
      <c r="K901" s="274">
        <f>+'RT (29)'!E26</f>
        <v>0</v>
      </c>
      <c r="L901" s="274">
        <f>+'RT (29)'!F26</f>
        <v>0</v>
      </c>
      <c r="M901" s="274">
        <f>+'RT (29)'!G26</f>
        <v>0</v>
      </c>
      <c r="N901" s="274">
        <f>+'RT (29)'!H26</f>
        <v>0</v>
      </c>
      <c r="O901" s="274">
        <f>+'RT (29)'!I26</f>
        <v>0</v>
      </c>
      <c r="P901" s="274">
        <f>+'RT (29)'!J26</f>
        <v>0</v>
      </c>
      <c r="Q901" s="274">
        <f>+'RT (29)'!K26</f>
        <v>0</v>
      </c>
      <c r="R901" s="274">
        <f>+'RT (29)'!L26</f>
        <v>0</v>
      </c>
      <c r="S901" s="274">
        <f>+'RT (29)'!M26</f>
        <v>0</v>
      </c>
      <c r="T901" s="178">
        <f t="shared" si="72"/>
        <v>0</v>
      </c>
      <c r="U901" s="19">
        <f t="shared" si="73"/>
        <v>0</v>
      </c>
      <c r="V901" s="178">
        <f t="shared" si="74"/>
        <v>0</v>
      </c>
      <c r="W901" s="19">
        <f t="shared" si="75"/>
        <v>0</v>
      </c>
    </row>
    <row r="902" spans="1:23" s="274" customFormat="1">
      <c r="A902" s="274">
        <v>29</v>
      </c>
      <c r="B902" s="274" t="e">
        <f>+'RT (29)'!#REF!</f>
        <v>#REF!</v>
      </c>
      <c r="C902" s="274" t="e">
        <f>+'RT (29)'!#REF!</f>
        <v>#REF!</v>
      </c>
      <c r="D902" s="274" t="e">
        <f>+'RT (29)'!#REF!</f>
        <v>#REF!</v>
      </c>
      <c r="E902" s="274" t="e">
        <f>+'RT (29)'!#REF!</f>
        <v>#REF!</v>
      </c>
      <c r="F902" s="274" t="e">
        <f>+'RT (29)'!#REF!</f>
        <v>#REF!</v>
      </c>
      <c r="G902" s="274">
        <f>+'RT (29)'!A27</f>
        <v>12</v>
      </c>
      <c r="H902" s="274" t="str">
        <f>+'RT (29)'!B27</f>
        <v>Dead Rent Fees</v>
      </c>
      <c r="I902" s="274">
        <f>+'RT (29)'!C27</f>
        <v>0</v>
      </c>
      <c r="J902" s="274">
        <f>+'RT (29)'!D27</f>
        <v>1200900</v>
      </c>
      <c r="K902" s="274">
        <f>+'RT (29)'!E27</f>
        <v>0</v>
      </c>
      <c r="L902" s="274">
        <f>+'RT (29)'!F27</f>
        <v>1200900</v>
      </c>
      <c r="M902" s="274">
        <f>+'RT (29)'!G27</f>
        <v>0</v>
      </c>
      <c r="N902" s="274">
        <f>+'RT (29)'!H27</f>
        <v>2403600</v>
      </c>
      <c r="O902" s="274">
        <f>+'RT (29)'!I27</f>
        <v>0</v>
      </c>
      <c r="P902" s="274">
        <f>+'RT (29)'!J27</f>
        <v>2403600</v>
      </c>
      <c r="Q902" s="274">
        <f>+'RT (29)'!K27</f>
        <v>0</v>
      </c>
      <c r="R902" s="274">
        <f>+'RT (29)'!L27</f>
        <v>-1202700</v>
      </c>
      <c r="S902" s="274" t="str">
        <f>+'RT (29)'!M27</f>
        <v>Not material difference</v>
      </c>
      <c r="T902" s="178">
        <f t="shared" si="72"/>
        <v>0</v>
      </c>
      <c r="U902" s="19">
        <f t="shared" si="73"/>
        <v>-1202700</v>
      </c>
      <c r="V902" s="178">
        <f t="shared" si="74"/>
        <v>0</v>
      </c>
      <c r="W902" s="19">
        <f t="shared" si="75"/>
        <v>-1202700</v>
      </c>
    </row>
    <row r="903" spans="1:23" s="274" customFormat="1">
      <c r="A903" s="274">
        <v>29</v>
      </c>
      <c r="B903" s="274" t="e">
        <f>+'RT (29)'!#REF!</f>
        <v>#REF!</v>
      </c>
      <c r="C903" s="274" t="e">
        <f>+'RT (29)'!#REF!</f>
        <v>#REF!</v>
      </c>
      <c r="D903" s="274" t="e">
        <f>+'RT (29)'!#REF!</f>
        <v>#REF!</v>
      </c>
      <c r="E903" s="274" t="e">
        <f>+'RT (29)'!#REF!</f>
        <v>#REF!</v>
      </c>
      <c r="F903" s="274" t="e">
        <f>+'RT (29)'!#REF!</f>
        <v>#REF!</v>
      </c>
      <c r="G903" s="274">
        <f>+'RT (29)'!A28</f>
        <v>13</v>
      </c>
      <c r="H903" s="274" t="str">
        <f>+'RT (29)'!B28</f>
        <v>Licence Fees</v>
      </c>
      <c r="I903" s="274">
        <f>+'RT (29)'!C28</f>
        <v>0</v>
      </c>
      <c r="J903" s="274">
        <f>+'RT (29)'!D28</f>
        <v>0</v>
      </c>
      <c r="K903" s="274">
        <f>+'RT (29)'!E28</f>
        <v>0</v>
      </c>
      <c r="L903" s="274">
        <f>+'RT (29)'!F28</f>
        <v>0</v>
      </c>
      <c r="M903" s="274">
        <f>+'RT (29)'!G28</f>
        <v>0</v>
      </c>
      <c r="N903" s="274">
        <f>+'RT (29)'!H28</f>
        <v>4000</v>
      </c>
      <c r="O903" s="274">
        <f>+'RT (29)'!I28</f>
        <v>0</v>
      </c>
      <c r="P903" s="274">
        <f>+'RT (29)'!J28</f>
        <v>4000</v>
      </c>
      <c r="Q903" s="274">
        <f>+'RT (29)'!K28</f>
        <v>0</v>
      </c>
      <c r="R903" s="274">
        <f>+'RT (29)'!L28</f>
        <v>-4000</v>
      </c>
      <c r="S903" s="274" t="str">
        <f>+'RT (29)'!M28</f>
        <v>Not material difference</v>
      </c>
      <c r="T903" s="178">
        <f t="shared" si="72"/>
        <v>0</v>
      </c>
      <c r="U903" s="19">
        <f t="shared" si="73"/>
        <v>-4000</v>
      </c>
      <c r="V903" s="178">
        <f t="shared" si="74"/>
        <v>0</v>
      </c>
      <c r="W903" s="19">
        <f t="shared" si="75"/>
        <v>-4000</v>
      </c>
    </row>
    <row r="904" spans="1:23" s="274" customFormat="1">
      <c r="A904" s="274">
        <v>29</v>
      </c>
      <c r="B904" s="274" t="e">
        <f>+'RT (29)'!#REF!</f>
        <v>#REF!</v>
      </c>
      <c r="C904" s="274" t="e">
        <f>+'RT (29)'!#REF!</f>
        <v>#REF!</v>
      </c>
      <c r="D904" s="274" t="e">
        <f>+'RT (29)'!#REF!</f>
        <v>#REF!</v>
      </c>
      <c r="E904" s="274" t="e">
        <f>+'RT (29)'!#REF!</f>
        <v>#REF!</v>
      </c>
      <c r="F904" s="274" t="e">
        <f>+'RT (29)'!#REF!</f>
        <v>#REF!</v>
      </c>
      <c r="G904" s="274">
        <f>+'RT (29)'!A29</f>
        <v>14</v>
      </c>
      <c r="H904" s="274" t="str">
        <f>+'RT (29)'!B29</f>
        <v>Dividends</v>
      </c>
      <c r="I904" s="274">
        <f>+'RT (29)'!C29</f>
        <v>0</v>
      </c>
      <c r="J904" s="274">
        <f>+'RT (29)'!D29</f>
        <v>0</v>
      </c>
      <c r="K904" s="274">
        <f>+'RT (29)'!E29</f>
        <v>0</v>
      </c>
      <c r="L904" s="274">
        <f>+'RT (29)'!F29</f>
        <v>0</v>
      </c>
      <c r="M904" s="274">
        <f>+'RT (29)'!G29</f>
        <v>0</v>
      </c>
      <c r="N904" s="274">
        <f>+'RT (29)'!H29</f>
        <v>0</v>
      </c>
      <c r="O904" s="274">
        <f>+'RT (29)'!I29</f>
        <v>0</v>
      </c>
      <c r="P904" s="274">
        <f>+'RT (29)'!J29</f>
        <v>0</v>
      </c>
      <c r="Q904" s="274">
        <f>+'RT (29)'!K29</f>
        <v>0</v>
      </c>
      <c r="R904" s="274">
        <f>+'RT (29)'!L29</f>
        <v>0</v>
      </c>
      <c r="S904" s="274">
        <f>+'RT (29)'!M29</f>
        <v>0</v>
      </c>
      <c r="T904" s="178">
        <f t="shared" si="72"/>
        <v>0</v>
      </c>
      <c r="U904" s="19">
        <f t="shared" si="73"/>
        <v>0</v>
      </c>
      <c r="V904" s="178">
        <f t="shared" si="74"/>
        <v>0</v>
      </c>
      <c r="W904" s="19">
        <f t="shared" si="75"/>
        <v>0</v>
      </c>
    </row>
    <row r="905" spans="1:23" s="274" customFormat="1">
      <c r="A905" s="274">
        <v>29</v>
      </c>
      <c r="B905" s="274" t="e">
        <f>+'RT (29)'!#REF!</f>
        <v>#REF!</v>
      </c>
      <c r="C905" s="274" t="e">
        <f>+'RT (29)'!#REF!</f>
        <v>#REF!</v>
      </c>
      <c r="D905" s="274" t="e">
        <f>+'RT (29)'!#REF!</f>
        <v>#REF!</v>
      </c>
      <c r="E905" s="274" t="e">
        <f>+'RT (29)'!#REF!</f>
        <v>#REF!</v>
      </c>
      <c r="F905" s="274" t="e">
        <f>+'RT (29)'!#REF!</f>
        <v>#REF!</v>
      </c>
      <c r="G905" s="274">
        <f>+'RT (29)'!A30</f>
        <v>15</v>
      </c>
      <c r="H905" s="274" t="str">
        <f>+'RT (29)'!B30</f>
        <v>Land rental fees</v>
      </c>
      <c r="I905" s="274">
        <f>+'RT (29)'!C30</f>
        <v>0</v>
      </c>
      <c r="J905" s="274">
        <f>+'RT (29)'!D30</f>
        <v>0</v>
      </c>
      <c r="K905" s="274">
        <f>+'RT (29)'!E30</f>
        <v>0</v>
      </c>
      <c r="L905" s="274">
        <f>+'RT (29)'!F30</f>
        <v>0</v>
      </c>
      <c r="M905" s="274">
        <f>+'RT (29)'!G30</f>
        <v>0</v>
      </c>
      <c r="N905" s="274">
        <f>+'RT (29)'!H30</f>
        <v>0</v>
      </c>
      <c r="O905" s="274">
        <f>+'RT (29)'!I30</f>
        <v>0</v>
      </c>
      <c r="P905" s="274">
        <f>+'RT (29)'!J30</f>
        <v>0</v>
      </c>
      <c r="Q905" s="274">
        <f>+'RT (29)'!K30</f>
        <v>0</v>
      </c>
      <c r="R905" s="274">
        <f>+'RT (29)'!L30</f>
        <v>0</v>
      </c>
      <c r="S905" s="274">
        <f>+'RT (29)'!M30</f>
        <v>0</v>
      </c>
      <c r="T905" s="178">
        <f t="shared" si="72"/>
        <v>0</v>
      </c>
      <c r="U905" s="19">
        <f t="shared" si="73"/>
        <v>0</v>
      </c>
      <c r="V905" s="178">
        <f t="shared" si="74"/>
        <v>0</v>
      </c>
      <c r="W905" s="19">
        <f t="shared" si="75"/>
        <v>0</v>
      </c>
    </row>
    <row r="906" spans="1:23" s="274" customFormat="1">
      <c r="A906" s="274">
        <v>29</v>
      </c>
      <c r="B906" s="274" t="e">
        <f>+'RT (29)'!#REF!</f>
        <v>#REF!</v>
      </c>
      <c r="C906" s="274" t="e">
        <f>+'RT (29)'!#REF!</f>
        <v>#REF!</v>
      </c>
      <c r="D906" s="274" t="e">
        <f>+'RT (29)'!#REF!</f>
        <v>#REF!</v>
      </c>
      <c r="E906" s="274" t="e">
        <f>+'RT (29)'!#REF!</f>
        <v>#REF!</v>
      </c>
      <c r="F906" s="274" t="e">
        <f>+'RT (29)'!#REF!</f>
        <v>#REF!</v>
      </c>
      <c r="G906" s="274">
        <f>+'RT (29)'!A31</f>
        <v>16</v>
      </c>
      <c r="H906" s="274" t="str">
        <f>+'RT (29)'!B31</f>
        <v>Environmental / Plantation fees</v>
      </c>
      <c r="I906" s="274">
        <f>+'RT (29)'!C31</f>
        <v>0</v>
      </c>
      <c r="J906" s="274">
        <f>+'RT (29)'!D31</f>
        <v>0</v>
      </c>
      <c r="K906" s="274">
        <f>+'RT (29)'!E31</f>
        <v>0</v>
      </c>
      <c r="L906" s="274">
        <f>+'RT (29)'!F31</f>
        <v>0</v>
      </c>
      <c r="M906" s="274">
        <f>+'RT (29)'!G31</f>
        <v>0</v>
      </c>
      <c r="N906" s="274">
        <f>+'RT (29)'!H31</f>
        <v>0</v>
      </c>
      <c r="O906" s="274">
        <f>+'RT (29)'!I31</f>
        <v>0</v>
      </c>
      <c r="P906" s="274">
        <f>+'RT (29)'!J31</f>
        <v>0</v>
      </c>
      <c r="Q906" s="274">
        <f>+'RT (29)'!K31</f>
        <v>0</v>
      </c>
      <c r="R906" s="274">
        <f>+'RT (29)'!L31</f>
        <v>0</v>
      </c>
      <c r="S906" s="274">
        <f>+'RT (29)'!M31</f>
        <v>0</v>
      </c>
      <c r="T906" s="178">
        <f t="shared" si="72"/>
        <v>0</v>
      </c>
      <c r="U906" s="19">
        <f t="shared" si="73"/>
        <v>0</v>
      </c>
      <c r="V906" s="178">
        <f t="shared" si="74"/>
        <v>0</v>
      </c>
      <c r="W906" s="19">
        <f t="shared" si="75"/>
        <v>0</v>
      </c>
    </row>
    <row r="907" spans="1:23" s="274" customFormat="1">
      <c r="A907" s="274">
        <v>29</v>
      </c>
      <c r="B907" s="274" t="e">
        <f>+'RT (29)'!#REF!</f>
        <v>#REF!</v>
      </c>
      <c r="C907" s="274" t="e">
        <f>+'RT (29)'!#REF!</f>
        <v>#REF!</v>
      </c>
      <c r="D907" s="274" t="e">
        <f>+'RT (29)'!#REF!</f>
        <v>#REF!</v>
      </c>
      <c r="E907" s="274" t="e">
        <f>+'RT (29)'!#REF!</f>
        <v>#REF!</v>
      </c>
      <c r="F907" s="274" t="e">
        <f>+'RT (29)'!#REF!</f>
        <v>#REF!</v>
      </c>
      <c r="G907" s="274">
        <f>+'RT (29)'!A32</f>
        <v>17</v>
      </c>
      <c r="H907" s="274" t="str">
        <f>+'RT (29)'!B32</f>
        <v>Other significant payments (&gt; 50,000 USD)</v>
      </c>
      <c r="I907" s="274">
        <f>+'RT (29)'!C32</f>
        <v>0</v>
      </c>
      <c r="J907" s="274">
        <f>+'RT (29)'!D32</f>
        <v>0</v>
      </c>
      <c r="K907" s="274">
        <f>+'RT (29)'!E32</f>
        <v>0</v>
      </c>
      <c r="L907" s="274">
        <f>+'RT (29)'!F32</f>
        <v>0</v>
      </c>
      <c r="M907" s="274">
        <f>+'RT (29)'!G32</f>
        <v>0</v>
      </c>
      <c r="N907" s="274">
        <f>+'RT (29)'!H32</f>
        <v>0</v>
      </c>
      <c r="O907" s="274">
        <f>+'RT (29)'!I32</f>
        <v>0</v>
      </c>
      <c r="P907" s="274">
        <f>+'RT (29)'!J32</f>
        <v>0</v>
      </c>
      <c r="Q907" s="274">
        <f>+'RT (29)'!K32</f>
        <v>0</v>
      </c>
      <c r="R907" s="274">
        <f>+'RT (29)'!L32</f>
        <v>0</v>
      </c>
      <c r="S907" s="274">
        <f>+'RT (29)'!M32</f>
        <v>0</v>
      </c>
      <c r="T907" s="178">
        <f t="shared" si="72"/>
        <v>0</v>
      </c>
      <c r="U907" s="19">
        <f t="shared" si="73"/>
        <v>0</v>
      </c>
      <c r="V907" s="178">
        <f t="shared" si="74"/>
        <v>0</v>
      </c>
      <c r="W907" s="19">
        <f t="shared" si="75"/>
        <v>0</v>
      </c>
    </row>
    <row r="908" spans="1:23" s="274" customFormat="1">
      <c r="A908" s="274">
        <v>29</v>
      </c>
      <c r="B908" s="274" t="e">
        <f>+'RT (29)'!#REF!</f>
        <v>#REF!</v>
      </c>
      <c r="C908" s="274" t="e">
        <f>+'RT (29)'!#REF!</f>
        <v>#REF!</v>
      </c>
      <c r="D908" s="274" t="e">
        <f>+'RT (29)'!#REF!</f>
        <v>#REF!</v>
      </c>
      <c r="E908" s="274" t="e">
        <f>+'RT (29)'!#REF!</f>
        <v>#REF!</v>
      </c>
      <c r="F908" s="274" t="e">
        <f>+'RT (29)'!#REF!</f>
        <v>#REF!</v>
      </c>
      <c r="G908" s="274">
        <f>+'RT (29)'!A33</f>
        <v>0</v>
      </c>
      <c r="H908" s="274">
        <f>+'RT (29)'!B33</f>
        <v>0</v>
      </c>
      <c r="I908" s="274">
        <f>+'RT (29)'!C33</f>
        <v>0</v>
      </c>
      <c r="J908" s="274">
        <f>+'RT (29)'!D33</f>
        <v>0</v>
      </c>
      <c r="K908" s="274">
        <f>+'RT (29)'!E33</f>
        <v>0</v>
      </c>
      <c r="L908" s="274">
        <f>+'RT (29)'!F33</f>
        <v>0</v>
      </c>
      <c r="M908" s="274">
        <f>+'RT (29)'!G33</f>
        <v>0</v>
      </c>
      <c r="N908" s="274">
        <f>+'RT (29)'!H33</f>
        <v>0</v>
      </c>
      <c r="O908" s="274">
        <f>+'RT (29)'!I33</f>
        <v>0</v>
      </c>
      <c r="P908" s="274">
        <f>+'RT (29)'!J33</f>
        <v>0</v>
      </c>
      <c r="Q908" s="274">
        <f>+'RT (29)'!K33</f>
        <v>0</v>
      </c>
      <c r="R908" s="274">
        <f>+'RT (29)'!L33</f>
        <v>0</v>
      </c>
      <c r="S908" s="274">
        <f>+'RT (29)'!M33</f>
        <v>0</v>
      </c>
      <c r="T908" s="178">
        <f t="shared" si="72"/>
        <v>0</v>
      </c>
      <c r="U908" s="19">
        <f t="shared" si="73"/>
        <v>0</v>
      </c>
      <c r="V908" s="178">
        <f t="shared" si="74"/>
        <v>0</v>
      </c>
      <c r="W908" s="19">
        <f t="shared" si="75"/>
        <v>0</v>
      </c>
    </row>
    <row r="909" spans="1:23" s="274" customFormat="1">
      <c r="A909" s="274">
        <v>29</v>
      </c>
      <c r="B909" s="274" t="e">
        <f>+'RT (29)'!#REF!</f>
        <v>#REF!</v>
      </c>
      <c r="C909" s="274" t="e">
        <f>+'RT (29)'!#REF!</f>
        <v>#REF!</v>
      </c>
      <c r="D909" s="274" t="e">
        <f>+'RT (29)'!#REF!</f>
        <v>#REF!</v>
      </c>
      <c r="E909" s="274" t="e">
        <f>+'RT (29)'!#REF!</f>
        <v>#REF!</v>
      </c>
      <c r="F909" s="274" t="e">
        <f>+'RT (29)'!#REF!</f>
        <v>#REF!</v>
      </c>
      <c r="G909" s="274">
        <f>+'RT (29)'!A34</f>
        <v>0</v>
      </c>
      <c r="H909" s="274">
        <f>+'RT (29)'!B34</f>
        <v>0</v>
      </c>
      <c r="I909" s="274">
        <f>+'RT (29)'!C34</f>
        <v>0</v>
      </c>
      <c r="J909" s="274">
        <f>+'RT (29)'!D34</f>
        <v>0</v>
      </c>
      <c r="K909" s="274">
        <f>+'RT (29)'!E34</f>
        <v>0</v>
      </c>
      <c r="L909" s="274">
        <f>+'RT (29)'!F34</f>
        <v>0</v>
      </c>
      <c r="M909" s="274">
        <f>+'RT (29)'!G34</f>
        <v>0</v>
      </c>
      <c r="N909" s="274">
        <f>+'RT (29)'!H34</f>
        <v>0</v>
      </c>
      <c r="O909" s="274">
        <f>+'RT (29)'!I34</f>
        <v>0</v>
      </c>
      <c r="P909" s="274">
        <f>+'RT (29)'!J34</f>
        <v>0</v>
      </c>
      <c r="Q909" s="274">
        <f>+'RT (29)'!K34</f>
        <v>0</v>
      </c>
      <c r="R909" s="274">
        <f>+'RT (29)'!L34</f>
        <v>0</v>
      </c>
      <c r="S909" s="274">
        <f>+'RT (29)'!M34</f>
        <v>0</v>
      </c>
      <c r="T909" s="178">
        <f t="shared" si="72"/>
        <v>0</v>
      </c>
      <c r="U909" s="19">
        <f t="shared" si="73"/>
        <v>0</v>
      </c>
      <c r="V909" s="178">
        <f t="shared" si="74"/>
        <v>0</v>
      </c>
      <c r="W909" s="19">
        <f t="shared" si="75"/>
        <v>0</v>
      </c>
    </row>
    <row r="910" spans="1:23" s="274" customFormat="1">
      <c r="A910" s="274">
        <v>29</v>
      </c>
      <c r="B910" s="274" t="e">
        <f>+'RT (29)'!#REF!</f>
        <v>#REF!</v>
      </c>
      <c r="C910" s="274" t="e">
        <f>+'RT (29)'!#REF!</f>
        <v>#REF!</v>
      </c>
      <c r="D910" s="274" t="e">
        <f>+'RT (29)'!#REF!</f>
        <v>#REF!</v>
      </c>
      <c r="E910" s="274" t="e">
        <f>+'RT (29)'!#REF!</f>
        <v>#REF!</v>
      </c>
      <c r="F910" s="274" t="e">
        <f>+'RT (29)'!#REF!</f>
        <v>#REF!</v>
      </c>
      <c r="G910" s="274">
        <f>+'RT (29)'!A35</f>
        <v>0</v>
      </c>
      <c r="H910" s="274">
        <f>+'RT (29)'!B35</f>
        <v>0</v>
      </c>
      <c r="I910" s="274">
        <f>+'RT (29)'!C35</f>
        <v>0</v>
      </c>
      <c r="J910" s="274">
        <f>+'RT (29)'!D35</f>
        <v>0</v>
      </c>
      <c r="K910" s="274">
        <f>+'RT (29)'!E35</f>
        <v>0</v>
      </c>
      <c r="L910" s="274">
        <f>+'RT (29)'!F35</f>
        <v>0</v>
      </c>
      <c r="M910" s="274">
        <f>+'RT (29)'!G35</f>
        <v>0</v>
      </c>
      <c r="N910" s="274">
        <f>+'RT (29)'!H35</f>
        <v>0</v>
      </c>
      <c r="O910" s="274">
        <f>+'RT (29)'!I35</f>
        <v>0</v>
      </c>
      <c r="P910" s="274">
        <f>+'RT (29)'!J35</f>
        <v>0</v>
      </c>
      <c r="Q910" s="274">
        <f>+'RT (29)'!K35</f>
        <v>0</v>
      </c>
      <c r="R910" s="274">
        <f>+'RT (29)'!L35</f>
        <v>0</v>
      </c>
      <c r="S910" s="274">
        <f>+'RT (29)'!M35</f>
        <v>0</v>
      </c>
      <c r="T910" s="178">
        <f t="shared" si="72"/>
        <v>0</v>
      </c>
      <c r="U910" s="19">
        <f t="shared" si="73"/>
        <v>0</v>
      </c>
      <c r="V910" s="178">
        <f t="shared" si="74"/>
        <v>0</v>
      </c>
      <c r="W910" s="19">
        <f t="shared" si="75"/>
        <v>0</v>
      </c>
    </row>
    <row r="911" spans="1:23" s="274" customFormat="1">
      <c r="A911" s="274">
        <v>29</v>
      </c>
      <c r="B911" s="274" t="e">
        <f>+'RT (29)'!#REF!</f>
        <v>#REF!</v>
      </c>
      <c r="C911" s="274" t="e">
        <f>+'RT (29)'!#REF!</f>
        <v>#REF!</v>
      </c>
      <c r="D911" s="274" t="e">
        <f>+'RT (29)'!#REF!</f>
        <v>#REF!</v>
      </c>
      <c r="E911" s="274" t="e">
        <f>+'RT (29)'!#REF!</f>
        <v>#REF!</v>
      </c>
      <c r="F911" s="274" t="e">
        <f>+'RT (29)'!#REF!</f>
        <v>#REF!</v>
      </c>
      <c r="G911" s="274">
        <f>+'RT (29)'!A36</f>
        <v>0</v>
      </c>
      <c r="H911" s="274" t="str">
        <f>+'RT (29)'!B36</f>
        <v>States/regions</v>
      </c>
      <c r="I911" s="274">
        <f>+'RT (29)'!C36</f>
        <v>0</v>
      </c>
      <c r="J911" s="274">
        <f>+'RT (29)'!D36</f>
        <v>0</v>
      </c>
      <c r="K911" s="274">
        <f>+'RT (29)'!E36</f>
        <v>0</v>
      </c>
      <c r="L911" s="274">
        <f>+'RT (29)'!F36</f>
        <v>0</v>
      </c>
      <c r="M911" s="274">
        <f>+'RT (29)'!G36</f>
        <v>0</v>
      </c>
      <c r="N911" s="274">
        <f>+'RT (29)'!H36</f>
        <v>0</v>
      </c>
      <c r="O911" s="274">
        <f>+'RT (29)'!I36</f>
        <v>0</v>
      </c>
      <c r="P911" s="274">
        <f>+'RT (29)'!J36</f>
        <v>0</v>
      </c>
      <c r="Q911" s="274">
        <f>+'RT (29)'!K36</f>
        <v>0</v>
      </c>
      <c r="R911" s="274">
        <f>+'RT (29)'!L36</f>
        <v>0</v>
      </c>
      <c r="S911" s="274">
        <f>+'RT (29)'!M36</f>
        <v>0</v>
      </c>
      <c r="T911" s="178">
        <f t="shared" si="72"/>
        <v>0</v>
      </c>
      <c r="U911" s="19">
        <f t="shared" si="73"/>
        <v>0</v>
      </c>
      <c r="V911" s="178">
        <f t="shared" si="74"/>
        <v>0</v>
      </c>
      <c r="W911" s="19">
        <f t="shared" si="75"/>
        <v>0</v>
      </c>
    </row>
    <row r="912" spans="1:23" s="274" customFormat="1">
      <c r="A912" s="274">
        <v>29</v>
      </c>
      <c r="B912" s="274" t="e">
        <f>+'RT (29)'!#REF!</f>
        <v>#REF!</v>
      </c>
      <c r="C912" s="274" t="e">
        <f>+'RT (29)'!#REF!</f>
        <v>#REF!</v>
      </c>
      <c r="D912" s="274" t="e">
        <f>+'RT (29)'!#REF!</f>
        <v>#REF!</v>
      </c>
      <c r="E912" s="274" t="e">
        <f>+'RT (29)'!#REF!</f>
        <v>#REF!</v>
      </c>
      <c r="F912" s="274" t="e">
        <f>+'RT (29)'!#REF!</f>
        <v>#REF!</v>
      </c>
      <c r="G912" s="274">
        <f>+'RT (29)'!A37</f>
        <v>18</v>
      </c>
      <c r="H912" s="274" t="str">
        <f>+'RT (29)'!B37</f>
        <v>Contribution to the State/region social development fund</v>
      </c>
      <c r="I912" s="274">
        <f>+'RT (29)'!C37</f>
        <v>0</v>
      </c>
      <c r="J912" s="274">
        <f>+'RT (29)'!D37</f>
        <v>0</v>
      </c>
      <c r="K912" s="274">
        <f>+'RT (29)'!E37</f>
        <v>0</v>
      </c>
      <c r="L912" s="274">
        <f>+'RT (29)'!F37</f>
        <v>0</v>
      </c>
      <c r="M912" s="274">
        <f>+'RT (29)'!G37</f>
        <v>0</v>
      </c>
      <c r="N912" s="274">
        <f>+'RT (29)'!H37</f>
        <v>0</v>
      </c>
      <c r="O912" s="274">
        <f>+'RT (29)'!I37</f>
        <v>0</v>
      </c>
      <c r="P912" s="274">
        <f>+'RT (29)'!J37</f>
        <v>0</v>
      </c>
      <c r="Q912" s="274">
        <f>+'RT (29)'!K37</f>
        <v>0</v>
      </c>
      <c r="R912" s="274">
        <f>+'RT (29)'!L37</f>
        <v>0</v>
      </c>
      <c r="S912" s="274">
        <f>+'RT (29)'!M37</f>
        <v>0</v>
      </c>
      <c r="T912" s="178">
        <f t="shared" si="72"/>
        <v>0</v>
      </c>
      <c r="U912" s="19">
        <f t="shared" si="73"/>
        <v>0</v>
      </c>
      <c r="V912" s="178">
        <f t="shared" si="74"/>
        <v>0</v>
      </c>
      <c r="W912" s="19">
        <f t="shared" si="75"/>
        <v>0</v>
      </c>
    </row>
    <row r="913" spans="1:23" s="274" customFormat="1">
      <c r="A913" s="274">
        <v>29</v>
      </c>
      <c r="B913" s="274" t="e">
        <f>+'RT (29)'!#REF!</f>
        <v>#REF!</v>
      </c>
      <c r="C913" s="274" t="e">
        <f>+'RT (29)'!#REF!</f>
        <v>#REF!</v>
      </c>
      <c r="D913" s="274" t="e">
        <f>+'RT (29)'!#REF!</f>
        <v>#REF!</v>
      </c>
      <c r="E913" s="274" t="e">
        <f>+'RT (29)'!#REF!</f>
        <v>#REF!</v>
      </c>
      <c r="F913" s="274" t="e">
        <f>+'RT (29)'!#REF!</f>
        <v>#REF!</v>
      </c>
      <c r="G913" s="274">
        <f>+'RT (29)'!A38</f>
        <v>0</v>
      </c>
      <c r="H913" s="274" t="str">
        <f>+'RT (29)'!B38</f>
        <v>Social payments</v>
      </c>
      <c r="I913" s="274">
        <f>+'RT (29)'!C38</f>
        <v>0</v>
      </c>
      <c r="J913" s="274">
        <f>+'RT (29)'!D38</f>
        <v>0</v>
      </c>
      <c r="K913" s="274">
        <f>+'RT (29)'!E38</f>
        <v>0</v>
      </c>
      <c r="L913" s="274">
        <f>+'RT (29)'!F38</f>
        <v>0</v>
      </c>
      <c r="M913" s="274">
        <f>+'RT (29)'!G38</f>
        <v>0</v>
      </c>
      <c r="N913" s="274">
        <f>+'RT (29)'!H38</f>
        <v>0</v>
      </c>
      <c r="O913" s="274">
        <f>+'RT (29)'!I38</f>
        <v>0</v>
      </c>
      <c r="P913" s="274">
        <f>+'RT (29)'!J38</f>
        <v>0</v>
      </c>
      <c r="Q913" s="274">
        <f>+'RT (29)'!K38</f>
        <v>0</v>
      </c>
      <c r="R913" s="274">
        <f>+'RT (29)'!L38</f>
        <v>0</v>
      </c>
      <c r="S913" s="274">
        <f>+'RT (29)'!M38</f>
        <v>0</v>
      </c>
      <c r="T913" s="178">
        <f t="shared" si="72"/>
        <v>0</v>
      </c>
      <c r="U913" s="19">
        <f t="shared" si="73"/>
        <v>0</v>
      </c>
      <c r="V913" s="178">
        <f t="shared" si="74"/>
        <v>0</v>
      </c>
      <c r="W913" s="19">
        <f t="shared" si="75"/>
        <v>0</v>
      </c>
    </row>
    <row r="914" spans="1:23" s="274" customFormat="1">
      <c r="A914" s="274">
        <v>29</v>
      </c>
      <c r="B914" s="274" t="e">
        <f>+'RT (29)'!#REF!</f>
        <v>#REF!</v>
      </c>
      <c r="C914" s="274" t="e">
        <f>+'RT (29)'!#REF!</f>
        <v>#REF!</v>
      </c>
      <c r="D914" s="274" t="e">
        <f>+'RT (29)'!#REF!</f>
        <v>#REF!</v>
      </c>
      <c r="E914" s="274" t="e">
        <f>+'RT (29)'!#REF!</f>
        <v>#REF!</v>
      </c>
      <c r="F914" s="274" t="e">
        <f>+'RT (29)'!#REF!</f>
        <v>#REF!</v>
      </c>
      <c r="G914" s="274">
        <f>+'RT (29)'!A39</f>
        <v>19</v>
      </c>
      <c r="H914" s="274" t="str">
        <f>+'RT (29)'!B39</f>
        <v>Mandatory Corporate Social Responsibility</v>
      </c>
      <c r="I914" s="274">
        <f>+'RT (29)'!C39</f>
        <v>0</v>
      </c>
      <c r="J914" s="274">
        <f>+'RT (29)'!D39</f>
        <v>0</v>
      </c>
      <c r="K914" s="274">
        <f>+'RT (29)'!E39</f>
        <v>0</v>
      </c>
      <c r="L914" s="274">
        <f>+'RT (29)'!F39</f>
        <v>0</v>
      </c>
      <c r="M914" s="274">
        <f>+'RT (29)'!G39</f>
        <v>0</v>
      </c>
      <c r="N914" s="274">
        <f>+'RT (29)'!H39</f>
        <v>0</v>
      </c>
      <c r="O914" s="274">
        <f>+'RT (29)'!I39</f>
        <v>0</v>
      </c>
      <c r="P914" s="274">
        <f>+'RT (29)'!J39</f>
        <v>0</v>
      </c>
      <c r="Q914" s="274">
        <f>+'RT (29)'!K39</f>
        <v>0</v>
      </c>
      <c r="R914" s="274">
        <f>+'RT (29)'!L39</f>
        <v>0</v>
      </c>
      <c r="S914" s="274">
        <f>+'RT (29)'!M39</f>
        <v>0</v>
      </c>
      <c r="T914" s="178">
        <f t="shared" si="72"/>
        <v>0</v>
      </c>
      <c r="U914" s="19">
        <f t="shared" si="73"/>
        <v>0</v>
      </c>
      <c r="V914" s="178">
        <f t="shared" si="74"/>
        <v>0</v>
      </c>
      <c r="W914" s="19">
        <f t="shared" si="75"/>
        <v>0</v>
      </c>
    </row>
    <row r="915" spans="1:23" s="274" customFormat="1">
      <c r="A915" s="274">
        <v>29</v>
      </c>
      <c r="B915" s="274" t="e">
        <f>+'RT (29)'!#REF!</f>
        <v>#REF!</v>
      </c>
      <c r="C915" s="274" t="e">
        <f>+'RT (29)'!#REF!</f>
        <v>#REF!</v>
      </c>
      <c r="D915" s="274" t="e">
        <f>+'RT (29)'!#REF!</f>
        <v>#REF!</v>
      </c>
      <c r="E915" s="274" t="e">
        <f>+'RT (29)'!#REF!</f>
        <v>#REF!</v>
      </c>
      <c r="F915" s="274" t="e">
        <f>+'RT (29)'!#REF!</f>
        <v>#REF!</v>
      </c>
      <c r="G915" s="274">
        <f>+'RT (29)'!A40</f>
        <v>20</v>
      </c>
      <c r="H915" s="274" t="str">
        <f>+'RT (29)'!B40</f>
        <v>Voluntary Corporate Social Responsibility</v>
      </c>
      <c r="I915" s="274">
        <f>+'RT (29)'!C40</f>
        <v>0</v>
      </c>
      <c r="J915" s="274">
        <f>+'RT (29)'!D40</f>
        <v>0</v>
      </c>
      <c r="K915" s="274">
        <f>+'RT (29)'!E40</f>
        <v>0</v>
      </c>
      <c r="L915" s="274">
        <f>+'RT (29)'!F40</f>
        <v>0</v>
      </c>
      <c r="M915" s="274">
        <f>+'RT (29)'!G40</f>
        <v>0</v>
      </c>
      <c r="N915" s="274">
        <f>+'RT (29)'!H40</f>
        <v>0</v>
      </c>
      <c r="O915" s="274">
        <f>+'RT (29)'!I40</f>
        <v>0</v>
      </c>
      <c r="P915" s="274">
        <f>+'RT (29)'!J40</f>
        <v>0</v>
      </c>
      <c r="Q915" s="274">
        <f>+'RT (29)'!K40</f>
        <v>0</v>
      </c>
      <c r="R915" s="274">
        <f>+'RT (29)'!L40</f>
        <v>0</v>
      </c>
      <c r="S915" s="274">
        <f>+'RT (29)'!M40</f>
        <v>0</v>
      </c>
      <c r="T915" s="178">
        <f t="shared" si="72"/>
        <v>0</v>
      </c>
      <c r="U915" s="19">
        <f t="shared" si="73"/>
        <v>0</v>
      </c>
      <c r="V915" s="178">
        <f t="shared" si="74"/>
        <v>0</v>
      </c>
      <c r="W915" s="19">
        <f t="shared" si="75"/>
        <v>0</v>
      </c>
    </row>
    <row r="916" spans="1:23" s="274" customFormat="1">
      <c r="A916" s="274">
        <v>29</v>
      </c>
      <c r="B916" s="274" t="e">
        <f>+'RT (29)'!#REF!</f>
        <v>#REF!</v>
      </c>
      <c r="C916" s="274" t="e">
        <f>+'RT (29)'!#REF!</f>
        <v>#REF!</v>
      </c>
      <c r="D916" s="274" t="e">
        <f>+'RT (29)'!#REF!</f>
        <v>#REF!</v>
      </c>
      <c r="E916" s="274" t="e">
        <f>+'RT (29)'!#REF!</f>
        <v>#REF!</v>
      </c>
      <c r="F916" s="274" t="e">
        <f>+'RT (29)'!#REF!</f>
        <v>#REF!</v>
      </c>
      <c r="G916" s="274">
        <f>+'RT (29)'!A41</f>
        <v>0</v>
      </c>
      <c r="H916" s="274" t="str">
        <f>+'RT (29)'!B41</f>
        <v>Total payments in cash</v>
      </c>
      <c r="I916" s="274">
        <f>+'RT (29)'!C41</f>
        <v>0</v>
      </c>
      <c r="J916" s="274">
        <f>+'RT (29)'!D41</f>
        <v>69461706</v>
      </c>
      <c r="K916" s="274" t="e">
        <f>+'RT (29)'!E41</f>
        <v>#REF!</v>
      </c>
      <c r="L916" s="274" t="e">
        <f>+'RT (29)'!F41</f>
        <v>#REF!</v>
      </c>
      <c r="M916" s="274">
        <f>+'RT (29)'!G41</f>
        <v>0</v>
      </c>
      <c r="N916" s="274">
        <f>+'RT (29)'!H41</f>
        <v>83889488</v>
      </c>
      <c r="O916" s="274">
        <f>+'RT (29)'!I41</f>
        <v>0</v>
      </c>
      <c r="P916" s="274">
        <f>+'RT (29)'!J41</f>
        <v>83889488</v>
      </c>
      <c r="Q916" s="274">
        <f>+'RT (29)'!K41</f>
        <v>0</v>
      </c>
      <c r="R916" s="274" t="e">
        <f>+'RT (29)'!L41</f>
        <v>#REF!</v>
      </c>
      <c r="S916" s="274">
        <f>+'RT (29)'!M41</f>
        <v>0</v>
      </c>
      <c r="T916" s="178">
        <f t="shared" si="72"/>
        <v>0</v>
      </c>
      <c r="U916" s="19">
        <f t="shared" si="73"/>
        <v>-14427782</v>
      </c>
      <c r="V916" s="178" t="e">
        <f t="shared" si="74"/>
        <v>#REF!</v>
      </c>
      <c r="W916" s="19" t="e">
        <f t="shared" si="75"/>
        <v>#REF!</v>
      </c>
    </row>
    <row r="917" spans="1:23" s="274" customFormat="1">
      <c r="T917" s="178">
        <f t="shared" si="72"/>
        <v>0</v>
      </c>
      <c r="U917" s="19">
        <f t="shared" si="73"/>
        <v>0</v>
      </c>
      <c r="V917" s="178">
        <f t="shared" si="74"/>
        <v>0</v>
      </c>
      <c r="W917" s="19">
        <f t="shared" si="75"/>
        <v>0</v>
      </c>
    </row>
    <row r="918" spans="1:23" s="274" customFormat="1">
      <c r="T918" s="178">
        <f t="shared" si="72"/>
        <v>0</v>
      </c>
      <c r="U918" s="19">
        <f t="shared" si="73"/>
        <v>0</v>
      </c>
      <c r="V918" s="178">
        <f t="shared" si="74"/>
        <v>0</v>
      </c>
      <c r="W918" s="19">
        <f t="shared" si="75"/>
        <v>0</v>
      </c>
    </row>
    <row r="919" spans="1:23" s="274" customFormat="1">
      <c r="T919" s="178">
        <f t="shared" si="72"/>
        <v>0</v>
      </c>
      <c r="U919" s="19">
        <f t="shared" si="73"/>
        <v>0</v>
      </c>
      <c r="V919" s="178">
        <f t="shared" si="74"/>
        <v>0</v>
      </c>
      <c r="W919" s="19">
        <f t="shared" si="75"/>
        <v>0</v>
      </c>
    </row>
    <row r="920" spans="1:23" s="274" customFormat="1">
      <c r="T920" s="178">
        <f t="shared" si="72"/>
        <v>0</v>
      </c>
      <c r="U920" s="19">
        <f t="shared" si="73"/>
        <v>0</v>
      </c>
      <c r="V920" s="178">
        <f t="shared" si="74"/>
        <v>0</v>
      </c>
      <c r="W920" s="19">
        <f t="shared" si="75"/>
        <v>0</v>
      </c>
    </row>
    <row r="921" spans="1:23" s="274" customFormat="1" ht="13" thickBot="1"/>
    <row r="922" spans="1:23" ht="13.5" thickBot="1">
      <c r="A922" s="179" t="s">
        <v>433</v>
      </c>
      <c r="B922" s="180"/>
      <c r="C922" s="180"/>
      <c r="D922" s="180"/>
      <c r="E922" s="180"/>
      <c r="F922" s="180"/>
      <c r="G922" s="180"/>
      <c r="H922" s="180"/>
      <c r="I922" s="181">
        <f t="shared" ref="I922:W922" si="76">SUM(I2:I916)</f>
        <v>0</v>
      </c>
      <c r="J922" s="181">
        <f t="shared" si="76"/>
        <v>166644998359.76691</v>
      </c>
      <c r="K922" s="181" t="e">
        <f t="shared" si="76"/>
        <v>#REF!</v>
      </c>
      <c r="L922" s="181" t="e">
        <f t="shared" si="76"/>
        <v>#REF!</v>
      </c>
      <c r="M922" s="181">
        <f t="shared" si="76"/>
        <v>0</v>
      </c>
      <c r="N922" s="181">
        <f t="shared" si="76"/>
        <v>251567779358.36432</v>
      </c>
      <c r="O922" s="181">
        <f t="shared" si="76"/>
        <v>-53293718150</v>
      </c>
      <c r="P922" s="181">
        <f t="shared" si="76"/>
        <v>198274061208.36432</v>
      </c>
      <c r="Q922" s="181">
        <f t="shared" si="76"/>
        <v>0</v>
      </c>
      <c r="R922" s="181" t="e">
        <f t="shared" si="76"/>
        <v>#REF!</v>
      </c>
      <c r="S922" s="181">
        <f t="shared" si="76"/>
        <v>0</v>
      </c>
      <c r="T922" s="181">
        <f t="shared" si="76"/>
        <v>22441683615.588085</v>
      </c>
      <c r="U922" s="181">
        <f t="shared" si="76"/>
        <v>-107364464614.18533</v>
      </c>
      <c r="V922" s="181" t="e">
        <f t="shared" si="76"/>
        <v>#REF!</v>
      </c>
      <c r="W922" s="181" t="e">
        <f t="shared" si="76"/>
        <v>#REF!</v>
      </c>
    </row>
    <row r="923" spans="1:23">
      <c r="B923" s="128"/>
      <c r="W923" s="7" t="e">
        <f>+W922+V922-R922</f>
        <v>#REF!</v>
      </c>
    </row>
  </sheetData>
  <autoFilter ref="A1:W923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I105"/>
  <sheetViews>
    <sheetView topLeftCell="A52" workbookViewId="0">
      <selection activeCell="E45" sqref="E45"/>
    </sheetView>
  </sheetViews>
  <sheetFormatPr defaultColWidth="11.453125" defaultRowHeight="12.5"/>
  <cols>
    <col min="1" max="1" width="11.453125" style="131"/>
    <col min="2" max="2" width="11" style="126" customWidth="1"/>
    <col min="3" max="3" width="41.1796875" style="131" customWidth="1"/>
    <col min="4" max="4" width="19.81640625" style="131" customWidth="1"/>
    <col min="5" max="5" width="18.54296875" style="131" customWidth="1"/>
    <col min="6" max="6" width="43.1796875" style="131" customWidth="1"/>
    <col min="7" max="7" width="14.26953125" style="131" customWidth="1"/>
    <col min="8" max="8" width="36.26953125" style="131" customWidth="1"/>
    <col min="9" max="9" width="11.453125" style="131"/>
    <col min="10" max="10" width="13" style="131" bestFit="1" customWidth="1"/>
    <col min="11" max="16384" width="11.453125" style="131"/>
  </cols>
  <sheetData>
    <row r="3" spans="1:9" ht="13">
      <c r="A3" s="184"/>
      <c r="B3" s="184"/>
      <c r="C3" s="184"/>
      <c r="D3" s="130" t="s">
        <v>329</v>
      </c>
      <c r="F3" s="196" t="s">
        <v>348</v>
      </c>
      <c r="G3" s="201">
        <v>783461751.65999997</v>
      </c>
      <c r="H3" s="195" t="s">
        <v>349</v>
      </c>
      <c r="I3" s="197"/>
    </row>
    <row r="4" spans="1:9" ht="12.75" customHeight="1">
      <c r="A4" s="132" t="s">
        <v>314</v>
      </c>
      <c r="B4" s="133">
        <v>8</v>
      </c>
      <c r="C4" s="134" t="s">
        <v>11</v>
      </c>
      <c r="D4" s="135"/>
      <c r="F4" s="200" t="s">
        <v>351</v>
      </c>
      <c r="G4" s="202">
        <v>371662004.62</v>
      </c>
      <c r="H4" s="193"/>
      <c r="I4" s="194"/>
    </row>
    <row r="5" spans="1:9" ht="12.75" customHeight="1">
      <c r="A5" s="132" t="s">
        <v>314</v>
      </c>
      <c r="B5" s="133">
        <v>11</v>
      </c>
      <c r="C5" s="134" t="s">
        <v>74</v>
      </c>
      <c r="D5" s="135"/>
      <c r="F5" s="200" t="s">
        <v>352</v>
      </c>
      <c r="G5" s="202">
        <v>2726358771.5900002</v>
      </c>
      <c r="H5" s="198" t="s">
        <v>350</v>
      </c>
      <c r="I5" s="199"/>
    </row>
    <row r="6" spans="1:9">
      <c r="A6" s="132" t="s">
        <v>314</v>
      </c>
      <c r="B6" s="133">
        <v>12</v>
      </c>
      <c r="C6" s="134" t="s">
        <v>75</v>
      </c>
      <c r="D6" s="135"/>
    </row>
    <row r="7" spans="1:9">
      <c r="B7" s="136"/>
      <c r="C7" s="137"/>
      <c r="F7" s="138"/>
      <c r="G7" s="203"/>
    </row>
    <row r="8" spans="1:9">
      <c r="B8" s="136"/>
      <c r="C8" s="137"/>
      <c r="D8" s="137"/>
      <c r="E8" s="137"/>
      <c r="F8" s="138"/>
      <c r="G8" s="203"/>
    </row>
    <row r="9" spans="1:9" ht="13">
      <c r="A9" s="184"/>
      <c r="B9" s="184"/>
      <c r="C9" s="184"/>
      <c r="D9" s="130" t="s">
        <v>108</v>
      </c>
    </row>
    <row r="10" spans="1:9" ht="13">
      <c r="A10" s="132" t="s">
        <v>316</v>
      </c>
      <c r="B10" s="139">
        <v>9</v>
      </c>
      <c r="C10" s="140" t="s">
        <v>67</v>
      </c>
      <c r="D10" s="141"/>
      <c r="G10" s="203"/>
    </row>
    <row r="11" spans="1:9" ht="13">
      <c r="A11" s="132" t="s">
        <v>316</v>
      </c>
      <c r="B11" s="139">
        <v>10</v>
      </c>
      <c r="C11" s="140" t="s">
        <v>77</v>
      </c>
      <c r="D11" s="141"/>
      <c r="E11" s="192"/>
    </row>
    <row r="15" spans="1:9" ht="13">
      <c r="A15" s="184"/>
      <c r="B15" s="184"/>
      <c r="C15" s="184"/>
      <c r="D15" s="130" t="s">
        <v>317</v>
      </c>
    </row>
    <row r="16" spans="1:9">
      <c r="A16" s="132" t="s">
        <v>318</v>
      </c>
      <c r="B16" s="133">
        <v>9</v>
      </c>
      <c r="C16" s="134" t="s">
        <v>67</v>
      </c>
      <c r="D16" s="142"/>
    </row>
    <row r="17" spans="1:9">
      <c r="A17" s="132" t="s">
        <v>318</v>
      </c>
      <c r="B17" s="133">
        <v>10</v>
      </c>
      <c r="C17" s="134" t="s">
        <v>77</v>
      </c>
      <c r="D17" s="142"/>
    </row>
    <row r="20" spans="1:9" ht="13">
      <c r="A20" s="184"/>
      <c r="B20" s="184"/>
      <c r="C20" s="184"/>
      <c r="D20" s="130" t="s">
        <v>317</v>
      </c>
      <c r="E20" s="184"/>
    </row>
    <row r="21" spans="1:9">
      <c r="A21" s="132" t="s">
        <v>315</v>
      </c>
      <c r="B21" s="133">
        <v>14</v>
      </c>
      <c r="C21" s="143" t="s">
        <v>63</v>
      </c>
      <c r="D21" s="142"/>
      <c r="E21" s="142" t="s">
        <v>319</v>
      </c>
    </row>
    <row r="24" spans="1:9" ht="13">
      <c r="A24" s="184"/>
      <c r="B24" s="184"/>
      <c r="C24" s="145"/>
      <c r="D24" s="333" t="s">
        <v>322</v>
      </c>
      <c r="E24" s="333"/>
      <c r="F24" s="333" t="s">
        <v>9</v>
      </c>
      <c r="G24" s="333" t="s">
        <v>359</v>
      </c>
      <c r="H24" s="333" t="s">
        <v>9</v>
      </c>
    </row>
    <row r="25" spans="1:9" ht="13">
      <c r="A25" s="130"/>
      <c r="B25" s="130" t="s">
        <v>320</v>
      </c>
      <c r="C25" s="145" t="s">
        <v>321</v>
      </c>
      <c r="D25" s="130" t="s">
        <v>323</v>
      </c>
      <c r="E25" s="130" t="s">
        <v>52</v>
      </c>
      <c r="F25" s="333"/>
      <c r="G25" s="333"/>
      <c r="H25" s="333"/>
    </row>
    <row r="26" spans="1:9" ht="13">
      <c r="A26" s="337" t="s">
        <v>328</v>
      </c>
      <c r="B26" s="337">
        <v>1</v>
      </c>
      <c r="C26" s="143" t="s">
        <v>70</v>
      </c>
      <c r="D26" s="144"/>
      <c r="E26" s="127" t="s">
        <v>310</v>
      </c>
      <c r="F26" s="142" t="s">
        <v>324</v>
      </c>
      <c r="G26" s="192">
        <v>1.0328235679282807</v>
      </c>
      <c r="H26" s="192">
        <f>+D26*G26</f>
        <v>0</v>
      </c>
      <c r="I26" s="192">
        <f>+D26/32.5</f>
        <v>0</v>
      </c>
    </row>
    <row r="27" spans="1:9" ht="13">
      <c r="A27" s="337"/>
      <c r="B27" s="337"/>
      <c r="C27" s="143" t="s">
        <v>70</v>
      </c>
      <c r="D27" s="144"/>
      <c r="E27" s="127" t="s">
        <v>311</v>
      </c>
      <c r="F27" s="142" t="s">
        <v>325</v>
      </c>
      <c r="G27" s="192">
        <v>8.1232082120521731</v>
      </c>
      <c r="H27" s="192">
        <f>+D27*G27</f>
        <v>0</v>
      </c>
    </row>
    <row r="28" spans="1:9" ht="13">
      <c r="A28" s="337"/>
      <c r="B28" s="337"/>
      <c r="C28" s="143" t="s">
        <v>70</v>
      </c>
      <c r="D28" s="144"/>
      <c r="E28" s="127" t="s">
        <v>311</v>
      </c>
      <c r="F28" s="142" t="s">
        <v>326</v>
      </c>
      <c r="G28" s="192">
        <v>5.7839992721071765</v>
      </c>
      <c r="H28" s="192">
        <f>+D28*G28</f>
        <v>0</v>
      </c>
    </row>
    <row r="29" spans="1:9" ht="13.5" thickBot="1">
      <c r="A29" s="337"/>
      <c r="B29" s="337"/>
      <c r="C29" s="143" t="s">
        <v>70</v>
      </c>
      <c r="D29" s="144"/>
      <c r="E29" s="127" t="s">
        <v>311</v>
      </c>
      <c r="F29" s="142" t="s">
        <v>327</v>
      </c>
      <c r="G29" s="192">
        <v>4.6399914303752174</v>
      </c>
      <c r="H29" s="192">
        <f>+D29*G29</f>
        <v>0</v>
      </c>
    </row>
    <row r="30" spans="1:9" ht="13" thickBot="1">
      <c r="H30" s="209">
        <f>SUM(H26:H29)</f>
        <v>0</v>
      </c>
    </row>
    <row r="31" spans="1:9">
      <c r="A31" s="131" t="s">
        <v>31</v>
      </c>
      <c r="H31" s="210"/>
    </row>
    <row r="32" spans="1:9" ht="13" thickBot="1">
      <c r="H32" s="210"/>
    </row>
    <row r="33" spans="1:8">
      <c r="A33" s="212" t="s">
        <v>315</v>
      </c>
      <c r="B33" s="213" t="str">
        <f>+'RT (1)'!D2</f>
        <v>Myanmar CNMC Nickel Co; LTD (*)</v>
      </c>
      <c r="C33" s="214" t="s">
        <v>70</v>
      </c>
      <c r="D33" s="215">
        <f>+'RT (1)'!H11</f>
        <v>0</v>
      </c>
      <c r="E33" s="216" t="s">
        <v>197</v>
      </c>
      <c r="F33" s="227"/>
      <c r="G33" s="192"/>
      <c r="H33" s="210"/>
    </row>
    <row r="34" spans="1:8">
      <c r="A34" s="217" t="s">
        <v>315</v>
      </c>
      <c r="B34" s="218" t="str">
        <f>+'RT (1)'!D2</f>
        <v>Myanmar CNMC Nickel Co; LTD (*)</v>
      </c>
      <c r="C34" s="43" t="s">
        <v>11</v>
      </c>
      <c r="D34" s="210">
        <v>0</v>
      </c>
      <c r="E34" s="219" t="s">
        <v>197</v>
      </c>
      <c r="H34" s="210"/>
    </row>
    <row r="35" spans="1:8">
      <c r="A35" s="217" t="s">
        <v>315</v>
      </c>
      <c r="B35" s="218" t="str">
        <f>+'RT (2)'!D2</f>
        <v>Myanma Economic Corporation</v>
      </c>
      <c r="C35" s="42" t="s">
        <v>70</v>
      </c>
      <c r="D35" s="210">
        <f>+'RT (2)'!H11</f>
        <v>0</v>
      </c>
      <c r="E35" s="219" t="s">
        <v>199</v>
      </c>
      <c r="F35" s="131" t="s">
        <v>360</v>
      </c>
      <c r="H35" s="210"/>
    </row>
    <row r="36" spans="1:8">
      <c r="A36" s="217" t="s">
        <v>315</v>
      </c>
      <c r="B36" s="218" t="str">
        <f>+'RT (2)'!D2</f>
        <v>Myanma Economic Corporation</v>
      </c>
      <c r="C36" s="43" t="s">
        <v>11</v>
      </c>
      <c r="D36" s="225">
        <v>0</v>
      </c>
      <c r="E36" s="220" t="s">
        <v>199</v>
      </c>
      <c r="F36" s="211"/>
      <c r="G36" s="192"/>
      <c r="H36" s="210"/>
    </row>
    <row r="37" spans="1:8">
      <c r="A37" s="217" t="s">
        <v>315</v>
      </c>
      <c r="B37" s="218" t="str">
        <f>+'RT (3)'!D2</f>
        <v>Ruby Dragon Mining Co., Ltd.</v>
      </c>
      <c r="C37" s="42" t="s">
        <v>70</v>
      </c>
      <c r="D37" s="210">
        <f>+'RT (3)'!H11</f>
        <v>0</v>
      </c>
      <c r="E37" s="219" t="s">
        <v>199</v>
      </c>
    </row>
    <row r="38" spans="1:8">
      <c r="A38" s="217" t="s">
        <v>315</v>
      </c>
      <c r="B38" s="218" t="str">
        <f>+'RT (3)'!D2</f>
        <v>Ruby Dragon Mining Co., Ltd.</v>
      </c>
      <c r="C38" s="43" t="s">
        <v>11</v>
      </c>
      <c r="D38" s="210">
        <v>0</v>
      </c>
      <c r="E38" s="219" t="s">
        <v>199</v>
      </c>
    </row>
    <row r="39" spans="1:8">
      <c r="A39" s="217" t="s">
        <v>315</v>
      </c>
      <c r="B39" s="218" t="str">
        <f>+'RT (7)'!D2</f>
        <v>Tha Byu Mining Co.,Ltd (*)</v>
      </c>
      <c r="C39" s="42" t="s">
        <v>70</v>
      </c>
      <c r="D39" s="210">
        <f>+'RT (7)'!J11</f>
        <v>0</v>
      </c>
      <c r="E39" s="219" t="s">
        <v>199</v>
      </c>
    </row>
    <row r="40" spans="1:8" ht="13" thickBot="1">
      <c r="A40" s="221" t="s">
        <v>315</v>
      </c>
      <c r="B40" s="222" t="str">
        <f>+'RT (7)'!D2</f>
        <v>Tha Byu Mining Co.,Ltd (*)</v>
      </c>
      <c r="C40" s="223" t="s">
        <v>11</v>
      </c>
      <c r="D40" s="226">
        <f>+'RT (7)'!J12</f>
        <v>0</v>
      </c>
      <c r="E40" s="224" t="s">
        <v>199</v>
      </c>
    </row>
    <row r="41" spans="1:8">
      <c r="A41" s="246" t="s">
        <v>318</v>
      </c>
      <c r="B41" s="247" t="str">
        <f>+'RT (13)'!D2</f>
        <v>Shwe Moe Yan Co.,Ltd</v>
      </c>
      <c r="C41" s="248" t="s">
        <v>70</v>
      </c>
      <c r="D41" s="249">
        <f>+'RT (13)'!H11</f>
        <v>851.31999999999994</v>
      </c>
      <c r="E41" s="250" t="s">
        <v>106</v>
      </c>
    </row>
    <row r="42" spans="1:8" ht="13" thickBot="1">
      <c r="A42" s="251" t="s">
        <v>318</v>
      </c>
      <c r="B42" s="252" t="str">
        <f>+'RT (13)'!D2</f>
        <v>Shwe Moe Yan Co.,Ltd</v>
      </c>
      <c r="C42" s="253" t="s">
        <v>11</v>
      </c>
      <c r="D42" s="254">
        <f>+'RT (13)'!H12</f>
        <v>0</v>
      </c>
      <c r="E42" s="255" t="s">
        <v>106</v>
      </c>
      <c r="F42" s="211"/>
      <c r="G42" s="203"/>
    </row>
    <row r="44" spans="1:8" ht="13" thickBot="1"/>
    <row r="45" spans="1:8" ht="13" thickBot="1">
      <c r="A45" s="231" t="s">
        <v>361</v>
      </c>
      <c r="B45" s="111" t="s">
        <v>198</v>
      </c>
      <c r="C45" s="108" t="s">
        <v>312</v>
      </c>
      <c r="D45" s="228"/>
      <c r="E45" s="115"/>
      <c r="F45" s="113" t="s">
        <v>313</v>
      </c>
      <c r="G45" s="131" t="s">
        <v>379</v>
      </c>
    </row>
    <row r="46" spans="1:8" ht="13" thickBot="1">
      <c r="A46" s="233" t="s">
        <v>361</v>
      </c>
      <c r="B46" s="4" t="s">
        <v>10</v>
      </c>
      <c r="C46" s="109" t="s">
        <v>307</v>
      </c>
      <c r="D46" s="229"/>
      <c r="E46" s="117"/>
      <c r="F46" s="230" t="s">
        <v>313</v>
      </c>
      <c r="G46" s="131" t="s">
        <v>379</v>
      </c>
    </row>
    <row r="47" spans="1:8" ht="13" thickBot="1">
      <c r="A47" s="233" t="s">
        <v>361</v>
      </c>
      <c r="B47" s="239" t="s">
        <v>363</v>
      </c>
      <c r="C47" s="241" t="s">
        <v>307</v>
      </c>
      <c r="D47" s="115"/>
      <c r="E47" s="243"/>
      <c r="F47" s="242" t="s">
        <v>313</v>
      </c>
      <c r="G47" s="131" t="s">
        <v>378</v>
      </c>
    </row>
    <row r="48" spans="1:8" ht="13" thickBot="1">
      <c r="A48" s="233" t="s">
        <v>361</v>
      </c>
      <c r="B48" s="92" t="s">
        <v>364</v>
      </c>
      <c r="C48" s="110" t="s">
        <v>307</v>
      </c>
      <c r="D48" s="117"/>
      <c r="E48" s="244"/>
      <c r="F48" s="114" t="s">
        <v>313</v>
      </c>
      <c r="G48" s="131" t="s">
        <v>378</v>
      </c>
    </row>
    <row r="49" spans="1:7" ht="13" thickBot="1">
      <c r="A49" s="233" t="s">
        <v>361</v>
      </c>
      <c r="B49" s="240" t="s">
        <v>365</v>
      </c>
      <c r="C49" s="110" t="s">
        <v>307</v>
      </c>
      <c r="D49" s="116"/>
      <c r="E49" s="245"/>
      <c r="F49" s="114" t="s">
        <v>313</v>
      </c>
      <c r="G49" s="131" t="s">
        <v>378</v>
      </c>
    </row>
    <row r="50" spans="1:7" ht="13" thickBot="1">
      <c r="A50" s="233"/>
      <c r="B50" s="112"/>
      <c r="C50" s="110"/>
      <c r="D50" s="232"/>
      <c r="E50" s="116"/>
      <c r="F50" s="114"/>
    </row>
    <row r="51" spans="1:7" ht="13" thickBot="1">
      <c r="A51" s="233"/>
      <c r="B51" s="112"/>
      <c r="C51" s="110"/>
      <c r="D51" s="232"/>
      <c r="E51" s="116"/>
      <c r="F51" s="114"/>
    </row>
    <row r="52" spans="1:7" ht="13.5" thickBot="1">
      <c r="A52" s="234"/>
      <c r="B52" s="235"/>
      <c r="C52" s="237" t="s">
        <v>362</v>
      </c>
      <c r="D52" s="237"/>
      <c r="E52" s="238">
        <f>SUM(E45:E51)</f>
        <v>0</v>
      </c>
      <c r="F52" s="236"/>
    </row>
    <row r="54" spans="1:7">
      <c r="D54" s="192"/>
    </row>
    <row r="61" spans="1:7" ht="13" thickBot="1">
      <c r="C61" s="187" t="s">
        <v>347</v>
      </c>
      <c r="D61" s="187" t="s">
        <v>346</v>
      </c>
    </row>
    <row r="62" spans="1:7" ht="13.5" thickTop="1" thickBot="1">
      <c r="C62" s="188" t="s">
        <v>353</v>
      </c>
      <c r="D62" s="189">
        <f>+D63+D64</f>
        <v>0</v>
      </c>
      <c r="E62" s="203" t="e">
        <f>+D62-#REF!</f>
        <v>#REF!</v>
      </c>
    </row>
    <row r="63" spans="1:7">
      <c r="C63" s="204" t="s">
        <v>67</v>
      </c>
      <c r="D63" s="205">
        <f>+D16</f>
        <v>0</v>
      </c>
      <c r="E63" s="126"/>
    </row>
    <row r="64" spans="1:7">
      <c r="C64" s="206" t="s">
        <v>77</v>
      </c>
      <c r="D64" s="168">
        <f>+D17</f>
        <v>0</v>
      </c>
    </row>
    <row r="65" spans="3:8" ht="13" thickBot="1">
      <c r="C65" s="188" t="s">
        <v>354</v>
      </c>
      <c r="D65" s="189">
        <f>+D66</f>
        <v>0</v>
      </c>
      <c r="E65" s="203" t="e">
        <f>+D65-#REF!</f>
        <v>#REF!</v>
      </c>
    </row>
    <row r="66" spans="3:8">
      <c r="C66" s="204" t="s">
        <v>355</v>
      </c>
      <c r="D66" s="205">
        <f>+D21</f>
        <v>0</v>
      </c>
    </row>
    <row r="67" spans="3:8" ht="13" thickBot="1">
      <c r="C67" s="188" t="s">
        <v>356</v>
      </c>
      <c r="D67" s="189">
        <f>+D68+D69</f>
        <v>0</v>
      </c>
      <c r="E67" s="203" t="e">
        <f>+D67-#REF!</f>
        <v>#REF!</v>
      </c>
    </row>
    <row r="68" spans="3:8">
      <c r="C68" s="206" t="s">
        <v>67</v>
      </c>
      <c r="D68" s="168">
        <f>+D10</f>
        <v>0</v>
      </c>
    </row>
    <row r="69" spans="3:8">
      <c r="C69" s="204" t="s">
        <v>77</v>
      </c>
      <c r="D69" s="205">
        <f>+D11</f>
        <v>0</v>
      </c>
    </row>
    <row r="70" spans="3:8" ht="13" thickBot="1">
      <c r="C70" s="188" t="s">
        <v>314</v>
      </c>
      <c r="D70" s="189">
        <f>+D71+D72+D73</f>
        <v>2078291628.73</v>
      </c>
      <c r="E70" s="203" t="e">
        <f>+D70-#REF!</f>
        <v>#REF!</v>
      </c>
    </row>
    <row r="71" spans="3:8">
      <c r="C71" s="206" t="s">
        <v>11</v>
      </c>
      <c r="D71" s="168">
        <v>598263859.29999995</v>
      </c>
    </row>
    <row r="72" spans="3:8">
      <c r="C72" s="204" t="s">
        <v>74</v>
      </c>
      <c r="D72" s="205">
        <v>1478607969.4300001</v>
      </c>
    </row>
    <row r="73" spans="3:8">
      <c r="C73" s="206" t="s">
        <v>75</v>
      </c>
      <c r="D73" s="168">
        <v>1419800</v>
      </c>
    </row>
    <row r="74" spans="3:8">
      <c r="C74" s="271" t="s">
        <v>377</v>
      </c>
      <c r="D74" s="272">
        <f>+D75</f>
        <v>491069100</v>
      </c>
    </row>
    <row r="75" spans="3:8" ht="13" thickBot="1">
      <c r="C75" s="261" t="s">
        <v>78</v>
      </c>
      <c r="D75" s="273">
        <v>491069100</v>
      </c>
    </row>
    <row r="76" spans="3:8">
      <c r="C76" s="190" t="s">
        <v>357</v>
      </c>
      <c r="D76" s="191">
        <f>+D70+D67+D65+D62+D74</f>
        <v>2569360728.73</v>
      </c>
    </row>
    <row r="80" spans="3:8" ht="13" thickBot="1">
      <c r="C80" s="187" t="s">
        <v>367</v>
      </c>
      <c r="D80" s="187" t="s">
        <v>368</v>
      </c>
      <c r="E80" s="187" t="s">
        <v>31</v>
      </c>
      <c r="F80" s="187" t="s">
        <v>358</v>
      </c>
      <c r="G80" s="187" t="s">
        <v>1</v>
      </c>
      <c r="H80" s="187" t="s">
        <v>52</v>
      </c>
    </row>
    <row r="81" spans="3:8" ht="13.5" thickTop="1" thickBot="1">
      <c r="C81" s="265" t="s">
        <v>353</v>
      </c>
      <c r="D81" s="204" t="s">
        <v>107</v>
      </c>
      <c r="E81" s="258">
        <f>+D42</f>
        <v>0</v>
      </c>
      <c r="F81" s="205">
        <v>0</v>
      </c>
      <c r="G81" s="258">
        <f>+E81+F81</f>
        <v>0</v>
      </c>
      <c r="H81" s="204" t="s">
        <v>307</v>
      </c>
    </row>
    <row r="82" spans="3:8">
      <c r="C82" s="338" t="s">
        <v>354</v>
      </c>
      <c r="D82" s="266" t="s">
        <v>198</v>
      </c>
      <c r="E82" s="267">
        <f>+D33</f>
        <v>0</v>
      </c>
      <c r="F82" s="267">
        <f>+D26</f>
        <v>0</v>
      </c>
      <c r="G82" s="267">
        <f t="shared" ref="G82:G87" si="0">+E82+F82</f>
        <v>0</v>
      </c>
      <c r="H82" s="266" t="s">
        <v>310</v>
      </c>
    </row>
    <row r="83" spans="3:8">
      <c r="C83" s="339"/>
      <c r="D83" s="204" t="s">
        <v>370</v>
      </c>
      <c r="E83" s="205">
        <v>0</v>
      </c>
      <c r="F83" s="258">
        <f>+D27</f>
        <v>0</v>
      </c>
      <c r="G83" s="258">
        <f t="shared" si="0"/>
        <v>0</v>
      </c>
      <c r="H83" s="204" t="s">
        <v>307</v>
      </c>
    </row>
    <row r="84" spans="3:8">
      <c r="C84" s="339"/>
      <c r="D84" s="168" t="s">
        <v>10</v>
      </c>
      <c r="E84" s="257">
        <f>+D35+D36+D37+D38+D39+D40</f>
        <v>0</v>
      </c>
      <c r="F84" s="257">
        <f>+D28</f>
        <v>0</v>
      </c>
      <c r="G84" s="257">
        <f t="shared" si="0"/>
        <v>0</v>
      </c>
      <c r="H84" s="168" t="s">
        <v>307</v>
      </c>
    </row>
    <row r="85" spans="3:8" ht="13" thickBot="1">
      <c r="C85" s="340"/>
      <c r="D85" s="268" t="s">
        <v>371</v>
      </c>
      <c r="E85" s="270">
        <v>0</v>
      </c>
      <c r="F85" s="262">
        <f>+D29</f>
        <v>0</v>
      </c>
      <c r="G85" s="262">
        <f t="shared" si="0"/>
        <v>0</v>
      </c>
      <c r="H85" s="268" t="s">
        <v>307</v>
      </c>
    </row>
    <row r="86" spans="3:8">
      <c r="C86" s="341" t="s">
        <v>372</v>
      </c>
      <c r="D86" s="266" t="s">
        <v>373</v>
      </c>
      <c r="E86" s="269">
        <f>+[1]Result!$D$43</f>
        <v>1219255.435875</v>
      </c>
      <c r="F86" s="269">
        <v>0</v>
      </c>
      <c r="G86" s="269">
        <f t="shared" si="0"/>
        <v>1219255.435875</v>
      </c>
      <c r="H86" s="266" t="s">
        <v>375</v>
      </c>
    </row>
    <row r="87" spans="3:8" ht="13" thickBot="1">
      <c r="C87" s="342"/>
      <c r="D87" s="268" t="s">
        <v>374</v>
      </c>
      <c r="E87" s="270">
        <f>+[1]Result!$D$50</f>
        <v>758523</v>
      </c>
      <c r="F87" s="270">
        <v>0</v>
      </c>
      <c r="G87" s="270">
        <f t="shared" si="0"/>
        <v>758523</v>
      </c>
      <c r="H87" s="268" t="s">
        <v>376</v>
      </c>
    </row>
    <row r="92" spans="3:8" ht="13" thickBot="1"/>
    <row r="93" spans="3:8" ht="13" thickTop="1">
      <c r="C93" s="334" t="s">
        <v>369</v>
      </c>
      <c r="D93" s="207" t="s">
        <v>324</v>
      </c>
      <c r="E93" s="256">
        <v>7476.25</v>
      </c>
      <c r="F93" s="207" t="s">
        <v>310</v>
      </c>
    </row>
    <row r="94" spans="3:8">
      <c r="C94" s="335"/>
      <c r="D94" s="168" t="s">
        <v>325</v>
      </c>
      <c r="E94" s="257">
        <v>66.179000000000002</v>
      </c>
      <c r="F94" s="168" t="s">
        <v>311</v>
      </c>
    </row>
    <row r="95" spans="3:8">
      <c r="C95" s="335"/>
      <c r="D95" s="205" t="s">
        <v>326</v>
      </c>
      <c r="E95" s="258">
        <v>73.936000000000007</v>
      </c>
      <c r="F95" s="205" t="s">
        <v>311</v>
      </c>
    </row>
    <row r="96" spans="3:8" ht="13" thickBot="1">
      <c r="C96" s="336"/>
      <c r="D96" s="208" t="s">
        <v>327</v>
      </c>
      <c r="E96" s="259">
        <v>56.226999999999997</v>
      </c>
      <c r="F96" s="208" t="s">
        <v>311</v>
      </c>
    </row>
    <row r="97" spans="3:7" ht="13" thickTop="1"/>
    <row r="99" spans="3:7" ht="13" thickBot="1">
      <c r="C99" s="187" t="s">
        <v>51</v>
      </c>
      <c r="D99" s="187" t="s">
        <v>346</v>
      </c>
      <c r="E99" s="187" t="s">
        <v>52</v>
      </c>
      <c r="F99" s="260" t="s">
        <v>366</v>
      </c>
    </row>
    <row r="100" spans="3:7" ht="13" thickTop="1">
      <c r="C100" s="207" t="s">
        <v>198</v>
      </c>
      <c r="D100" s="256">
        <v>516.78263000000004</v>
      </c>
      <c r="E100" s="207" t="s">
        <v>312</v>
      </c>
      <c r="F100" s="256">
        <v>20477.992999999999</v>
      </c>
      <c r="G100" s="276"/>
    </row>
    <row r="101" spans="3:7">
      <c r="C101" s="168" t="s">
        <v>10</v>
      </c>
      <c r="D101" s="257">
        <v>7.5330000000000004</v>
      </c>
      <c r="E101" s="168" t="s">
        <v>307</v>
      </c>
      <c r="F101" s="257">
        <v>147.078</v>
      </c>
      <c r="G101" s="276"/>
    </row>
    <row r="102" spans="3:7">
      <c r="C102" s="205" t="s">
        <v>363</v>
      </c>
      <c r="D102" s="258">
        <v>6.2759999999999998</v>
      </c>
      <c r="E102" s="205" t="s">
        <v>307</v>
      </c>
      <c r="F102" s="258">
        <v>66.025999999999996</v>
      </c>
    </row>
    <row r="103" spans="3:7">
      <c r="C103" s="168" t="s">
        <v>364</v>
      </c>
      <c r="D103" s="257">
        <v>506.28399999999999</v>
      </c>
      <c r="E103" s="168" t="s">
        <v>307</v>
      </c>
      <c r="F103" s="257">
        <v>3776.0210000000002</v>
      </c>
    </row>
    <row r="104" spans="3:7" ht="13" thickBot="1">
      <c r="C104" s="261" t="s">
        <v>365</v>
      </c>
      <c r="D104" s="262">
        <v>412.24700000000001</v>
      </c>
      <c r="E104" s="261" t="s">
        <v>307</v>
      </c>
      <c r="F104" s="262">
        <v>8974.3970000000008</v>
      </c>
    </row>
    <row r="105" spans="3:7">
      <c r="C105" s="332" t="s">
        <v>1</v>
      </c>
      <c r="D105" s="332"/>
      <c r="E105" s="332"/>
      <c r="F105" s="263">
        <f>SUM(F100:F104)</f>
        <v>33441.514999999999</v>
      </c>
    </row>
  </sheetData>
  <mergeCells count="10">
    <mergeCell ref="A26:A29"/>
    <mergeCell ref="F24:F25"/>
    <mergeCell ref="D24:E24"/>
    <mergeCell ref="C82:C85"/>
    <mergeCell ref="C86:C87"/>
    <mergeCell ref="C105:E105"/>
    <mergeCell ref="G24:G25"/>
    <mergeCell ref="H24:H25"/>
    <mergeCell ref="C93:C96"/>
    <mergeCell ref="B26:B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F1527"/>
  <sheetViews>
    <sheetView zoomScale="90" zoomScaleNormal="90" workbookViewId="0">
      <selection activeCell="D83" sqref="D83"/>
    </sheetView>
  </sheetViews>
  <sheetFormatPr defaultColWidth="11.453125" defaultRowHeight="12.5"/>
  <cols>
    <col min="1" max="3" width="11.453125" style="274"/>
    <col min="4" max="4" width="33" style="274" customWidth="1"/>
    <col min="5" max="5" width="14.54296875" style="182" customWidth="1"/>
    <col min="6" max="6" width="45.81640625" style="274" bestFit="1" customWidth="1"/>
    <col min="7" max="16384" width="11.453125" style="274"/>
  </cols>
  <sheetData>
    <row r="1" spans="1:6" ht="13">
      <c r="A1" s="164" t="s">
        <v>0</v>
      </c>
      <c r="B1" s="164" t="s">
        <v>336</v>
      </c>
      <c r="C1" s="164" t="s">
        <v>8</v>
      </c>
      <c r="D1" s="165" t="s">
        <v>448</v>
      </c>
      <c r="E1" s="301" t="s">
        <v>4</v>
      </c>
      <c r="F1" s="164" t="s">
        <v>449</v>
      </c>
    </row>
    <row r="2" spans="1:6" hidden="1">
      <c r="A2" s="274" t="e">
        <f>+'RT (1)'!#REF!</f>
        <v>#REF!</v>
      </c>
      <c r="B2" s="274" t="e">
        <f>+'RT (1)'!#REF!</f>
        <v>#REF!</v>
      </c>
      <c r="C2" s="274" t="e">
        <f>+'RT (1)'!#REF!</f>
        <v>#REF!</v>
      </c>
      <c r="D2" s="274" t="str">
        <f>+'RT (1)'!B11</f>
        <v>Production Split (Government and SOEs share)</v>
      </c>
      <c r="E2" s="182">
        <f>+'RT (1)'!L11</f>
        <v>0</v>
      </c>
      <c r="F2" s="274">
        <f>+'RT (1)'!M11</f>
        <v>0</v>
      </c>
    </row>
    <row r="3" spans="1:6" hidden="1">
      <c r="A3" s="274" t="e">
        <f>+'RT (1)'!#REF!</f>
        <v>#REF!</v>
      </c>
      <c r="B3" s="274" t="e">
        <f>+'RT (1)'!#REF!</f>
        <v>#REF!</v>
      </c>
      <c r="C3" s="274" t="e">
        <f>+'RT (1)'!#REF!</f>
        <v>#REF!</v>
      </c>
      <c r="D3" s="274" t="str">
        <f>+'RT (1)'!B12</f>
        <v>Royalties</v>
      </c>
      <c r="E3" s="182">
        <f>+'RT (1)'!L12</f>
        <v>0</v>
      </c>
      <c r="F3" s="274">
        <f>+'RT (1)'!M12</f>
        <v>0</v>
      </c>
    </row>
    <row r="4" spans="1:6" hidden="1">
      <c r="A4" s="274" t="e">
        <f>+'RT (1)'!#REF!</f>
        <v>#REF!</v>
      </c>
      <c r="B4" s="274" t="e">
        <f>+'RT (1)'!#REF!</f>
        <v>#REF!</v>
      </c>
      <c r="C4" s="274" t="e">
        <f>+'RT (1)'!#REF!</f>
        <v>#REF!</v>
      </c>
      <c r="D4" s="274" t="str">
        <f>+'RT (1)'!B13</f>
        <v>Payments in cash</v>
      </c>
      <c r="E4" s="182">
        <f>+'RT (1)'!L13</f>
        <v>0</v>
      </c>
      <c r="F4" s="274">
        <f>+'RT (1)'!M13</f>
        <v>0</v>
      </c>
    </row>
    <row r="5" spans="1:6" hidden="1">
      <c r="A5" s="274" t="e">
        <f>+'RT (1)'!#REF!</f>
        <v>#REF!</v>
      </c>
      <c r="B5" s="274" t="e">
        <f>+'RT (1)'!#REF!</f>
        <v>#REF!</v>
      </c>
      <c r="C5" s="274" t="e">
        <f>+'RT (1)'!#REF!</f>
        <v>#REF!</v>
      </c>
      <c r="D5" s="274" t="str">
        <f>+'RT (1)'!B15</f>
        <v>Corporate Income Tax (CIT)</v>
      </c>
      <c r="E5" s="182">
        <f>+'RT (1)'!L15</f>
        <v>-7653645625</v>
      </c>
      <c r="F5" s="274" t="str">
        <f>+'RT (1)'!M15</f>
        <v>Tax not reported by the extractive company</v>
      </c>
    </row>
    <row r="6" spans="1:6" hidden="1">
      <c r="A6" s="274" t="e">
        <f>+'RT (1)'!#REF!</f>
        <v>#REF!</v>
      </c>
      <c r="B6" s="274" t="e">
        <f>+'RT (1)'!#REF!</f>
        <v>#REF!</v>
      </c>
      <c r="C6" s="274" t="e">
        <f>+'RT (1)'!#REF!</f>
        <v>#REF!</v>
      </c>
      <c r="D6" s="274" t="str">
        <f>+'RT (1)'!B16</f>
        <v>Commercial Tax</v>
      </c>
      <c r="E6" s="182">
        <f>+'RT (1)'!L16</f>
        <v>0</v>
      </c>
      <c r="F6" s="274">
        <f>+'RT (1)'!M16</f>
        <v>0</v>
      </c>
    </row>
    <row r="7" spans="1:6" hidden="1">
      <c r="A7" s="274" t="e">
        <f>+'RT (1)'!#REF!</f>
        <v>#REF!</v>
      </c>
      <c r="B7" s="274" t="e">
        <f>+'RT (1)'!#REF!</f>
        <v>#REF!</v>
      </c>
      <c r="C7" s="274" t="e">
        <f>+'RT (1)'!#REF!</f>
        <v>#REF!</v>
      </c>
      <c r="D7" s="274" t="str">
        <f>+'RT (1)'!B17</f>
        <v>Commercial Tax on Imports</v>
      </c>
      <c r="E7" s="182">
        <f>+'RT (1)'!L17</f>
        <v>204451521</v>
      </c>
      <c r="F7" s="274" t="str">
        <f>+'RT (1)'!M17</f>
        <v>Missing extractive company detail per receipt number</v>
      </c>
    </row>
    <row r="8" spans="1:6" hidden="1">
      <c r="A8" s="274" t="e">
        <f>+'RT (1)'!#REF!</f>
        <v>#REF!</v>
      </c>
      <c r="B8" s="274" t="e">
        <f>+'RT (1)'!#REF!</f>
        <v>#REF!</v>
      </c>
      <c r="C8" s="274" t="e">
        <f>+'RT (1)'!#REF!</f>
        <v>#REF!</v>
      </c>
      <c r="D8" s="274" t="str">
        <f>+'RT (1)'!B18</f>
        <v>Customs Duties</v>
      </c>
      <c r="E8" s="182">
        <f>+'RT (1)'!L18</f>
        <v>-17646005.809999987</v>
      </c>
      <c r="F8" s="274" t="str">
        <f>+'RT (1)'!M18</f>
        <v>Tax not reported by the extractive company</v>
      </c>
    </row>
    <row r="9" spans="1:6" hidden="1">
      <c r="A9" s="274" t="e">
        <f>+'RT (1)'!#REF!</f>
        <v>#REF!</v>
      </c>
      <c r="B9" s="274" t="e">
        <f>+'RT (1)'!#REF!</f>
        <v>#REF!</v>
      </c>
      <c r="C9" s="274" t="e">
        <f>+'RT (1)'!#REF!</f>
        <v>#REF!</v>
      </c>
      <c r="D9" s="274" t="str">
        <f>+'RT (1)'!B19</f>
        <v>Stamp Duties</v>
      </c>
      <c r="E9" s="182">
        <f>+'RT (1)'!L19</f>
        <v>235300</v>
      </c>
      <c r="F9" s="274" t="str">
        <f>+'RT (1)'!M19</f>
        <v>Not material difference</v>
      </c>
    </row>
    <row r="10" spans="1:6" hidden="1">
      <c r="A10" s="274" t="e">
        <f>+'RT (1)'!#REF!</f>
        <v>#REF!</v>
      </c>
      <c r="B10" s="274" t="e">
        <f>+'RT (1)'!#REF!</f>
        <v>#REF!</v>
      </c>
      <c r="C10" s="274" t="e">
        <f>+'RT (1)'!#REF!</f>
        <v>#REF!</v>
      </c>
      <c r="D10" s="274" t="str">
        <f>+'RT (1)'!B20</f>
        <v>Capital Gains Tax</v>
      </c>
      <c r="E10" s="182">
        <f>+'RT (1)'!L20</f>
        <v>0</v>
      </c>
      <c r="F10" s="274">
        <f>+'RT (1)'!M20</f>
        <v>0</v>
      </c>
    </row>
    <row r="11" spans="1:6" hidden="1">
      <c r="A11" s="274" t="e">
        <f>+'RT (1)'!#REF!</f>
        <v>#REF!</v>
      </c>
      <c r="B11" s="274" t="e">
        <f>+'RT (1)'!#REF!</f>
        <v>#REF!</v>
      </c>
      <c r="C11" s="274" t="e">
        <f>+'RT (1)'!#REF!</f>
        <v>#REF!</v>
      </c>
      <c r="D11" s="274" t="str">
        <f>+'RT (1)'!B21</f>
        <v>Withholding Tax</v>
      </c>
      <c r="E11" s="182">
        <f>+'RT (1)'!L21</f>
        <v>374422546.49000001</v>
      </c>
      <c r="F11" s="274" t="str">
        <f>+'RT (1)'!M21</f>
        <v>Tax not reported by the Govt Body</v>
      </c>
    </row>
    <row r="12" spans="1:6" hidden="1">
      <c r="A12" s="274" t="e">
        <f>+'RT (1)'!#REF!</f>
        <v>#REF!</v>
      </c>
      <c r="B12" s="274" t="e">
        <f>+'RT (1)'!#REF!</f>
        <v>#REF!</v>
      </c>
      <c r="C12" s="274" t="e">
        <f>+'RT (1)'!#REF!</f>
        <v>#REF!</v>
      </c>
      <c r="D12" s="274" t="str">
        <f>+'RT (1)'!B22</f>
        <v>Other significant payments (&gt; 50,000 USD)</v>
      </c>
      <c r="E12" s="182">
        <f>+'RT (1)'!L22</f>
        <v>0</v>
      </c>
      <c r="F12" s="274">
        <f>+'RT (1)'!M22</f>
        <v>0</v>
      </c>
    </row>
    <row r="13" spans="1:6" hidden="1">
      <c r="A13" s="274" t="e">
        <f>+'RT (1)'!#REF!</f>
        <v>#REF!</v>
      </c>
      <c r="B13" s="274" t="e">
        <f>+'RT (1)'!#REF!</f>
        <v>#REF!</v>
      </c>
      <c r="C13" s="274" t="e">
        <f>+'RT (1)'!#REF!</f>
        <v>#REF!</v>
      </c>
      <c r="D13" s="274" t="str">
        <f>+'RT (1)'!B24</f>
        <v>Royalties</v>
      </c>
      <c r="E13" s="182">
        <f>+'RT (1)'!L24</f>
        <v>541457695.60785103</v>
      </c>
      <c r="F13" s="274" t="str">
        <f>+'RT (1)'!M24</f>
        <v>Tax not reported by the Govt Body</v>
      </c>
    </row>
    <row r="14" spans="1:6" hidden="1">
      <c r="A14" s="274" t="e">
        <f>+'RT (1)'!#REF!</f>
        <v>#REF!</v>
      </c>
      <c r="B14" s="274" t="e">
        <f>+'RT (1)'!#REF!</f>
        <v>#REF!</v>
      </c>
      <c r="C14" s="274" t="e">
        <f>+'RT (1)'!#REF!</f>
        <v>#REF!</v>
      </c>
      <c r="D14" s="274" t="str">
        <f>+'RT (1)'!B25</f>
        <v>Signature Bonus</v>
      </c>
      <c r="E14" s="182">
        <f>+'RT (1)'!L25</f>
        <v>0</v>
      </c>
      <c r="F14" s="274">
        <f>+'RT (1)'!M25</f>
        <v>0</v>
      </c>
    </row>
    <row r="15" spans="1:6" hidden="1">
      <c r="A15" s="274" t="e">
        <f>+'RT (1)'!#REF!</f>
        <v>#REF!</v>
      </c>
      <c r="B15" s="274" t="e">
        <f>+'RT (1)'!#REF!</f>
        <v>#REF!</v>
      </c>
      <c r="C15" s="274" t="e">
        <f>+'RT (1)'!#REF!</f>
        <v>#REF!</v>
      </c>
      <c r="D15" s="274" t="str">
        <f>+'RT (1)'!B26</f>
        <v>Production Split</v>
      </c>
      <c r="E15" s="182">
        <f>+'RT (1)'!L26</f>
        <v>0</v>
      </c>
      <c r="F15" s="274">
        <f>+'RT (1)'!M26</f>
        <v>0</v>
      </c>
    </row>
    <row r="16" spans="1:6" hidden="1">
      <c r="A16" s="274" t="e">
        <f>+'RT (1)'!#REF!</f>
        <v>#REF!</v>
      </c>
      <c r="B16" s="274" t="e">
        <f>+'RT (1)'!#REF!</f>
        <v>#REF!</v>
      </c>
      <c r="C16" s="274" t="e">
        <f>+'RT (1)'!#REF!</f>
        <v>#REF!</v>
      </c>
      <c r="D16" s="274" t="str">
        <f>+'RT (1)'!B27</f>
        <v>Dead Rent Fees</v>
      </c>
      <c r="E16" s="182">
        <f>+'RT (1)'!L27</f>
        <v>-105104616.35000001</v>
      </c>
      <c r="F16" s="274" t="str">
        <f>+'RT (1)'!M27</f>
        <v>Tax not reported by the extractive company</v>
      </c>
    </row>
    <row r="17" spans="1:6" hidden="1">
      <c r="A17" s="274" t="e">
        <f>+'RT (1)'!#REF!</f>
        <v>#REF!</v>
      </c>
      <c r="B17" s="274" t="e">
        <f>+'RT (1)'!#REF!</f>
        <v>#REF!</v>
      </c>
      <c r="C17" s="274" t="e">
        <f>+'RT (1)'!#REF!</f>
        <v>#REF!</v>
      </c>
      <c r="D17" s="274" t="str">
        <f>+'RT (1)'!B28</f>
        <v>Licence Fees</v>
      </c>
      <c r="E17" s="182">
        <f>+'RT (1)'!L28</f>
        <v>0</v>
      </c>
      <c r="F17" s="274">
        <f>+'RT (1)'!M28</f>
        <v>0</v>
      </c>
    </row>
    <row r="18" spans="1:6" hidden="1">
      <c r="A18" s="274" t="e">
        <f>+'RT (1)'!#REF!</f>
        <v>#REF!</v>
      </c>
      <c r="B18" s="274" t="e">
        <f>+'RT (1)'!#REF!</f>
        <v>#REF!</v>
      </c>
      <c r="C18" s="274" t="e">
        <f>+'RT (1)'!#REF!</f>
        <v>#REF!</v>
      </c>
      <c r="D18" s="274" t="str">
        <f>+'RT (1)'!B29</f>
        <v>Dividends</v>
      </c>
      <c r="E18" s="182">
        <f>+'RT (1)'!L29</f>
        <v>0</v>
      </c>
      <c r="F18" s="274">
        <f>+'RT (1)'!M29</f>
        <v>0</v>
      </c>
    </row>
    <row r="19" spans="1:6" hidden="1">
      <c r="A19" s="274" t="e">
        <f>+'RT (1)'!#REF!</f>
        <v>#REF!</v>
      </c>
      <c r="B19" s="274" t="e">
        <f>+'RT (1)'!#REF!</f>
        <v>#REF!</v>
      </c>
      <c r="C19" s="274" t="e">
        <f>+'RT (1)'!#REF!</f>
        <v>#REF!</v>
      </c>
      <c r="D19" s="274" t="str">
        <f>+'RT (1)'!B30</f>
        <v>Land rental fees</v>
      </c>
      <c r="E19" s="182">
        <f>+'RT (1)'!L30</f>
        <v>0</v>
      </c>
      <c r="F19" s="274">
        <f>+'RT (1)'!M30</f>
        <v>0</v>
      </c>
    </row>
    <row r="20" spans="1:6" hidden="1">
      <c r="A20" s="274" t="e">
        <f>+'RT (1)'!#REF!</f>
        <v>#REF!</v>
      </c>
      <c r="B20" s="274" t="e">
        <f>+'RT (1)'!#REF!</f>
        <v>#REF!</v>
      </c>
      <c r="C20" s="274" t="e">
        <f>+'RT (1)'!#REF!</f>
        <v>#REF!</v>
      </c>
      <c r="D20" s="274" t="str">
        <f>+'RT (1)'!B31</f>
        <v>Environmental / Plantation fees</v>
      </c>
      <c r="E20" s="182">
        <f>+'RT (1)'!L31</f>
        <v>0</v>
      </c>
      <c r="F20" s="274">
        <f>+'RT (1)'!M31</f>
        <v>0</v>
      </c>
    </row>
    <row r="21" spans="1:6" hidden="1">
      <c r="A21" s="274" t="e">
        <f>+'RT (1)'!#REF!</f>
        <v>#REF!</v>
      </c>
      <c r="B21" s="274" t="e">
        <f>+'RT (1)'!#REF!</f>
        <v>#REF!</v>
      </c>
      <c r="C21" s="274" t="e">
        <f>+'RT (1)'!#REF!</f>
        <v>#REF!</v>
      </c>
      <c r="D21" s="274" t="str">
        <f>+'RT (1)'!B32</f>
        <v>Other significant payments (&gt; 50,000 USD)</v>
      </c>
      <c r="E21" s="182">
        <f>+'RT (1)'!L32</f>
        <v>0</v>
      </c>
      <c r="F21" s="274">
        <f>+'RT (1)'!M32</f>
        <v>0</v>
      </c>
    </row>
    <row r="22" spans="1:6" hidden="1">
      <c r="A22" s="274" t="e">
        <f>+'RT (1)'!#REF!</f>
        <v>#REF!</v>
      </c>
      <c r="B22" s="274" t="e">
        <f>+'RT (1)'!#REF!</f>
        <v>#REF!</v>
      </c>
      <c r="C22" s="274" t="e">
        <f>+'RT (1)'!#REF!</f>
        <v>#REF!</v>
      </c>
      <c r="D22" s="274" t="str">
        <f>+'RT (1)'!B36</f>
        <v>States/regions</v>
      </c>
      <c r="E22" s="182">
        <f>+'RT (1)'!L36</f>
        <v>0</v>
      </c>
      <c r="F22" s="274">
        <f>+'RT (1)'!M36</f>
        <v>0</v>
      </c>
    </row>
    <row r="23" spans="1:6" hidden="1">
      <c r="A23" s="274" t="e">
        <f>+'RT (1)'!#REF!</f>
        <v>#REF!</v>
      </c>
      <c r="B23" s="274" t="e">
        <f>+'RT (1)'!#REF!</f>
        <v>#REF!</v>
      </c>
      <c r="C23" s="274" t="e">
        <f>+'RT (1)'!#REF!</f>
        <v>#REF!</v>
      </c>
      <c r="D23" s="274" t="str">
        <f>+'RT (1)'!B37</f>
        <v>Contribution to the State/region social development fund</v>
      </c>
      <c r="E23" s="182">
        <f>+'RT (1)'!L37</f>
        <v>0</v>
      </c>
      <c r="F23" s="274">
        <f>+'RT (1)'!M37</f>
        <v>0</v>
      </c>
    </row>
    <row r="24" spans="1:6" hidden="1">
      <c r="A24" s="274" t="e">
        <f>+'RT (1)'!#REF!</f>
        <v>#REF!</v>
      </c>
      <c r="B24" s="274" t="e">
        <f>+'RT (1)'!#REF!</f>
        <v>#REF!</v>
      </c>
      <c r="C24" s="274" t="e">
        <f>+'RT (1)'!#REF!</f>
        <v>#REF!</v>
      </c>
      <c r="D24" s="274" t="str">
        <f>+'RT (1)'!B38</f>
        <v>Social payments</v>
      </c>
      <c r="E24" s="182">
        <f>+'RT (1)'!L38</f>
        <v>0</v>
      </c>
      <c r="F24" s="274">
        <f>+'RT (1)'!M38</f>
        <v>0</v>
      </c>
    </row>
    <row r="25" spans="1:6" hidden="1">
      <c r="A25" s="274" t="e">
        <f>+'RT (1)'!#REF!</f>
        <v>#REF!</v>
      </c>
      <c r="B25" s="274" t="e">
        <f>+'RT (1)'!#REF!</f>
        <v>#REF!</v>
      </c>
      <c r="C25" s="274" t="e">
        <f>+'RT (1)'!#REF!</f>
        <v>#REF!</v>
      </c>
      <c r="D25" s="274" t="str">
        <f>+'RT (1)'!B39</f>
        <v>Mandatory Corporate Social Responsibility</v>
      </c>
      <c r="E25" s="182">
        <f>+'RT (1)'!L39</f>
        <v>0</v>
      </c>
      <c r="F25" s="274">
        <f>+'RT (1)'!M39</f>
        <v>0</v>
      </c>
    </row>
    <row r="26" spans="1:6" hidden="1">
      <c r="A26" s="274" t="e">
        <f>+'RT (1)'!#REF!</f>
        <v>#REF!</v>
      </c>
      <c r="B26" s="274" t="e">
        <f>+'RT (1)'!#REF!</f>
        <v>#REF!</v>
      </c>
      <c r="C26" s="274" t="e">
        <f>+'RT (1)'!#REF!</f>
        <v>#REF!</v>
      </c>
      <c r="D26" s="274" t="str">
        <f>+'RT (1)'!B40</f>
        <v>Voluntary Corporate Social Responsibility</v>
      </c>
      <c r="E26" s="182">
        <f>+'RT (1)'!L40</f>
        <v>0</v>
      </c>
      <c r="F26" s="274">
        <f>+'RT (1)'!M40</f>
        <v>0</v>
      </c>
    </row>
    <row r="27" spans="1:6" hidden="1">
      <c r="A27" s="183" t="e">
        <f>+'RT (2)'!#REF!</f>
        <v>#REF!</v>
      </c>
      <c r="B27" s="274" t="e">
        <f>+'RT (2)'!#REF!</f>
        <v>#REF!</v>
      </c>
      <c r="C27" s="274" t="e">
        <f>+'RT (2)'!#REF!</f>
        <v>#REF!</v>
      </c>
      <c r="D27" s="274" t="str">
        <f>+'RT (1)'!B11</f>
        <v>Production Split (Government and SOEs share)</v>
      </c>
      <c r="E27" s="182">
        <f>+'RT (2)'!L11</f>
        <v>0</v>
      </c>
      <c r="F27" s="274">
        <f>+'RT (2)'!M11</f>
        <v>0</v>
      </c>
    </row>
    <row r="28" spans="1:6" hidden="1">
      <c r="A28" s="274" t="e">
        <f>+'RT (2)'!#REF!</f>
        <v>#REF!</v>
      </c>
      <c r="B28" s="274" t="e">
        <f>+'RT (2)'!#REF!</f>
        <v>#REF!</v>
      </c>
      <c r="C28" s="274" t="e">
        <f>+'RT (2)'!#REF!</f>
        <v>#REF!</v>
      </c>
      <c r="D28" s="274" t="str">
        <f>+'RT (1)'!B12</f>
        <v>Royalties</v>
      </c>
      <c r="E28" s="182">
        <f>+'RT (2)'!L12</f>
        <v>0</v>
      </c>
      <c r="F28" s="274">
        <f>+'RT (2)'!M12</f>
        <v>0</v>
      </c>
    </row>
    <row r="29" spans="1:6" hidden="1">
      <c r="A29" s="274" t="e">
        <f>+'RT (2)'!#REF!</f>
        <v>#REF!</v>
      </c>
      <c r="B29" s="274" t="e">
        <f>+'RT (2)'!#REF!</f>
        <v>#REF!</v>
      </c>
      <c r="C29" s="274" t="e">
        <f>+'RT (2)'!#REF!</f>
        <v>#REF!</v>
      </c>
      <c r="D29" s="274" t="str">
        <f>+'RT (1)'!B15</f>
        <v>Corporate Income Tax (CIT)</v>
      </c>
      <c r="E29" s="182">
        <f>+'RT (2)'!L15</f>
        <v>0</v>
      </c>
      <c r="F29" s="274">
        <f>+'RT (2)'!M15</f>
        <v>0</v>
      </c>
    </row>
    <row r="30" spans="1:6" hidden="1">
      <c r="A30" s="274" t="e">
        <f>+'RT (2)'!#REF!</f>
        <v>#REF!</v>
      </c>
      <c r="B30" s="274" t="e">
        <f>+'RT (2)'!#REF!</f>
        <v>#REF!</v>
      </c>
      <c r="C30" s="274" t="e">
        <f>+'RT (2)'!#REF!</f>
        <v>#REF!</v>
      </c>
      <c r="D30" s="274" t="str">
        <f>+'RT (1)'!B16</f>
        <v>Commercial Tax</v>
      </c>
      <c r="E30" s="182">
        <f>+'RT (2)'!L16</f>
        <v>0</v>
      </c>
      <c r="F30" s="274">
        <f>+'RT (2)'!M16</f>
        <v>0</v>
      </c>
    </row>
    <row r="31" spans="1:6" hidden="1">
      <c r="A31" s="274" t="e">
        <f>+'RT (2)'!#REF!</f>
        <v>#REF!</v>
      </c>
      <c r="B31" s="274" t="e">
        <f>+'RT (2)'!#REF!</f>
        <v>#REF!</v>
      </c>
      <c r="C31" s="274" t="e">
        <f>+'RT (2)'!#REF!</f>
        <v>#REF!</v>
      </c>
      <c r="D31" s="274" t="str">
        <f>+'RT (1)'!B17</f>
        <v>Commercial Tax on Imports</v>
      </c>
      <c r="E31" s="182">
        <f>+'RT (2)'!L17</f>
        <v>0</v>
      </c>
      <c r="F31" s="274">
        <f>+'RT (2)'!M17</f>
        <v>0</v>
      </c>
    </row>
    <row r="32" spans="1:6" hidden="1">
      <c r="A32" s="274" t="e">
        <f>+'RT (2)'!#REF!</f>
        <v>#REF!</v>
      </c>
      <c r="B32" s="274" t="e">
        <f>+'RT (2)'!#REF!</f>
        <v>#REF!</v>
      </c>
      <c r="C32" s="274" t="e">
        <f>+'RT (2)'!#REF!</f>
        <v>#REF!</v>
      </c>
      <c r="D32" s="274" t="str">
        <f>+'RT (1)'!B18</f>
        <v>Customs Duties</v>
      </c>
      <c r="E32" s="182">
        <f>+'RT (2)'!L18</f>
        <v>0</v>
      </c>
      <c r="F32" s="274">
        <f>+'RT (2)'!M18</f>
        <v>0</v>
      </c>
    </row>
    <row r="33" spans="1:6" hidden="1">
      <c r="A33" s="274" t="e">
        <f>+'RT (2)'!#REF!</f>
        <v>#REF!</v>
      </c>
      <c r="B33" s="274" t="e">
        <f>+'RT (2)'!#REF!</f>
        <v>#REF!</v>
      </c>
      <c r="C33" s="274" t="e">
        <f>+'RT (2)'!#REF!</f>
        <v>#REF!</v>
      </c>
      <c r="D33" s="274" t="str">
        <f>+'RT (1)'!B19</f>
        <v>Stamp Duties</v>
      </c>
      <c r="E33" s="182">
        <f>+'RT (2)'!L19</f>
        <v>0</v>
      </c>
      <c r="F33" s="274">
        <f>+'RT (2)'!M19</f>
        <v>0</v>
      </c>
    </row>
    <row r="34" spans="1:6" hidden="1">
      <c r="A34" s="274" t="e">
        <f>+'RT (2)'!#REF!</f>
        <v>#REF!</v>
      </c>
      <c r="B34" s="274" t="e">
        <f>+'RT (2)'!#REF!</f>
        <v>#REF!</v>
      </c>
      <c r="C34" s="274" t="e">
        <f>+'RT (2)'!#REF!</f>
        <v>#REF!</v>
      </c>
      <c r="D34" s="274" t="str">
        <f>+'RT (1)'!B20</f>
        <v>Capital Gains Tax</v>
      </c>
      <c r="E34" s="182">
        <f>+'RT (2)'!L20</f>
        <v>0</v>
      </c>
      <c r="F34" s="274">
        <f>+'RT (2)'!M20</f>
        <v>0</v>
      </c>
    </row>
    <row r="35" spans="1:6" hidden="1">
      <c r="A35" s="274" t="e">
        <f>+'RT (2)'!#REF!</f>
        <v>#REF!</v>
      </c>
      <c r="B35" s="274" t="e">
        <f>+'RT (2)'!#REF!</f>
        <v>#REF!</v>
      </c>
      <c r="C35" s="274" t="e">
        <f>+'RT (2)'!#REF!</f>
        <v>#REF!</v>
      </c>
      <c r="D35" s="274" t="str">
        <f>+'RT (1)'!B21</f>
        <v>Withholding Tax</v>
      </c>
      <c r="E35" s="182">
        <f>+'RT (2)'!L21</f>
        <v>0</v>
      </c>
      <c r="F35" s="274">
        <f>+'RT (2)'!M21</f>
        <v>0</v>
      </c>
    </row>
    <row r="36" spans="1:6" hidden="1">
      <c r="A36" s="274" t="e">
        <f>+'RT (2)'!#REF!</f>
        <v>#REF!</v>
      </c>
      <c r="B36" s="274" t="e">
        <f>+'RT (2)'!#REF!</f>
        <v>#REF!</v>
      </c>
      <c r="C36" s="274" t="e">
        <f>+'RT (2)'!#REF!</f>
        <v>#REF!</v>
      </c>
      <c r="D36" s="274" t="str">
        <f>+'RT (1)'!B22</f>
        <v>Other significant payments (&gt; 50,000 USD)</v>
      </c>
      <c r="E36" s="182">
        <f>+'RT (2)'!L22</f>
        <v>0</v>
      </c>
      <c r="F36" s="274">
        <f>+'RT (2)'!M22</f>
        <v>0</v>
      </c>
    </row>
    <row r="37" spans="1:6" hidden="1">
      <c r="A37" s="274" t="e">
        <f>+'RT (2)'!#REF!</f>
        <v>#REF!</v>
      </c>
      <c r="B37" s="274" t="e">
        <f>+'RT (2)'!#REF!</f>
        <v>#REF!</v>
      </c>
      <c r="C37" s="274" t="e">
        <f>+'RT (2)'!#REF!</f>
        <v>#REF!</v>
      </c>
      <c r="D37" s="274" t="str">
        <f>+'RT (1)'!B24</f>
        <v>Royalties</v>
      </c>
      <c r="E37" s="182">
        <f>+'RT (2)'!L24</f>
        <v>-2322136.9500000002</v>
      </c>
      <c r="F37" s="274" t="str">
        <f>+'RT (2)'!M24</f>
        <v>Not material difference</v>
      </c>
    </row>
    <row r="38" spans="1:6" hidden="1">
      <c r="A38" s="274" t="e">
        <f>+'RT (2)'!#REF!</f>
        <v>#REF!</v>
      </c>
      <c r="B38" s="274" t="e">
        <f>+'RT (2)'!#REF!</f>
        <v>#REF!</v>
      </c>
      <c r="C38" s="274" t="e">
        <f>+'RT (2)'!#REF!</f>
        <v>#REF!</v>
      </c>
      <c r="D38" s="274" t="str">
        <f>+'RT (1)'!B25</f>
        <v>Signature Bonus</v>
      </c>
      <c r="E38" s="182">
        <f>+'RT (2)'!L25</f>
        <v>-2000000</v>
      </c>
      <c r="F38" s="274" t="str">
        <f>+'RT (2)'!M25</f>
        <v>Not material difference</v>
      </c>
    </row>
    <row r="39" spans="1:6" hidden="1">
      <c r="A39" s="274" t="e">
        <f>+'RT (2)'!#REF!</f>
        <v>#REF!</v>
      </c>
      <c r="B39" s="274" t="e">
        <f>+'RT (2)'!#REF!</f>
        <v>#REF!</v>
      </c>
      <c r="C39" s="274" t="e">
        <f>+'RT (2)'!#REF!</f>
        <v>#REF!</v>
      </c>
      <c r="D39" s="274" t="str">
        <f>+'RT (1)'!B26</f>
        <v>Production Split</v>
      </c>
      <c r="E39" s="182">
        <f>+'RT (2)'!L26</f>
        <v>0</v>
      </c>
      <c r="F39" s="274">
        <f>+'RT (2)'!M26</f>
        <v>0</v>
      </c>
    </row>
    <row r="40" spans="1:6" hidden="1">
      <c r="A40" s="274" t="e">
        <f>+'RT (2)'!#REF!</f>
        <v>#REF!</v>
      </c>
      <c r="B40" s="274" t="e">
        <f>+'RT (2)'!#REF!</f>
        <v>#REF!</v>
      </c>
      <c r="C40" s="274" t="e">
        <f>+'RT (2)'!#REF!</f>
        <v>#REF!</v>
      </c>
      <c r="D40" s="274" t="str">
        <f>+'RT (1)'!B27</f>
        <v>Dead Rent Fees</v>
      </c>
      <c r="E40" s="182">
        <f>+'RT (2)'!L27</f>
        <v>0</v>
      </c>
    </row>
    <row r="41" spans="1:6" hidden="1">
      <c r="A41" s="274" t="e">
        <f>+'RT (2)'!#REF!</f>
        <v>#REF!</v>
      </c>
      <c r="B41" s="274" t="e">
        <f>+'RT (2)'!#REF!</f>
        <v>#REF!</v>
      </c>
      <c r="C41" s="274" t="e">
        <f>+'RT (2)'!#REF!</f>
        <v>#REF!</v>
      </c>
      <c r="D41" s="274" t="str">
        <f>+'RT (1)'!B28</f>
        <v>Licence Fees</v>
      </c>
      <c r="E41" s="182">
        <f>+'RT (2)'!L28</f>
        <v>0</v>
      </c>
    </row>
    <row r="42" spans="1:6" hidden="1">
      <c r="A42" s="274" t="e">
        <f>+'RT (2)'!#REF!</f>
        <v>#REF!</v>
      </c>
      <c r="B42" s="274" t="e">
        <f>+'RT (2)'!#REF!</f>
        <v>#REF!</v>
      </c>
      <c r="C42" s="274" t="e">
        <f>+'RT (2)'!#REF!</f>
        <v>#REF!</v>
      </c>
      <c r="D42" s="274" t="str">
        <f>+'RT (1)'!B29</f>
        <v>Dividends</v>
      </c>
      <c r="E42" s="182">
        <f>+'RT (2)'!L29</f>
        <v>0</v>
      </c>
    </row>
    <row r="43" spans="1:6" hidden="1">
      <c r="A43" s="274" t="e">
        <f>+'RT (2)'!#REF!</f>
        <v>#REF!</v>
      </c>
      <c r="B43" s="274" t="e">
        <f>+'RT (2)'!#REF!</f>
        <v>#REF!</v>
      </c>
      <c r="C43" s="274" t="e">
        <f>+'RT (2)'!#REF!</f>
        <v>#REF!</v>
      </c>
      <c r="D43" s="274" t="str">
        <f>+'RT (1)'!B30</f>
        <v>Land rental fees</v>
      </c>
      <c r="E43" s="182">
        <f>+'RT (2)'!L30</f>
        <v>0</v>
      </c>
    </row>
    <row r="44" spans="1:6" hidden="1">
      <c r="A44" s="274" t="e">
        <f>+'RT (2)'!#REF!</f>
        <v>#REF!</v>
      </c>
      <c r="B44" s="274" t="e">
        <f>+'RT (2)'!#REF!</f>
        <v>#REF!</v>
      </c>
      <c r="C44" s="274" t="e">
        <f>+'RT (2)'!#REF!</f>
        <v>#REF!</v>
      </c>
      <c r="D44" s="274" t="str">
        <f>+'RT (1)'!B31</f>
        <v>Environmental / Plantation fees</v>
      </c>
      <c r="E44" s="182">
        <f>+'RT (2)'!L31</f>
        <v>0</v>
      </c>
    </row>
    <row r="45" spans="1:6" hidden="1">
      <c r="A45" s="274" t="e">
        <f>+'RT (2)'!#REF!</f>
        <v>#REF!</v>
      </c>
      <c r="B45" s="274" t="e">
        <f>+'RT (2)'!#REF!</f>
        <v>#REF!</v>
      </c>
      <c r="C45" s="274" t="e">
        <f>+'RT (2)'!#REF!</f>
        <v>#REF!</v>
      </c>
      <c r="D45" s="274" t="str">
        <f>+'RT (1)'!B32</f>
        <v>Other significant payments (&gt; 50,000 USD)</v>
      </c>
      <c r="E45" s="182">
        <f>+'RT (2)'!L32</f>
        <v>0</v>
      </c>
    </row>
    <row r="46" spans="1:6" hidden="1">
      <c r="A46" s="274" t="e">
        <f>+'RT (2)'!#REF!</f>
        <v>#REF!</v>
      </c>
      <c r="B46" s="274" t="e">
        <f>+'RT (2)'!#REF!</f>
        <v>#REF!</v>
      </c>
      <c r="C46" s="274" t="e">
        <f>+'RT (2)'!#REF!</f>
        <v>#REF!</v>
      </c>
      <c r="D46" s="274" t="str">
        <f>+'RT (1)'!B36</f>
        <v>States/regions</v>
      </c>
    </row>
    <row r="47" spans="1:6" hidden="1">
      <c r="A47" s="274" t="e">
        <f>+'RT (2)'!#REF!</f>
        <v>#REF!</v>
      </c>
      <c r="B47" s="274" t="e">
        <f>+'RT (2)'!#REF!</f>
        <v>#REF!</v>
      </c>
      <c r="C47" s="274" t="e">
        <f>+'RT (2)'!#REF!</f>
        <v>#REF!</v>
      </c>
      <c r="D47" s="274" t="str">
        <f>+'RT (1)'!B37</f>
        <v>Contribution to the State/region social development fund</v>
      </c>
    </row>
    <row r="48" spans="1:6" hidden="1">
      <c r="A48" s="274" t="e">
        <f>+'RT (3)'!#REF!</f>
        <v>#REF!</v>
      </c>
      <c r="B48" s="274" t="e">
        <f>+'RT (3)'!#REF!</f>
        <v>#REF!</v>
      </c>
      <c r="C48" s="274" t="e">
        <f>+'RT (3)'!#REF!</f>
        <v>#REF!</v>
      </c>
      <c r="D48" s="274" t="str">
        <f>+'RT (1)'!B11</f>
        <v>Production Split (Government and SOEs share)</v>
      </c>
      <c r="E48" s="182">
        <f>+'RT (3)'!L10</f>
        <v>528</v>
      </c>
      <c r="F48" s="182">
        <f>+'RT (3)'!M10</f>
        <v>0</v>
      </c>
    </row>
    <row r="49" spans="1:6" hidden="1">
      <c r="A49" s="274" t="e">
        <f>+'RT (3)'!#REF!</f>
        <v>#REF!</v>
      </c>
      <c r="B49" s="274" t="e">
        <f>+'RT (3)'!#REF!</f>
        <v>#REF!</v>
      </c>
      <c r="C49" s="274" t="e">
        <f>+'RT (3)'!#REF!</f>
        <v>#REF!</v>
      </c>
      <c r="D49" s="274" t="str">
        <f>+'RT (1)'!B12</f>
        <v>Royalties</v>
      </c>
      <c r="E49" s="182">
        <f>+'RT (3)'!L11</f>
        <v>528</v>
      </c>
      <c r="F49" s="182" t="str">
        <f>+'RT (3)'!M11</f>
        <v>Tax not reported by the Govt Body</v>
      </c>
    </row>
    <row r="50" spans="1:6" hidden="1">
      <c r="A50" s="274" t="e">
        <f>+'RT (3)'!#REF!</f>
        <v>#REF!</v>
      </c>
      <c r="B50" s="274" t="e">
        <f>+'RT (3)'!#REF!</f>
        <v>#REF!</v>
      </c>
      <c r="C50" s="274" t="e">
        <f>+'RT (3)'!#REF!</f>
        <v>#REF!</v>
      </c>
      <c r="D50" s="274" t="str">
        <f>+'RT (1)'!B15</f>
        <v>Corporate Income Tax (CIT)</v>
      </c>
      <c r="E50" s="182">
        <f>+'RT (3)'!L14</f>
        <v>1500000</v>
      </c>
      <c r="F50" s="182">
        <f>+'RT (3)'!M14</f>
        <v>0</v>
      </c>
    </row>
    <row r="51" spans="1:6" hidden="1">
      <c r="A51" s="274" t="e">
        <f>+'RT (3)'!#REF!</f>
        <v>#REF!</v>
      </c>
      <c r="B51" s="274" t="e">
        <f>+'RT (3)'!#REF!</f>
        <v>#REF!</v>
      </c>
      <c r="C51" s="274" t="e">
        <f>+'RT (3)'!#REF!</f>
        <v>#REF!</v>
      </c>
      <c r="D51" s="274" t="str">
        <f>+'RT (1)'!B16</f>
        <v>Commercial Tax</v>
      </c>
      <c r="E51" s="182">
        <f>+'RT (3)'!L15</f>
        <v>0</v>
      </c>
      <c r="F51" s="182">
        <f>+'RT (3)'!M15</f>
        <v>0</v>
      </c>
    </row>
    <row r="52" spans="1:6" hidden="1">
      <c r="A52" s="274" t="e">
        <f>+'RT (3)'!#REF!</f>
        <v>#REF!</v>
      </c>
      <c r="B52" s="274" t="e">
        <f>+'RT (3)'!#REF!</f>
        <v>#REF!</v>
      </c>
      <c r="C52" s="274" t="e">
        <f>+'RT (3)'!#REF!</f>
        <v>#REF!</v>
      </c>
      <c r="D52" s="274" t="str">
        <f>+'RT (1)'!B17</f>
        <v>Commercial Tax on Imports</v>
      </c>
      <c r="E52" s="182">
        <f>+'RT (3)'!L16</f>
        <v>0</v>
      </c>
      <c r="F52" s="182">
        <f>+'RT (3)'!M16</f>
        <v>0</v>
      </c>
    </row>
    <row r="53" spans="1:6" hidden="1">
      <c r="A53" s="274" t="e">
        <f>+'RT (3)'!#REF!</f>
        <v>#REF!</v>
      </c>
      <c r="B53" s="274" t="e">
        <f>+'RT (3)'!#REF!</f>
        <v>#REF!</v>
      </c>
      <c r="C53" s="274" t="e">
        <f>+'RT (3)'!#REF!</f>
        <v>#REF!</v>
      </c>
      <c r="D53" s="274" t="str">
        <f>+'RT (1)'!B18</f>
        <v>Customs Duties</v>
      </c>
      <c r="E53" s="182">
        <f>+'RT (3)'!L17</f>
        <v>0</v>
      </c>
      <c r="F53" s="182">
        <f>+'RT (3)'!M17</f>
        <v>0</v>
      </c>
    </row>
    <row r="54" spans="1:6" hidden="1">
      <c r="A54" s="274" t="e">
        <f>+'RT (3)'!#REF!</f>
        <v>#REF!</v>
      </c>
      <c r="B54" s="274" t="e">
        <f>+'RT (3)'!#REF!</f>
        <v>#REF!</v>
      </c>
      <c r="C54" s="274" t="e">
        <f>+'RT (3)'!#REF!</f>
        <v>#REF!</v>
      </c>
      <c r="D54" s="274" t="str">
        <f>+'RT (1)'!B19</f>
        <v>Stamp Duties</v>
      </c>
      <c r="E54" s="182">
        <f>+'RT (3)'!L18</f>
        <v>0</v>
      </c>
      <c r="F54" s="182">
        <f>+'RT (3)'!M18</f>
        <v>0</v>
      </c>
    </row>
    <row r="55" spans="1:6" hidden="1">
      <c r="A55" s="274" t="e">
        <f>+'RT (3)'!#REF!</f>
        <v>#REF!</v>
      </c>
      <c r="B55" s="274" t="e">
        <f>+'RT (3)'!#REF!</f>
        <v>#REF!</v>
      </c>
      <c r="C55" s="274" t="e">
        <f>+'RT (3)'!#REF!</f>
        <v>#REF!</v>
      </c>
      <c r="D55" s="274" t="str">
        <f>+'RT (1)'!B20</f>
        <v>Capital Gains Tax</v>
      </c>
      <c r="E55" s="182">
        <f>+'RT (3)'!L19</f>
        <v>1500000</v>
      </c>
      <c r="F55" s="182" t="str">
        <f>+'RT (3)'!M19</f>
        <v>Not material difference</v>
      </c>
    </row>
    <row r="56" spans="1:6" hidden="1">
      <c r="A56" s="274" t="e">
        <f>+'RT (3)'!#REF!</f>
        <v>#REF!</v>
      </c>
      <c r="B56" s="274" t="e">
        <f>+'RT (3)'!#REF!</f>
        <v>#REF!</v>
      </c>
      <c r="C56" s="274" t="e">
        <f>+'RT (3)'!#REF!</f>
        <v>#REF!</v>
      </c>
      <c r="D56" s="274" t="str">
        <f>+'RT (1)'!B21</f>
        <v>Withholding Tax</v>
      </c>
      <c r="E56" s="182">
        <f>+'RT (3)'!L20</f>
        <v>0</v>
      </c>
      <c r="F56" s="182">
        <f>+'RT (3)'!M20</f>
        <v>0</v>
      </c>
    </row>
    <row r="57" spans="1:6" hidden="1">
      <c r="A57" s="274" t="e">
        <f>+'RT (3)'!#REF!</f>
        <v>#REF!</v>
      </c>
      <c r="B57" s="274" t="e">
        <f>+'RT (3)'!#REF!</f>
        <v>#REF!</v>
      </c>
      <c r="C57" s="274" t="e">
        <f>+'RT (3)'!#REF!</f>
        <v>#REF!</v>
      </c>
      <c r="D57" s="274" t="str">
        <f>+'RT (1)'!B22</f>
        <v>Other significant payments (&gt; 50,000 USD)</v>
      </c>
      <c r="E57" s="182">
        <f>+'RT (3)'!L21</f>
        <v>0</v>
      </c>
      <c r="F57" s="182">
        <f>+'RT (3)'!M21</f>
        <v>0</v>
      </c>
    </row>
    <row r="58" spans="1:6" hidden="1">
      <c r="A58" s="274" t="e">
        <f>+'RT (3)'!#REF!</f>
        <v>#REF!</v>
      </c>
      <c r="B58" s="274" t="e">
        <f>+'RT (3)'!#REF!</f>
        <v>#REF!</v>
      </c>
      <c r="C58" s="274" t="e">
        <f>+'RT (3)'!#REF!</f>
        <v>#REF!</v>
      </c>
      <c r="D58" s="274" t="str">
        <f>+'RT (1)'!B24</f>
        <v>Royalties</v>
      </c>
      <c r="E58" s="182">
        <f>+'RT (3)'!L23</f>
        <v>559695585.03344691</v>
      </c>
      <c r="F58" s="182">
        <f>+'RT (3)'!M23</f>
        <v>0</v>
      </c>
    </row>
    <row r="59" spans="1:6" hidden="1">
      <c r="A59" s="274" t="e">
        <f>+'RT (3)'!#REF!</f>
        <v>#REF!</v>
      </c>
      <c r="B59" s="274" t="e">
        <f>+'RT (3)'!#REF!</f>
        <v>#REF!</v>
      </c>
      <c r="C59" s="274" t="e">
        <f>+'RT (3)'!#REF!</f>
        <v>#REF!</v>
      </c>
      <c r="D59" s="274" t="str">
        <f>+'RT (1)'!B25</f>
        <v>Signature Bonus</v>
      </c>
      <c r="E59" s="182">
        <f>+'RT (3)'!L24</f>
        <v>62493851.833347186</v>
      </c>
      <c r="F59" s="182" t="str">
        <f>+'RT (3)'!M24</f>
        <v>Tax not reported by the Govt Body</v>
      </c>
    </row>
    <row r="60" spans="1:6" hidden="1">
      <c r="A60" s="274" t="e">
        <f>+'RT (3)'!#REF!</f>
        <v>#REF!</v>
      </c>
      <c r="B60" s="274" t="e">
        <f>+'RT (3)'!#REF!</f>
        <v>#REF!</v>
      </c>
      <c r="C60" s="274" t="e">
        <f>+'RT (3)'!#REF!</f>
        <v>#REF!</v>
      </c>
      <c r="D60" s="274" t="str">
        <f>+'RT (1)'!B26</f>
        <v>Production Split</v>
      </c>
      <c r="E60" s="182">
        <f>+'RT (3)'!L25</f>
        <v>-4000000</v>
      </c>
      <c r="F60" s="182" t="str">
        <f>+'RT (3)'!M25</f>
        <v>Not material difference</v>
      </c>
    </row>
    <row r="61" spans="1:6" hidden="1">
      <c r="A61" s="274" t="e">
        <f>+'RT (3)'!#REF!</f>
        <v>#REF!</v>
      </c>
      <c r="B61" s="274" t="e">
        <f>+'RT (3)'!#REF!</f>
        <v>#REF!</v>
      </c>
      <c r="C61" s="274" t="e">
        <f>+'RT (3)'!#REF!</f>
        <v>#REF!</v>
      </c>
      <c r="D61" s="274" t="str">
        <f>+'RT (1)'!B27</f>
        <v>Dead Rent Fees</v>
      </c>
      <c r="E61" s="182">
        <f>+'RT (3)'!L26</f>
        <v>449955733.20009971</v>
      </c>
      <c r="F61" s="182" t="str">
        <f>+'RT (3)'!M26</f>
        <v>Tax not reported by the Govt Body</v>
      </c>
    </row>
    <row r="62" spans="1:6" hidden="1">
      <c r="A62" s="274" t="e">
        <f>+'RT (3)'!#REF!</f>
        <v>#REF!</v>
      </c>
      <c r="B62" s="274" t="e">
        <f>+'RT (3)'!#REF!</f>
        <v>#REF!</v>
      </c>
      <c r="C62" s="274" t="e">
        <f>+'RT (3)'!#REF!</f>
        <v>#REF!</v>
      </c>
      <c r="D62" s="274" t="str">
        <f>+'RT (1)'!B28</f>
        <v>Licence Fees</v>
      </c>
      <c r="E62" s="182">
        <f>+'RT (3)'!L27</f>
        <v>0</v>
      </c>
      <c r="F62" s="182">
        <f>+'RT (3)'!M27</f>
        <v>0</v>
      </c>
    </row>
    <row r="63" spans="1:6" hidden="1">
      <c r="A63" s="274" t="e">
        <f>+'RT (3)'!#REF!</f>
        <v>#REF!</v>
      </c>
      <c r="B63" s="274" t="e">
        <f>+'RT (3)'!#REF!</f>
        <v>#REF!</v>
      </c>
      <c r="C63" s="274" t="e">
        <f>+'RT (3)'!#REF!</f>
        <v>#REF!</v>
      </c>
      <c r="D63" s="274" t="str">
        <f>+'RT (1)'!B29</f>
        <v>Dividends</v>
      </c>
      <c r="E63" s="182">
        <f>+'RT (3)'!L28</f>
        <v>57743500</v>
      </c>
      <c r="F63" s="182" t="str">
        <f>+'RT (3)'!M28</f>
        <v>Tax not reported by the Govt Body</v>
      </c>
    </row>
    <row r="64" spans="1:6" hidden="1">
      <c r="A64" s="274" t="e">
        <f>+'RT (3)'!#REF!</f>
        <v>#REF!</v>
      </c>
      <c r="B64" s="274" t="e">
        <f>+'RT (3)'!#REF!</f>
        <v>#REF!</v>
      </c>
      <c r="C64" s="274" t="e">
        <f>+'RT (3)'!#REF!</f>
        <v>#REF!</v>
      </c>
      <c r="D64" s="274" t="str">
        <f>+'RT (1)'!B30</f>
        <v>Land rental fees</v>
      </c>
      <c r="E64" s="182">
        <f>+'RT (3)'!L29</f>
        <v>0</v>
      </c>
      <c r="F64" s="182">
        <f>+'RT (3)'!M29</f>
        <v>0</v>
      </c>
    </row>
    <row r="65" spans="1:6" hidden="1">
      <c r="A65" s="274" t="e">
        <f>+'RT (3)'!#REF!</f>
        <v>#REF!</v>
      </c>
      <c r="B65" s="274" t="e">
        <f>+'RT (3)'!#REF!</f>
        <v>#REF!</v>
      </c>
      <c r="C65" s="274" t="e">
        <f>+'RT (3)'!#REF!</f>
        <v>#REF!</v>
      </c>
      <c r="D65" s="274" t="str">
        <f>+'RT (1)'!B31</f>
        <v>Environmental / Plantation fees</v>
      </c>
      <c r="E65" s="182">
        <f>+'RT (3)'!L30</f>
        <v>-6497500</v>
      </c>
      <c r="F65" s="182" t="str">
        <f>+'RT (3)'!M30</f>
        <v>Tax not reported by the extractive company</v>
      </c>
    </row>
    <row r="66" spans="1:6" hidden="1">
      <c r="A66" s="274" t="e">
        <f>+'RT (3)'!#REF!</f>
        <v>#REF!</v>
      </c>
      <c r="B66" s="274" t="e">
        <f>+'RT (3)'!#REF!</f>
        <v>#REF!</v>
      </c>
      <c r="C66" s="274" t="e">
        <f>+'RT (3)'!#REF!</f>
        <v>#REF!</v>
      </c>
      <c r="D66" s="274" t="str">
        <f>+'RT (1)'!B32</f>
        <v>Other significant payments (&gt; 50,000 USD)</v>
      </c>
      <c r="E66" s="182">
        <f>+'RT (3)'!L31</f>
        <v>0</v>
      </c>
      <c r="F66" s="182">
        <f>+'RT (3)'!M31</f>
        <v>0</v>
      </c>
    </row>
    <row r="67" spans="1:6" hidden="1">
      <c r="A67" s="274" t="e">
        <f>+'RT (3)'!#REF!</f>
        <v>#REF!</v>
      </c>
      <c r="B67" s="274" t="e">
        <f>+'RT (3)'!#REF!</f>
        <v>#REF!</v>
      </c>
      <c r="C67" s="274" t="e">
        <f>+'RT (3)'!#REF!</f>
        <v>#REF!</v>
      </c>
      <c r="D67" s="274" t="str">
        <f>+'RT (1)'!B36</f>
        <v>States/regions</v>
      </c>
      <c r="E67" s="182">
        <f>+'RT (3)'!L32</f>
        <v>0</v>
      </c>
      <c r="F67" s="182">
        <f>+'RT (3)'!M32</f>
        <v>0</v>
      </c>
    </row>
    <row r="68" spans="1:6" hidden="1">
      <c r="A68" s="274" t="e">
        <f>+'RT (3)'!#REF!</f>
        <v>#REF!</v>
      </c>
      <c r="B68" s="274" t="e">
        <f>+'RT (3)'!#REF!</f>
        <v>#REF!</v>
      </c>
      <c r="C68" s="274" t="e">
        <f>+'RT (3)'!#REF!</f>
        <v>#REF!</v>
      </c>
      <c r="D68" s="274" t="str">
        <f>+'RT (1)'!B37</f>
        <v>Contribution to the State/region social development fund</v>
      </c>
      <c r="E68" s="182">
        <f>+'RT (3)'!L33</f>
        <v>0</v>
      </c>
      <c r="F68" s="182">
        <f>+'RT (3)'!M33</f>
        <v>0</v>
      </c>
    </row>
    <row r="69" spans="1:6" hidden="1">
      <c r="A69" s="274" t="e">
        <f>+'RT (3)'!#REF!</f>
        <v>#REF!</v>
      </c>
      <c r="B69" s="274" t="e">
        <f>+'RT (3)'!#REF!</f>
        <v>#REF!</v>
      </c>
      <c r="C69" s="274" t="e">
        <f>+'RT (3)'!#REF!</f>
        <v>#REF!</v>
      </c>
      <c r="D69" s="274" t="str">
        <f>+'RT (1)'!B38</f>
        <v>Social payments</v>
      </c>
      <c r="E69" s="182">
        <f>+'RT (3)'!L34</f>
        <v>0</v>
      </c>
      <c r="F69" s="182">
        <f>+'RT (3)'!M34</f>
        <v>0</v>
      </c>
    </row>
    <row r="70" spans="1:6" hidden="1">
      <c r="A70" s="274" t="e">
        <f>+'RT (3)'!#REF!</f>
        <v>#REF!</v>
      </c>
      <c r="B70" s="274" t="e">
        <f>+'RT (3)'!#REF!</f>
        <v>#REF!</v>
      </c>
      <c r="C70" s="274" t="e">
        <f>+'RT (3)'!#REF!</f>
        <v>#REF!</v>
      </c>
      <c r="D70" s="274" t="str">
        <f>+'RT (1)'!B39</f>
        <v>Mandatory Corporate Social Responsibility</v>
      </c>
      <c r="E70" s="182">
        <f>+'RT (3)'!L35</f>
        <v>0</v>
      </c>
      <c r="F70" s="182">
        <f>+'RT (3)'!M35</f>
        <v>0</v>
      </c>
    </row>
    <row r="71" spans="1:6" hidden="1">
      <c r="A71" s="274" t="e">
        <f>+'RT (3)'!#REF!</f>
        <v>#REF!</v>
      </c>
      <c r="B71" s="274" t="e">
        <f>+'RT (3)'!#REF!</f>
        <v>#REF!</v>
      </c>
      <c r="C71" s="274" t="e">
        <f>+'RT (3)'!#REF!</f>
        <v>#REF!</v>
      </c>
      <c r="D71" s="274" t="str">
        <f>+'RT (1)'!B40</f>
        <v>Voluntary Corporate Social Responsibility</v>
      </c>
      <c r="E71" s="182">
        <f>+'RT (3)'!L36</f>
        <v>0</v>
      </c>
      <c r="F71" s="182">
        <f>+'RT (3)'!M36</f>
        <v>0</v>
      </c>
    </row>
    <row r="72" spans="1:6">
      <c r="A72" s="274" t="e">
        <f>+'RT (4)'!#REF!</f>
        <v>#REF!</v>
      </c>
      <c r="B72" s="274" t="e">
        <f>+'RT (4)'!#REF!</f>
        <v>#REF!</v>
      </c>
      <c r="C72" s="274" t="e">
        <f>+'RT (4)'!#REF!</f>
        <v>#REF!</v>
      </c>
      <c r="D72" s="274" t="e">
        <f>+'RT (4)'!#REF!</f>
        <v>#REF!</v>
      </c>
    </row>
    <row r="73" spans="1:6">
      <c r="A73" s="274" t="e">
        <f>+'RT (4)'!#REF!</f>
        <v>#REF!</v>
      </c>
      <c r="B73" s="274" t="e">
        <f>+'RT (4)'!#REF!</f>
        <v>#REF!</v>
      </c>
      <c r="C73" s="274" t="e">
        <f>+'RT (4)'!#REF!</f>
        <v>#REF!</v>
      </c>
      <c r="D73" s="274" t="e">
        <f>+'RT (4)'!#REF!</f>
        <v>#REF!</v>
      </c>
    </row>
    <row r="74" spans="1:6">
      <c r="A74" s="274" t="e">
        <f>+'RT (4)'!#REF!</f>
        <v>#REF!</v>
      </c>
      <c r="B74" s="274" t="e">
        <f>+'RT (4)'!#REF!</f>
        <v>#REF!</v>
      </c>
      <c r="C74" s="274" t="e">
        <f>+'RT (4)'!#REF!</f>
        <v>#REF!</v>
      </c>
      <c r="D74" s="274" t="e">
        <f>+'RT (4)'!#REF!</f>
        <v>#REF!</v>
      </c>
    </row>
    <row r="75" spans="1:6">
      <c r="A75" s="274" t="e">
        <f>+'RT (4)'!#REF!</f>
        <v>#REF!</v>
      </c>
      <c r="B75" s="274" t="e">
        <f>+'RT (4)'!#REF!</f>
        <v>#REF!</v>
      </c>
      <c r="C75" s="274" t="e">
        <f>+'RT (4)'!#REF!</f>
        <v>#REF!</v>
      </c>
      <c r="D75" s="274" t="e">
        <f>+'RT (4)'!#REF!</f>
        <v>#REF!</v>
      </c>
    </row>
    <row r="76" spans="1:6">
      <c r="A76" s="274" t="e">
        <f>+'RT (4)'!#REF!</f>
        <v>#REF!</v>
      </c>
      <c r="B76" s="274" t="e">
        <f>+'RT (4)'!#REF!</f>
        <v>#REF!</v>
      </c>
      <c r="C76" s="274" t="e">
        <f>+'RT (4)'!#REF!</f>
        <v>#REF!</v>
      </c>
      <c r="D76" s="274" t="e">
        <f>+'RT (4)'!#REF!</f>
        <v>#REF!</v>
      </c>
    </row>
    <row r="77" spans="1:6">
      <c r="A77" s="274" t="e">
        <f>+'RT (4)'!#REF!</f>
        <v>#REF!</v>
      </c>
      <c r="B77" s="274" t="e">
        <f>+'RT (4)'!#REF!</f>
        <v>#REF!</v>
      </c>
      <c r="C77" s="274" t="e">
        <f>+'RT (4)'!#REF!</f>
        <v>#REF!</v>
      </c>
      <c r="D77" s="274" t="e">
        <f>+'RT (4)'!#REF!</f>
        <v>#REF!</v>
      </c>
    </row>
    <row r="78" spans="1:6">
      <c r="A78" s="274" t="e">
        <f>+'RT (4)'!#REF!</f>
        <v>#REF!</v>
      </c>
      <c r="B78" s="274" t="e">
        <f>+'RT (4)'!#REF!</f>
        <v>#REF!</v>
      </c>
      <c r="C78" s="274" t="e">
        <f>+'RT (4)'!#REF!</f>
        <v>#REF!</v>
      </c>
      <c r="D78" s="274" t="e">
        <f>+'RT (4)'!#REF!</f>
        <v>#REF!</v>
      </c>
    </row>
    <row r="79" spans="1:6">
      <c r="A79" s="274" t="e">
        <f>+'RT (4)'!#REF!</f>
        <v>#REF!</v>
      </c>
      <c r="B79" s="274" t="e">
        <f>+'RT (4)'!#REF!</f>
        <v>#REF!</v>
      </c>
      <c r="C79" s="274" t="e">
        <f>+'RT (4)'!#REF!</f>
        <v>#REF!</v>
      </c>
      <c r="D79" s="274" t="e">
        <f>+'RT (4)'!#REF!</f>
        <v>#REF!</v>
      </c>
    </row>
    <row r="80" spans="1:6">
      <c r="A80" s="274" t="e">
        <f>+'RT (4)'!#REF!</f>
        <v>#REF!</v>
      </c>
      <c r="B80" s="274" t="e">
        <f>+'RT (4)'!#REF!</f>
        <v>#REF!</v>
      </c>
      <c r="C80" s="274" t="e">
        <f>+'RT (4)'!#REF!</f>
        <v>#REF!</v>
      </c>
      <c r="D80" s="274" t="e">
        <f>+'RT (4)'!#REF!</f>
        <v>#REF!</v>
      </c>
    </row>
    <row r="81" spans="1:4">
      <c r="A81" s="274" t="e">
        <f>+'RT (4)'!#REF!</f>
        <v>#REF!</v>
      </c>
      <c r="B81" s="274" t="e">
        <f>+'RT (4)'!#REF!</f>
        <v>#REF!</v>
      </c>
      <c r="C81" s="274" t="e">
        <f>+'RT (4)'!#REF!</f>
        <v>#REF!</v>
      </c>
      <c r="D81" s="274" t="e">
        <f>+'RT (4)'!#REF!</f>
        <v>#REF!</v>
      </c>
    </row>
    <row r="82" spans="1:4">
      <c r="A82" s="274" t="e">
        <f>+'RT (4)'!#REF!</f>
        <v>#REF!</v>
      </c>
      <c r="B82" s="274" t="e">
        <f>+'RT (4)'!#REF!</f>
        <v>#REF!</v>
      </c>
      <c r="C82" s="274" t="e">
        <f>+'RT (4)'!#REF!</f>
        <v>#REF!</v>
      </c>
      <c r="D82" s="274" t="e">
        <f>+'RT (4)'!#REF!</f>
        <v>#REF!</v>
      </c>
    </row>
    <row r="83" spans="1:4">
      <c r="A83" s="274" t="e">
        <f>+'RT (4)'!#REF!</f>
        <v>#REF!</v>
      </c>
      <c r="B83" s="274" t="e">
        <f>+'RT (4)'!#REF!</f>
        <v>#REF!</v>
      </c>
      <c r="C83" s="274" t="e">
        <f>+'RT (4)'!#REF!</f>
        <v>#REF!</v>
      </c>
      <c r="D83" s="274" t="e">
        <f>+'RT (4)'!#REF!</f>
        <v>#REF!</v>
      </c>
    </row>
    <row r="84" spans="1:4">
      <c r="A84" s="274" t="e">
        <f>+'RT (4)'!#REF!</f>
        <v>#REF!</v>
      </c>
      <c r="B84" s="274" t="e">
        <f>+'RT (4)'!#REF!</f>
        <v>#REF!</v>
      </c>
      <c r="C84" s="274" t="e">
        <f>+'RT (4)'!#REF!</f>
        <v>#REF!</v>
      </c>
      <c r="D84" s="274" t="e">
        <f>+'RT (4)'!#REF!</f>
        <v>#REF!</v>
      </c>
    </row>
    <row r="85" spans="1:4">
      <c r="A85" s="274" t="e">
        <f>+'RT (4)'!#REF!</f>
        <v>#REF!</v>
      </c>
      <c r="B85" s="274" t="e">
        <f>+'RT (4)'!#REF!</f>
        <v>#REF!</v>
      </c>
      <c r="C85" s="274" t="e">
        <f>+'RT (4)'!#REF!</f>
        <v>#REF!</v>
      </c>
      <c r="D85" s="274" t="e">
        <f>+'RT (4)'!#REF!</f>
        <v>#REF!</v>
      </c>
    </row>
    <row r="86" spans="1:4">
      <c r="A86" s="274" t="e">
        <f>+'RT (4)'!#REF!</f>
        <v>#REF!</v>
      </c>
      <c r="B86" s="274" t="e">
        <f>+'RT (4)'!#REF!</f>
        <v>#REF!</v>
      </c>
      <c r="C86" s="274" t="e">
        <f>+'RT (4)'!#REF!</f>
        <v>#REF!</v>
      </c>
      <c r="D86" s="274" t="e">
        <f>+'RT (4)'!#REF!</f>
        <v>#REF!</v>
      </c>
    </row>
    <row r="87" spans="1:4">
      <c r="A87" s="274" t="e">
        <f>+'RT (4)'!#REF!</f>
        <v>#REF!</v>
      </c>
      <c r="B87" s="274" t="e">
        <f>+'RT (4)'!#REF!</f>
        <v>#REF!</v>
      </c>
      <c r="C87" s="274" t="e">
        <f>+'RT (4)'!#REF!</f>
        <v>#REF!</v>
      </c>
      <c r="D87" s="274" t="e">
        <f>+'RT (4)'!#REF!</f>
        <v>#REF!</v>
      </c>
    </row>
    <row r="88" spans="1:4">
      <c r="A88" s="274" t="e">
        <f>+'RT (4)'!#REF!</f>
        <v>#REF!</v>
      </c>
      <c r="B88" s="274" t="e">
        <f>+'RT (4)'!#REF!</f>
        <v>#REF!</v>
      </c>
      <c r="C88" s="274" t="e">
        <f>+'RT (4)'!#REF!</f>
        <v>#REF!</v>
      </c>
      <c r="D88" s="274" t="e">
        <f>+'RT (4)'!#REF!</f>
        <v>#REF!</v>
      </c>
    </row>
    <row r="89" spans="1:4">
      <c r="A89" s="274" t="e">
        <f>+'RT (4)'!#REF!</f>
        <v>#REF!</v>
      </c>
      <c r="B89" s="274" t="e">
        <f>+'RT (4)'!#REF!</f>
        <v>#REF!</v>
      </c>
      <c r="C89" s="274" t="e">
        <f>+'RT (4)'!#REF!</f>
        <v>#REF!</v>
      </c>
      <c r="D89" s="274" t="e">
        <f>+'RT (4)'!#REF!</f>
        <v>#REF!</v>
      </c>
    </row>
    <row r="90" spans="1:4">
      <c r="A90" s="274" t="e">
        <f>+'RT (4)'!#REF!</f>
        <v>#REF!</v>
      </c>
      <c r="B90" s="274" t="e">
        <f>+'RT (4)'!#REF!</f>
        <v>#REF!</v>
      </c>
      <c r="C90" s="274" t="e">
        <f>+'RT (4)'!#REF!</f>
        <v>#REF!</v>
      </c>
      <c r="D90" s="274" t="e">
        <f>+'RT (4)'!#REF!</f>
        <v>#REF!</v>
      </c>
    </row>
    <row r="91" spans="1:4">
      <c r="A91" s="274" t="e">
        <f>+'RT (4)'!#REF!</f>
        <v>#REF!</v>
      </c>
      <c r="B91" s="274" t="e">
        <f>+'RT (4)'!#REF!</f>
        <v>#REF!</v>
      </c>
      <c r="C91" s="274" t="e">
        <f>+'RT (4)'!#REF!</f>
        <v>#REF!</v>
      </c>
      <c r="D91" s="274" t="e">
        <f>+'RT (4)'!#REF!</f>
        <v>#REF!</v>
      </c>
    </row>
    <row r="92" spans="1:4">
      <c r="A92" s="274" t="e">
        <f>+'RT (4)'!#REF!</f>
        <v>#REF!</v>
      </c>
      <c r="B92" s="274" t="e">
        <f>+'RT (4)'!#REF!</f>
        <v>#REF!</v>
      </c>
      <c r="C92" s="274" t="e">
        <f>+'RT (4)'!#REF!</f>
        <v>#REF!</v>
      </c>
      <c r="D92" s="274" t="e">
        <f>+'RT (4)'!#REF!</f>
        <v>#REF!</v>
      </c>
    </row>
    <row r="93" spans="1:4">
      <c r="A93" s="274" t="e">
        <f>+'RT (4)'!#REF!</f>
        <v>#REF!</v>
      </c>
      <c r="B93" s="274" t="e">
        <f>+'RT (4)'!#REF!</f>
        <v>#REF!</v>
      </c>
      <c r="C93" s="274" t="e">
        <f>+'RT (4)'!#REF!</f>
        <v>#REF!</v>
      </c>
      <c r="D93" s="274" t="e">
        <f>+'RT (4)'!#REF!</f>
        <v>#REF!</v>
      </c>
    </row>
    <row r="94" spans="1:4">
      <c r="A94" s="274" t="e">
        <f>+'RT (4)'!#REF!</f>
        <v>#REF!</v>
      </c>
      <c r="B94" s="274" t="e">
        <f>+'RT (4)'!#REF!</f>
        <v>#REF!</v>
      </c>
      <c r="C94" s="274" t="e">
        <f>+'RT (4)'!#REF!</f>
        <v>#REF!</v>
      </c>
      <c r="D94" s="274" t="e">
        <f>+'RT (4)'!#REF!</f>
        <v>#REF!</v>
      </c>
    </row>
    <row r="95" spans="1:4">
      <c r="A95" s="274" t="e">
        <f>+'RT (4)'!#REF!</f>
        <v>#REF!</v>
      </c>
      <c r="B95" s="274" t="e">
        <f>+'RT (4)'!#REF!</f>
        <v>#REF!</v>
      </c>
      <c r="C95" s="274" t="e">
        <f>+'RT (4)'!#REF!</f>
        <v>#REF!</v>
      </c>
      <c r="D95" s="274" t="e">
        <f>+'RT (4)'!#REF!</f>
        <v>#REF!</v>
      </c>
    </row>
    <row r="96" spans="1:4">
      <c r="A96" s="274" t="e">
        <f>+'RT (4)'!#REF!</f>
        <v>#REF!</v>
      </c>
      <c r="B96" s="274" t="e">
        <f>+'RT (4)'!#REF!</f>
        <v>#REF!</v>
      </c>
      <c r="C96" s="274" t="e">
        <f>+'RT (4)'!#REF!</f>
        <v>#REF!</v>
      </c>
      <c r="D96" s="274" t="e">
        <f>+'RT (4)'!#REF!</f>
        <v>#REF!</v>
      </c>
    </row>
    <row r="97" spans="1:4">
      <c r="A97" s="274" t="e">
        <f>+'RT (4)'!#REF!</f>
        <v>#REF!</v>
      </c>
      <c r="B97" s="274" t="e">
        <f>+'RT (4)'!#REF!</f>
        <v>#REF!</v>
      </c>
      <c r="C97" s="274" t="e">
        <f>+'RT (4)'!#REF!</f>
        <v>#REF!</v>
      </c>
      <c r="D97" s="274" t="e">
        <f>+'RT (4)'!#REF!</f>
        <v>#REF!</v>
      </c>
    </row>
    <row r="98" spans="1:4">
      <c r="A98" s="274" t="e">
        <f>+'RT (4)'!#REF!</f>
        <v>#REF!</v>
      </c>
      <c r="B98" s="274" t="e">
        <f>+'RT (4)'!#REF!</f>
        <v>#REF!</v>
      </c>
      <c r="C98" s="274" t="e">
        <f>+'RT (4)'!#REF!</f>
        <v>#REF!</v>
      </c>
      <c r="D98" s="274" t="e">
        <f>+'RT (4)'!#REF!</f>
        <v>#REF!</v>
      </c>
    </row>
    <row r="99" spans="1:4">
      <c r="A99" s="274" t="e">
        <f>+'RT (4)'!#REF!</f>
        <v>#REF!</v>
      </c>
      <c r="B99" s="274" t="e">
        <f>+'RT (4)'!#REF!</f>
        <v>#REF!</v>
      </c>
      <c r="C99" s="274" t="e">
        <f>+'RT (4)'!#REF!</f>
        <v>#REF!</v>
      </c>
      <c r="D99" s="274" t="e">
        <f>+'RT (4)'!#REF!</f>
        <v>#REF!</v>
      </c>
    </row>
    <row r="100" spans="1:4">
      <c r="A100" s="274" t="e">
        <f>+'RT (4)'!#REF!</f>
        <v>#REF!</v>
      </c>
      <c r="B100" s="274" t="e">
        <f>+'RT (4)'!#REF!</f>
        <v>#REF!</v>
      </c>
      <c r="C100" s="274" t="e">
        <f>+'RT (4)'!#REF!</f>
        <v>#REF!</v>
      </c>
      <c r="D100" s="274" t="e">
        <f>+'RT (4)'!#REF!</f>
        <v>#REF!</v>
      </c>
    </row>
    <row r="101" spans="1:4">
      <c r="A101" s="274" t="e">
        <f>+'RT (4)'!#REF!</f>
        <v>#REF!</v>
      </c>
      <c r="B101" s="274" t="e">
        <f>+'RT (4)'!#REF!</f>
        <v>#REF!</v>
      </c>
      <c r="C101" s="274" t="e">
        <f>+'RT (4)'!#REF!</f>
        <v>#REF!</v>
      </c>
      <c r="D101" s="274" t="e">
        <f>+'RT (4)'!#REF!</f>
        <v>#REF!</v>
      </c>
    </row>
    <row r="102" spans="1:4">
      <c r="A102" s="274" t="e">
        <f>+'RT (4)'!#REF!</f>
        <v>#REF!</v>
      </c>
      <c r="B102" s="274" t="e">
        <f>+'RT (4)'!#REF!</f>
        <v>#REF!</v>
      </c>
      <c r="C102" s="274" t="e">
        <f>+'RT (4)'!#REF!</f>
        <v>#REF!</v>
      </c>
      <c r="D102" s="274" t="e">
        <f>+'RT (4)'!#REF!</f>
        <v>#REF!</v>
      </c>
    </row>
    <row r="103" spans="1:4">
      <c r="A103" s="274" t="e">
        <f>+'RT (4)'!#REF!</f>
        <v>#REF!</v>
      </c>
      <c r="B103" s="274" t="e">
        <f>+'RT (4)'!#REF!</f>
        <v>#REF!</v>
      </c>
      <c r="C103" s="274" t="e">
        <f>+'RT (4)'!#REF!</f>
        <v>#REF!</v>
      </c>
      <c r="D103" s="274" t="e">
        <f>+'RT (4)'!#REF!</f>
        <v>#REF!</v>
      </c>
    </row>
    <row r="104" spans="1:4">
      <c r="A104" s="274" t="e">
        <f>+'RT (4)'!#REF!</f>
        <v>#REF!</v>
      </c>
      <c r="B104" s="274" t="e">
        <f>+'RT (4)'!#REF!</f>
        <v>#REF!</v>
      </c>
      <c r="C104" s="274" t="e">
        <f>+'RT (4)'!#REF!</f>
        <v>#REF!</v>
      </c>
      <c r="D104" s="274" t="e">
        <f>+'RT (4)'!#REF!</f>
        <v>#REF!</v>
      </c>
    </row>
    <row r="105" spans="1:4">
      <c r="A105" s="274" t="e">
        <f>+'RT (4)'!#REF!</f>
        <v>#REF!</v>
      </c>
      <c r="B105" s="274" t="e">
        <f>+'RT (4)'!#REF!</f>
        <v>#REF!</v>
      </c>
      <c r="C105" s="274" t="e">
        <f>+'RT (4)'!#REF!</f>
        <v>#REF!</v>
      </c>
      <c r="D105" s="274" t="e">
        <f>+'RT (4)'!#REF!</f>
        <v>#REF!</v>
      </c>
    </row>
    <row r="106" spans="1:4">
      <c r="A106" s="274" t="e">
        <f>+'RT (4)'!#REF!</f>
        <v>#REF!</v>
      </c>
      <c r="B106" s="274" t="e">
        <f>+'RT (4)'!#REF!</f>
        <v>#REF!</v>
      </c>
      <c r="C106" s="274" t="e">
        <f>+'RT (4)'!#REF!</f>
        <v>#REF!</v>
      </c>
      <c r="D106" s="274" t="e">
        <f>+'RT (4)'!#REF!</f>
        <v>#REF!</v>
      </c>
    </row>
    <row r="107" spans="1:4">
      <c r="A107" s="274" t="e">
        <f>+'RT (4)'!#REF!</f>
        <v>#REF!</v>
      </c>
      <c r="B107" s="274" t="e">
        <f>+'RT (4)'!#REF!</f>
        <v>#REF!</v>
      </c>
      <c r="C107" s="274" t="e">
        <f>+'RT (4)'!#REF!</f>
        <v>#REF!</v>
      </c>
      <c r="D107" s="274" t="e">
        <f>+'RT (4)'!#REF!</f>
        <v>#REF!</v>
      </c>
    </row>
    <row r="108" spans="1:4">
      <c r="A108" s="274" t="e">
        <f>+'RT (4)'!#REF!</f>
        <v>#REF!</v>
      </c>
      <c r="B108" s="274" t="e">
        <f>+'RT (4)'!#REF!</f>
        <v>#REF!</v>
      </c>
      <c r="C108" s="274" t="e">
        <f>+'RT (4)'!#REF!</f>
        <v>#REF!</v>
      </c>
      <c r="D108" s="274" t="e">
        <f>+'RT (4)'!#REF!</f>
        <v>#REF!</v>
      </c>
    </row>
    <row r="109" spans="1:4">
      <c r="A109" s="274" t="e">
        <f>+'RT (4)'!#REF!</f>
        <v>#REF!</v>
      </c>
      <c r="B109" s="274" t="e">
        <f>+'RT (4)'!#REF!</f>
        <v>#REF!</v>
      </c>
      <c r="C109" s="274" t="e">
        <f>+'RT (4)'!#REF!</f>
        <v>#REF!</v>
      </c>
      <c r="D109" s="274" t="e">
        <f>+'RT (4)'!#REF!</f>
        <v>#REF!</v>
      </c>
    </row>
    <row r="110" spans="1:4">
      <c r="A110" s="274" t="e">
        <f>+'RT (4)'!#REF!</f>
        <v>#REF!</v>
      </c>
      <c r="B110" s="274" t="e">
        <f>+'RT (4)'!#REF!</f>
        <v>#REF!</v>
      </c>
      <c r="C110" s="274" t="e">
        <f>+'RT (4)'!#REF!</f>
        <v>#REF!</v>
      </c>
      <c r="D110" s="274" t="e">
        <f>+'RT (4)'!#REF!</f>
        <v>#REF!</v>
      </c>
    </row>
    <row r="111" spans="1:4">
      <c r="A111" s="274" t="e">
        <f>+'RT (4)'!#REF!</f>
        <v>#REF!</v>
      </c>
      <c r="B111" s="274" t="e">
        <f>+'RT (4)'!#REF!</f>
        <v>#REF!</v>
      </c>
      <c r="C111" s="274" t="e">
        <f>+'RT (4)'!#REF!</f>
        <v>#REF!</v>
      </c>
      <c r="D111" s="274" t="e">
        <f>+'RT (4)'!#REF!</f>
        <v>#REF!</v>
      </c>
    </row>
    <row r="112" spans="1:4">
      <c r="A112" s="274" t="e">
        <f>+'RT (4)'!#REF!</f>
        <v>#REF!</v>
      </c>
      <c r="B112" s="274" t="e">
        <f>+'RT (4)'!#REF!</f>
        <v>#REF!</v>
      </c>
      <c r="C112" s="274" t="e">
        <f>+'RT (4)'!#REF!</f>
        <v>#REF!</v>
      </c>
      <c r="D112" s="274" t="e">
        <f>+'RT (4)'!#REF!</f>
        <v>#REF!</v>
      </c>
    </row>
    <row r="113" spans="1:4">
      <c r="A113" s="274" t="e">
        <f>+'RT (4)'!#REF!</f>
        <v>#REF!</v>
      </c>
      <c r="B113" s="274" t="e">
        <f>+'RT (4)'!#REF!</f>
        <v>#REF!</v>
      </c>
      <c r="C113" s="274" t="e">
        <f>+'RT (4)'!#REF!</f>
        <v>#REF!</v>
      </c>
      <c r="D113" s="274" t="e">
        <f>+'RT (4)'!#REF!</f>
        <v>#REF!</v>
      </c>
    </row>
    <row r="114" spans="1:4">
      <c r="A114" s="274" t="e">
        <f>+'RT (4)'!#REF!</f>
        <v>#REF!</v>
      </c>
      <c r="B114" s="274" t="e">
        <f>+'RT (4)'!#REF!</f>
        <v>#REF!</v>
      </c>
      <c r="C114" s="274" t="e">
        <f>+'RT (4)'!#REF!</f>
        <v>#REF!</v>
      </c>
      <c r="D114" s="274" t="e">
        <f>+'RT (4)'!#REF!</f>
        <v>#REF!</v>
      </c>
    </row>
    <row r="115" spans="1:4">
      <c r="A115" s="274" t="e">
        <f>+'RT (4)'!#REF!</f>
        <v>#REF!</v>
      </c>
      <c r="B115" s="274" t="e">
        <f>+'RT (4)'!#REF!</f>
        <v>#REF!</v>
      </c>
      <c r="C115" s="274" t="e">
        <f>+'RT (4)'!#REF!</f>
        <v>#REF!</v>
      </c>
      <c r="D115" s="274" t="e">
        <f>+'RT (4)'!#REF!</f>
        <v>#REF!</v>
      </c>
    </row>
    <row r="116" spans="1:4">
      <c r="A116" s="274" t="e">
        <f>+'RT (4)'!#REF!</f>
        <v>#REF!</v>
      </c>
      <c r="B116" s="274" t="e">
        <f>+'RT (4)'!#REF!</f>
        <v>#REF!</v>
      </c>
      <c r="C116" s="274" t="e">
        <f>+'RT (4)'!#REF!</f>
        <v>#REF!</v>
      </c>
      <c r="D116" s="274" t="e">
        <f>+'RT (4)'!#REF!</f>
        <v>#REF!</v>
      </c>
    </row>
    <row r="117" spans="1:4">
      <c r="A117" s="274" t="e">
        <f>+'RT (4)'!#REF!</f>
        <v>#REF!</v>
      </c>
      <c r="B117" s="274" t="e">
        <f>+'RT (4)'!#REF!</f>
        <v>#REF!</v>
      </c>
      <c r="C117" s="274" t="e">
        <f>+'RT (4)'!#REF!</f>
        <v>#REF!</v>
      </c>
      <c r="D117" s="274" t="e">
        <f>+'RT (4)'!#REF!</f>
        <v>#REF!</v>
      </c>
    </row>
    <row r="118" spans="1:4">
      <c r="A118" s="274" t="e">
        <f>+'RT (4)'!#REF!</f>
        <v>#REF!</v>
      </c>
      <c r="B118" s="274" t="e">
        <f>+'RT (4)'!#REF!</f>
        <v>#REF!</v>
      </c>
      <c r="C118" s="274" t="e">
        <f>+'RT (4)'!#REF!</f>
        <v>#REF!</v>
      </c>
      <c r="D118" s="274" t="e">
        <f>+'RT (4)'!#REF!</f>
        <v>#REF!</v>
      </c>
    </row>
    <row r="119" spans="1:4">
      <c r="A119" s="274" t="e">
        <f>+'RT (4)'!#REF!</f>
        <v>#REF!</v>
      </c>
      <c r="B119" s="274" t="e">
        <f>+'RT (4)'!#REF!</f>
        <v>#REF!</v>
      </c>
      <c r="C119" s="274" t="e">
        <f>+'RT (4)'!#REF!</f>
        <v>#REF!</v>
      </c>
      <c r="D119" s="274" t="e">
        <f>+'RT (4)'!#REF!</f>
        <v>#REF!</v>
      </c>
    </row>
    <row r="120" spans="1:4">
      <c r="A120" s="274" t="e">
        <f>+'RT (4)'!#REF!</f>
        <v>#REF!</v>
      </c>
      <c r="B120" s="274" t="e">
        <f>+'RT (4)'!#REF!</f>
        <v>#REF!</v>
      </c>
      <c r="C120" s="274" t="e">
        <f>+'RT (4)'!#REF!</f>
        <v>#REF!</v>
      </c>
      <c r="D120" s="274" t="e">
        <f>+'RT (4)'!#REF!</f>
        <v>#REF!</v>
      </c>
    </row>
    <row r="121" spans="1:4">
      <c r="A121" s="274" t="e">
        <f>+'RT (4)'!#REF!</f>
        <v>#REF!</v>
      </c>
      <c r="B121" s="274" t="e">
        <f>+'RT (4)'!#REF!</f>
        <v>#REF!</v>
      </c>
      <c r="C121" s="274" t="e">
        <f>+'RT (4)'!#REF!</f>
        <v>#REF!</v>
      </c>
      <c r="D121" s="274" t="e">
        <f>+'RT (4)'!#REF!</f>
        <v>#REF!</v>
      </c>
    </row>
    <row r="122" spans="1:4">
      <c r="A122" s="274" t="e">
        <f>+'RT (4)'!#REF!</f>
        <v>#REF!</v>
      </c>
      <c r="B122" s="274" t="e">
        <f>+'RT (4)'!#REF!</f>
        <v>#REF!</v>
      </c>
      <c r="C122" s="274" t="e">
        <f>+'RT (4)'!#REF!</f>
        <v>#REF!</v>
      </c>
      <c r="D122" s="274" t="e">
        <f>+'RT (4)'!#REF!</f>
        <v>#REF!</v>
      </c>
    </row>
    <row r="123" spans="1:4">
      <c r="A123" s="274" t="e">
        <f>+'RT (4)'!#REF!</f>
        <v>#REF!</v>
      </c>
      <c r="B123" s="274" t="e">
        <f>+'RT (4)'!#REF!</f>
        <v>#REF!</v>
      </c>
      <c r="C123" s="274" t="e">
        <f>+'RT (4)'!#REF!</f>
        <v>#REF!</v>
      </c>
      <c r="D123" s="274" t="e">
        <f>+'RT (4)'!#REF!</f>
        <v>#REF!</v>
      </c>
    </row>
    <row r="124" spans="1:4">
      <c r="A124" s="274" t="e">
        <f>+'RT (4)'!#REF!</f>
        <v>#REF!</v>
      </c>
      <c r="B124" s="274" t="e">
        <f>+'RT (4)'!#REF!</f>
        <v>#REF!</v>
      </c>
      <c r="C124" s="274" t="e">
        <f>+'RT (4)'!#REF!</f>
        <v>#REF!</v>
      </c>
      <c r="D124" s="274" t="e">
        <f>+'RT (4)'!#REF!</f>
        <v>#REF!</v>
      </c>
    </row>
    <row r="125" spans="1:4">
      <c r="A125" s="274" t="e">
        <f>+'RT (4)'!#REF!</f>
        <v>#REF!</v>
      </c>
      <c r="B125" s="274" t="e">
        <f>+'RT (4)'!#REF!</f>
        <v>#REF!</v>
      </c>
      <c r="C125" s="274" t="e">
        <f>+'RT (4)'!#REF!</f>
        <v>#REF!</v>
      </c>
      <c r="D125" s="274" t="e">
        <f>+'RT (4)'!#REF!</f>
        <v>#REF!</v>
      </c>
    </row>
    <row r="126" spans="1:4">
      <c r="A126" s="274" t="e">
        <f>+'RT (4)'!#REF!</f>
        <v>#REF!</v>
      </c>
      <c r="B126" s="274" t="e">
        <f>+'RT (4)'!#REF!</f>
        <v>#REF!</v>
      </c>
      <c r="C126" s="274" t="e">
        <f>+'RT (4)'!#REF!</f>
        <v>#REF!</v>
      </c>
      <c r="D126" s="274" t="e">
        <f>+'RT (4)'!#REF!</f>
        <v>#REF!</v>
      </c>
    </row>
    <row r="127" spans="1:4">
      <c r="A127" s="274" t="e">
        <f>+'RT (4)'!#REF!</f>
        <v>#REF!</v>
      </c>
      <c r="B127" s="274" t="e">
        <f>+'RT (4)'!#REF!</f>
        <v>#REF!</v>
      </c>
      <c r="C127" s="274" t="e">
        <f>+'RT (4)'!#REF!</f>
        <v>#REF!</v>
      </c>
      <c r="D127" s="274" t="e">
        <f>+'RT (4)'!#REF!</f>
        <v>#REF!</v>
      </c>
    </row>
    <row r="128" spans="1:4" hidden="1">
      <c r="A128" s="274" t="e">
        <f>+'RT (5)'!#REF!</f>
        <v>#REF!</v>
      </c>
      <c r="B128" s="274" t="e">
        <f>+'RT (5)'!#REF!</f>
        <v>#REF!</v>
      </c>
      <c r="C128" s="274" t="e">
        <f>+'RT (5)'!#REF!</f>
        <v>#REF!</v>
      </c>
      <c r="D128" s="274" t="e">
        <f>+'RT (5)'!#REF!</f>
        <v>#REF!</v>
      </c>
    </row>
    <row r="129" spans="1:4" hidden="1">
      <c r="A129" s="274" t="e">
        <f>+'RT (5)'!#REF!</f>
        <v>#REF!</v>
      </c>
      <c r="B129" s="274" t="e">
        <f>+'RT (5)'!#REF!</f>
        <v>#REF!</v>
      </c>
      <c r="C129" s="274" t="e">
        <f>+'RT (5)'!#REF!</f>
        <v>#REF!</v>
      </c>
      <c r="D129" s="274" t="e">
        <f>+'RT (5)'!#REF!</f>
        <v>#REF!</v>
      </c>
    </row>
    <row r="130" spans="1:4" hidden="1">
      <c r="A130" s="274" t="e">
        <f>+'RT (5)'!#REF!</f>
        <v>#REF!</v>
      </c>
      <c r="B130" s="274" t="e">
        <f>+'RT (5)'!#REF!</f>
        <v>#REF!</v>
      </c>
      <c r="C130" s="274" t="e">
        <f>+'RT (5)'!#REF!</f>
        <v>#REF!</v>
      </c>
      <c r="D130" s="274" t="e">
        <f>+'RT (5)'!#REF!</f>
        <v>#REF!</v>
      </c>
    </row>
    <row r="131" spans="1:4" hidden="1">
      <c r="A131" s="274" t="e">
        <f>+'RT (5)'!#REF!</f>
        <v>#REF!</v>
      </c>
      <c r="B131" s="274" t="e">
        <f>+'RT (5)'!#REF!</f>
        <v>#REF!</v>
      </c>
      <c r="C131" s="274" t="e">
        <f>+'RT (5)'!#REF!</f>
        <v>#REF!</v>
      </c>
      <c r="D131" s="274" t="e">
        <f>+'RT (5)'!#REF!</f>
        <v>#REF!</v>
      </c>
    </row>
    <row r="132" spans="1:4" hidden="1">
      <c r="A132" s="274" t="e">
        <f>+'RT (5)'!#REF!</f>
        <v>#REF!</v>
      </c>
      <c r="B132" s="274" t="e">
        <f>+'RT (5)'!#REF!</f>
        <v>#REF!</v>
      </c>
      <c r="C132" s="274" t="e">
        <f>+'RT (5)'!#REF!</f>
        <v>#REF!</v>
      </c>
      <c r="D132" s="274" t="e">
        <f>+'RT (5)'!#REF!</f>
        <v>#REF!</v>
      </c>
    </row>
    <row r="133" spans="1:4" hidden="1">
      <c r="A133" s="274" t="e">
        <f>+'RT (5)'!#REF!</f>
        <v>#REF!</v>
      </c>
      <c r="B133" s="274" t="e">
        <f>+'RT (5)'!#REF!</f>
        <v>#REF!</v>
      </c>
      <c r="C133" s="274" t="e">
        <f>+'RT (5)'!#REF!</f>
        <v>#REF!</v>
      </c>
      <c r="D133" s="274" t="e">
        <f>+'RT (5)'!#REF!</f>
        <v>#REF!</v>
      </c>
    </row>
    <row r="134" spans="1:4" hidden="1">
      <c r="A134" s="274" t="e">
        <f>+'RT (5)'!#REF!</f>
        <v>#REF!</v>
      </c>
      <c r="B134" s="274" t="e">
        <f>+'RT (5)'!#REF!</f>
        <v>#REF!</v>
      </c>
      <c r="C134" s="274" t="e">
        <f>+'RT (5)'!#REF!</f>
        <v>#REF!</v>
      </c>
      <c r="D134" s="274" t="e">
        <f>+'RT (5)'!#REF!</f>
        <v>#REF!</v>
      </c>
    </row>
    <row r="135" spans="1:4" hidden="1">
      <c r="A135" s="274" t="e">
        <f>+'RT (5)'!#REF!</f>
        <v>#REF!</v>
      </c>
      <c r="B135" s="274" t="e">
        <f>+'RT (5)'!#REF!</f>
        <v>#REF!</v>
      </c>
      <c r="C135" s="274" t="e">
        <f>+'RT (5)'!#REF!</f>
        <v>#REF!</v>
      </c>
      <c r="D135" s="274" t="e">
        <f>+'RT (5)'!#REF!</f>
        <v>#REF!</v>
      </c>
    </row>
    <row r="136" spans="1:4" hidden="1">
      <c r="A136" s="274" t="e">
        <f>+'RT (5)'!#REF!</f>
        <v>#REF!</v>
      </c>
      <c r="B136" s="274" t="e">
        <f>+'RT (5)'!#REF!</f>
        <v>#REF!</v>
      </c>
      <c r="C136" s="274" t="e">
        <f>+'RT (5)'!#REF!</f>
        <v>#REF!</v>
      </c>
      <c r="D136" s="274" t="e">
        <f>+'RT (5)'!#REF!</f>
        <v>#REF!</v>
      </c>
    </row>
    <row r="137" spans="1:4" hidden="1">
      <c r="A137" s="274" t="e">
        <f>+'RT (5)'!#REF!</f>
        <v>#REF!</v>
      </c>
      <c r="B137" s="274" t="e">
        <f>+'RT (5)'!#REF!</f>
        <v>#REF!</v>
      </c>
      <c r="C137" s="274" t="e">
        <f>+'RT (5)'!#REF!</f>
        <v>#REF!</v>
      </c>
      <c r="D137" s="274" t="e">
        <f>+'RT (5)'!#REF!</f>
        <v>#REF!</v>
      </c>
    </row>
    <row r="138" spans="1:4" hidden="1">
      <c r="A138" s="274" t="e">
        <f>+'RT (5)'!#REF!</f>
        <v>#REF!</v>
      </c>
      <c r="B138" s="274" t="e">
        <f>+'RT (5)'!#REF!</f>
        <v>#REF!</v>
      </c>
      <c r="C138" s="274" t="e">
        <f>+'RT (5)'!#REF!</f>
        <v>#REF!</v>
      </c>
      <c r="D138" s="274" t="e">
        <f>+'RT (5)'!#REF!</f>
        <v>#REF!</v>
      </c>
    </row>
    <row r="139" spans="1:4" hidden="1">
      <c r="A139" s="274" t="e">
        <f>+'RT (5)'!#REF!</f>
        <v>#REF!</v>
      </c>
      <c r="B139" s="274" t="e">
        <f>+'RT (5)'!#REF!</f>
        <v>#REF!</v>
      </c>
      <c r="C139" s="274" t="e">
        <f>+'RT (5)'!#REF!</f>
        <v>#REF!</v>
      </c>
      <c r="D139" s="274" t="e">
        <f>+'RT (5)'!#REF!</f>
        <v>#REF!</v>
      </c>
    </row>
    <row r="140" spans="1:4" hidden="1">
      <c r="A140" s="274" t="e">
        <f>+'RT (5)'!#REF!</f>
        <v>#REF!</v>
      </c>
      <c r="B140" s="274" t="e">
        <f>+'RT (5)'!#REF!</f>
        <v>#REF!</v>
      </c>
      <c r="C140" s="274" t="e">
        <f>+'RT (5)'!#REF!</f>
        <v>#REF!</v>
      </c>
      <c r="D140" s="274" t="e">
        <f>+'RT (5)'!#REF!</f>
        <v>#REF!</v>
      </c>
    </row>
    <row r="141" spans="1:4" hidden="1">
      <c r="A141" s="274" t="e">
        <f>+'RT (5)'!#REF!</f>
        <v>#REF!</v>
      </c>
      <c r="B141" s="274" t="e">
        <f>+'RT (5)'!#REF!</f>
        <v>#REF!</v>
      </c>
      <c r="C141" s="274" t="e">
        <f>+'RT (5)'!#REF!</f>
        <v>#REF!</v>
      </c>
      <c r="D141" s="274" t="e">
        <f>+'RT (5)'!#REF!</f>
        <v>#REF!</v>
      </c>
    </row>
    <row r="142" spans="1:4" hidden="1">
      <c r="A142" s="274" t="e">
        <f>+'RT (5)'!#REF!</f>
        <v>#REF!</v>
      </c>
      <c r="B142" s="274" t="e">
        <f>+'RT (5)'!#REF!</f>
        <v>#REF!</v>
      </c>
      <c r="C142" s="274" t="e">
        <f>+'RT (5)'!#REF!</f>
        <v>#REF!</v>
      </c>
      <c r="D142" s="274" t="e">
        <f>+'RT (5)'!#REF!</f>
        <v>#REF!</v>
      </c>
    </row>
    <row r="143" spans="1:4" hidden="1">
      <c r="A143" s="274" t="e">
        <f>+'RT (5)'!#REF!</f>
        <v>#REF!</v>
      </c>
      <c r="B143" s="274" t="e">
        <f>+'RT (5)'!#REF!</f>
        <v>#REF!</v>
      </c>
      <c r="C143" s="274" t="e">
        <f>+'RT (5)'!#REF!</f>
        <v>#REF!</v>
      </c>
      <c r="D143" s="274" t="e">
        <f>+'RT (5)'!#REF!</f>
        <v>#REF!</v>
      </c>
    </row>
    <row r="144" spans="1:4" hidden="1">
      <c r="A144" s="274" t="e">
        <f>+'RT (5)'!#REF!</f>
        <v>#REF!</v>
      </c>
      <c r="B144" s="274" t="e">
        <f>+'RT (5)'!#REF!</f>
        <v>#REF!</v>
      </c>
      <c r="C144" s="274" t="e">
        <f>+'RT (5)'!#REF!</f>
        <v>#REF!</v>
      </c>
      <c r="D144" s="274" t="e">
        <f>+'RT (5)'!#REF!</f>
        <v>#REF!</v>
      </c>
    </row>
    <row r="145" spans="1:4" hidden="1">
      <c r="A145" s="274" t="e">
        <f>+'RT (5)'!#REF!</f>
        <v>#REF!</v>
      </c>
      <c r="B145" s="274" t="e">
        <f>+'RT (5)'!#REF!</f>
        <v>#REF!</v>
      </c>
      <c r="C145" s="274" t="e">
        <f>+'RT (5)'!#REF!</f>
        <v>#REF!</v>
      </c>
      <c r="D145" s="274" t="e">
        <f>+'RT (5)'!#REF!</f>
        <v>#REF!</v>
      </c>
    </row>
    <row r="146" spans="1:4" hidden="1">
      <c r="A146" s="274" t="e">
        <f>+'RT (5)'!#REF!</f>
        <v>#REF!</v>
      </c>
      <c r="B146" s="274" t="e">
        <f>+'RT (5)'!#REF!</f>
        <v>#REF!</v>
      </c>
      <c r="C146" s="274" t="e">
        <f>+'RT (5)'!#REF!</f>
        <v>#REF!</v>
      </c>
      <c r="D146" s="274" t="e">
        <f>+'RT (5)'!#REF!</f>
        <v>#REF!</v>
      </c>
    </row>
    <row r="147" spans="1:4" hidden="1">
      <c r="A147" s="274" t="e">
        <f>+'RT (5)'!#REF!</f>
        <v>#REF!</v>
      </c>
      <c r="B147" s="274" t="e">
        <f>+'RT (5)'!#REF!</f>
        <v>#REF!</v>
      </c>
      <c r="C147" s="274" t="e">
        <f>+'RT (5)'!#REF!</f>
        <v>#REF!</v>
      </c>
      <c r="D147" s="274" t="e">
        <f>+'RT (5)'!#REF!</f>
        <v>#REF!</v>
      </c>
    </row>
    <row r="148" spans="1:4" hidden="1">
      <c r="A148" s="274" t="e">
        <f>+'RT (5)'!#REF!</f>
        <v>#REF!</v>
      </c>
      <c r="B148" s="274" t="e">
        <f>+'RT (5)'!#REF!</f>
        <v>#REF!</v>
      </c>
      <c r="C148" s="274" t="e">
        <f>+'RT (5)'!#REF!</f>
        <v>#REF!</v>
      </c>
      <c r="D148" s="274" t="e">
        <f>+'RT (5)'!#REF!</f>
        <v>#REF!</v>
      </c>
    </row>
    <row r="149" spans="1:4" hidden="1">
      <c r="A149" s="274" t="e">
        <f>+'RT (5)'!#REF!</f>
        <v>#REF!</v>
      </c>
      <c r="B149" s="274" t="e">
        <f>+'RT (5)'!#REF!</f>
        <v>#REF!</v>
      </c>
      <c r="C149" s="274" t="e">
        <f>+'RT (5)'!#REF!</f>
        <v>#REF!</v>
      </c>
      <c r="D149" s="274" t="e">
        <f>+'RT (5)'!#REF!</f>
        <v>#REF!</v>
      </c>
    </row>
    <row r="150" spans="1:4" hidden="1">
      <c r="A150" s="274" t="e">
        <f>+'RT (5)'!#REF!</f>
        <v>#REF!</v>
      </c>
      <c r="B150" s="274" t="e">
        <f>+'RT (5)'!#REF!</f>
        <v>#REF!</v>
      </c>
      <c r="C150" s="274" t="e">
        <f>+'RT (5)'!#REF!</f>
        <v>#REF!</v>
      </c>
      <c r="D150" s="274" t="e">
        <f>+'RT (5)'!#REF!</f>
        <v>#REF!</v>
      </c>
    </row>
    <row r="151" spans="1:4" hidden="1">
      <c r="A151" s="274" t="e">
        <f>+'RT (5)'!#REF!</f>
        <v>#REF!</v>
      </c>
      <c r="B151" s="274" t="e">
        <f>+'RT (5)'!#REF!</f>
        <v>#REF!</v>
      </c>
      <c r="C151" s="274" t="e">
        <f>+'RT (5)'!#REF!</f>
        <v>#REF!</v>
      </c>
      <c r="D151" s="274" t="e">
        <f>+'RT (5)'!#REF!</f>
        <v>#REF!</v>
      </c>
    </row>
    <row r="152" spans="1:4" hidden="1">
      <c r="A152" s="274" t="e">
        <f>+'RT (5)'!#REF!</f>
        <v>#REF!</v>
      </c>
      <c r="B152" s="274" t="e">
        <f>+'RT (5)'!#REF!</f>
        <v>#REF!</v>
      </c>
      <c r="C152" s="274" t="e">
        <f>+'RT (5)'!#REF!</f>
        <v>#REF!</v>
      </c>
      <c r="D152" s="274" t="e">
        <f>+'RT (5)'!#REF!</f>
        <v>#REF!</v>
      </c>
    </row>
    <row r="153" spans="1:4" hidden="1">
      <c r="A153" s="274" t="e">
        <f>+'RT (5)'!#REF!</f>
        <v>#REF!</v>
      </c>
      <c r="B153" s="274" t="e">
        <f>+'RT (5)'!#REF!</f>
        <v>#REF!</v>
      </c>
      <c r="C153" s="274" t="e">
        <f>+'RT (5)'!#REF!</f>
        <v>#REF!</v>
      </c>
      <c r="D153" s="274" t="e">
        <f>+'RT (5)'!#REF!</f>
        <v>#REF!</v>
      </c>
    </row>
    <row r="154" spans="1:4" hidden="1">
      <c r="A154" s="274" t="e">
        <f>+'RT (5)'!#REF!</f>
        <v>#REF!</v>
      </c>
      <c r="B154" s="274" t="e">
        <f>+'RT (5)'!#REF!</f>
        <v>#REF!</v>
      </c>
      <c r="C154" s="274" t="e">
        <f>+'RT (5)'!#REF!</f>
        <v>#REF!</v>
      </c>
      <c r="D154" s="274" t="e">
        <f>+'RT (5)'!#REF!</f>
        <v>#REF!</v>
      </c>
    </row>
    <row r="155" spans="1:4" hidden="1">
      <c r="A155" s="274" t="e">
        <f>+'RT (5)'!#REF!</f>
        <v>#REF!</v>
      </c>
      <c r="B155" s="274" t="e">
        <f>+'RT (5)'!#REF!</f>
        <v>#REF!</v>
      </c>
      <c r="C155" s="274" t="e">
        <f>+'RT (5)'!#REF!</f>
        <v>#REF!</v>
      </c>
      <c r="D155" s="274" t="e">
        <f>+'RT (5)'!#REF!</f>
        <v>#REF!</v>
      </c>
    </row>
    <row r="156" spans="1:4" hidden="1">
      <c r="A156" s="274" t="e">
        <f>+'RT (5)'!#REF!</f>
        <v>#REF!</v>
      </c>
      <c r="B156" s="274" t="e">
        <f>+'RT (5)'!#REF!</f>
        <v>#REF!</v>
      </c>
      <c r="C156" s="274" t="e">
        <f>+'RT (5)'!#REF!</f>
        <v>#REF!</v>
      </c>
      <c r="D156" s="274" t="e">
        <f>+'RT (5)'!#REF!</f>
        <v>#REF!</v>
      </c>
    </row>
    <row r="157" spans="1:4" hidden="1">
      <c r="A157" s="274" t="e">
        <f>+'RT (5)'!#REF!</f>
        <v>#REF!</v>
      </c>
      <c r="B157" s="274" t="e">
        <f>+'RT (5)'!#REF!</f>
        <v>#REF!</v>
      </c>
      <c r="C157" s="274" t="e">
        <f>+'RT (5)'!#REF!</f>
        <v>#REF!</v>
      </c>
      <c r="D157" s="274" t="e">
        <f>+'RT (5)'!#REF!</f>
        <v>#REF!</v>
      </c>
    </row>
    <row r="158" spans="1:4" hidden="1">
      <c r="A158" s="274" t="e">
        <f>+'RT (5)'!#REF!</f>
        <v>#REF!</v>
      </c>
      <c r="B158" s="274" t="e">
        <f>+'RT (5)'!#REF!</f>
        <v>#REF!</v>
      </c>
      <c r="C158" s="274" t="e">
        <f>+'RT (5)'!#REF!</f>
        <v>#REF!</v>
      </c>
      <c r="D158" s="274" t="e">
        <f>+'RT (5)'!#REF!</f>
        <v>#REF!</v>
      </c>
    </row>
    <row r="159" spans="1:4" hidden="1">
      <c r="A159" s="274" t="e">
        <f>+'RT (5)'!#REF!</f>
        <v>#REF!</v>
      </c>
      <c r="B159" s="274" t="e">
        <f>+'RT (5)'!#REF!</f>
        <v>#REF!</v>
      </c>
      <c r="C159" s="274" t="e">
        <f>+'RT (5)'!#REF!</f>
        <v>#REF!</v>
      </c>
      <c r="D159" s="274" t="e">
        <f>+'RT (5)'!#REF!</f>
        <v>#REF!</v>
      </c>
    </row>
    <row r="160" spans="1:4" hidden="1">
      <c r="A160" s="274" t="e">
        <f>+'RT (5)'!#REF!</f>
        <v>#REF!</v>
      </c>
      <c r="B160" s="274" t="e">
        <f>+'RT (5)'!#REF!</f>
        <v>#REF!</v>
      </c>
      <c r="C160" s="274" t="e">
        <f>+'RT (5)'!#REF!</f>
        <v>#REF!</v>
      </c>
      <c r="D160" s="274" t="e">
        <f>+'RT (5)'!#REF!</f>
        <v>#REF!</v>
      </c>
    </row>
    <row r="161" spans="1:4" hidden="1">
      <c r="A161" s="274" t="e">
        <f>+'RT (5)'!#REF!</f>
        <v>#REF!</v>
      </c>
      <c r="B161" s="274" t="e">
        <f>+'RT (5)'!#REF!</f>
        <v>#REF!</v>
      </c>
      <c r="C161" s="274" t="e">
        <f>+'RT (5)'!#REF!</f>
        <v>#REF!</v>
      </c>
      <c r="D161" s="274" t="e">
        <f>+'RT (5)'!#REF!</f>
        <v>#REF!</v>
      </c>
    </row>
    <row r="162" spans="1:4" hidden="1">
      <c r="A162" s="274" t="e">
        <f>+'RT (5)'!#REF!</f>
        <v>#REF!</v>
      </c>
      <c r="B162" s="274" t="e">
        <f>+'RT (5)'!#REF!</f>
        <v>#REF!</v>
      </c>
      <c r="C162" s="274" t="e">
        <f>+'RT (5)'!#REF!</f>
        <v>#REF!</v>
      </c>
      <c r="D162" s="274" t="e">
        <f>+'RT (5)'!#REF!</f>
        <v>#REF!</v>
      </c>
    </row>
    <row r="163" spans="1:4" hidden="1">
      <c r="A163" s="274" t="e">
        <f>+'RT (5)'!#REF!</f>
        <v>#REF!</v>
      </c>
      <c r="B163" s="274" t="e">
        <f>+'RT (5)'!#REF!</f>
        <v>#REF!</v>
      </c>
      <c r="C163" s="274" t="e">
        <f>+'RT (5)'!#REF!</f>
        <v>#REF!</v>
      </c>
      <c r="D163" s="274" t="e">
        <f>+'RT (5)'!#REF!</f>
        <v>#REF!</v>
      </c>
    </row>
    <row r="164" spans="1:4" hidden="1">
      <c r="A164" s="274" t="e">
        <f>+'RT (5)'!#REF!</f>
        <v>#REF!</v>
      </c>
      <c r="B164" s="274" t="e">
        <f>+'RT (5)'!#REF!</f>
        <v>#REF!</v>
      </c>
      <c r="C164" s="274" t="e">
        <f>+'RT (5)'!#REF!</f>
        <v>#REF!</v>
      </c>
      <c r="D164" s="274" t="e">
        <f>+'RT (5)'!#REF!</f>
        <v>#REF!</v>
      </c>
    </row>
    <row r="165" spans="1:4" hidden="1">
      <c r="A165" s="274" t="e">
        <f>+'RT (5)'!#REF!</f>
        <v>#REF!</v>
      </c>
      <c r="B165" s="274" t="e">
        <f>+'RT (5)'!#REF!</f>
        <v>#REF!</v>
      </c>
      <c r="C165" s="274" t="e">
        <f>+'RT (5)'!#REF!</f>
        <v>#REF!</v>
      </c>
      <c r="D165" s="274" t="e">
        <f>+'RT (5)'!#REF!</f>
        <v>#REF!</v>
      </c>
    </row>
    <row r="166" spans="1:4" hidden="1">
      <c r="A166" s="274" t="e">
        <f>+'RT (5)'!#REF!</f>
        <v>#REF!</v>
      </c>
      <c r="B166" s="274" t="e">
        <f>+'RT (5)'!#REF!</f>
        <v>#REF!</v>
      </c>
      <c r="C166" s="274" t="e">
        <f>+'RT (5)'!#REF!</f>
        <v>#REF!</v>
      </c>
      <c r="D166" s="274" t="e">
        <f>+'RT (5)'!#REF!</f>
        <v>#REF!</v>
      </c>
    </row>
    <row r="167" spans="1:4" hidden="1">
      <c r="A167" s="274" t="e">
        <f>+'RT (5)'!#REF!</f>
        <v>#REF!</v>
      </c>
      <c r="B167" s="274" t="e">
        <f>+'RT (5)'!#REF!</f>
        <v>#REF!</v>
      </c>
      <c r="C167" s="274" t="e">
        <f>+'RT (5)'!#REF!</f>
        <v>#REF!</v>
      </c>
      <c r="D167" s="274" t="e">
        <f>+'RT (5)'!#REF!</f>
        <v>#REF!</v>
      </c>
    </row>
    <row r="168" spans="1:4" hidden="1">
      <c r="A168" s="274" t="e">
        <f>+'RT (5)'!#REF!</f>
        <v>#REF!</v>
      </c>
      <c r="B168" s="274" t="e">
        <f>+'RT (5)'!#REF!</f>
        <v>#REF!</v>
      </c>
      <c r="C168" s="274" t="e">
        <f>+'RT (5)'!#REF!</f>
        <v>#REF!</v>
      </c>
      <c r="D168" s="274" t="e">
        <f>+'RT (5)'!#REF!</f>
        <v>#REF!</v>
      </c>
    </row>
    <row r="169" spans="1:4" hidden="1">
      <c r="A169" s="274" t="e">
        <f>+'RT (5)'!#REF!</f>
        <v>#REF!</v>
      </c>
      <c r="B169" s="274" t="e">
        <f>+'RT (5)'!#REF!</f>
        <v>#REF!</v>
      </c>
      <c r="C169" s="274" t="e">
        <f>+'RT (5)'!#REF!</f>
        <v>#REF!</v>
      </c>
      <c r="D169" s="274" t="e">
        <f>+'RT (5)'!#REF!</f>
        <v>#REF!</v>
      </c>
    </row>
    <row r="170" spans="1:4" hidden="1">
      <c r="A170" s="274" t="e">
        <f>+'RT (5)'!#REF!</f>
        <v>#REF!</v>
      </c>
      <c r="B170" s="274" t="e">
        <f>+'RT (5)'!#REF!</f>
        <v>#REF!</v>
      </c>
      <c r="C170" s="274" t="e">
        <f>+'RT (5)'!#REF!</f>
        <v>#REF!</v>
      </c>
      <c r="D170" s="274" t="e">
        <f>+'RT (5)'!#REF!</f>
        <v>#REF!</v>
      </c>
    </row>
    <row r="171" spans="1:4" hidden="1">
      <c r="A171" s="274" t="e">
        <f>+'RT (5)'!#REF!</f>
        <v>#REF!</v>
      </c>
      <c r="B171" s="274" t="e">
        <f>+'RT (5)'!#REF!</f>
        <v>#REF!</v>
      </c>
      <c r="C171" s="274" t="e">
        <f>+'RT (5)'!#REF!</f>
        <v>#REF!</v>
      </c>
      <c r="D171" s="274" t="e">
        <f>+'RT (5)'!#REF!</f>
        <v>#REF!</v>
      </c>
    </row>
    <row r="172" spans="1:4" hidden="1">
      <c r="A172" s="274" t="e">
        <f>+'RT (5)'!#REF!</f>
        <v>#REF!</v>
      </c>
      <c r="B172" s="274" t="e">
        <f>+'RT (5)'!#REF!</f>
        <v>#REF!</v>
      </c>
      <c r="C172" s="274" t="e">
        <f>+'RT (5)'!#REF!</f>
        <v>#REF!</v>
      </c>
      <c r="D172" s="274" t="e">
        <f>+'RT (5)'!#REF!</f>
        <v>#REF!</v>
      </c>
    </row>
    <row r="173" spans="1:4" hidden="1">
      <c r="A173" s="274" t="e">
        <f>+'RT (5)'!#REF!</f>
        <v>#REF!</v>
      </c>
      <c r="B173" s="274" t="e">
        <f>+'RT (5)'!#REF!</f>
        <v>#REF!</v>
      </c>
      <c r="C173" s="274" t="e">
        <f>+'RT (5)'!#REF!</f>
        <v>#REF!</v>
      </c>
      <c r="D173" s="274" t="e">
        <f>+'RT (5)'!#REF!</f>
        <v>#REF!</v>
      </c>
    </row>
    <row r="174" spans="1:4" hidden="1">
      <c r="A174" s="274" t="e">
        <f>+'RT (5)'!#REF!</f>
        <v>#REF!</v>
      </c>
      <c r="B174" s="274" t="e">
        <f>+'RT (5)'!#REF!</f>
        <v>#REF!</v>
      </c>
      <c r="C174" s="274" t="e">
        <f>+'RT (5)'!#REF!</f>
        <v>#REF!</v>
      </c>
      <c r="D174" s="274" t="e">
        <f>+'RT (5)'!#REF!</f>
        <v>#REF!</v>
      </c>
    </row>
    <row r="175" spans="1:4" hidden="1">
      <c r="A175" s="274" t="e">
        <f>+'RT (5)'!#REF!</f>
        <v>#REF!</v>
      </c>
      <c r="B175" s="274" t="e">
        <f>+'RT (5)'!#REF!</f>
        <v>#REF!</v>
      </c>
      <c r="C175" s="274" t="e">
        <f>+'RT (5)'!#REF!</f>
        <v>#REF!</v>
      </c>
      <c r="D175" s="274" t="e">
        <f>+'RT (5)'!#REF!</f>
        <v>#REF!</v>
      </c>
    </row>
    <row r="176" spans="1:4" hidden="1">
      <c r="A176" s="274" t="e">
        <f>+'RT (5)'!#REF!</f>
        <v>#REF!</v>
      </c>
      <c r="B176" s="274" t="e">
        <f>+'RT (5)'!#REF!</f>
        <v>#REF!</v>
      </c>
      <c r="C176" s="274" t="e">
        <f>+'RT (5)'!#REF!</f>
        <v>#REF!</v>
      </c>
      <c r="D176" s="274" t="e">
        <f>+'RT (5)'!#REF!</f>
        <v>#REF!</v>
      </c>
    </row>
    <row r="177" spans="1:4" hidden="1">
      <c r="A177" s="274" t="e">
        <f>+'RT (5)'!#REF!</f>
        <v>#REF!</v>
      </c>
      <c r="B177" s="274" t="e">
        <f>+'RT (5)'!#REF!</f>
        <v>#REF!</v>
      </c>
      <c r="C177" s="274" t="e">
        <f>+'RT (5)'!#REF!</f>
        <v>#REF!</v>
      </c>
      <c r="D177" s="274" t="e">
        <f>+'RT (5)'!#REF!</f>
        <v>#REF!</v>
      </c>
    </row>
    <row r="178" spans="1:4" hidden="1">
      <c r="A178" s="274" t="e">
        <f>+'RT (5)'!#REF!</f>
        <v>#REF!</v>
      </c>
      <c r="B178" s="274" t="e">
        <f>+'RT (5)'!#REF!</f>
        <v>#REF!</v>
      </c>
      <c r="C178" s="274" t="e">
        <f>+'RT (5)'!#REF!</f>
        <v>#REF!</v>
      </c>
      <c r="D178" s="274" t="e">
        <f>+'RT (5)'!#REF!</f>
        <v>#REF!</v>
      </c>
    </row>
    <row r="179" spans="1:4" hidden="1">
      <c r="A179" s="274" t="e">
        <f>+'RT (5)'!#REF!</f>
        <v>#REF!</v>
      </c>
      <c r="B179" s="274" t="e">
        <f>+'RT (5)'!#REF!</f>
        <v>#REF!</v>
      </c>
      <c r="C179" s="274" t="e">
        <f>+'RT (5)'!#REF!</f>
        <v>#REF!</v>
      </c>
      <c r="D179" s="274" t="e">
        <f>+'RT (5)'!#REF!</f>
        <v>#REF!</v>
      </c>
    </row>
    <row r="180" spans="1:4" hidden="1">
      <c r="A180" s="274" t="e">
        <f>+'RT (5)'!#REF!</f>
        <v>#REF!</v>
      </c>
      <c r="B180" s="274" t="e">
        <f>+'RT (5)'!#REF!</f>
        <v>#REF!</v>
      </c>
      <c r="C180" s="274" t="e">
        <f>+'RT (5)'!#REF!</f>
        <v>#REF!</v>
      </c>
      <c r="D180" s="274" t="e">
        <f>+'RT (5)'!#REF!</f>
        <v>#REF!</v>
      </c>
    </row>
    <row r="181" spans="1:4" hidden="1">
      <c r="A181" s="274" t="e">
        <f>+'RT (5)'!#REF!</f>
        <v>#REF!</v>
      </c>
      <c r="B181" s="274" t="e">
        <f>+'RT (5)'!#REF!</f>
        <v>#REF!</v>
      </c>
      <c r="C181" s="274" t="e">
        <f>+'RT (5)'!#REF!</f>
        <v>#REF!</v>
      </c>
      <c r="D181" s="274" t="e">
        <f>+'RT (5)'!#REF!</f>
        <v>#REF!</v>
      </c>
    </row>
    <row r="182" spans="1:4" hidden="1">
      <c r="A182" s="274" t="e">
        <f>+'RT (5)'!#REF!</f>
        <v>#REF!</v>
      </c>
      <c r="B182" s="274" t="e">
        <f>+'RT (5)'!#REF!</f>
        <v>#REF!</v>
      </c>
      <c r="C182" s="274" t="e">
        <f>+'RT (5)'!#REF!</f>
        <v>#REF!</v>
      </c>
      <c r="D182" s="274" t="e">
        <f>+'RT (5)'!#REF!</f>
        <v>#REF!</v>
      </c>
    </row>
    <row r="183" spans="1:4" hidden="1">
      <c r="A183" s="274" t="e">
        <f>+'RT (5)'!#REF!</f>
        <v>#REF!</v>
      </c>
      <c r="B183" s="274" t="e">
        <f>+'RT (5)'!#REF!</f>
        <v>#REF!</v>
      </c>
      <c r="C183" s="274" t="e">
        <f>+'RT (5)'!#REF!</f>
        <v>#REF!</v>
      </c>
      <c r="D183" s="274" t="e">
        <f>+'RT (5)'!#REF!</f>
        <v>#REF!</v>
      </c>
    </row>
    <row r="184" spans="1:4" hidden="1">
      <c r="A184" s="274" t="e">
        <f>+'RT (6)'!#REF!</f>
        <v>#REF!</v>
      </c>
      <c r="B184" s="274" t="e">
        <f>+'RT (6)'!#REF!</f>
        <v>#REF!</v>
      </c>
      <c r="C184" s="274" t="e">
        <f>+'RT (6)'!#REF!</f>
        <v>#REF!</v>
      </c>
      <c r="D184" s="274" t="e">
        <f>+'RT (6)'!#REF!</f>
        <v>#REF!</v>
      </c>
    </row>
    <row r="185" spans="1:4" hidden="1">
      <c r="A185" s="274" t="e">
        <f>+'RT (6)'!#REF!</f>
        <v>#REF!</v>
      </c>
      <c r="B185" s="274" t="e">
        <f>+'RT (6)'!#REF!</f>
        <v>#REF!</v>
      </c>
      <c r="C185" s="274" t="e">
        <f>+'RT (6)'!#REF!</f>
        <v>#REF!</v>
      </c>
      <c r="D185" s="274" t="e">
        <f>+'RT (6)'!#REF!</f>
        <v>#REF!</v>
      </c>
    </row>
    <row r="186" spans="1:4" hidden="1">
      <c r="A186" s="274" t="e">
        <f>+'RT (6)'!#REF!</f>
        <v>#REF!</v>
      </c>
      <c r="B186" s="274" t="e">
        <f>+'RT (6)'!#REF!</f>
        <v>#REF!</v>
      </c>
      <c r="C186" s="274" t="e">
        <f>+'RT (6)'!#REF!</f>
        <v>#REF!</v>
      </c>
      <c r="D186" s="274" t="e">
        <f>+'RT (6)'!#REF!</f>
        <v>#REF!</v>
      </c>
    </row>
    <row r="187" spans="1:4" hidden="1">
      <c r="A187" s="274" t="e">
        <f>+'RT (6)'!#REF!</f>
        <v>#REF!</v>
      </c>
      <c r="B187" s="274" t="e">
        <f>+'RT (6)'!#REF!</f>
        <v>#REF!</v>
      </c>
      <c r="C187" s="274" t="e">
        <f>+'RT (6)'!#REF!</f>
        <v>#REF!</v>
      </c>
      <c r="D187" s="274" t="e">
        <f>+'RT (6)'!#REF!</f>
        <v>#REF!</v>
      </c>
    </row>
    <row r="188" spans="1:4" hidden="1">
      <c r="A188" s="274" t="e">
        <f>+'RT (6)'!#REF!</f>
        <v>#REF!</v>
      </c>
      <c r="B188" s="274" t="e">
        <f>+'RT (6)'!#REF!</f>
        <v>#REF!</v>
      </c>
      <c r="C188" s="274" t="e">
        <f>+'RT (6)'!#REF!</f>
        <v>#REF!</v>
      </c>
      <c r="D188" s="274" t="e">
        <f>+'RT (6)'!#REF!</f>
        <v>#REF!</v>
      </c>
    </row>
    <row r="189" spans="1:4" hidden="1">
      <c r="A189" s="274" t="e">
        <f>+'RT (6)'!#REF!</f>
        <v>#REF!</v>
      </c>
      <c r="B189" s="274" t="e">
        <f>+'RT (6)'!#REF!</f>
        <v>#REF!</v>
      </c>
      <c r="C189" s="274" t="e">
        <f>+'RT (6)'!#REF!</f>
        <v>#REF!</v>
      </c>
      <c r="D189" s="274" t="e">
        <f>+'RT (6)'!#REF!</f>
        <v>#REF!</v>
      </c>
    </row>
    <row r="190" spans="1:4" hidden="1">
      <c r="A190" s="274" t="e">
        <f>+'RT (6)'!#REF!</f>
        <v>#REF!</v>
      </c>
      <c r="B190" s="274" t="e">
        <f>+'RT (6)'!#REF!</f>
        <v>#REF!</v>
      </c>
      <c r="C190" s="274" t="e">
        <f>+'RT (6)'!#REF!</f>
        <v>#REF!</v>
      </c>
      <c r="D190" s="274" t="e">
        <f>+'RT (6)'!#REF!</f>
        <v>#REF!</v>
      </c>
    </row>
    <row r="191" spans="1:4" hidden="1">
      <c r="A191" s="274" t="e">
        <f>+'RT (6)'!#REF!</f>
        <v>#REF!</v>
      </c>
      <c r="B191" s="274" t="e">
        <f>+'RT (6)'!#REF!</f>
        <v>#REF!</v>
      </c>
      <c r="C191" s="274" t="e">
        <f>+'RT (6)'!#REF!</f>
        <v>#REF!</v>
      </c>
      <c r="D191" s="274" t="e">
        <f>+'RT (6)'!#REF!</f>
        <v>#REF!</v>
      </c>
    </row>
    <row r="192" spans="1:4" hidden="1">
      <c r="A192" s="274" t="e">
        <f>+'RT (6)'!#REF!</f>
        <v>#REF!</v>
      </c>
      <c r="B192" s="274" t="e">
        <f>+'RT (6)'!#REF!</f>
        <v>#REF!</v>
      </c>
      <c r="C192" s="274" t="e">
        <f>+'RT (6)'!#REF!</f>
        <v>#REF!</v>
      </c>
      <c r="D192" s="274" t="e">
        <f>+'RT (6)'!#REF!</f>
        <v>#REF!</v>
      </c>
    </row>
    <row r="193" spans="1:4" hidden="1">
      <c r="A193" s="274" t="e">
        <f>+'RT (6)'!#REF!</f>
        <v>#REF!</v>
      </c>
      <c r="B193" s="274" t="e">
        <f>+'RT (6)'!#REF!</f>
        <v>#REF!</v>
      </c>
      <c r="C193" s="274" t="e">
        <f>+'RT (6)'!#REF!</f>
        <v>#REF!</v>
      </c>
      <c r="D193" s="274" t="e">
        <f>+'RT (6)'!#REF!</f>
        <v>#REF!</v>
      </c>
    </row>
    <row r="194" spans="1:4" hidden="1">
      <c r="A194" s="274" t="e">
        <f>+'RT (6)'!#REF!</f>
        <v>#REF!</v>
      </c>
      <c r="B194" s="274" t="e">
        <f>+'RT (6)'!#REF!</f>
        <v>#REF!</v>
      </c>
      <c r="C194" s="274" t="e">
        <f>+'RT (6)'!#REF!</f>
        <v>#REF!</v>
      </c>
      <c r="D194" s="274" t="e">
        <f>+'RT (6)'!#REF!</f>
        <v>#REF!</v>
      </c>
    </row>
    <row r="195" spans="1:4" hidden="1">
      <c r="A195" s="274" t="e">
        <f>+'RT (6)'!#REF!</f>
        <v>#REF!</v>
      </c>
      <c r="B195" s="274" t="e">
        <f>+'RT (6)'!#REF!</f>
        <v>#REF!</v>
      </c>
      <c r="C195" s="274" t="e">
        <f>+'RT (6)'!#REF!</f>
        <v>#REF!</v>
      </c>
      <c r="D195" s="274" t="e">
        <f>+'RT (6)'!#REF!</f>
        <v>#REF!</v>
      </c>
    </row>
    <row r="196" spans="1:4" hidden="1">
      <c r="A196" s="274" t="e">
        <f>+'RT (6)'!#REF!</f>
        <v>#REF!</v>
      </c>
      <c r="B196" s="274" t="e">
        <f>+'RT (6)'!#REF!</f>
        <v>#REF!</v>
      </c>
      <c r="C196" s="274" t="e">
        <f>+'RT (6)'!#REF!</f>
        <v>#REF!</v>
      </c>
      <c r="D196" s="274" t="e">
        <f>+'RT (6)'!#REF!</f>
        <v>#REF!</v>
      </c>
    </row>
    <row r="197" spans="1:4" hidden="1">
      <c r="A197" s="274" t="e">
        <f>+'RT (6)'!#REF!</f>
        <v>#REF!</v>
      </c>
      <c r="B197" s="274" t="e">
        <f>+'RT (6)'!#REF!</f>
        <v>#REF!</v>
      </c>
      <c r="C197" s="274" t="e">
        <f>+'RT (6)'!#REF!</f>
        <v>#REF!</v>
      </c>
      <c r="D197" s="274" t="e">
        <f>+'RT (6)'!#REF!</f>
        <v>#REF!</v>
      </c>
    </row>
    <row r="198" spans="1:4" hidden="1">
      <c r="A198" s="274" t="e">
        <f>+'RT (6)'!#REF!</f>
        <v>#REF!</v>
      </c>
      <c r="B198" s="274" t="e">
        <f>+'RT (6)'!#REF!</f>
        <v>#REF!</v>
      </c>
      <c r="C198" s="274" t="e">
        <f>+'RT (6)'!#REF!</f>
        <v>#REF!</v>
      </c>
      <c r="D198" s="274" t="e">
        <f>+'RT (6)'!#REF!</f>
        <v>#REF!</v>
      </c>
    </row>
    <row r="199" spans="1:4" hidden="1">
      <c r="A199" s="274" t="e">
        <f>+'RT (6)'!#REF!</f>
        <v>#REF!</v>
      </c>
      <c r="B199" s="274" t="e">
        <f>+'RT (6)'!#REF!</f>
        <v>#REF!</v>
      </c>
      <c r="C199" s="274" t="e">
        <f>+'RT (6)'!#REF!</f>
        <v>#REF!</v>
      </c>
      <c r="D199" s="274" t="e">
        <f>+'RT (6)'!#REF!</f>
        <v>#REF!</v>
      </c>
    </row>
    <row r="200" spans="1:4" hidden="1">
      <c r="A200" s="274" t="e">
        <f>+'RT (6)'!#REF!</f>
        <v>#REF!</v>
      </c>
      <c r="B200" s="274" t="e">
        <f>+'RT (6)'!#REF!</f>
        <v>#REF!</v>
      </c>
      <c r="C200" s="274" t="e">
        <f>+'RT (6)'!#REF!</f>
        <v>#REF!</v>
      </c>
      <c r="D200" s="274" t="e">
        <f>+'RT (6)'!#REF!</f>
        <v>#REF!</v>
      </c>
    </row>
    <row r="201" spans="1:4" hidden="1">
      <c r="A201" s="274" t="e">
        <f>+'RT (6)'!#REF!</f>
        <v>#REF!</v>
      </c>
      <c r="B201" s="274" t="e">
        <f>+'RT (6)'!#REF!</f>
        <v>#REF!</v>
      </c>
      <c r="C201" s="274" t="e">
        <f>+'RT (6)'!#REF!</f>
        <v>#REF!</v>
      </c>
      <c r="D201" s="274" t="e">
        <f>+'RT (6)'!#REF!</f>
        <v>#REF!</v>
      </c>
    </row>
    <row r="202" spans="1:4" hidden="1">
      <c r="A202" s="274" t="e">
        <f>+'RT (6)'!#REF!</f>
        <v>#REF!</v>
      </c>
      <c r="B202" s="274" t="e">
        <f>+'RT (6)'!#REF!</f>
        <v>#REF!</v>
      </c>
      <c r="C202" s="274" t="e">
        <f>+'RT (6)'!#REF!</f>
        <v>#REF!</v>
      </c>
      <c r="D202" s="274" t="e">
        <f>+'RT (6)'!#REF!</f>
        <v>#REF!</v>
      </c>
    </row>
    <row r="203" spans="1:4" hidden="1">
      <c r="A203" s="274" t="e">
        <f>+'RT (6)'!#REF!</f>
        <v>#REF!</v>
      </c>
      <c r="B203" s="274" t="e">
        <f>+'RT (6)'!#REF!</f>
        <v>#REF!</v>
      </c>
      <c r="C203" s="274" t="e">
        <f>+'RT (6)'!#REF!</f>
        <v>#REF!</v>
      </c>
      <c r="D203" s="274" t="e">
        <f>+'RT (6)'!#REF!</f>
        <v>#REF!</v>
      </c>
    </row>
    <row r="204" spans="1:4" hidden="1">
      <c r="A204" s="274" t="e">
        <f>+'RT (6)'!#REF!</f>
        <v>#REF!</v>
      </c>
      <c r="B204" s="274" t="e">
        <f>+'RT (6)'!#REF!</f>
        <v>#REF!</v>
      </c>
      <c r="C204" s="274" t="e">
        <f>+'RT (6)'!#REF!</f>
        <v>#REF!</v>
      </c>
      <c r="D204" s="274" t="e">
        <f>+'RT (6)'!#REF!</f>
        <v>#REF!</v>
      </c>
    </row>
    <row r="205" spans="1:4" hidden="1">
      <c r="A205" s="274" t="e">
        <f>+'RT (6)'!#REF!</f>
        <v>#REF!</v>
      </c>
      <c r="B205" s="274" t="e">
        <f>+'RT (6)'!#REF!</f>
        <v>#REF!</v>
      </c>
      <c r="C205" s="274" t="e">
        <f>+'RT (6)'!#REF!</f>
        <v>#REF!</v>
      </c>
      <c r="D205" s="274" t="e">
        <f>+'RT (6)'!#REF!</f>
        <v>#REF!</v>
      </c>
    </row>
    <row r="206" spans="1:4" hidden="1">
      <c r="A206" s="274" t="e">
        <f>+'RT (6)'!#REF!</f>
        <v>#REF!</v>
      </c>
      <c r="B206" s="274" t="e">
        <f>+'RT (6)'!#REF!</f>
        <v>#REF!</v>
      </c>
      <c r="C206" s="274" t="e">
        <f>+'RT (6)'!#REF!</f>
        <v>#REF!</v>
      </c>
      <c r="D206" s="274" t="e">
        <f>+'RT (6)'!#REF!</f>
        <v>#REF!</v>
      </c>
    </row>
    <row r="207" spans="1:4" hidden="1">
      <c r="A207" s="274" t="e">
        <f>+'RT (6)'!#REF!</f>
        <v>#REF!</v>
      </c>
      <c r="B207" s="274" t="e">
        <f>+'RT (6)'!#REF!</f>
        <v>#REF!</v>
      </c>
      <c r="C207" s="274" t="e">
        <f>+'RT (6)'!#REF!</f>
        <v>#REF!</v>
      </c>
      <c r="D207" s="274" t="e">
        <f>+'RT (6)'!#REF!</f>
        <v>#REF!</v>
      </c>
    </row>
    <row r="208" spans="1:4" hidden="1">
      <c r="A208" s="274" t="e">
        <f>+'RT (6)'!#REF!</f>
        <v>#REF!</v>
      </c>
      <c r="B208" s="274" t="e">
        <f>+'RT (6)'!#REF!</f>
        <v>#REF!</v>
      </c>
      <c r="C208" s="274" t="e">
        <f>+'RT (6)'!#REF!</f>
        <v>#REF!</v>
      </c>
      <c r="D208" s="274" t="e">
        <f>+'RT (6)'!#REF!</f>
        <v>#REF!</v>
      </c>
    </row>
    <row r="209" spans="1:4" hidden="1">
      <c r="A209" s="274" t="e">
        <f>+'RT (6)'!#REF!</f>
        <v>#REF!</v>
      </c>
      <c r="B209" s="274" t="e">
        <f>+'RT (6)'!#REF!</f>
        <v>#REF!</v>
      </c>
      <c r="C209" s="274" t="e">
        <f>+'RT (6)'!#REF!</f>
        <v>#REF!</v>
      </c>
      <c r="D209" s="274" t="e">
        <f>+'RT (6)'!#REF!</f>
        <v>#REF!</v>
      </c>
    </row>
    <row r="210" spans="1:4" hidden="1">
      <c r="A210" s="274" t="e">
        <f>+'RT (6)'!#REF!</f>
        <v>#REF!</v>
      </c>
      <c r="B210" s="274" t="e">
        <f>+'RT (6)'!#REF!</f>
        <v>#REF!</v>
      </c>
      <c r="C210" s="274" t="e">
        <f>+'RT (6)'!#REF!</f>
        <v>#REF!</v>
      </c>
      <c r="D210" s="274" t="e">
        <f>+'RT (6)'!#REF!</f>
        <v>#REF!</v>
      </c>
    </row>
    <row r="211" spans="1:4" hidden="1">
      <c r="A211" s="274" t="e">
        <f>+'RT (6)'!#REF!</f>
        <v>#REF!</v>
      </c>
      <c r="B211" s="274" t="e">
        <f>+'RT (6)'!#REF!</f>
        <v>#REF!</v>
      </c>
      <c r="C211" s="274" t="e">
        <f>+'RT (6)'!#REF!</f>
        <v>#REF!</v>
      </c>
      <c r="D211" s="274" t="e">
        <f>+'RT (6)'!#REF!</f>
        <v>#REF!</v>
      </c>
    </row>
    <row r="212" spans="1:4" hidden="1">
      <c r="A212" s="274" t="e">
        <f>+'RT (6)'!#REF!</f>
        <v>#REF!</v>
      </c>
      <c r="B212" s="274" t="e">
        <f>+'RT (6)'!#REF!</f>
        <v>#REF!</v>
      </c>
      <c r="C212" s="274" t="e">
        <f>+'RT (6)'!#REF!</f>
        <v>#REF!</v>
      </c>
      <c r="D212" s="274" t="e">
        <f>+'RT (6)'!#REF!</f>
        <v>#REF!</v>
      </c>
    </row>
    <row r="213" spans="1:4" hidden="1">
      <c r="A213" s="274" t="e">
        <f>+'RT (6)'!#REF!</f>
        <v>#REF!</v>
      </c>
      <c r="B213" s="274" t="e">
        <f>+'RT (6)'!#REF!</f>
        <v>#REF!</v>
      </c>
      <c r="C213" s="274" t="e">
        <f>+'RT (6)'!#REF!</f>
        <v>#REF!</v>
      </c>
      <c r="D213" s="274" t="e">
        <f>+'RT (6)'!#REF!</f>
        <v>#REF!</v>
      </c>
    </row>
    <row r="214" spans="1:4" hidden="1">
      <c r="A214" s="274" t="e">
        <f>+'RT (6)'!#REF!</f>
        <v>#REF!</v>
      </c>
      <c r="B214" s="274" t="e">
        <f>+'RT (6)'!#REF!</f>
        <v>#REF!</v>
      </c>
      <c r="C214" s="274" t="e">
        <f>+'RT (6)'!#REF!</f>
        <v>#REF!</v>
      </c>
      <c r="D214" s="274" t="e">
        <f>+'RT (6)'!#REF!</f>
        <v>#REF!</v>
      </c>
    </row>
    <row r="215" spans="1:4" hidden="1">
      <c r="A215" s="274" t="e">
        <f>+'RT (6)'!#REF!</f>
        <v>#REF!</v>
      </c>
      <c r="B215" s="274" t="e">
        <f>+'RT (6)'!#REF!</f>
        <v>#REF!</v>
      </c>
      <c r="C215" s="274" t="e">
        <f>+'RT (6)'!#REF!</f>
        <v>#REF!</v>
      </c>
      <c r="D215" s="274" t="e">
        <f>+'RT (6)'!#REF!</f>
        <v>#REF!</v>
      </c>
    </row>
    <row r="216" spans="1:4" hidden="1">
      <c r="A216" s="274" t="e">
        <f>+'RT (6)'!#REF!</f>
        <v>#REF!</v>
      </c>
      <c r="B216" s="274" t="e">
        <f>+'RT (6)'!#REF!</f>
        <v>#REF!</v>
      </c>
      <c r="C216" s="274" t="e">
        <f>+'RT (6)'!#REF!</f>
        <v>#REF!</v>
      </c>
      <c r="D216" s="274" t="e">
        <f>+'RT (6)'!#REF!</f>
        <v>#REF!</v>
      </c>
    </row>
    <row r="217" spans="1:4" hidden="1">
      <c r="A217" s="274" t="e">
        <f>+'RT (6)'!#REF!</f>
        <v>#REF!</v>
      </c>
      <c r="B217" s="274" t="e">
        <f>+'RT (6)'!#REF!</f>
        <v>#REF!</v>
      </c>
      <c r="C217" s="274" t="e">
        <f>+'RT (6)'!#REF!</f>
        <v>#REF!</v>
      </c>
      <c r="D217" s="274" t="e">
        <f>+'RT (6)'!#REF!</f>
        <v>#REF!</v>
      </c>
    </row>
    <row r="218" spans="1:4" hidden="1">
      <c r="A218" s="274" t="e">
        <f>+'RT (6)'!#REF!</f>
        <v>#REF!</v>
      </c>
      <c r="B218" s="274" t="e">
        <f>+'RT (6)'!#REF!</f>
        <v>#REF!</v>
      </c>
      <c r="C218" s="274" t="e">
        <f>+'RT (6)'!#REF!</f>
        <v>#REF!</v>
      </c>
      <c r="D218" s="274" t="e">
        <f>+'RT (6)'!#REF!</f>
        <v>#REF!</v>
      </c>
    </row>
    <row r="219" spans="1:4" hidden="1">
      <c r="A219" s="274" t="e">
        <f>+'RT (6)'!#REF!</f>
        <v>#REF!</v>
      </c>
      <c r="B219" s="274" t="e">
        <f>+'RT (6)'!#REF!</f>
        <v>#REF!</v>
      </c>
      <c r="C219" s="274" t="e">
        <f>+'RT (6)'!#REF!</f>
        <v>#REF!</v>
      </c>
      <c r="D219" s="274" t="e">
        <f>+'RT (6)'!#REF!</f>
        <v>#REF!</v>
      </c>
    </row>
    <row r="220" spans="1:4" hidden="1">
      <c r="A220" s="274" t="e">
        <f>+'RT (6)'!#REF!</f>
        <v>#REF!</v>
      </c>
      <c r="B220" s="274" t="e">
        <f>+'RT (6)'!#REF!</f>
        <v>#REF!</v>
      </c>
      <c r="C220" s="274" t="e">
        <f>+'RT (6)'!#REF!</f>
        <v>#REF!</v>
      </c>
      <c r="D220" s="274" t="e">
        <f>+'RT (6)'!#REF!</f>
        <v>#REF!</v>
      </c>
    </row>
    <row r="221" spans="1:4" hidden="1">
      <c r="A221" s="274" t="e">
        <f>+'RT (6)'!#REF!</f>
        <v>#REF!</v>
      </c>
      <c r="B221" s="274" t="e">
        <f>+'RT (6)'!#REF!</f>
        <v>#REF!</v>
      </c>
      <c r="C221" s="274" t="e">
        <f>+'RT (6)'!#REF!</f>
        <v>#REF!</v>
      </c>
      <c r="D221" s="274" t="e">
        <f>+'RT (6)'!#REF!</f>
        <v>#REF!</v>
      </c>
    </row>
    <row r="222" spans="1:4" hidden="1">
      <c r="A222" s="274" t="e">
        <f>+'RT (6)'!#REF!</f>
        <v>#REF!</v>
      </c>
      <c r="B222" s="274" t="e">
        <f>+'RT (6)'!#REF!</f>
        <v>#REF!</v>
      </c>
      <c r="C222" s="274" t="e">
        <f>+'RT (6)'!#REF!</f>
        <v>#REF!</v>
      </c>
      <c r="D222" s="274" t="e">
        <f>+'RT (6)'!#REF!</f>
        <v>#REF!</v>
      </c>
    </row>
    <row r="223" spans="1:4" hidden="1">
      <c r="A223" s="274" t="e">
        <f>+'RT (6)'!#REF!</f>
        <v>#REF!</v>
      </c>
      <c r="B223" s="274" t="e">
        <f>+'RT (6)'!#REF!</f>
        <v>#REF!</v>
      </c>
      <c r="C223" s="274" t="e">
        <f>+'RT (6)'!#REF!</f>
        <v>#REF!</v>
      </c>
      <c r="D223" s="274" t="e">
        <f>+'RT (6)'!#REF!</f>
        <v>#REF!</v>
      </c>
    </row>
    <row r="224" spans="1:4" hidden="1">
      <c r="A224" s="274" t="e">
        <f>+'RT (6)'!#REF!</f>
        <v>#REF!</v>
      </c>
      <c r="B224" s="274" t="e">
        <f>+'RT (6)'!#REF!</f>
        <v>#REF!</v>
      </c>
      <c r="C224" s="274" t="e">
        <f>+'RT (6)'!#REF!</f>
        <v>#REF!</v>
      </c>
      <c r="D224" s="274" t="e">
        <f>+'RT (6)'!#REF!</f>
        <v>#REF!</v>
      </c>
    </row>
    <row r="225" spans="1:4" hidden="1">
      <c r="A225" s="274" t="e">
        <f>+'RT (6)'!#REF!</f>
        <v>#REF!</v>
      </c>
      <c r="B225" s="274" t="e">
        <f>+'RT (6)'!#REF!</f>
        <v>#REF!</v>
      </c>
      <c r="C225" s="274" t="e">
        <f>+'RT (6)'!#REF!</f>
        <v>#REF!</v>
      </c>
      <c r="D225" s="274" t="e">
        <f>+'RT (6)'!#REF!</f>
        <v>#REF!</v>
      </c>
    </row>
    <row r="226" spans="1:4" hidden="1">
      <c r="A226" s="274" t="e">
        <f>+'RT (6)'!#REF!</f>
        <v>#REF!</v>
      </c>
      <c r="B226" s="274" t="e">
        <f>+'RT (6)'!#REF!</f>
        <v>#REF!</v>
      </c>
      <c r="C226" s="274" t="e">
        <f>+'RT (6)'!#REF!</f>
        <v>#REF!</v>
      </c>
      <c r="D226" s="274" t="e">
        <f>+'RT (6)'!#REF!</f>
        <v>#REF!</v>
      </c>
    </row>
    <row r="227" spans="1:4" hidden="1">
      <c r="A227" s="274" t="e">
        <f>+'RT (6)'!#REF!</f>
        <v>#REF!</v>
      </c>
      <c r="B227" s="274" t="e">
        <f>+'RT (6)'!#REF!</f>
        <v>#REF!</v>
      </c>
      <c r="C227" s="274" t="e">
        <f>+'RT (6)'!#REF!</f>
        <v>#REF!</v>
      </c>
      <c r="D227" s="274" t="e">
        <f>+'RT (6)'!#REF!</f>
        <v>#REF!</v>
      </c>
    </row>
    <row r="228" spans="1:4" hidden="1">
      <c r="A228" s="274" t="e">
        <f>+'RT (6)'!#REF!</f>
        <v>#REF!</v>
      </c>
      <c r="B228" s="274" t="e">
        <f>+'RT (6)'!#REF!</f>
        <v>#REF!</v>
      </c>
      <c r="C228" s="274" t="e">
        <f>+'RT (6)'!#REF!</f>
        <v>#REF!</v>
      </c>
      <c r="D228" s="274" t="e">
        <f>+'RT (6)'!#REF!</f>
        <v>#REF!</v>
      </c>
    </row>
    <row r="229" spans="1:4" hidden="1">
      <c r="A229" s="274" t="e">
        <f>+'RT (6)'!#REF!</f>
        <v>#REF!</v>
      </c>
      <c r="B229" s="274" t="e">
        <f>+'RT (6)'!#REF!</f>
        <v>#REF!</v>
      </c>
      <c r="C229" s="274" t="e">
        <f>+'RT (6)'!#REF!</f>
        <v>#REF!</v>
      </c>
      <c r="D229" s="274" t="e">
        <f>+'RT (6)'!#REF!</f>
        <v>#REF!</v>
      </c>
    </row>
    <row r="230" spans="1:4" hidden="1">
      <c r="A230" s="274" t="e">
        <f>+'RT (6)'!#REF!</f>
        <v>#REF!</v>
      </c>
      <c r="B230" s="274" t="e">
        <f>+'RT (6)'!#REF!</f>
        <v>#REF!</v>
      </c>
      <c r="C230" s="274" t="e">
        <f>+'RT (6)'!#REF!</f>
        <v>#REF!</v>
      </c>
      <c r="D230" s="274" t="e">
        <f>+'RT (6)'!#REF!</f>
        <v>#REF!</v>
      </c>
    </row>
    <row r="231" spans="1:4" hidden="1">
      <c r="A231" s="274" t="e">
        <f>+'RT (6)'!#REF!</f>
        <v>#REF!</v>
      </c>
      <c r="B231" s="274" t="e">
        <f>+'RT (6)'!#REF!</f>
        <v>#REF!</v>
      </c>
      <c r="C231" s="274" t="e">
        <f>+'RT (6)'!#REF!</f>
        <v>#REF!</v>
      </c>
      <c r="D231" s="274" t="e">
        <f>+'RT (6)'!#REF!</f>
        <v>#REF!</v>
      </c>
    </row>
    <row r="232" spans="1:4" hidden="1">
      <c r="A232" s="274" t="e">
        <f>+'RT (6)'!#REF!</f>
        <v>#REF!</v>
      </c>
      <c r="B232" s="274" t="e">
        <f>+'RT (6)'!#REF!</f>
        <v>#REF!</v>
      </c>
      <c r="C232" s="274" t="e">
        <f>+'RT (6)'!#REF!</f>
        <v>#REF!</v>
      </c>
      <c r="D232" s="274" t="e">
        <f>+'RT (6)'!#REF!</f>
        <v>#REF!</v>
      </c>
    </row>
    <row r="233" spans="1:4" hidden="1">
      <c r="A233" s="274" t="e">
        <f>+'RT (6)'!#REF!</f>
        <v>#REF!</v>
      </c>
      <c r="B233" s="274" t="e">
        <f>+'RT (6)'!#REF!</f>
        <v>#REF!</v>
      </c>
      <c r="C233" s="274" t="e">
        <f>+'RT (6)'!#REF!</f>
        <v>#REF!</v>
      </c>
      <c r="D233" s="274" t="e">
        <f>+'RT (6)'!#REF!</f>
        <v>#REF!</v>
      </c>
    </row>
    <row r="234" spans="1:4" hidden="1">
      <c r="A234" s="274" t="e">
        <f>+'RT (6)'!#REF!</f>
        <v>#REF!</v>
      </c>
      <c r="B234" s="274" t="e">
        <f>+'RT (6)'!#REF!</f>
        <v>#REF!</v>
      </c>
      <c r="C234" s="274" t="e">
        <f>+'RT (6)'!#REF!</f>
        <v>#REF!</v>
      </c>
      <c r="D234" s="274" t="e">
        <f>+'RT (6)'!#REF!</f>
        <v>#REF!</v>
      </c>
    </row>
    <row r="235" spans="1:4" hidden="1">
      <c r="A235" s="274" t="e">
        <f>+'RT (6)'!#REF!</f>
        <v>#REF!</v>
      </c>
      <c r="B235" s="274" t="e">
        <f>+'RT (6)'!#REF!</f>
        <v>#REF!</v>
      </c>
      <c r="C235" s="274" t="e">
        <f>+'RT (6)'!#REF!</f>
        <v>#REF!</v>
      </c>
      <c r="D235" s="274" t="e">
        <f>+'RT (6)'!#REF!</f>
        <v>#REF!</v>
      </c>
    </row>
    <row r="236" spans="1:4" hidden="1">
      <c r="A236" s="274" t="e">
        <f>+'RT (6)'!#REF!</f>
        <v>#REF!</v>
      </c>
      <c r="B236" s="274" t="e">
        <f>+'RT (6)'!#REF!</f>
        <v>#REF!</v>
      </c>
      <c r="C236" s="274" t="e">
        <f>+'RT (6)'!#REF!</f>
        <v>#REF!</v>
      </c>
      <c r="D236" s="274" t="e">
        <f>+'RT (6)'!#REF!</f>
        <v>#REF!</v>
      </c>
    </row>
    <row r="237" spans="1:4" hidden="1">
      <c r="A237" s="274" t="e">
        <f>+'RT (6)'!#REF!</f>
        <v>#REF!</v>
      </c>
      <c r="B237" s="274" t="e">
        <f>+'RT (6)'!#REF!</f>
        <v>#REF!</v>
      </c>
      <c r="C237" s="274" t="e">
        <f>+'RT (6)'!#REF!</f>
        <v>#REF!</v>
      </c>
      <c r="D237" s="274" t="e">
        <f>+'RT (6)'!#REF!</f>
        <v>#REF!</v>
      </c>
    </row>
    <row r="238" spans="1:4" hidden="1">
      <c r="A238" s="274" t="e">
        <f>+'RT (6)'!#REF!</f>
        <v>#REF!</v>
      </c>
      <c r="B238" s="274" t="e">
        <f>+'RT (6)'!#REF!</f>
        <v>#REF!</v>
      </c>
      <c r="C238" s="274" t="e">
        <f>+'RT (6)'!#REF!</f>
        <v>#REF!</v>
      </c>
      <c r="D238" s="274" t="e">
        <f>+'RT (6)'!#REF!</f>
        <v>#REF!</v>
      </c>
    </row>
    <row r="239" spans="1:4" hidden="1">
      <c r="A239" s="274" t="e">
        <f>+'RT (6)'!#REF!</f>
        <v>#REF!</v>
      </c>
      <c r="B239" s="274" t="e">
        <f>+'RT (6)'!#REF!</f>
        <v>#REF!</v>
      </c>
      <c r="C239" s="274" t="e">
        <f>+'RT (6)'!#REF!</f>
        <v>#REF!</v>
      </c>
      <c r="D239" s="274" t="e">
        <f>+'RT (6)'!#REF!</f>
        <v>#REF!</v>
      </c>
    </row>
    <row r="240" spans="1:4" hidden="1">
      <c r="A240" s="274" t="e">
        <f>+'RT (7)'!#REF!</f>
        <v>#REF!</v>
      </c>
      <c r="B240" s="274" t="e">
        <f>+'RT (7)'!#REF!</f>
        <v>#REF!</v>
      </c>
      <c r="C240" s="274" t="e">
        <f>+'RT (7)'!#REF!</f>
        <v>#REF!</v>
      </c>
      <c r="D240" s="274" t="e">
        <f>+'RT (7)'!#REF!</f>
        <v>#REF!</v>
      </c>
    </row>
    <row r="241" spans="1:4" hidden="1">
      <c r="A241" s="274" t="e">
        <f>+'RT (7)'!#REF!</f>
        <v>#REF!</v>
      </c>
      <c r="B241" s="274" t="e">
        <f>+'RT (7)'!#REF!</f>
        <v>#REF!</v>
      </c>
      <c r="C241" s="274" t="e">
        <f>+'RT (7)'!#REF!</f>
        <v>#REF!</v>
      </c>
      <c r="D241" s="274" t="e">
        <f>+'RT (7)'!#REF!</f>
        <v>#REF!</v>
      </c>
    </row>
    <row r="242" spans="1:4" hidden="1">
      <c r="A242" s="274" t="e">
        <f>+'RT (7)'!#REF!</f>
        <v>#REF!</v>
      </c>
      <c r="B242" s="274" t="e">
        <f>+'RT (7)'!#REF!</f>
        <v>#REF!</v>
      </c>
      <c r="C242" s="274" t="e">
        <f>+'RT (7)'!#REF!</f>
        <v>#REF!</v>
      </c>
      <c r="D242" s="274" t="e">
        <f>+'RT (7)'!#REF!</f>
        <v>#REF!</v>
      </c>
    </row>
    <row r="243" spans="1:4" hidden="1">
      <c r="A243" s="274" t="e">
        <f>+'RT (7)'!#REF!</f>
        <v>#REF!</v>
      </c>
      <c r="B243" s="274" t="e">
        <f>+'RT (7)'!#REF!</f>
        <v>#REF!</v>
      </c>
      <c r="C243" s="274" t="e">
        <f>+'RT (7)'!#REF!</f>
        <v>#REF!</v>
      </c>
      <c r="D243" s="274" t="e">
        <f>+'RT (7)'!#REF!</f>
        <v>#REF!</v>
      </c>
    </row>
    <row r="244" spans="1:4" hidden="1">
      <c r="A244" s="274" t="e">
        <f>+'RT (7)'!#REF!</f>
        <v>#REF!</v>
      </c>
      <c r="B244" s="274" t="e">
        <f>+'RT (7)'!#REF!</f>
        <v>#REF!</v>
      </c>
      <c r="C244" s="274" t="e">
        <f>+'RT (7)'!#REF!</f>
        <v>#REF!</v>
      </c>
      <c r="D244" s="274" t="e">
        <f>+'RT (7)'!#REF!</f>
        <v>#REF!</v>
      </c>
    </row>
    <row r="245" spans="1:4" hidden="1">
      <c r="A245" s="274" t="e">
        <f>+'RT (7)'!#REF!</f>
        <v>#REF!</v>
      </c>
      <c r="B245" s="274" t="e">
        <f>+'RT (7)'!#REF!</f>
        <v>#REF!</v>
      </c>
      <c r="C245" s="274" t="e">
        <f>+'RT (7)'!#REF!</f>
        <v>#REF!</v>
      </c>
      <c r="D245" s="274" t="e">
        <f>+'RT (7)'!#REF!</f>
        <v>#REF!</v>
      </c>
    </row>
    <row r="246" spans="1:4" hidden="1">
      <c r="A246" s="274" t="e">
        <f>+'RT (7)'!#REF!</f>
        <v>#REF!</v>
      </c>
      <c r="B246" s="274" t="e">
        <f>+'RT (7)'!#REF!</f>
        <v>#REF!</v>
      </c>
      <c r="C246" s="274" t="e">
        <f>+'RT (7)'!#REF!</f>
        <v>#REF!</v>
      </c>
      <c r="D246" s="274" t="e">
        <f>+'RT (7)'!#REF!</f>
        <v>#REF!</v>
      </c>
    </row>
    <row r="247" spans="1:4" hidden="1">
      <c r="A247" s="274" t="e">
        <f>+'RT (7)'!#REF!</f>
        <v>#REF!</v>
      </c>
      <c r="B247" s="274" t="e">
        <f>+'RT (7)'!#REF!</f>
        <v>#REF!</v>
      </c>
      <c r="C247" s="274" t="e">
        <f>+'RT (7)'!#REF!</f>
        <v>#REF!</v>
      </c>
      <c r="D247" s="274" t="e">
        <f>+'RT (7)'!#REF!</f>
        <v>#REF!</v>
      </c>
    </row>
    <row r="248" spans="1:4" hidden="1">
      <c r="A248" s="274" t="e">
        <f>+'RT (7)'!#REF!</f>
        <v>#REF!</v>
      </c>
      <c r="B248" s="274" t="e">
        <f>+'RT (7)'!#REF!</f>
        <v>#REF!</v>
      </c>
      <c r="C248" s="274" t="e">
        <f>+'RT (7)'!#REF!</f>
        <v>#REF!</v>
      </c>
      <c r="D248" s="274" t="e">
        <f>+'RT (7)'!#REF!</f>
        <v>#REF!</v>
      </c>
    </row>
    <row r="249" spans="1:4" hidden="1">
      <c r="A249" s="274" t="e">
        <f>+'RT (7)'!#REF!</f>
        <v>#REF!</v>
      </c>
      <c r="B249" s="274" t="e">
        <f>+'RT (7)'!#REF!</f>
        <v>#REF!</v>
      </c>
      <c r="C249" s="274" t="e">
        <f>+'RT (7)'!#REF!</f>
        <v>#REF!</v>
      </c>
      <c r="D249" s="274" t="e">
        <f>+'RT (7)'!#REF!</f>
        <v>#REF!</v>
      </c>
    </row>
    <row r="250" spans="1:4" hidden="1">
      <c r="A250" s="274" t="e">
        <f>+'RT (7)'!#REF!</f>
        <v>#REF!</v>
      </c>
      <c r="B250" s="274" t="e">
        <f>+'RT (7)'!#REF!</f>
        <v>#REF!</v>
      </c>
      <c r="C250" s="274" t="e">
        <f>+'RT (7)'!#REF!</f>
        <v>#REF!</v>
      </c>
      <c r="D250" s="274" t="e">
        <f>+'RT (7)'!#REF!</f>
        <v>#REF!</v>
      </c>
    </row>
    <row r="251" spans="1:4" hidden="1">
      <c r="A251" s="274" t="e">
        <f>+'RT (7)'!#REF!</f>
        <v>#REF!</v>
      </c>
      <c r="B251" s="274" t="e">
        <f>+'RT (7)'!#REF!</f>
        <v>#REF!</v>
      </c>
      <c r="C251" s="274" t="e">
        <f>+'RT (7)'!#REF!</f>
        <v>#REF!</v>
      </c>
      <c r="D251" s="274" t="e">
        <f>+'RT (7)'!#REF!</f>
        <v>#REF!</v>
      </c>
    </row>
    <row r="252" spans="1:4" hidden="1">
      <c r="A252" s="274" t="e">
        <f>+'RT (7)'!#REF!</f>
        <v>#REF!</v>
      </c>
      <c r="B252" s="274" t="e">
        <f>+'RT (7)'!#REF!</f>
        <v>#REF!</v>
      </c>
      <c r="C252" s="274" t="e">
        <f>+'RT (7)'!#REF!</f>
        <v>#REF!</v>
      </c>
      <c r="D252" s="274" t="e">
        <f>+'RT (7)'!#REF!</f>
        <v>#REF!</v>
      </c>
    </row>
    <row r="253" spans="1:4" hidden="1">
      <c r="A253" s="274" t="e">
        <f>+'RT (7)'!#REF!</f>
        <v>#REF!</v>
      </c>
      <c r="B253" s="274" t="e">
        <f>+'RT (7)'!#REF!</f>
        <v>#REF!</v>
      </c>
      <c r="C253" s="274" t="e">
        <f>+'RT (7)'!#REF!</f>
        <v>#REF!</v>
      </c>
      <c r="D253" s="274" t="e">
        <f>+'RT (7)'!#REF!</f>
        <v>#REF!</v>
      </c>
    </row>
    <row r="254" spans="1:4" hidden="1">
      <c r="A254" s="274" t="e">
        <f>+'RT (7)'!#REF!</f>
        <v>#REF!</v>
      </c>
      <c r="B254" s="274" t="e">
        <f>+'RT (7)'!#REF!</f>
        <v>#REF!</v>
      </c>
      <c r="C254" s="274" t="e">
        <f>+'RT (7)'!#REF!</f>
        <v>#REF!</v>
      </c>
      <c r="D254" s="274" t="e">
        <f>+'RT (7)'!#REF!</f>
        <v>#REF!</v>
      </c>
    </row>
    <row r="255" spans="1:4" hidden="1">
      <c r="A255" s="274" t="e">
        <f>+'RT (7)'!#REF!</f>
        <v>#REF!</v>
      </c>
      <c r="B255" s="274" t="e">
        <f>+'RT (7)'!#REF!</f>
        <v>#REF!</v>
      </c>
      <c r="C255" s="274" t="e">
        <f>+'RT (7)'!#REF!</f>
        <v>#REF!</v>
      </c>
      <c r="D255" s="274" t="e">
        <f>+'RT (7)'!#REF!</f>
        <v>#REF!</v>
      </c>
    </row>
    <row r="256" spans="1:4" hidden="1">
      <c r="A256" s="274" t="e">
        <f>+'RT (7)'!#REF!</f>
        <v>#REF!</v>
      </c>
      <c r="B256" s="274" t="e">
        <f>+'RT (7)'!#REF!</f>
        <v>#REF!</v>
      </c>
      <c r="C256" s="274" t="e">
        <f>+'RT (7)'!#REF!</f>
        <v>#REF!</v>
      </c>
      <c r="D256" s="274" t="e">
        <f>+'RT (7)'!#REF!</f>
        <v>#REF!</v>
      </c>
    </row>
    <row r="257" spans="1:4" hidden="1">
      <c r="A257" s="274" t="e">
        <f>+'RT (7)'!#REF!</f>
        <v>#REF!</v>
      </c>
      <c r="B257" s="274" t="e">
        <f>+'RT (7)'!#REF!</f>
        <v>#REF!</v>
      </c>
      <c r="C257" s="274" t="e">
        <f>+'RT (7)'!#REF!</f>
        <v>#REF!</v>
      </c>
      <c r="D257" s="274" t="e">
        <f>+'RT (7)'!#REF!</f>
        <v>#REF!</v>
      </c>
    </row>
    <row r="258" spans="1:4" hidden="1">
      <c r="A258" s="274" t="e">
        <f>+'RT (7)'!#REF!</f>
        <v>#REF!</v>
      </c>
      <c r="B258" s="274" t="e">
        <f>+'RT (7)'!#REF!</f>
        <v>#REF!</v>
      </c>
      <c r="C258" s="274" t="e">
        <f>+'RT (7)'!#REF!</f>
        <v>#REF!</v>
      </c>
      <c r="D258" s="274" t="e">
        <f>+'RT (7)'!#REF!</f>
        <v>#REF!</v>
      </c>
    </row>
    <row r="259" spans="1:4" hidden="1">
      <c r="A259" s="274" t="e">
        <f>+'RT (7)'!#REF!</f>
        <v>#REF!</v>
      </c>
      <c r="B259" s="274" t="e">
        <f>+'RT (7)'!#REF!</f>
        <v>#REF!</v>
      </c>
      <c r="C259" s="274" t="e">
        <f>+'RT (7)'!#REF!</f>
        <v>#REF!</v>
      </c>
      <c r="D259" s="274" t="e">
        <f>+'RT (7)'!#REF!</f>
        <v>#REF!</v>
      </c>
    </row>
    <row r="260" spans="1:4" hidden="1">
      <c r="A260" s="274" t="e">
        <f>+'RT (7)'!#REF!</f>
        <v>#REF!</v>
      </c>
      <c r="B260" s="274" t="e">
        <f>+'RT (7)'!#REF!</f>
        <v>#REF!</v>
      </c>
      <c r="C260" s="274" t="e">
        <f>+'RT (7)'!#REF!</f>
        <v>#REF!</v>
      </c>
      <c r="D260" s="274" t="e">
        <f>+'RT (7)'!#REF!</f>
        <v>#REF!</v>
      </c>
    </row>
    <row r="261" spans="1:4" hidden="1">
      <c r="A261" s="274" t="e">
        <f>+'RT (7)'!#REF!</f>
        <v>#REF!</v>
      </c>
      <c r="B261" s="274" t="e">
        <f>+'RT (7)'!#REF!</f>
        <v>#REF!</v>
      </c>
      <c r="C261" s="274" t="e">
        <f>+'RT (7)'!#REF!</f>
        <v>#REF!</v>
      </c>
      <c r="D261" s="274" t="e">
        <f>+'RT (7)'!#REF!</f>
        <v>#REF!</v>
      </c>
    </row>
    <row r="262" spans="1:4" hidden="1">
      <c r="A262" s="274" t="e">
        <f>+'RT (7)'!#REF!</f>
        <v>#REF!</v>
      </c>
      <c r="B262" s="274" t="e">
        <f>+'RT (7)'!#REF!</f>
        <v>#REF!</v>
      </c>
      <c r="C262" s="274" t="e">
        <f>+'RT (7)'!#REF!</f>
        <v>#REF!</v>
      </c>
      <c r="D262" s="274" t="e">
        <f>+'RT (7)'!#REF!</f>
        <v>#REF!</v>
      </c>
    </row>
    <row r="263" spans="1:4" hidden="1">
      <c r="A263" s="274" t="e">
        <f>+'RT (7)'!#REF!</f>
        <v>#REF!</v>
      </c>
      <c r="B263" s="274" t="e">
        <f>+'RT (7)'!#REF!</f>
        <v>#REF!</v>
      </c>
      <c r="C263" s="274" t="e">
        <f>+'RT (7)'!#REF!</f>
        <v>#REF!</v>
      </c>
      <c r="D263" s="274" t="e">
        <f>+'RT (7)'!#REF!</f>
        <v>#REF!</v>
      </c>
    </row>
    <row r="264" spans="1:4" hidden="1">
      <c r="A264" s="274" t="e">
        <f>+'RT (7)'!#REF!</f>
        <v>#REF!</v>
      </c>
      <c r="B264" s="274" t="e">
        <f>+'RT (7)'!#REF!</f>
        <v>#REF!</v>
      </c>
      <c r="C264" s="274" t="e">
        <f>+'RT (7)'!#REF!</f>
        <v>#REF!</v>
      </c>
      <c r="D264" s="274" t="e">
        <f>+'RT (7)'!#REF!</f>
        <v>#REF!</v>
      </c>
    </row>
    <row r="265" spans="1:4" hidden="1">
      <c r="A265" s="274" t="e">
        <f>+'RT (7)'!#REF!</f>
        <v>#REF!</v>
      </c>
      <c r="B265" s="274" t="e">
        <f>+'RT (7)'!#REF!</f>
        <v>#REF!</v>
      </c>
      <c r="C265" s="274" t="e">
        <f>+'RT (7)'!#REF!</f>
        <v>#REF!</v>
      </c>
      <c r="D265" s="274" t="e">
        <f>+'RT (7)'!#REF!</f>
        <v>#REF!</v>
      </c>
    </row>
    <row r="266" spans="1:4" hidden="1">
      <c r="A266" s="274" t="e">
        <f>+'RT (7)'!#REF!</f>
        <v>#REF!</v>
      </c>
      <c r="B266" s="274" t="e">
        <f>+'RT (7)'!#REF!</f>
        <v>#REF!</v>
      </c>
      <c r="C266" s="274" t="e">
        <f>+'RT (7)'!#REF!</f>
        <v>#REF!</v>
      </c>
      <c r="D266" s="274" t="e">
        <f>+'RT (7)'!#REF!</f>
        <v>#REF!</v>
      </c>
    </row>
    <row r="267" spans="1:4" hidden="1">
      <c r="A267" s="274" t="e">
        <f>+'RT (7)'!#REF!</f>
        <v>#REF!</v>
      </c>
      <c r="B267" s="274" t="e">
        <f>+'RT (7)'!#REF!</f>
        <v>#REF!</v>
      </c>
      <c r="C267" s="274" t="e">
        <f>+'RT (7)'!#REF!</f>
        <v>#REF!</v>
      </c>
      <c r="D267" s="274" t="e">
        <f>+'RT (7)'!#REF!</f>
        <v>#REF!</v>
      </c>
    </row>
    <row r="268" spans="1:4" hidden="1">
      <c r="A268" s="274" t="e">
        <f>+'RT (7)'!#REF!</f>
        <v>#REF!</v>
      </c>
      <c r="B268" s="274" t="e">
        <f>+'RT (7)'!#REF!</f>
        <v>#REF!</v>
      </c>
      <c r="C268" s="274" t="e">
        <f>+'RT (7)'!#REF!</f>
        <v>#REF!</v>
      </c>
      <c r="D268" s="274" t="e">
        <f>+'RT (7)'!#REF!</f>
        <v>#REF!</v>
      </c>
    </row>
    <row r="269" spans="1:4" hidden="1">
      <c r="A269" s="274" t="e">
        <f>+'RT (7)'!#REF!</f>
        <v>#REF!</v>
      </c>
      <c r="B269" s="274" t="e">
        <f>+'RT (7)'!#REF!</f>
        <v>#REF!</v>
      </c>
      <c r="C269" s="274" t="e">
        <f>+'RT (7)'!#REF!</f>
        <v>#REF!</v>
      </c>
      <c r="D269" s="274" t="e">
        <f>+'RT (7)'!#REF!</f>
        <v>#REF!</v>
      </c>
    </row>
    <row r="270" spans="1:4" hidden="1">
      <c r="A270" s="274" t="e">
        <f>+'RT (7)'!#REF!</f>
        <v>#REF!</v>
      </c>
      <c r="B270" s="274" t="e">
        <f>+'RT (7)'!#REF!</f>
        <v>#REF!</v>
      </c>
      <c r="C270" s="274" t="e">
        <f>+'RT (7)'!#REF!</f>
        <v>#REF!</v>
      </c>
      <c r="D270" s="274" t="e">
        <f>+'RT (7)'!#REF!</f>
        <v>#REF!</v>
      </c>
    </row>
    <row r="271" spans="1:4" hidden="1">
      <c r="A271" s="274" t="e">
        <f>+'RT (7)'!#REF!</f>
        <v>#REF!</v>
      </c>
      <c r="B271" s="274" t="e">
        <f>+'RT (7)'!#REF!</f>
        <v>#REF!</v>
      </c>
      <c r="C271" s="274" t="e">
        <f>+'RT (7)'!#REF!</f>
        <v>#REF!</v>
      </c>
      <c r="D271" s="274" t="e">
        <f>+'RT (7)'!#REF!</f>
        <v>#REF!</v>
      </c>
    </row>
    <row r="272" spans="1:4" hidden="1">
      <c r="A272" s="274" t="e">
        <f>+'RT (7)'!#REF!</f>
        <v>#REF!</v>
      </c>
      <c r="B272" s="274" t="e">
        <f>+'RT (7)'!#REF!</f>
        <v>#REF!</v>
      </c>
      <c r="C272" s="274" t="e">
        <f>+'RT (7)'!#REF!</f>
        <v>#REF!</v>
      </c>
      <c r="D272" s="274" t="e">
        <f>+'RT (7)'!#REF!</f>
        <v>#REF!</v>
      </c>
    </row>
    <row r="273" spans="1:4" hidden="1">
      <c r="A273" s="274" t="e">
        <f>+'RT (7)'!#REF!</f>
        <v>#REF!</v>
      </c>
      <c r="B273" s="274" t="e">
        <f>+'RT (7)'!#REF!</f>
        <v>#REF!</v>
      </c>
      <c r="C273" s="274" t="e">
        <f>+'RT (7)'!#REF!</f>
        <v>#REF!</v>
      </c>
      <c r="D273" s="274" t="e">
        <f>+'RT (7)'!#REF!</f>
        <v>#REF!</v>
      </c>
    </row>
    <row r="274" spans="1:4" hidden="1">
      <c r="A274" s="274" t="e">
        <f>+'RT (7)'!#REF!</f>
        <v>#REF!</v>
      </c>
      <c r="B274" s="274" t="e">
        <f>+'RT (7)'!#REF!</f>
        <v>#REF!</v>
      </c>
      <c r="C274" s="274" t="e">
        <f>+'RT (7)'!#REF!</f>
        <v>#REF!</v>
      </c>
      <c r="D274" s="274" t="e">
        <f>+'RT (7)'!#REF!</f>
        <v>#REF!</v>
      </c>
    </row>
    <row r="275" spans="1:4" hidden="1">
      <c r="A275" s="274" t="e">
        <f>+'RT (7)'!#REF!</f>
        <v>#REF!</v>
      </c>
      <c r="B275" s="274" t="e">
        <f>+'RT (7)'!#REF!</f>
        <v>#REF!</v>
      </c>
      <c r="C275" s="274" t="e">
        <f>+'RT (7)'!#REF!</f>
        <v>#REF!</v>
      </c>
      <c r="D275" s="274" t="e">
        <f>+'RT (7)'!#REF!</f>
        <v>#REF!</v>
      </c>
    </row>
    <row r="276" spans="1:4" hidden="1">
      <c r="A276" s="274" t="e">
        <f>+'RT (7)'!#REF!</f>
        <v>#REF!</v>
      </c>
      <c r="B276" s="274" t="e">
        <f>+'RT (7)'!#REF!</f>
        <v>#REF!</v>
      </c>
      <c r="C276" s="274" t="e">
        <f>+'RT (7)'!#REF!</f>
        <v>#REF!</v>
      </c>
      <c r="D276" s="274" t="e">
        <f>+'RT (7)'!#REF!</f>
        <v>#REF!</v>
      </c>
    </row>
    <row r="277" spans="1:4" hidden="1">
      <c r="A277" s="274" t="e">
        <f>+'RT (7)'!#REF!</f>
        <v>#REF!</v>
      </c>
      <c r="B277" s="274" t="e">
        <f>+'RT (7)'!#REF!</f>
        <v>#REF!</v>
      </c>
      <c r="C277" s="274" t="e">
        <f>+'RT (7)'!#REF!</f>
        <v>#REF!</v>
      </c>
      <c r="D277" s="274" t="e">
        <f>+'RT (7)'!#REF!</f>
        <v>#REF!</v>
      </c>
    </row>
    <row r="278" spans="1:4" hidden="1">
      <c r="A278" s="274" t="e">
        <f>+'RT (7)'!#REF!</f>
        <v>#REF!</v>
      </c>
      <c r="B278" s="274" t="e">
        <f>+'RT (7)'!#REF!</f>
        <v>#REF!</v>
      </c>
      <c r="C278" s="274" t="e">
        <f>+'RT (7)'!#REF!</f>
        <v>#REF!</v>
      </c>
      <c r="D278" s="274" t="e">
        <f>+'RT (7)'!#REF!</f>
        <v>#REF!</v>
      </c>
    </row>
    <row r="279" spans="1:4" hidden="1">
      <c r="A279" s="274" t="e">
        <f>+'RT (7)'!#REF!</f>
        <v>#REF!</v>
      </c>
      <c r="B279" s="274" t="e">
        <f>+'RT (7)'!#REF!</f>
        <v>#REF!</v>
      </c>
      <c r="C279" s="274" t="e">
        <f>+'RT (7)'!#REF!</f>
        <v>#REF!</v>
      </c>
      <c r="D279" s="274" t="e">
        <f>+'RT (7)'!#REF!</f>
        <v>#REF!</v>
      </c>
    </row>
    <row r="280" spans="1:4" hidden="1">
      <c r="A280" s="274" t="e">
        <f>+'RT (7)'!#REF!</f>
        <v>#REF!</v>
      </c>
      <c r="B280" s="274" t="e">
        <f>+'RT (7)'!#REF!</f>
        <v>#REF!</v>
      </c>
      <c r="C280" s="274" t="e">
        <f>+'RT (7)'!#REF!</f>
        <v>#REF!</v>
      </c>
      <c r="D280" s="274" t="e">
        <f>+'RT (7)'!#REF!</f>
        <v>#REF!</v>
      </c>
    </row>
    <row r="281" spans="1:4" hidden="1">
      <c r="A281" s="274" t="e">
        <f>+'RT (7)'!#REF!</f>
        <v>#REF!</v>
      </c>
      <c r="B281" s="274" t="e">
        <f>+'RT (7)'!#REF!</f>
        <v>#REF!</v>
      </c>
      <c r="C281" s="274" t="e">
        <f>+'RT (7)'!#REF!</f>
        <v>#REF!</v>
      </c>
      <c r="D281" s="274" t="e">
        <f>+'RT (7)'!#REF!</f>
        <v>#REF!</v>
      </c>
    </row>
    <row r="282" spans="1:4" hidden="1">
      <c r="A282" s="274" t="e">
        <f>+'RT (7)'!#REF!</f>
        <v>#REF!</v>
      </c>
      <c r="B282" s="274" t="e">
        <f>+'RT (7)'!#REF!</f>
        <v>#REF!</v>
      </c>
      <c r="C282" s="274" t="e">
        <f>+'RT (7)'!#REF!</f>
        <v>#REF!</v>
      </c>
      <c r="D282" s="274" t="e">
        <f>+'RT (7)'!#REF!</f>
        <v>#REF!</v>
      </c>
    </row>
    <row r="283" spans="1:4" hidden="1">
      <c r="A283" s="274" t="e">
        <f>+'RT (7)'!#REF!</f>
        <v>#REF!</v>
      </c>
      <c r="B283" s="274" t="e">
        <f>+'RT (7)'!#REF!</f>
        <v>#REF!</v>
      </c>
      <c r="C283" s="274" t="e">
        <f>+'RT (7)'!#REF!</f>
        <v>#REF!</v>
      </c>
      <c r="D283" s="274" t="e">
        <f>+'RT (7)'!#REF!</f>
        <v>#REF!</v>
      </c>
    </row>
    <row r="284" spans="1:4" hidden="1">
      <c r="A284" s="274" t="e">
        <f>+'RT (7)'!#REF!</f>
        <v>#REF!</v>
      </c>
      <c r="B284" s="274" t="e">
        <f>+'RT (7)'!#REF!</f>
        <v>#REF!</v>
      </c>
      <c r="C284" s="274" t="e">
        <f>+'RT (7)'!#REF!</f>
        <v>#REF!</v>
      </c>
      <c r="D284" s="274" t="e">
        <f>+'RT (7)'!#REF!</f>
        <v>#REF!</v>
      </c>
    </row>
    <row r="285" spans="1:4" hidden="1">
      <c r="A285" s="274" t="e">
        <f>+'RT (7)'!#REF!</f>
        <v>#REF!</v>
      </c>
      <c r="B285" s="274" t="e">
        <f>+'RT (7)'!#REF!</f>
        <v>#REF!</v>
      </c>
      <c r="C285" s="274" t="e">
        <f>+'RT (7)'!#REF!</f>
        <v>#REF!</v>
      </c>
      <c r="D285" s="274" t="e">
        <f>+'RT (7)'!#REF!</f>
        <v>#REF!</v>
      </c>
    </row>
    <row r="286" spans="1:4" hidden="1">
      <c r="A286" s="274" t="e">
        <f>+'RT (7)'!#REF!</f>
        <v>#REF!</v>
      </c>
      <c r="B286" s="274" t="e">
        <f>+'RT (7)'!#REF!</f>
        <v>#REF!</v>
      </c>
      <c r="C286" s="274" t="e">
        <f>+'RT (7)'!#REF!</f>
        <v>#REF!</v>
      </c>
      <c r="D286" s="274" t="e">
        <f>+'RT (7)'!#REF!</f>
        <v>#REF!</v>
      </c>
    </row>
    <row r="287" spans="1:4" hidden="1">
      <c r="A287" s="274" t="e">
        <f>+'RT (7)'!#REF!</f>
        <v>#REF!</v>
      </c>
      <c r="B287" s="274" t="e">
        <f>+'RT (7)'!#REF!</f>
        <v>#REF!</v>
      </c>
      <c r="C287" s="274" t="e">
        <f>+'RT (7)'!#REF!</f>
        <v>#REF!</v>
      </c>
      <c r="D287" s="274" t="e">
        <f>+'RT (7)'!#REF!</f>
        <v>#REF!</v>
      </c>
    </row>
    <row r="288" spans="1:4" hidden="1">
      <c r="A288" s="274" t="e">
        <f>+'RT (7)'!#REF!</f>
        <v>#REF!</v>
      </c>
      <c r="B288" s="274" t="e">
        <f>+'RT (7)'!#REF!</f>
        <v>#REF!</v>
      </c>
      <c r="C288" s="274" t="e">
        <f>+'RT (7)'!#REF!</f>
        <v>#REF!</v>
      </c>
      <c r="D288" s="274" t="e">
        <f>+'RT (7)'!#REF!</f>
        <v>#REF!</v>
      </c>
    </row>
    <row r="289" spans="1:4" hidden="1">
      <c r="A289" s="274" t="e">
        <f>+'RT (7)'!#REF!</f>
        <v>#REF!</v>
      </c>
      <c r="B289" s="274" t="e">
        <f>+'RT (7)'!#REF!</f>
        <v>#REF!</v>
      </c>
      <c r="C289" s="274" t="e">
        <f>+'RT (7)'!#REF!</f>
        <v>#REF!</v>
      </c>
      <c r="D289" s="274" t="e">
        <f>+'RT (7)'!#REF!</f>
        <v>#REF!</v>
      </c>
    </row>
    <row r="290" spans="1:4" hidden="1">
      <c r="A290" s="274" t="e">
        <f>+'RT (7)'!#REF!</f>
        <v>#REF!</v>
      </c>
      <c r="B290" s="274" t="e">
        <f>+'RT (7)'!#REF!</f>
        <v>#REF!</v>
      </c>
      <c r="C290" s="274" t="e">
        <f>+'RT (7)'!#REF!</f>
        <v>#REF!</v>
      </c>
      <c r="D290" s="274" t="e">
        <f>+'RT (7)'!#REF!</f>
        <v>#REF!</v>
      </c>
    </row>
    <row r="291" spans="1:4" hidden="1">
      <c r="A291" s="274" t="e">
        <f>+'RT (7)'!#REF!</f>
        <v>#REF!</v>
      </c>
      <c r="B291" s="274" t="e">
        <f>+'RT (7)'!#REF!</f>
        <v>#REF!</v>
      </c>
      <c r="C291" s="274" t="e">
        <f>+'RT (7)'!#REF!</f>
        <v>#REF!</v>
      </c>
      <c r="D291" s="274" t="e">
        <f>+'RT (7)'!#REF!</f>
        <v>#REF!</v>
      </c>
    </row>
    <row r="292" spans="1:4" hidden="1">
      <c r="A292" s="274" t="e">
        <f>+'RT (7)'!#REF!</f>
        <v>#REF!</v>
      </c>
      <c r="B292" s="274" t="e">
        <f>+'RT (7)'!#REF!</f>
        <v>#REF!</v>
      </c>
      <c r="C292" s="274" t="e">
        <f>+'RT (7)'!#REF!</f>
        <v>#REF!</v>
      </c>
      <c r="D292" s="274" t="e">
        <f>+'RT (7)'!#REF!</f>
        <v>#REF!</v>
      </c>
    </row>
    <row r="293" spans="1:4" hidden="1">
      <c r="A293" s="274" t="e">
        <f>+'RT (7)'!#REF!</f>
        <v>#REF!</v>
      </c>
      <c r="B293" s="274" t="e">
        <f>+'RT (7)'!#REF!</f>
        <v>#REF!</v>
      </c>
      <c r="C293" s="274" t="e">
        <f>+'RT (7)'!#REF!</f>
        <v>#REF!</v>
      </c>
      <c r="D293" s="274" t="e">
        <f>+'RT (7)'!#REF!</f>
        <v>#REF!</v>
      </c>
    </row>
    <row r="294" spans="1:4" hidden="1">
      <c r="A294" s="274" t="e">
        <f>+'RT (7)'!#REF!</f>
        <v>#REF!</v>
      </c>
      <c r="B294" s="274" t="e">
        <f>+'RT (7)'!#REF!</f>
        <v>#REF!</v>
      </c>
      <c r="C294" s="274" t="e">
        <f>+'RT (7)'!#REF!</f>
        <v>#REF!</v>
      </c>
      <c r="D294" s="274" t="e">
        <f>+'RT (7)'!#REF!</f>
        <v>#REF!</v>
      </c>
    </row>
    <row r="295" spans="1:4" hidden="1">
      <c r="A295" s="274" t="e">
        <f>+'RT (7)'!#REF!</f>
        <v>#REF!</v>
      </c>
      <c r="B295" s="274" t="e">
        <f>+'RT (7)'!#REF!</f>
        <v>#REF!</v>
      </c>
      <c r="C295" s="274" t="e">
        <f>+'RT (7)'!#REF!</f>
        <v>#REF!</v>
      </c>
      <c r="D295" s="274" t="e">
        <f>+'RT (7)'!#REF!</f>
        <v>#REF!</v>
      </c>
    </row>
    <row r="296" spans="1:4" hidden="1">
      <c r="A296" s="274" t="e">
        <f>+'RT (8)'!#REF!</f>
        <v>#REF!</v>
      </c>
      <c r="B296" s="274" t="e">
        <f>+'RT (8)'!#REF!</f>
        <v>#REF!</v>
      </c>
      <c r="C296" s="274" t="e">
        <f>+'RT (8)'!#REF!</f>
        <v>#REF!</v>
      </c>
      <c r="D296" s="274" t="e">
        <f>+'RT (8)'!#REF!</f>
        <v>#REF!</v>
      </c>
    </row>
    <row r="297" spans="1:4" hidden="1">
      <c r="A297" s="274" t="e">
        <f>+'RT (8)'!#REF!</f>
        <v>#REF!</v>
      </c>
      <c r="B297" s="274" t="e">
        <f>+'RT (8)'!#REF!</f>
        <v>#REF!</v>
      </c>
      <c r="C297" s="274" t="e">
        <f>+'RT (8)'!#REF!</f>
        <v>#REF!</v>
      </c>
      <c r="D297" s="274" t="e">
        <f>+'RT (8)'!#REF!</f>
        <v>#REF!</v>
      </c>
    </row>
    <row r="298" spans="1:4" hidden="1">
      <c r="A298" s="274" t="e">
        <f>+'RT (8)'!#REF!</f>
        <v>#REF!</v>
      </c>
      <c r="B298" s="274" t="e">
        <f>+'RT (8)'!#REF!</f>
        <v>#REF!</v>
      </c>
      <c r="C298" s="274" t="e">
        <f>+'RT (8)'!#REF!</f>
        <v>#REF!</v>
      </c>
      <c r="D298" s="274" t="e">
        <f>+'RT (8)'!#REF!</f>
        <v>#REF!</v>
      </c>
    </row>
    <row r="299" spans="1:4" hidden="1">
      <c r="A299" s="274" t="e">
        <f>+'RT (8)'!#REF!</f>
        <v>#REF!</v>
      </c>
      <c r="B299" s="274" t="e">
        <f>+'RT (8)'!#REF!</f>
        <v>#REF!</v>
      </c>
      <c r="C299" s="274" t="e">
        <f>+'RT (8)'!#REF!</f>
        <v>#REF!</v>
      </c>
      <c r="D299" s="274" t="e">
        <f>+'RT (8)'!#REF!</f>
        <v>#REF!</v>
      </c>
    </row>
    <row r="300" spans="1:4" hidden="1">
      <c r="A300" s="274" t="e">
        <f>+'RT (8)'!#REF!</f>
        <v>#REF!</v>
      </c>
      <c r="B300" s="274" t="e">
        <f>+'RT (8)'!#REF!</f>
        <v>#REF!</v>
      </c>
      <c r="C300" s="274" t="e">
        <f>+'RT (8)'!#REF!</f>
        <v>#REF!</v>
      </c>
      <c r="D300" s="274" t="e">
        <f>+'RT (8)'!#REF!</f>
        <v>#REF!</v>
      </c>
    </row>
    <row r="301" spans="1:4" hidden="1">
      <c r="A301" s="274" t="e">
        <f>+'RT (8)'!#REF!</f>
        <v>#REF!</v>
      </c>
      <c r="B301" s="274" t="e">
        <f>+'RT (8)'!#REF!</f>
        <v>#REF!</v>
      </c>
      <c r="C301" s="274" t="e">
        <f>+'RT (8)'!#REF!</f>
        <v>#REF!</v>
      </c>
      <c r="D301" s="274" t="e">
        <f>+'RT (8)'!#REF!</f>
        <v>#REF!</v>
      </c>
    </row>
    <row r="302" spans="1:4" hidden="1">
      <c r="A302" s="274" t="e">
        <f>+'RT (8)'!#REF!</f>
        <v>#REF!</v>
      </c>
      <c r="B302" s="274" t="e">
        <f>+'RT (8)'!#REF!</f>
        <v>#REF!</v>
      </c>
      <c r="C302" s="274" t="e">
        <f>+'RT (8)'!#REF!</f>
        <v>#REF!</v>
      </c>
      <c r="D302" s="274" t="e">
        <f>+'RT (8)'!#REF!</f>
        <v>#REF!</v>
      </c>
    </row>
    <row r="303" spans="1:4" hidden="1">
      <c r="A303" s="274" t="e">
        <f>+'RT (8)'!#REF!</f>
        <v>#REF!</v>
      </c>
      <c r="B303" s="274" t="e">
        <f>+'RT (8)'!#REF!</f>
        <v>#REF!</v>
      </c>
      <c r="C303" s="274" t="e">
        <f>+'RT (8)'!#REF!</f>
        <v>#REF!</v>
      </c>
      <c r="D303" s="274" t="e">
        <f>+'RT (8)'!#REF!</f>
        <v>#REF!</v>
      </c>
    </row>
    <row r="304" spans="1:4" hidden="1">
      <c r="A304" s="274" t="e">
        <f>+'RT (8)'!#REF!</f>
        <v>#REF!</v>
      </c>
      <c r="B304" s="274" t="e">
        <f>+'RT (8)'!#REF!</f>
        <v>#REF!</v>
      </c>
      <c r="C304" s="274" t="e">
        <f>+'RT (8)'!#REF!</f>
        <v>#REF!</v>
      </c>
      <c r="D304" s="274" t="e">
        <f>+'RT (8)'!#REF!</f>
        <v>#REF!</v>
      </c>
    </row>
    <row r="305" spans="1:4" hidden="1">
      <c r="A305" s="274" t="e">
        <f>+'RT (8)'!#REF!</f>
        <v>#REF!</v>
      </c>
      <c r="B305" s="274" t="e">
        <f>+'RT (8)'!#REF!</f>
        <v>#REF!</v>
      </c>
      <c r="C305" s="274" t="e">
        <f>+'RT (8)'!#REF!</f>
        <v>#REF!</v>
      </c>
      <c r="D305" s="274" t="e">
        <f>+'RT (8)'!#REF!</f>
        <v>#REF!</v>
      </c>
    </row>
    <row r="306" spans="1:4" hidden="1">
      <c r="A306" s="274" t="e">
        <f>+'RT (8)'!#REF!</f>
        <v>#REF!</v>
      </c>
      <c r="B306" s="274" t="e">
        <f>+'RT (8)'!#REF!</f>
        <v>#REF!</v>
      </c>
      <c r="C306" s="274" t="e">
        <f>+'RT (8)'!#REF!</f>
        <v>#REF!</v>
      </c>
      <c r="D306" s="274" t="e">
        <f>+'RT (8)'!#REF!</f>
        <v>#REF!</v>
      </c>
    </row>
    <row r="307" spans="1:4" hidden="1">
      <c r="A307" s="274" t="e">
        <f>+'RT (8)'!#REF!</f>
        <v>#REF!</v>
      </c>
      <c r="B307" s="274" t="e">
        <f>+'RT (8)'!#REF!</f>
        <v>#REF!</v>
      </c>
      <c r="C307" s="274" t="e">
        <f>+'RT (8)'!#REF!</f>
        <v>#REF!</v>
      </c>
      <c r="D307" s="274" t="e">
        <f>+'RT (8)'!#REF!</f>
        <v>#REF!</v>
      </c>
    </row>
    <row r="308" spans="1:4" hidden="1">
      <c r="A308" s="274" t="e">
        <f>+'RT (8)'!#REF!</f>
        <v>#REF!</v>
      </c>
      <c r="B308" s="274" t="e">
        <f>+'RT (8)'!#REF!</f>
        <v>#REF!</v>
      </c>
      <c r="C308" s="274" t="e">
        <f>+'RT (8)'!#REF!</f>
        <v>#REF!</v>
      </c>
      <c r="D308" s="274" t="e">
        <f>+'RT (8)'!#REF!</f>
        <v>#REF!</v>
      </c>
    </row>
    <row r="309" spans="1:4" hidden="1">
      <c r="A309" s="274" t="e">
        <f>+'RT (8)'!#REF!</f>
        <v>#REF!</v>
      </c>
      <c r="B309" s="274" t="e">
        <f>+'RT (8)'!#REF!</f>
        <v>#REF!</v>
      </c>
      <c r="C309" s="274" t="e">
        <f>+'RT (8)'!#REF!</f>
        <v>#REF!</v>
      </c>
      <c r="D309" s="274" t="e">
        <f>+'RT (8)'!#REF!</f>
        <v>#REF!</v>
      </c>
    </row>
    <row r="310" spans="1:4" hidden="1">
      <c r="A310" s="274" t="e">
        <f>+'RT (8)'!#REF!</f>
        <v>#REF!</v>
      </c>
      <c r="B310" s="274" t="e">
        <f>+'RT (8)'!#REF!</f>
        <v>#REF!</v>
      </c>
      <c r="C310" s="274" t="e">
        <f>+'RT (8)'!#REF!</f>
        <v>#REF!</v>
      </c>
      <c r="D310" s="274" t="e">
        <f>+'RT (8)'!#REF!</f>
        <v>#REF!</v>
      </c>
    </row>
    <row r="311" spans="1:4" hidden="1">
      <c r="A311" s="274" t="e">
        <f>+'RT (8)'!#REF!</f>
        <v>#REF!</v>
      </c>
      <c r="B311" s="274" t="e">
        <f>+'RT (8)'!#REF!</f>
        <v>#REF!</v>
      </c>
      <c r="C311" s="274" t="e">
        <f>+'RT (8)'!#REF!</f>
        <v>#REF!</v>
      </c>
      <c r="D311" s="274" t="e">
        <f>+'RT (8)'!#REF!</f>
        <v>#REF!</v>
      </c>
    </row>
    <row r="312" spans="1:4" hidden="1">
      <c r="A312" s="274" t="e">
        <f>+'RT (8)'!#REF!</f>
        <v>#REF!</v>
      </c>
      <c r="B312" s="274" t="e">
        <f>+'RT (8)'!#REF!</f>
        <v>#REF!</v>
      </c>
      <c r="C312" s="274" t="e">
        <f>+'RT (8)'!#REF!</f>
        <v>#REF!</v>
      </c>
      <c r="D312" s="274" t="e">
        <f>+'RT (8)'!#REF!</f>
        <v>#REF!</v>
      </c>
    </row>
    <row r="313" spans="1:4" hidden="1">
      <c r="A313" s="274" t="e">
        <f>+'RT (8)'!#REF!</f>
        <v>#REF!</v>
      </c>
      <c r="B313" s="274" t="e">
        <f>+'RT (8)'!#REF!</f>
        <v>#REF!</v>
      </c>
      <c r="C313" s="274" t="e">
        <f>+'RT (8)'!#REF!</f>
        <v>#REF!</v>
      </c>
      <c r="D313" s="274" t="e">
        <f>+'RT (8)'!#REF!</f>
        <v>#REF!</v>
      </c>
    </row>
    <row r="314" spans="1:4" hidden="1">
      <c r="A314" s="274" t="e">
        <f>+'RT (8)'!#REF!</f>
        <v>#REF!</v>
      </c>
      <c r="B314" s="274" t="e">
        <f>+'RT (8)'!#REF!</f>
        <v>#REF!</v>
      </c>
      <c r="C314" s="274" t="e">
        <f>+'RT (8)'!#REF!</f>
        <v>#REF!</v>
      </c>
      <c r="D314" s="274" t="e">
        <f>+'RT (8)'!#REF!</f>
        <v>#REF!</v>
      </c>
    </row>
    <row r="315" spans="1:4" hidden="1">
      <c r="A315" s="274" t="e">
        <f>+'RT (8)'!#REF!</f>
        <v>#REF!</v>
      </c>
      <c r="B315" s="274" t="e">
        <f>+'RT (8)'!#REF!</f>
        <v>#REF!</v>
      </c>
      <c r="C315" s="274" t="e">
        <f>+'RT (8)'!#REF!</f>
        <v>#REF!</v>
      </c>
      <c r="D315" s="274" t="e">
        <f>+'RT (8)'!#REF!</f>
        <v>#REF!</v>
      </c>
    </row>
    <row r="316" spans="1:4" hidden="1">
      <c r="A316" s="274" t="e">
        <f>+'RT (8)'!#REF!</f>
        <v>#REF!</v>
      </c>
      <c r="B316" s="274" t="e">
        <f>+'RT (8)'!#REF!</f>
        <v>#REF!</v>
      </c>
      <c r="C316" s="274" t="e">
        <f>+'RT (8)'!#REF!</f>
        <v>#REF!</v>
      </c>
      <c r="D316" s="274" t="e">
        <f>+'RT (8)'!#REF!</f>
        <v>#REF!</v>
      </c>
    </row>
    <row r="317" spans="1:4" hidden="1">
      <c r="A317" s="274" t="e">
        <f>+'RT (8)'!#REF!</f>
        <v>#REF!</v>
      </c>
      <c r="B317" s="274" t="e">
        <f>+'RT (8)'!#REF!</f>
        <v>#REF!</v>
      </c>
      <c r="C317" s="274" t="e">
        <f>+'RT (8)'!#REF!</f>
        <v>#REF!</v>
      </c>
      <c r="D317" s="274" t="e">
        <f>+'RT (8)'!#REF!</f>
        <v>#REF!</v>
      </c>
    </row>
    <row r="318" spans="1:4" hidden="1">
      <c r="A318" s="274" t="e">
        <f>+'RT (8)'!#REF!</f>
        <v>#REF!</v>
      </c>
      <c r="B318" s="274" t="e">
        <f>+'RT (8)'!#REF!</f>
        <v>#REF!</v>
      </c>
      <c r="C318" s="274" t="e">
        <f>+'RT (8)'!#REF!</f>
        <v>#REF!</v>
      </c>
      <c r="D318" s="274" t="e">
        <f>+'RT (8)'!#REF!</f>
        <v>#REF!</v>
      </c>
    </row>
    <row r="319" spans="1:4" hidden="1">
      <c r="A319" s="274" t="e">
        <f>+'RT (8)'!#REF!</f>
        <v>#REF!</v>
      </c>
      <c r="B319" s="274" t="e">
        <f>+'RT (8)'!#REF!</f>
        <v>#REF!</v>
      </c>
      <c r="C319" s="274" t="e">
        <f>+'RT (8)'!#REF!</f>
        <v>#REF!</v>
      </c>
      <c r="D319" s="274" t="e">
        <f>+'RT (8)'!#REF!</f>
        <v>#REF!</v>
      </c>
    </row>
    <row r="320" spans="1:4" hidden="1">
      <c r="A320" s="274" t="e">
        <f>+'RT (8)'!#REF!</f>
        <v>#REF!</v>
      </c>
      <c r="B320" s="274" t="e">
        <f>+'RT (8)'!#REF!</f>
        <v>#REF!</v>
      </c>
      <c r="C320" s="274" t="e">
        <f>+'RT (8)'!#REF!</f>
        <v>#REF!</v>
      </c>
      <c r="D320" s="274" t="e">
        <f>+'RT (8)'!#REF!</f>
        <v>#REF!</v>
      </c>
    </row>
    <row r="321" spans="1:4" hidden="1">
      <c r="A321" s="274" t="e">
        <f>+'RT (8)'!#REF!</f>
        <v>#REF!</v>
      </c>
      <c r="B321" s="274" t="e">
        <f>+'RT (8)'!#REF!</f>
        <v>#REF!</v>
      </c>
      <c r="C321" s="274" t="e">
        <f>+'RT (8)'!#REF!</f>
        <v>#REF!</v>
      </c>
      <c r="D321" s="274" t="e">
        <f>+'RT (8)'!#REF!</f>
        <v>#REF!</v>
      </c>
    </row>
    <row r="322" spans="1:4" hidden="1">
      <c r="A322" s="274" t="e">
        <f>+'RT (8)'!#REF!</f>
        <v>#REF!</v>
      </c>
      <c r="B322" s="274" t="e">
        <f>+'RT (8)'!#REF!</f>
        <v>#REF!</v>
      </c>
      <c r="C322" s="274" t="e">
        <f>+'RT (8)'!#REF!</f>
        <v>#REF!</v>
      </c>
      <c r="D322" s="274" t="e">
        <f>+'RT (8)'!#REF!</f>
        <v>#REF!</v>
      </c>
    </row>
    <row r="323" spans="1:4" hidden="1">
      <c r="A323" s="274" t="e">
        <f>+'RT (8)'!#REF!</f>
        <v>#REF!</v>
      </c>
      <c r="B323" s="274" t="e">
        <f>+'RT (8)'!#REF!</f>
        <v>#REF!</v>
      </c>
      <c r="C323" s="274" t="e">
        <f>+'RT (8)'!#REF!</f>
        <v>#REF!</v>
      </c>
      <c r="D323" s="274" t="e">
        <f>+'RT (8)'!#REF!</f>
        <v>#REF!</v>
      </c>
    </row>
    <row r="324" spans="1:4" hidden="1">
      <c r="A324" s="274" t="e">
        <f>+'RT (8)'!#REF!</f>
        <v>#REF!</v>
      </c>
      <c r="B324" s="274" t="e">
        <f>+'RT (8)'!#REF!</f>
        <v>#REF!</v>
      </c>
      <c r="C324" s="274" t="e">
        <f>+'RT (8)'!#REF!</f>
        <v>#REF!</v>
      </c>
      <c r="D324" s="274" t="e">
        <f>+'RT (8)'!#REF!</f>
        <v>#REF!</v>
      </c>
    </row>
    <row r="325" spans="1:4" hidden="1">
      <c r="A325" s="274" t="e">
        <f>+'RT (8)'!#REF!</f>
        <v>#REF!</v>
      </c>
      <c r="B325" s="274" t="e">
        <f>+'RT (8)'!#REF!</f>
        <v>#REF!</v>
      </c>
      <c r="C325" s="274" t="e">
        <f>+'RT (8)'!#REF!</f>
        <v>#REF!</v>
      </c>
      <c r="D325" s="274" t="e">
        <f>+'RT (8)'!#REF!</f>
        <v>#REF!</v>
      </c>
    </row>
    <row r="326" spans="1:4" hidden="1">
      <c r="A326" s="274" t="e">
        <f>+'RT (8)'!#REF!</f>
        <v>#REF!</v>
      </c>
      <c r="B326" s="274" t="e">
        <f>+'RT (8)'!#REF!</f>
        <v>#REF!</v>
      </c>
      <c r="C326" s="274" t="e">
        <f>+'RT (8)'!#REF!</f>
        <v>#REF!</v>
      </c>
      <c r="D326" s="274" t="e">
        <f>+'RT (8)'!#REF!</f>
        <v>#REF!</v>
      </c>
    </row>
    <row r="327" spans="1:4" hidden="1">
      <c r="A327" s="274" t="e">
        <f>+'RT (8)'!#REF!</f>
        <v>#REF!</v>
      </c>
      <c r="B327" s="274" t="e">
        <f>+'RT (8)'!#REF!</f>
        <v>#REF!</v>
      </c>
      <c r="C327" s="274" t="e">
        <f>+'RT (8)'!#REF!</f>
        <v>#REF!</v>
      </c>
      <c r="D327" s="274" t="e">
        <f>+'RT (8)'!#REF!</f>
        <v>#REF!</v>
      </c>
    </row>
    <row r="328" spans="1:4" hidden="1">
      <c r="A328" s="274" t="e">
        <f>+'RT (8)'!#REF!</f>
        <v>#REF!</v>
      </c>
      <c r="B328" s="274" t="e">
        <f>+'RT (8)'!#REF!</f>
        <v>#REF!</v>
      </c>
      <c r="C328" s="274" t="e">
        <f>+'RT (8)'!#REF!</f>
        <v>#REF!</v>
      </c>
      <c r="D328" s="274" t="e">
        <f>+'RT (8)'!#REF!</f>
        <v>#REF!</v>
      </c>
    </row>
    <row r="329" spans="1:4" hidden="1">
      <c r="A329" s="274" t="e">
        <f>+'RT (8)'!#REF!</f>
        <v>#REF!</v>
      </c>
      <c r="B329" s="274" t="e">
        <f>+'RT (8)'!#REF!</f>
        <v>#REF!</v>
      </c>
      <c r="C329" s="274" t="e">
        <f>+'RT (8)'!#REF!</f>
        <v>#REF!</v>
      </c>
      <c r="D329" s="274" t="e">
        <f>+'RT (8)'!#REF!</f>
        <v>#REF!</v>
      </c>
    </row>
    <row r="330" spans="1:4" hidden="1">
      <c r="A330" s="274" t="e">
        <f>+'RT (8)'!#REF!</f>
        <v>#REF!</v>
      </c>
      <c r="B330" s="274" t="e">
        <f>+'RT (8)'!#REF!</f>
        <v>#REF!</v>
      </c>
      <c r="C330" s="274" t="e">
        <f>+'RT (8)'!#REF!</f>
        <v>#REF!</v>
      </c>
      <c r="D330" s="274" t="e">
        <f>+'RT (8)'!#REF!</f>
        <v>#REF!</v>
      </c>
    </row>
    <row r="331" spans="1:4" hidden="1">
      <c r="A331" s="274" t="e">
        <f>+'RT (8)'!#REF!</f>
        <v>#REF!</v>
      </c>
      <c r="B331" s="274" t="e">
        <f>+'RT (8)'!#REF!</f>
        <v>#REF!</v>
      </c>
      <c r="C331" s="274" t="e">
        <f>+'RT (8)'!#REF!</f>
        <v>#REF!</v>
      </c>
      <c r="D331" s="274" t="e">
        <f>+'RT (8)'!#REF!</f>
        <v>#REF!</v>
      </c>
    </row>
    <row r="332" spans="1:4" hidden="1">
      <c r="A332" s="274" t="e">
        <f>+'RT (8)'!#REF!</f>
        <v>#REF!</v>
      </c>
      <c r="B332" s="274" t="e">
        <f>+'RT (8)'!#REF!</f>
        <v>#REF!</v>
      </c>
      <c r="C332" s="274" t="e">
        <f>+'RT (8)'!#REF!</f>
        <v>#REF!</v>
      </c>
      <c r="D332" s="274" t="e">
        <f>+'RT (8)'!#REF!</f>
        <v>#REF!</v>
      </c>
    </row>
    <row r="333" spans="1:4" hidden="1">
      <c r="A333" s="274" t="e">
        <f>+'RT (8)'!#REF!</f>
        <v>#REF!</v>
      </c>
      <c r="B333" s="274" t="e">
        <f>+'RT (8)'!#REF!</f>
        <v>#REF!</v>
      </c>
      <c r="C333" s="274" t="e">
        <f>+'RT (8)'!#REF!</f>
        <v>#REF!</v>
      </c>
      <c r="D333" s="274" t="e">
        <f>+'RT (8)'!#REF!</f>
        <v>#REF!</v>
      </c>
    </row>
    <row r="334" spans="1:4" hidden="1">
      <c r="A334" s="274" t="e">
        <f>+'RT (8)'!#REF!</f>
        <v>#REF!</v>
      </c>
      <c r="B334" s="274" t="e">
        <f>+'RT (8)'!#REF!</f>
        <v>#REF!</v>
      </c>
      <c r="C334" s="274" t="e">
        <f>+'RT (8)'!#REF!</f>
        <v>#REF!</v>
      </c>
      <c r="D334" s="274" t="e">
        <f>+'RT (8)'!#REF!</f>
        <v>#REF!</v>
      </c>
    </row>
    <row r="335" spans="1:4" hidden="1">
      <c r="A335" s="274" t="e">
        <f>+'RT (8)'!#REF!</f>
        <v>#REF!</v>
      </c>
      <c r="B335" s="274" t="e">
        <f>+'RT (8)'!#REF!</f>
        <v>#REF!</v>
      </c>
      <c r="C335" s="274" t="e">
        <f>+'RT (8)'!#REF!</f>
        <v>#REF!</v>
      </c>
      <c r="D335" s="274" t="e">
        <f>+'RT (8)'!#REF!</f>
        <v>#REF!</v>
      </c>
    </row>
    <row r="336" spans="1:4" hidden="1">
      <c r="A336" s="274" t="e">
        <f>+'RT (8)'!#REF!</f>
        <v>#REF!</v>
      </c>
      <c r="B336" s="274" t="e">
        <f>+'RT (8)'!#REF!</f>
        <v>#REF!</v>
      </c>
      <c r="C336" s="274" t="e">
        <f>+'RT (8)'!#REF!</f>
        <v>#REF!</v>
      </c>
      <c r="D336" s="274" t="e">
        <f>+'RT (8)'!#REF!</f>
        <v>#REF!</v>
      </c>
    </row>
    <row r="337" spans="1:4" hidden="1">
      <c r="A337" s="274" t="e">
        <f>+'RT (8)'!#REF!</f>
        <v>#REF!</v>
      </c>
      <c r="B337" s="274" t="e">
        <f>+'RT (8)'!#REF!</f>
        <v>#REF!</v>
      </c>
      <c r="C337" s="274" t="e">
        <f>+'RT (8)'!#REF!</f>
        <v>#REF!</v>
      </c>
      <c r="D337" s="274" t="e">
        <f>+'RT (8)'!#REF!</f>
        <v>#REF!</v>
      </c>
    </row>
    <row r="338" spans="1:4" hidden="1">
      <c r="A338" s="274" t="e">
        <f>+'RT (8)'!#REF!</f>
        <v>#REF!</v>
      </c>
      <c r="B338" s="274" t="e">
        <f>+'RT (8)'!#REF!</f>
        <v>#REF!</v>
      </c>
      <c r="C338" s="274" t="e">
        <f>+'RT (8)'!#REF!</f>
        <v>#REF!</v>
      </c>
      <c r="D338" s="274" t="e">
        <f>+'RT (8)'!#REF!</f>
        <v>#REF!</v>
      </c>
    </row>
    <row r="339" spans="1:4" hidden="1">
      <c r="A339" s="274" t="e">
        <f>+'RT (8)'!#REF!</f>
        <v>#REF!</v>
      </c>
      <c r="B339" s="274" t="e">
        <f>+'RT (8)'!#REF!</f>
        <v>#REF!</v>
      </c>
      <c r="C339" s="274" t="e">
        <f>+'RT (8)'!#REF!</f>
        <v>#REF!</v>
      </c>
      <c r="D339" s="274" t="e">
        <f>+'RT (8)'!#REF!</f>
        <v>#REF!</v>
      </c>
    </row>
    <row r="340" spans="1:4" hidden="1">
      <c r="A340" s="274" t="e">
        <f>+'RT (8)'!#REF!</f>
        <v>#REF!</v>
      </c>
      <c r="B340" s="274" t="e">
        <f>+'RT (8)'!#REF!</f>
        <v>#REF!</v>
      </c>
      <c r="C340" s="274" t="e">
        <f>+'RT (8)'!#REF!</f>
        <v>#REF!</v>
      </c>
      <c r="D340" s="274" t="e">
        <f>+'RT (8)'!#REF!</f>
        <v>#REF!</v>
      </c>
    </row>
    <row r="341" spans="1:4" hidden="1">
      <c r="A341" s="274" t="e">
        <f>+'RT (8)'!#REF!</f>
        <v>#REF!</v>
      </c>
      <c r="B341" s="274" t="e">
        <f>+'RT (8)'!#REF!</f>
        <v>#REF!</v>
      </c>
      <c r="C341" s="274" t="e">
        <f>+'RT (8)'!#REF!</f>
        <v>#REF!</v>
      </c>
      <c r="D341" s="274" t="e">
        <f>+'RT (8)'!#REF!</f>
        <v>#REF!</v>
      </c>
    </row>
    <row r="342" spans="1:4" hidden="1">
      <c r="A342" s="274" t="e">
        <f>+'RT (8)'!#REF!</f>
        <v>#REF!</v>
      </c>
      <c r="B342" s="274" t="e">
        <f>+'RT (8)'!#REF!</f>
        <v>#REF!</v>
      </c>
      <c r="C342" s="274" t="e">
        <f>+'RT (8)'!#REF!</f>
        <v>#REF!</v>
      </c>
      <c r="D342" s="274" t="e">
        <f>+'RT (8)'!#REF!</f>
        <v>#REF!</v>
      </c>
    </row>
    <row r="343" spans="1:4" hidden="1">
      <c r="A343" s="274" t="e">
        <f>+'RT (8)'!#REF!</f>
        <v>#REF!</v>
      </c>
      <c r="B343" s="274" t="e">
        <f>+'RT (8)'!#REF!</f>
        <v>#REF!</v>
      </c>
      <c r="C343" s="274" t="e">
        <f>+'RT (8)'!#REF!</f>
        <v>#REF!</v>
      </c>
      <c r="D343" s="274" t="e">
        <f>+'RT (8)'!#REF!</f>
        <v>#REF!</v>
      </c>
    </row>
    <row r="344" spans="1:4" hidden="1">
      <c r="A344" s="274" t="e">
        <f>+'RT (8)'!#REF!</f>
        <v>#REF!</v>
      </c>
      <c r="B344" s="274" t="e">
        <f>+'RT (8)'!#REF!</f>
        <v>#REF!</v>
      </c>
      <c r="C344" s="274" t="e">
        <f>+'RT (8)'!#REF!</f>
        <v>#REF!</v>
      </c>
      <c r="D344" s="274" t="e">
        <f>+'RT (8)'!#REF!</f>
        <v>#REF!</v>
      </c>
    </row>
    <row r="345" spans="1:4" hidden="1">
      <c r="A345" s="274" t="e">
        <f>+'RT (8)'!#REF!</f>
        <v>#REF!</v>
      </c>
      <c r="B345" s="274" t="e">
        <f>+'RT (8)'!#REF!</f>
        <v>#REF!</v>
      </c>
      <c r="C345" s="274" t="e">
        <f>+'RT (8)'!#REF!</f>
        <v>#REF!</v>
      </c>
      <c r="D345" s="274" t="e">
        <f>+'RT (8)'!#REF!</f>
        <v>#REF!</v>
      </c>
    </row>
    <row r="346" spans="1:4" hidden="1">
      <c r="A346" s="274" t="e">
        <f>+'RT (8)'!#REF!</f>
        <v>#REF!</v>
      </c>
      <c r="B346" s="274" t="e">
        <f>+'RT (8)'!#REF!</f>
        <v>#REF!</v>
      </c>
      <c r="C346" s="274" t="e">
        <f>+'RT (8)'!#REF!</f>
        <v>#REF!</v>
      </c>
      <c r="D346" s="274" t="e">
        <f>+'RT (8)'!#REF!</f>
        <v>#REF!</v>
      </c>
    </row>
    <row r="347" spans="1:4" hidden="1">
      <c r="A347" s="274" t="e">
        <f>+'RT (8)'!#REF!</f>
        <v>#REF!</v>
      </c>
      <c r="B347" s="274" t="e">
        <f>+'RT (8)'!#REF!</f>
        <v>#REF!</v>
      </c>
      <c r="C347" s="274" t="e">
        <f>+'RT (8)'!#REF!</f>
        <v>#REF!</v>
      </c>
      <c r="D347" s="274" t="e">
        <f>+'RT (8)'!#REF!</f>
        <v>#REF!</v>
      </c>
    </row>
    <row r="348" spans="1:4" hidden="1">
      <c r="A348" s="274" t="e">
        <f>+'RT (8)'!#REF!</f>
        <v>#REF!</v>
      </c>
      <c r="B348" s="274" t="e">
        <f>+'RT (8)'!#REF!</f>
        <v>#REF!</v>
      </c>
      <c r="C348" s="274" t="e">
        <f>+'RT (8)'!#REF!</f>
        <v>#REF!</v>
      </c>
      <c r="D348" s="274" t="e">
        <f>+'RT (8)'!#REF!</f>
        <v>#REF!</v>
      </c>
    </row>
    <row r="349" spans="1:4" hidden="1">
      <c r="A349" s="274" t="e">
        <f>+'RT (8)'!#REF!</f>
        <v>#REF!</v>
      </c>
      <c r="B349" s="274" t="e">
        <f>+'RT (8)'!#REF!</f>
        <v>#REF!</v>
      </c>
      <c r="C349" s="274" t="e">
        <f>+'RT (8)'!#REF!</f>
        <v>#REF!</v>
      </c>
      <c r="D349" s="274" t="e">
        <f>+'RT (8)'!#REF!</f>
        <v>#REF!</v>
      </c>
    </row>
    <row r="350" spans="1:4" hidden="1">
      <c r="A350" s="274" t="e">
        <f>+'RT (8)'!#REF!</f>
        <v>#REF!</v>
      </c>
      <c r="B350" s="274" t="e">
        <f>+'RT (8)'!#REF!</f>
        <v>#REF!</v>
      </c>
      <c r="C350" s="274" t="e">
        <f>+'RT (8)'!#REF!</f>
        <v>#REF!</v>
      </c>
      <c r="D350" s="274" t="e">
        <f>+'RT (8)'!#REF!</f>
        <v>#REF!</v>
      </c>
    </row>
    <row r="351" spans="1:4" hidden="1">
      <c r="A351" s="274" t="e">
        <f>+'RT (8)'!#REF!</f>
        <v>#REF!</v>
      </c>
      <c r="B351" s="274" t="e">
        <f>+'RT (8)'!#REF!</f>
        <v>#REF!</v>
      </c>
      <c r="C351" s="274" t="e">
        <f>+'RT (8)'!#REF!</f>
        <v>#REF!</v>
      </c>
      <c r="D351" s="274" t="e">
        <f>+'RT (8)'!#REF!</f>
        <v>#REF!</v>
      </c>
    </row>
    <row r="352" spans="1:4" hidden="1">
      <c r="A352" s="274" t="e">
        <f>+'RT (9)'!#REF!</f>
        <v>#REF!</v>
      </c>
      <c r="B352" s="274" t="e">
        <f>+'RT (9)'!#REF!</f>
        <v>#REF!</v>
      </c>
      <c r="C352" s="274" t="e">
        <f>+'RT (9)'!#REF!</f>
        <v>#REF!</v>
      </c>
      <c r="D352" s="274" t="e">
        <f>+'RT (9)'!#REF!</f>
        <v>#REF!</v>
      </c>
    </row>
    <row r="353" spans="1:4" hidden="1">
      <c r="A353" s="274" t="e">
        <f>+'RT (9)'!#REF!</f>
        <v>#REF!</v>
      </c>
      <c r="B353" s="274" t="e">
        <f>+'RT (9)'!#REF!</f>
        <v>#REF!</v>
      </c>
      <c r="C353" s="274" t="e">
        <f>+'RT (9)'!#REF!</f>
        <v>#REF!</v>
      </c>
      <c r="D353" s="274" t="e">
        <f>+'RT (9)'!#REF!</f>
        <v>#REF!</v>
      </c>
    </row>
    <row r="354" spans="1:4" hidden="1">
      <c r="A354" s="274" t="e">
        <f>+'RT (9)'!#REF!</f>
        <v>#REF!</v>
      </c>
      <c r="B354" s="274" t="e">
        <f>+'RT (9)'!#REF!</f>
        <v>#REF!</v>
      </c>
      <c r="C354" s="274" t="e">
        <f>+'RT (9)'!#REF!</f>
        <v>#REF!</v>
      </c>
      <c r="D354" s="274" t="e">
        <f>+'RT (9)'!#REF!</f>
        <v>#REF!</v>
      </c>
    </row>
    <row r="355" spans="1:4" hidden="1">
      <c r="A355" s="274" t="e">
        <f>+'RT (9)'!#REF!</f>
        <v>#REF!</v>
      </c>
      <c r="B355" s="274" t="e">
        <f>+'RT (9)'!#REF!</f>
        <v>#REF!</v>
      </c>
      <c r="C355" s="274" t="e">
        <f>+'RT (9)'!#REF!</f>
        <v>#REF!</v>
      </c>
      <c r="D355" s="274" t="e">
        <f>+'RT (9)'!#REF!</f>
        <v>#REF!</v>
      </c>
    </row>
    <row r="356" spans="1:4" hidden="1">
      <c r="A356" s="274" t="e">
        <f>+'RT (9)'!#REF!</f>
        <v>#REF!</v>
      </c>
      <c r="B356" s="274" t="e">
        <f>+'RT (9)'!#REF!</f>
        <v>#REF!</v>
      </c>
      <c r="C356" s="274" t="e">
        <f>+'RT (9)'!#REF!</f>
        <v>#REF!</v>
      </c>
      <c r="D356" s="274" t="e">
        <f>+'RT (9)'!#REF!</f>
        <v>#REF!</v>
      </c>
    </row>
    <row r="357" spans="1:4" hidden="1">
      <c r="A357" s="274" t="e">
        <f>+'RT (9)'!#REF!</f>
        <v>#REF!</v>
      </c>
      <c r="B357" s="274" t="e">
        <f>+'RT (9)'!#REF!</f>
        <v>#REF!</v>
      </c>
      <c r="C357" s="274" t="e">
        <f>+'RT (9)'!#REF!</f>
        <v>#REF!</v>
      </c>
      <c r="D357" s="274" t="e">
        <f>+'RT (9)'!#REF!</f>
        <v>#REF!</v>
      </c>
    </row>
    <row r="358" spans="1:4" hidden="1">
      <c r="A358" s="274" t="e">
        <f>+'RT (9)'!#REF!</f>
        <v>#REF!</v>
      </c>
      <c r="B358" s="274" t="e">
        <f>+'RT (9)'!#REF!</f>
        <v>#REF!</v>
      </c>
      <c r="C358" s="274" t="e">
        <f>+'RT (9)'!#REF!</f>
        <v>#REF!</v>
      </c>
      <c r="D358" s="274" t="e">
        <f>+'RT (9)'!#REF!</f>
        <v>#REF!</v>
      </c>
    </row>
    <row r="359" spans="1:4" hidden="1">
      <c r="A359" s="274" t="e">
        <f>+'RT (9)'!#REF!</f>
        <v>#REF!</v>
      </c>
      <c r="B359" s="274" t="e">
        <f>+'RT (9)'!#REF!</f>
        <v>#REF!</v>
      </c>
      <c r="C359" s="274" t="e">
        <f>+'RT (9)'!#REF!</f>
        <v>#REF!</v>
      </c>
      <c r="D359" s="274" t="e">
        <f>+'RT (9)'!#REF!</f>
        <v>#REF!</v>
      </c>
    </row>
    <row r="360" spans="1:4" hidden="1">
      <c r="A360" s="274" t="e">
        <f>+'RT (9)'!#REF!</f>
        <v>#REF!</v>
      </c>
      <c r="B360" s="274" t="e">
        <f>+'RT (9)'!#REF!</f>
        <v>#REF!</v>
      </c>
      <c r="C360" s="274" t="e">
        <f>+'RT (9)'!#REF!</f>
        <v>#REF!</v>
      </c>
      <c r="D360" s="274" t="e">
        <f>+'RT (9)'!#REF!</f>
        <v>#REF!</v>
      </c>
    </row>
    <row r="361" spans="1:4" hidden="1">
      <c r="A361" s="274" t="e">
        <f>+'RT (9)'!#REF!</f>
        <v>#REF!</v>
      </c>
      <c r="B361" s="274" t="e">
        <f>+'RT (9)'!#REF!</f>
        <v>#REF!</v>
      </c>
      <c r="C361" s="274" t="e">
        <f>+'RT (9)'!#REF!</f>
        <v>#REF!</v>
      </c>
      <c r="D361" s="274" t="e">
        <f>+'RT (9)'!#REF!</f>
        <v>#REF!</v>
      </c>
    </row>
    <row r="362" spans="1:4" hidden="1">
      <c r="A362" s="274" t="e">
        <f>+'RT (9)'!#REF!</f>
        <v>#REF!</v>
      </c>
      <c r="B362" s="274" t="e">
        <f>+'RT (9)'!#REF!</f>
        <v>#REF!</v>
      </c>
      <c r="C362" s="274" t="e">
        <f>+'RT (9)'!#REF!</f>
        <v>#REF!</v>
      </c>
      <c r="D362" s="274" t="e">
        <f>+'RT (9)'!#REF!</f>
        <v>#REF!</v>
      </c>
    </row>
    <row r="363" spans="1:4" hidden="1">
      <c r="A363" s="274" t="e">
        <f>+'RT (9)'!#REF!</f>
        <v>#REF!</v>
      </c>
      <c r="B363" s="274" t="e">
        <f>+'RT (9)'!#REF!</f>
        <v>#REF!</v>
      </c>
      <c r="C363" s="274" t="e">
        <f>+'RT (9)'!#REF!</f>
        <v>#REF!</v>
      </c>
      <c r="D363" s="274" t="e">
        <f>+'RT (9)'!#REF!</f>
        <v>#REF!</v>
      </c>
    </row>
    <row r="364" spans="1:4" hidden="1">
      <c r="A364" s="274" t="e">
        <f>+'RT (9)'!#REF!</f>
        <v>#REF!</v>
      </c>
      <c r="B364" s="274" t="e">
        <f>+'RT (9)'!#REF!</f>
        <v>#REF!</v>
      </c>
      <c r="C364" s="274" t="e">
        <f>+'RT (9)'!#REF!</f>
        <v>#REF!</v>
      </c>
      <c r="D364" s="274" t="e">
        <f>+'RT (9)'!#REF!</f>
        <v>#REF!</v>
      </c>
    </row>
    <row r="365" spans="1:4" hidden="1">
      <c r="A365" s="274" t="e">
        <f>+'RT (9)'!#REF!</f>
        <v>#REF!</v>
      </c>
      <c r="B365" s="274" t="e">
        <f>+'RT (9)'!#REF!</f>
        <v>#REF!</v>
      </c>
      <c r="C365" s="274" t="e">
        <f>+'RT (9)'!#REF!</f>
        <v>#REF!</v>
      </c>
      <c r="D365" s="274" t="e">
        <f>+'RT (9)'!#REF!</f>
        <v>#REF!</v>
      </c>
    </row>
    <row r="366" spans="1:4" hidden="1">
      <c r="A366" s="274" t="e">
        <f>+'RT (9)'!#REF!</f>
        <v>#REF!</v>
      </c>
      <c r="B366" s="274" t="e">
        <f>+'RT (9)'!#REF!</f>
        <v>#REF!</v>
      </c>
      <c r="C366" s="274" t="e">
        <f>+'RT (9)'!#REF!</f>
        <v>#REF!</v>
      </c>
      <c r="D366" s="274" t="e">
        <f>+'RT (9)'!#REF!</f>
        <v>#REF!</v>
      </c>
    </row>
    <row r="367" spans="1:4" hidden="1">
      <c r="A367" s="274" t="e">
        <f>+'RT (9)'!#REF!</f>
        <v>#REF!</v>
      </c>
      <c r="B367" s="274" t="e">
        <f>+'RT (9)'!#REF!</f>
        <v>#REF!</v>
      </c>
      <c r="C367" s="274" t="e">
        <f>+'RT (9)'!#REF!</f>
        <v>#REF!</v>
      </c>
      <c r="D367" s="274" t="e">
        <f>+'RT (9)'!#REF!</f>
        <v>#REF!</v>
      </c>
    </row>
    <row r="368" spans="1:4" hidden="1">
      <c r="A368" s="274" t="e">
        <f>+'RT (9)'!#REF!</f>
        <v>#REF!</v>
      </c>
      <c r="B368" s="274" t="e">
        <f>+'RT (9)'!#REF!</f>
        <v>#REF!</v>
      </c>
      <c r="C368" s="274" t="e">
        <f>+'RT (9)'!#REF!</f>
        <v>#REF!</v>
      </c>
      <c r="D368" s="274" t="e">
        <f>+'RT (9)'!#REF!</f>
        <v>#REF!</v>
      </c>
    </row>
    <row r="369" spans="1:4" hidden="1">
      <c r="A369" s="274" t="e">
        <f>+'RT (9)'!#REF!</f>
        <v>#REF!</v>
      </c>
      <c r="B369" s="274" t="e">
        <f>+'RT (9)'!#REF!</f>
        <v>#REF!</v>
      </c>
      <c r="C369" s="274" t="e">
        <f>+'RT (9)'!#REF!</f>
        <v>#REF!</v>
      </c>
      <c r="D369" s="274" t="e">
        <f>+'RT (9)'!#REF!</f>
        <v>#REF!</v>
      </c>
    </row>
    <row r="370" spans="1:4" hidden="1">
      <c r="A370" s="274" t="e">
        <f>+'RT (9)'!#REF!</f>
        <v>#REF!</v>
      </c>
      <c r="B370" s="274" t="e">
        <f>+'RT (9)'!#REF!</f>
        <v>#REF!</v>
      </c>
      <c r="C370" s="274" t="e">
        <f>+'RT (9)'!#REF!</f>
        <v>#REF!</v>
      </c>
      <c r="D370" s="274" t="e">
        <f>+'RT (9)'!#REF!</f>
        <v>#REF!</v>
      </c>
    </row>
    <row r="371" spans="1:4" hidden="1">
      <c r="A371" s="274" t="e">
        <f>+'RT (9)'!#REF!</f>
        <v>#REF!</v>
      </c>
      <c r="B371" s="274" t="e">
        <f>+'RT (9)'!#REF!</f>
        <v>#REF!</v>
      </c>
      <c r="C371" s="274" t="e">
        <f>+'RT (9)'!#REF!</f>
        <v>#REF!</v>
      </c>
      <c r="D371" s="274" t="e">
        <f>+'RT (9)'!#REF!</f>
        <v>#REF!</v>
      </c>
    </row>
    <row r="372" spans="1:4" hidden="1">
      <c r="A372" s="274" t="e">
        <f>+'RT (9)'!#REF!</f>
        <v>#REF!</v>
      </c>
      <c r="B372" s="274" t="e">
        <f>+'RT (9)'!#REF!</f>
        <v>#REF!</v>
      </c>
      <c r="C372" s="274" t="e">
        <f>+'RT (9)'!#REF!</f>
        <v>#REF!</v>
      </c>
      <c r="D372" s="274" t="e">
        <f>+'RT (9)'!#REF!</f>
        <v>#REF!</v>
      </c>
    </row>
    <row r="373" spans="1:4" hidden="1">
      <c r="A373" s="274" t="e">
        <f>+'RT (9)'!#REF!</f>
        <v>#REF!</v>
      </c>
      <c r="B373" s="274" t="e">
        <f>+'RT (9)'!#REF!</f>
        <v>#REF!</v>
      </c>
      <c r="C373" s="274" t="e">
        <f>+'RT (9)'!#REF!</f>
        <v>#REF!</v>
      </c>
      <c r="D373" s="274" t="e">
        <f>+'RT (9)'!#REF!</f>
        <v>#REF!</v>
      </c>
    </row>
    <row r="374" spans="1:4" hidden="1">
      <c r="A374" s="274" t="e">
        <f>+'RT (9)'!#REF!</f>
        <v>#REF!</v>
      </c>
      <c r="B374" s="274" t="e">
        <f>+'RT (9)'!#REF!</f>
        <v>#REF!</v>
      </c>
      <c r="C374" s="274" t="e">
        <f>+'RT (9)'!#REF!</f>
        <v>#REF!</v>
      </c>
      <c r="D374" s="274" t="e">
        <f>+'RT (9)'!#REF!</f>
        <v>#REF!</v>
      </c>
    </row>
    <row r="375" spans="1:4" hidden="1">
      <c r="A375" s="274" t="e">
        <f>+'RT (9)'!#REF!</f>
        <v>#REF!</v>
      </c>
      <c r="B375" s="274" t="e">
        <f>+'RT (9)'!#REF!</f>
        <v>#REF!</v>
      </c>
      <c r="C375" s="274" t="e">
        <f>+'RT (9)'!#REF!</f>
        <v>#REF!</v>
      </c>
      <c r="D375" s="274" t="e">
        <f>+'RT (9)'!#REF!</f>
        <v>#REF!</v>
      </c>
    </row>
    <row r="376" spans="1:4" hidden="1">
      <c r="A376" s="274" t="e">
        <f>+'RT (9)'!#REF!</f>
        <v>#REF!</v>
      </c>
      <c r="B376" s="274" t="e">
        <f>+'RT (9)'!#REF!</f>
        <v>#REF!</v>
      </c>
      <c r="C376" s="274" t="e">
        <f>+'RT (9)'!#REF!</f>
        <v>#REF!</v>
      </c>
      <c r="D376" s="274" t="e">
        <f>+'RT (9)'!#REF!</f>
        <v>#REF!</v>
      </c>
    </row>
    <row r="377" spans="1:4" hidden="1">
      <c r="A377" s="274" t="e">
        <f>+'RT (9)'!#REF!</f>
        <v>#REF!</v>
      </c>
      <c r="B377" s="274" t="e">
        <f>+'RT (9)'!#REF!</f>
        <v>#REF!</v>
      </c>
      <c r="C377" s="274" t="e">
        <f>+'RT (9)'!#REF!</f>
        <v>#REF!</v>
      </c>
      <c r="D377" s="274" t="e">
        <f>+'RT (9)'!#REF!</f>
        <v>#REF!</v>
      </c>
    </row>
    <row r="378" spans="1:4" hidden="1">
      <c r="A378" s="274" t="e">
        <f>+'RT (9)'!#REF!</f>
        <v>#REF!</v>
      </c>
      <c r="B378" s="274" t="e">
        <f>+'RT (9)'!#REF!</f>
        <v>#REF!</v>
      </c>
      <c r="C378" s="274" t="e">
        <f>+'RT (9)'!#REF!</f>
        <v>#REF!</v>
      </c>
      <c r="D378" s="274" t="e">
        <f>+'RT (9)'!#REF!</f>
        <v>#REF!</v>
      </c>
    </row>
    <row r="379" spans="1:4" hidden="1">
      <c r="A379" s="274" t="e">
        <f>+'RT (9)'!#REF!</f>
        <v>#REF!</v>
      </c>
      <c r="B379" s="274" t="e">
        <f>+'RT (9)'!#REF!</f>
        <v>#REF!</v>
      </c>
      <c r="C379" s="274" t="e">
        <f>+'RT (9)'!#REF!</f>
        <v>#REF!</v>
      </c>
      <c r="D379" s="274" t="e">
        <f>+'RT (9)'!#REF!</f>
        <v>#REF!</v>
      </c>
    </row>
    <row r="380" spans="1:4" hidden="1">
      <c r="A380" s="274" t="e">
        <f>+'RT (9)'!#REF!</f>
        <v>#REF!</v>
      </c>
      <c r="B380" s="274" t="e">
        <f>+'RT (9)'!#REF!</f>
        <v>#REF!</v>
      </c>
      <c r="C380" s="274" t="e">
        <f>+'RT (9)'!#REF!</f>
        <v>#REF!</v>
      </c>
      <c r="D380" s="274" t="e">
        <f>+'RT (9)'!#REF!</f>
        <v>#REF!</v>
      </c>
    </row>
    <row r="381" spans="1:4" hidden="1">
      <c r="A381" s="274" t="e">
        <f>+'RT (9)'!#REF!</f>
        <v>#REF!</v>
      </c>
      <c r="B381" s="274" t="e">
        <f>+'RT (9)'!#REF!</f>
        <v>#REF!</v>
      </c>
      <c r="C381" s="274" t="e">
        <f>+'RT (9)'!#REF!</f>
        <v>#REF!</v>
      </c>
      <c r="D381" s="274" t="e">
        <f>+'RT (9)'!#REF!</f>
        <v>#REF!</v>
      </c>
    </row>
    <row r="382" spans="1:4" hidden="1">
      <c r="A382" s="274" t="e">
        <f>+'RT (9)'!#REF!</f>
        <v>#REF!</v>
      </c>
      <c r="B382" s="274" t="e">
        <f>+'RT (9)'!#REF!</f>
        <v>#REF!</v>
      </c>
      <c r="C382" s="274" t="e">
        <f>+'RT (9)'!#REF!</f>
        <v>#REF!</v>
      </c>
      <c r="D382" s="274" t="e">
        <f>+'RT (9)'!#REF!</f>
        <v>#REF!</v>
      </c>
    </row>
    <row r="383" spans="1:4" hidden="1">
      <c r="A383" s="274" t="e">
        <f>+'RT (9)'!#REF!</f>
        <v>#REF!</v>
      </c>
      <c r="B383" s="274" t="e">
        <f>+'RT (9)'!#REF!</f>
        <v>#REF!</v>
      </c>
      <c r="C383" s="274" t="e">
        <f>+'RT (9)'!#REF!</f>
        <v>#REF!</v>
      </c>
      <c r="D383" s="274" t="e">
        <f>+'RT (9)'!#REF!</f>
        <v>#REF!</v>
      </c>
    </row>
    <row r="384" spans="1:4" hidden="1">
      <c r="A384" s="274" t="e">
        <f>+'RT (9)'!#REF!</f>
        <v>#REF!</v>
      </c>
      <c r="B384" s="274" t="e">
        <f>+'RT (9)'!#REF!</f>
        <v>#REF!</v>
      </c>
      <c r="C384" s="274" t="e">
        <f>+'RT (9)'!#REF!</f>
        <v>#REF!</v>
      </c>
      <c r="D384" s="274" t="e">
        <f>+'RT (9)'!#REF!</f>
        <v>#REF!</v>
      </c>
    </row>
    <row r="385" spans="1:4" hidden="1">
      <c r="A385" s="274" t="e">
        <f>+'RT (9)'!#REF!</f>
        <v>#REF!</v>
      </c>
      <c r="B385" s="274" t="e">
        <f>+'RT (9)'!#REF!</f>
        <v>#REF!</v>
      </c>
      <c r="C385" s="274" t="e">
        <f>+'RT (9)'!#REF!</f>
        <v>#REF!</v>
      </c>
      <c r="D385" s="274" t="e">
        <f>+'RT (9)'!#REF!</f>
        <v>#REF!</v>
      </c>
    </row>
    <row r="386" spans="1:4" hidden="1">
      <c r="A386" s="274" t="e">
        <f>+'RT (9)'!#REF!</f>
        <v>#REF!</v>
      </c>
      <c r="B386" s="274" t="e">
        <f>+'RT (9)'!#REF!</f>
        <v>#REF!</v>
      </c>
      <c r="C386" s="274" t="e">
        <f>+'RT (9)'!#REF!</f>
        <v>#REF!</v>
      </c>
      <c r="D386" s="274" t="e">
        <f>+'RT (9)'!#REF!</f>
        <v>#REF!</v>
      </c>
    </row>
    <row r="387" spans="1:4" hidden="1">
      <c r="A387" s="274" t="e">
        <f>+'RT (9)'!#REF!</f>
        <v>#REF!</v>
      </c>
      <c r="B387" s="274" t="e">
        <f>+'RT (9)'!#REF!</f>
        <v>#REF!</v>
      </c>
      <c r="C387" s="274" t="e">
        <f>+'RT (9)'!#REF!</f>
        <v>#REF!</v>
      </c>
      <c r="D387" s="274" t="e">
        <f>+'RT (9)'!#REF!</f>
        <v>#REF!</v>
      </c>
    </row>
    <row r="388" spans="1:4" hidden="1">
      <c r="A388" s="274" t="e">
        <f>+'RT (9)'!#REF!</f>
        <v>#REF!</v>
      </c>
      <c r="B388" s="274" t="e">
        <f>+'RT (9)'!#REF!</f>
        <v>#REF!</v>
      </c>
      <c r="C388" s="274" t="e">
        <f>+'RT (9)'!#REF!</f>
        <v>#REF!</v>
      </c>
      <c r="D388" s="274" t="e">
        <f>+'RT (9)'!#REF!</f>
        <v>#REF!</v>
      </c>
    </row>
    <row r="389" spans="1:4" hidden="1">
      <c r="A389" s="274" t="e">
        <f>+'RT (9)'!#REF!</f>
        <v>#REF!</v>
      </c>
      <c r="B389" s="274" t="e">
        <f>+'RT (9)'!#REF!</f>
        <v>#REF!</v>
      </c>
      <c r="C389" s="274" t="e">
        <f>+'RT (9)'!#REF!</f>
        <v>#REF!</v>
      </c>
      <c r="D389" s="274" t="e">
        <f>+'RT (9)'!#REF!</f>
        <v>#REF!</v>
      </c>
    </row>
    <row r="390" spans="1:4" hidden="1">
      <c r="A390" s="274" t="e">
        <f>+'RT (9)'!#REF!</f>
        <v>#REF!</v>
      </c>
      <c r="B390" s="274" t="e">
        <f>+'RT (9)'!#REF!</f>
        <v>#REF!</v>
      </c>
      <c r="C390" s="274" t="e">
        <f>+'RT (9)'!#REF!</f>
        <v>#REF!</v>
      </c>
      <c r="D390" s="274" t="e">
        <f>+'RT (9)'!#REF!</f>
        <v>#REF!</v>
      </c>
    </row>
    <row r="391" spans="1:4" hidden="1">
      <c r="A391" s="274" t="e">
        <f>+'RT (9)'!#REF!</f>
        <v>#REF!</v>
      </c>
      <c r="B391" s="274" t="e">
        <f>+'RT (9)'!#REF!</f>
        <v>#REF!</v>
      </c>
      <c r="C391" s="274" t="e">
        <f>+'RT (9)'!#REF!</f>
        <v>#REF!</v>
      </c>
      <c r="D391" s="274" t="e">
        <f>+'RT (9)'!#REF!</f>
        <v>#REF!</v>
      </c>
    </row>
    <row r="392" spans="1:4" hidden="1">
      <c r="A392" s="274" t="e">
        <f>+'RT (9)'!#REF!</f>
        <v>#REF!</v>
      </c>
      <c r="B392" s="274" t="e">
        <f>+'RT (9)'!#REF!</f>
        <v>#REF!</v>
      </c>
      <c r="C392" s="274" t="e">
        <f>+'RT (9)'!#REF!</f>
        <v>#REF!</v>
      </c>
      <c r="D392" s="274" t="e">
        <f>+'RT (9)'!#REF!</f>
        <v>#REF!</v>
      </c>
    </row>
    <row r="393" spans="1:4" hidden="1">
      <c r="A393" s="274" t="e">
        <f>+'RT (9)'!#REF!</f>
        <v>#REF!</v>
      </c>
      <c r="B393" s="274" t="e">
        <f>+'RT (9)'!#REF!</f>
        <v>#REF!</v>
      </c>
      <c r="C393" s="274" t="e">
        <f>+'RT (9)'!#REF!</f>
        <v>#REF!</v>
      </c>
      <c r="D393" s="274" t="e">
        <f>+'RT (9)'!#REF!</f>
        <v>#REF!</v>
      </c>
    </row>
    <row r="394" spans="1:4" hidden="1">
      <c r="A394" s="274" t="e">
        <f>+'RT (9)'!#REF!</f>
        <v>#REF!</v>
      </c>
      <c r="B394" s="274" t="e">
        <f>+'RT (9)'!#REF!</f>
        <v>#REF!</v>
      </c>
      <c r="C394" s="274" t="e">
        <f>+'RT (9)'!#REF!</f>
        <v>#REF!</v>
      </c>
      <c r="D394" s="274" t="e">
        <f>+'RT (9)'!#REF!</f>
        <v>#REF!</v>
      </c>
    </row>
    <row r="395" spans="1:4" hidden="1">
      <c r="A395" s="274" t="e">
        <f>+'RT (9)'!#REF!</f>
        <v>#REF!</v>
      </c>
      <c r="B395" s="274" t="e">
        <f>+'RT (9)'!#REF!</f>
        <v>#REF!</v>
      </c>
      <c r="C395" s="274" t="e">
        <f>+'RT (9)'!#REF!</f>
        <v>#REF!</v>
      </c>
      <c r="D395" s="274" t="e">
        <f>+'RT (9)'!#REF!</f>
        <v>#REF!</v>
      </c>
    </row>
    <row r="396" spans="1:4" hidden="1">
      <c r="A396" s="274" t="e">
        <f>+'RT (9)'!#REF!</f>
        <v>#REF!</v>
      </c>
      <c r="B396" s="274" t="e">
        <f>+'RT (9)'!#REF!</f>
        <v>#REF!</v>
      </c>
      <c r="C396" s="274" t="e">
        <f>+'RT (9)'!#REF!</f>
        <v>#REF!</v>
      </c>
      <c r="D396" s="274" t="e">
        <f>+'RT (9)'!#REF!</f>
        <v>#REF!</v>
      </c>
    </row>
    <row r="397" spans="1:4" hidden="1">
      <c r="A397" s="274" t="e">
        <f>+'RT (9)'!#REF!</f>
        <v>#REF!</v>
      </c>
      <c r="B397" s="274" t="e">
        <f>+'RT (9)'!#REF!</f>
        <v>#REF!</v>
      </c>
      <c r="C397" s="274" t="e">
        <f>+'RT (9)'!#REF!</f>
        <v>#REF!</v>
      </c>
      <c r="D397" s="274" t="e">
        <f>+'RT (9)'!#REF!</f>
        <v>#REF!</v>
      </c>
    </row>
    <row r="398" spans="1:4" hidden="1">
      <c r="A398" s="274" t="e">
        <f>+'RT (9)'!#REF!</f>
        <v>#REF!</v>
      </c>
      <c r="B398" s="274" t="e">
        <f>+'RT (9)'!#REF!</f>
        <v>#REF!</v>
      </c>
      <c r="C398" s="274" t="e">
        <f>+'RT (9)'!#REF!</f>
        <v>#REF!</v>
      </c>
      <c r="D398" s="274" t="e">
        <f>+'RT (9)'!#REF!</f>
        <v>#REF!</v>
      </c>
    </row>
    <row r="399" spans="1:4" hidden="1">
      <c r="A399" s="274" t="e">
        <f>+'RT (9)'!#REF!</f>
        <v>#REF!</v>
      </c>
      <c r="B399" s="274" t="e">
        <f>+'RT (9)'!#REF!</f>
        <v>#REF!</v>
      </c>
      <c r="C399" s="274" t="e">
        <f>+'RT (9)'!#REF!</f>
        <v>#REF!</v>
      </c>
      <c r="D399" s="274" t="e">
        <f>+'RT (9)'!#REF!</f>
        <v>#REF!</v>
      </c>
    </row>
    <row r="400" spans="1:4" hidden="1">
      <c r="A400" s="274" t="e">
        <f>+'RT (9)'!#REF!</f>
        <v>#REF!</v>
      </c>
      <c r="B400" s="274" t="e">
        <f>+'RT (9)'!#REF!</f>
        <v>#REF!</v>
      </c>
      <c r="C400" s="274" t="e">
        <f>+'RT (9)'!#REF!</f>
        <v>#REF!</v>
      </c>
      <c r="D400" s="274" t="e">
        <f>+'RT (9)'!#REF!</f>
        <v>#REF!</v>
      </c>
    </row>
    <row r="401" spans="1:4" hidden="1">
      <c r="A401" s="274" t="e">
        <f>+'RT (9)'!#REF!</f>
        <v>#REF!</v>
      </c>
      <c r="B401" s="274" t="e">
        <f>+'RT (9)'!#REF!</f>
        <v>#REF!</v>
      </c>
      <c r="C401" s="274" t="e">
        <f>+'RT (9)'!#REF!</f>
        <v>#REF!</v>
      </c>
      <c r="D401" s="274" t="e">
        <f>+'RT (9)'!#REF!</f>
        <v>#REF!</v>
      </c>
    </row>
    <row r="402" spans="1:4" hidden="1">
      <c r="A402" s="274" t="e">
        <f>+'RT (9)'!#REF!</f>
        <v>#REF!</v>
      </c>
      <c r="B402" s="274" t="e">
        <f>+'RT (9)'!#REF!</f>
        <v>#REF!</v>
      </c>
      <c r="C402" s="274" t="e">
        <f>+'RT (9)'!#REF!</f>
        <v>#REF!</v>
      </c>
      <c r="D402" s="274" t="e">
        <f>+'RT (9)'!#REF!</f>
        <v>#REF!</v>
      </c>
    </row>
    <row r="403" spans="1:4" hidden="1">
      <c r="A403" s="274" t="e">
        <f>+'RT (9)'!#REF!</f>
        <v>#REF!</v>
      </c>
      <c r="B403" s="274" t="e">
        <f>+'RT (9)'!#REF!</f>
        <v>#REF!</v>
      </c>
      <c r="C403" s="274" t="e">
        <f>+'RT (9)'!#REF!</f>
        <v>#REF!</v>
      </c>
      <c r="D403" s="274" t="e">
        <f>+'RT (9)'!#REF!</f>
        <v>#REF!</v>
      </c>
    </row>
    <row r="404" spans="1:4" hidden="1">
      <c r="A404" s="274" t="e">
        <f>+'RT (9)'!#REF!</f>
        <v>#REF!</v>
      </c>
      <c r="B404" s="274" t="e">
        <f>+'RT (9)'!#REF!</f>
        <v>#REF!</v>
      </c>
      <c r="C404" s="274" t="e">
        <f>+'RT (9)'!#REF!</f>
        <v>#REF!</v>
      </c>
      <c r="D404" s="274" t="e">
        <f>+'RT (9)'!#REF!</f>
        <v>#REF!</v>
      </c>
    </row>
    <row r="405" spans="1:4" hidden="1">
      <c r="A405" s="274" t="e">
        <f>+'RT (9)'!#REF!</f>
        <v>#REF!</v>
      </c>
      <c r="B405" s="274" t="e">
        <f>+'RT (9)'!#REF!</f>
        <v>#REF!</v>
      </c>
      <c r="C405" s="274" t="e">
        <f>+'RT (9)'!#REF!</f>
        <v>#REF!</v>
      </c>
      <c r="D405" s="274" t="e">
        <f>+'RT (9)'!#REF!</f>
        <v>#REF!</v>
      </c>
    </row>
    <row r="406" spans="1:4" hidden="1">
      <c r="A406" s="274" t="e">
        <f>+'RT (9)'!#REF!</f>
        <v>#REF!</v>
      </c>
      <c r="B406" s="274" t="e">
        <f>+'RT (9)'!#REF!</f>
        <v>#REF!</v>
      </c>
      <c r="C406" s="274" t="e">
        <f>+'RT (9)'!#REF!</f>
        <v>#REF!</v>
      </c>
      <c r="D406" s="274" t="e">
        <f>+'RT (9)'!#REF!</f>
        <v>#REF!</v>
      </c>
    </row>
    <row r="407" spans="1:4" hidden="1">
      <c r="A407" s="274" t="e">
        <f>+'RT (9)'!#REF!</f>
        <v>#REF!</v>
      </c>
      <c r="B407" s="274" t="e">
        <f>+'RT (9)'!#REF!</f>
        <v>#REF!</v>
      </c>
      <c r="C407" s="274" t="e">
        <f>+'RT (9)'!#REF!</f>
        <v>#REF!</v>
      </c>
      <c r="D407" s="274" t="e">
        <f>+'RT (9)'!#REF!</f>
        <v>#REF!</v>
      </c>
    </row>
    <row r="408" spans="1:4" hidden="1">
      <c r="A408" s="274" t="e">
        <f>+'RT (10)'!#REF!</f>
        <v>#REF!</v>
      </c>
      <c r="B408" s="274" t="e">
        <f>+'RT (10)'!#REF!</f>
        <v>#REF!</v>
      </c>
      <c r="C408" s="274" t="e">
        <f>+'RT (10)'!#REF!</f>
        <v>#REF!</v>
      </c>
      <c r="D408" s="274" t="e">
        <f>+'RT (10)'!#REF!</f>
        <v>#REF!</v>
      </c>
    </row>
    <row r="409" spans="1:4" hidden="1">
      <c r="A409" s="274" t="e">
        <f>+'RT (10)'!#REF!</f>
        <v>#REF!</v>
      </c>
      <c r="B409" s="274" t="e">
        <f>+'RT (10)'!#REF!</f>
        <v>#REF!</v>
      </c>
      <c r="C409" s="274" t="e">
        <f>+'RT (10)'!#REF!</f>
        <v>#REF!</v>
      </c>
      <c r="D409" s="274" t="e">
        <f>+'RT (10)'!#REF!</f>
        <v>#REF!</v>
      </c>
    </row>
    <row r="410" spans="1:4" hidden="1">
      <c r="A410" s="274" t="e">
        <f>+'RT (10)'!#REF!</f>
        <v>#REF!</v>
      </c>
      <c r="B410" s="274" t="e">
        <f>+'RT (10)'!#REF!</f>
        <v>#REF!</v>
      </c>
      <c r="C410" s="274" t="e">
        <f>+'RT (10)'!#REF!</f>
        <v>#REF!</v>
      </c>
      <c r="D410" s="274" t="e">
        <f>+'RT (10)'!#REF!</f>
        <v>#REF!</v>
      </c>
    </row>
    <row r="411" spans="1:4" hidden="1">
      <c r="A411" s="274" t="e">
        <f>+'RT (10)'!#REF!</f>
        <v>#REF!</v>
      </c>
      <c r="B411" s="274" t="e">
        <f>+'RT (10)'!#REF!</f>
        <v>#REF!</v>
      </c>
      <c r="C411" s="274" t="e">
        <f>+'RT (10)'!#REF!</f>
        <v>#REF!</v>
      </c>
      <c r="D411" s="274" t="e">
        <f>+'RT (10)'!#REF!</f>
        <v>#REF!</v>
      </c>
    </row>
    <row r="412" spans="1:4" hidden="1">
      <c r="A412" s="274" t="e">
        <f>+'RT (10)'!#REF!</f>
        <v>#REF!</v>
      </c>
      <c r="B412" s="274" t="e">
        <f>+'RT (10)'!#REF!</f>
        <v>#REF!</v>
      </c>
      <c r="C412" s="274" t="e">
        <f>+'RT (10)'!#REF!</f>
        <v>#REF!</v>
      </c>
      <c r="D412" s="274" t="e">
        <f>+'RT (10)'!#REF!</f>
        <v>#REF!</v>
      </c>
    </row>
    <row r="413" spans="1:4" hidden="1">
      <c r="A413" s="274" t="e">
        <f>+'RT (10)'!#REF!</f>
        <v>#REF!</v>
      </c>
      <c r="B413" s="274" t="e">
        <f>+'RT (10)'!#REF!</f>
        <v>#REF!</v>
      </c>
      <c r="C413" s="274" t="e">
        <f>+'RT (10)'!#REF!</f>
        <v>#REF!</v>
      </c>
      <c r="D413" s="274" t="e">
        <f>+'RT (10)'!#REF!</f>
        <v>#REF!</v>
      </c>
    </row>
    <row r="414" spans="1:4" hidden="1">
      <c r="A414" s="274" t="e">
        <f>+'RT (10)'!#REF!</f>
        <v>#REF!</v>
      </c>
      <c r="B414" s="274" t="e">
        <f>+'RT (10)'!#REF!</f>
        <v>#REF!</v>
      </c>
      <c r="C414" s="274" t="e">
        <f>+'RT (10)'!#REF!</f>
        <v>#REF!</v>
      </c>
      <c r="D414" s="274" t="e">
        <f>+'RT (10)'!#REF!</f>
        <v>#REF!</v>
      </c>
    </row>
    <row r="415" spans="1:4" hidden="1">
      <c r="A415" s="274" t="e">
        <f>+'RT (10)'!#REF!</f>
        <v>#REF!</v>
      </c>
      <c r="B415" s="274" t="e">
        <f>+'RT (10)'!#REF!</f>
        <v>#REF!</v>
      </c>
      <c r="C415" s="274" t="e">
        <f>+'RT (10)'!#REF!</f>
        <v>#REF!</v>
      </c>
      <c r="D415" s="274" t="e">
        <f>+'RT (10)'!#REF!</f>
        <v>#REF!</v>
      </c>
    </row>
    <row r="416" spans="1:4" hidden="1">
      <c r="A416" s="274" t="e">
        <f>+'RT (10)'!#REF!</f>
        <v>#REF!</v>
      </c>
      <c r="B416" s="274" t="e">
        <f>+'RT (10)'!#REF!</f>
        <v>#REF!</v>
      </c>
      <c r="C416" s="274" t="e">
        <f>+'RT (10)'!#REF!</f>
        <v>#REF!</v>
      </c>
      <c r="D416" s="274" t="e">
        <f>+'RT (10)'!#REF!</f>
        <v>#REF!</v>
      </c>
    </row>
    <row r="417" spans="1:4" hidden="1">
      <c r="A417" s="274" t="e">
        <f>+'RT (10)'!#REF!</f>
        <v>#REF!</v>
      </c>
      <c r="B417" s="274" t="e">
        <f>+'RT (10)'!#REF!</f>
        <v>#REF!</v>
      </c>
      <c r="C417" s="274" t="e">
        <f>+'RT (10)'!#REF!</f>
        <v>#REF!</v>
      </c>
      <c r="D417" s="274" t="e">
        <f>+'RT (10)'!#REF!</f>
        <v>#REF!</v>
      </c>
    </row>
    <row r="418" spans="1:4" hidden="1">
      <c r="A418" s="274" t="e">
        <f>+'RT (10)'!#REF!</f>
        <v>#REF!</v>
      </c>
      <c r="B418" s="274" t="e">
        <f>+'RT (10)'!#REF!</f>
        <v>#REF!</v>
      </c>
      <c r="C418" s="274" t="e">
        <f>+'RT (10)'!#REF!</f>
        <v>#REF!</v>
      </c>
      <c r="D418" s="274" t="e">
        <f>+'RT (10)'!#REF!</f>
        <v>#REF!</v>
      </c>
    </row>
    <row r="419" spans="1:4" hidden="1">
      <c r="A419" s="274" t="e">
        <f>+'RT (10)'!#REF!</f>
        <v>#REF!</v>
      </c>
      <c r="B419" s="274" t="e">
        <f>+'RT (10)'!#REF!</f>
        <v>#REF!</v>
      </c>
      <c r="C419" s="274" t="e">
        <f>+'RT (10)'!#REF!</f>
        <v>#REF!</v>
      </c>
      <c r="D419" s="274" t="e">
        <f>+'RT (10)'!#REF!</f>
        <v>#REF!</v>
      </c>
    </row>
    <row r="420" spans="1:4" hidden="1">
      <c r="A420" s="274" t="e">
        <f>+'RT (10)'!#REF!</f>
        <v>#REF!</v>
      </c>
      <c r="B420" s="274" t="e">
        <f>+'RT (10)'!#REF!</f>
        <v>#REF!</v>
      </c>
      <c r="C420" s="274" t="e">
        <f>+'RT (10)'!#REF!</f>
        <v>#REF!</v>
      </c>
      <c r="D420" s="274" t="e">
        <f>+'RT (10)'!#REF!</f>
        <v>#REF!</v>
      </c>
    </row>
    <row r="421" spans="1:4" hidden="1">
      <c r="A421" s="274" t="e">
        <f>+'RT (10)'!#REF!</f>
        <v>#REF!</v>
      </c>
      <c r="B421" s="274" t="e">
        <f>+'RT (10)'!#REF!</f>
        <v>#REF!</v>
      </c>
      <c r="C421" s="274" t="e">
        <f>+'RT (10)'!#REF!</f>
        <v>#REF!</v>
      </c>
      <c r="D421" s="274" t="e">
        <f>+'RT (10)'!#REF!</f>
        <v>#REF!</v>
      </c>
    </row>
    <row r="422" spans="1:4" hidden="1">
      <c r="A422" s="274" t="e">
        <f>+'RT (10)'!#REF!</f>
        <v>#REF!</v>
      </c>
      <c r="B422" s="274" t="e">
        <f>+'RT (10)'!#REF!</f>
        <v>#REF!</v>
      </c>
      <c r="C422" s="274" t="e">
        <f>+'RT (10)'!#REF!</f>
        <v>#REF!</v>
      </c>
      <c r="D422" s="274" t="e">
        <f>+'RT (10)'!#REF!</f>
        <v>#REF!</v>
      </c>
    </row>
    <row r="423" spans="1:4" hidden="1">
      <c r="A423" s="274" t="e">
        <f>+'RT (10)'!#REF!</f>
        <v>#REF!</v>
      </c>
      <c r="B423" s="274" t="e">
        <f>+'RT (10)'!#REF!</f>
        <v>#REF!</v>
      </c>
      <c r="C423" s="274" t="e">
        <f>+'RT (10)'!#REF!</f>
        <v>#REF!</v>
      </c>
      <c r="D423" s="274" t="e">
        <f>+'RT (10)'!#REF!</f>
        <v>#REF!</v>
      </c>
    </row>
    <row r="424" spans="1:4" hidden="1">
      <c r="A424" s="274" t="e">
        <f>+'RT (10)'!#REF!</f>
        <v>#REF!</v>
      </c>
      <c r="B424" s="274" t="e">
        <f>+'RT (10)'!#REF!</f>
        <v>#REF!</v>
      </c>
      <c r="C424" s="274" t="e">
        <f>+'RT (10)'!#REF!</f>
        <v>#REF!</v>
      </c>
      <c r="D424" s="274" t="e">
        <f>+'RT (10)'!#REF!</f>
        <v>#REF!</v>
      </c>
    </row>
    <row r="425" spans="1:4" hidden="1">
      <c r="A425" s="274" t="e">
        <f>+'RT (10)'!#REF!</f>
        <v>#REF!</v>
      </c>
      <c r="B425" s="274" t="e">
        <f>+'RT (10)'!#REF!</f>
        <v>#REF!</v>
      </c>
      <c r="C425" s="274" t="e">
        <f>+'RT (10)'!#REF!</f>
        <v>#REF!</v>
      </c>
      <c r="D425" s="274" t="e">
        <f>+'RT (10)'!#REF!</f>
        <v>#REF!</v>
      </c>
    </row>
    <row r="426" spans="1:4" hidden="1">
      <c r="A426" s="274" t="e">
        <f>+'RT (10)'!#REF!</f>
        <v>#REF!</v>
      </c>
      <c r="B426" s="274" t="e">
        <f>+'RT (10)'!#REF!</f>
        <v>#REF!</v>
      </c>
      <c r="C426" s="274" t="e">
        <f>+'RT (10)'!#REF!</f>
        <v>#REF!</v>
      </c>
      <c r="D426" s="274" t="e">
        <f>+'RT (10)'!#REF!</f>
        <v>#REF!</v>
      </c>
    </row>
    <row r="427" spans="1:4" hidden="1">
      <c r="A427" s="274" t="e">
        <f>+'RT (10)'!#REF!</f>
        <v>#REF!</v>
      </c>
      <c r="B427" s="274" t="e">
        <f>+'RT (10)'!#REF!</f>
        <v>#REF!</v>
      </c>
      <c r="C427" s="274" t="e">
        <f>+'RT (10)'!#REF!</f>
        <v>#REF!</v>
      </c>
      <c r="D427" s="274" t="e">
        <f>+'RT (10)'!#REF!</f>
        <v>#REF!</v>
      </c>
    </row>
    <row r="428" spans="1:4" hidden="1">
      <c r="A428" s="274" t="e">
        <f>+'RT (10)'!#REF!</f>
        <v>#REF!</v>
      </c>
      <c r="B428" s="274" t="e">
        <f>+'RT (10)'!#REF!</f>
        <v>#REF!</v>
      </c>
      <c r="C428" s="274" t="e">
        <f>+'RT (10)'!#REF!</f>
        <v>#REF!</v>
      </c>
      <c r="D428" s="274" t="e">
        <f>+'RT (10)'!#REF!</f>
        <v>#REF!</v>
      </c>
    </row>
    <row r="429" spans="1:4" hidden="1">
      <c r="A429" s="274" t="e">
        <f>+'RT (10)'!#REF!</f>
        <v>#REF!</v>
      </c>
      <c r="B429" s="274" t="e">
        <f>+'RT (10)'!#REF!</f>
        <v>#REF!</v>
      </c>
      <c r="C429" s="274" t="e">
        <f>+'RT (10)'!#REF!</f>
        <v>#REF!</v>
      </c>
      <c r="D429" s="274" t="e">
        <f>+'RT (10)'!#REF!</f>
        <v>#REF!</v>
      </c>
    </row>
    <row r="430" spans="1:4" hidden="1">
      <c r="A430" s="274" t="e">
        <f>+'RT (10)'!#REF!</f>
        <v>#REF!</v>
      </c>
      <c r="B430" s="274" t="e">
        <f>+'RT (10)'!#REF!</f>
        <v>#REF!</v>
      </c>
      <c r="C430" s="274" t="e">
        <f>+'RT (10)'!#REF!</f>
        <v>#REF!</v>
      </c>
      <c r="D430" s="274" t="e">
        <f>+'RT (10)'!#REF!</f>
        <v>#REF!</v>
      </c>
    </row>
    <row r="431" spans="1:4" hidden="1">
      <c r="A431" s="274" t="e">
        <f>+'RT (10)'!#REF!</f>
        <v>#REF!</v>
      </c>
      <c r="B431" s="274" t="e">
        <f>+'RT (10)'!#REF!</f>
        <v>#REF!</v>
      </c>
      <c r="C431" s="274" t="e">
        <f>+'RT (10)'!#REF!</f>
        <v>#REF!</v>
      </c>
      <c r="D431" s="274" t="e">
        <f>+'RT (10)'!#REF!</f>
        <v>#REF!</v>
      </c>
    </row>
    <row r="432" spans="1:4" hidden="1">
      <c r="A432" s="274" t="e">
        <f>+'RT (10)'!#REF!</f>
        <v>#REF!</v>
      </c>
      <c r="B432" s="274" t="e">
        <f>+'RT (10)'!#REF!</f>
        <v>#REF!</v>
      </c>
      <c r="C432" s="274" t="e">
        <f>+'RT (10)'!#REF!</f>
        <v>#REF!</v>
      </c>
      <c r="D432" s="274" t="e">
        <f>+'RT (10)'!#REF!</f>
        <v>#REF!</v>
      </c>
    </row>
    <row r="433" spans="1:4" hidden="1">
      <c r="A433" s="274" t="e">
        <f>+'RT (10)'!#REF!</f>
        <v>#REF!</v>
      </c>
      <c r="B433" s="274" t="e">
        <f>+'RT (10)'!#REF!</f>
        <v>#REF!</v>
      </c>
      <c r="C433" s="274" t="e">
        <f>+'RT (10)'!#REF!</f>
        <v>#REF!</v>
      </c>
      <c r="D433" s="274" t="e">
        <f>+'RT (10)'!#REF!</f>
        <v>#REF!</v>
      </c>
    </row>
    <row r="434" spans="1:4" hidden="1">
      <c r="A434" s="274" t="e">
        <f>+'RT (10)'!#REF!</f>
        <v>#REF!</v>
      </c>
      <c r="B434" s="274" t="e">
        <f>+'RT (10)'!#REF!</f>
        <v>#REF!</v>
      </c>
      <c r="C434" s="274" t="e">
        <f>+'RT (10)'!#REF!</f>
        <v>#REF!</v>
      </c>
      <c r="D434" s="274" t="e">
        <f>+'RT (10)'!#REF!</f>
        <v>#REF!</v>
      </c>
    </row>
    <row r="435" spans="1:4" hidden="1">
      <c r="A435" s="274" t="e">
        <f>+'RT (10)'!#REF!</f>
        <v>#REF!</v>
      </c>
      <c r="B435" s="274" t="e">
        <f>+'RT (10)'!#REF!</f>
        <v>#REF!</v>
      </c>
      <c r="C435" s="274" t="e">
        <f>+'RT (10)'!#REF!</f>
        <v>#REF!</v>
      </c>
      <c r="D435" s="274" t="e">
        <f>+'RT (10)'!#REF!</f>
        <v>#REF!</v>
      </c>
    </row>
    <row r="436" spans="1:4" hidden="1">
      <c r="A436" s="274" t="e">
        <f>+'RT (10)'!#REF!</f>
        <v>#REF!</v>
      </c>
      <c r="B436" s="274" t="e">
        <f>+'RT (10)'!#REF!</f>
        <v>#REF!</v>
      </c>
      <c r="C436" s="274" t="e">
        <f>+'RT (10)'!#REF!</f>
        <v>#REF!</v>
      </c>
      <c r="D436" s="274" t="e">
        <f>+'RT (10)'!#REF!</f>
        <v>#REF!</v>
      </c>
    </row>
    <row r="437" spans="1:4" hidden="1">
      <c r="A437" s="274" t="e">
        <f>+'RT (10)'!#REF!</f>
        <v>#REF!</v>
      </c>
      <c r="B437" s="274" t="e">
        <f>+'RT (10)'!#REF!</f>
        <v>#REF!</v>
      </c>
      <c r="C437" s="274" t="e">
        <f>+'RT (10)'!#REF!</f>
        <v>#REF!</v>
      </c>
      <c r="D437" s="274" t="e">
        <f>+'RT (10)'!#REF!</f>
        <v>#REF!</v>
      </c>
    </row>
    <row r="438" spans="1:4" hidden="1">
      <c r="A438" s="274" t="e">
        <f>+'RT (10)'!#REF!</f>
        <v>#REF!</v>
      </c>
      <c r="B438" s="274" t="e">
        <f>+'RT (10)'!#REF!</f>
        <v>#REF!</v>
      </c>
      <c r="C438" s="274" t="e">
        <f>+'RT (10)'!#REF!</f>
        <v>#REF!</v>
      </c>
      <c r="D438" s="274" t="e">
        <f>+'RT (10)'!#REF!</f>
        <v>#REF!</v>
      </c>
    </row>
    <row r="439" spans="1:4" hidden="1">
      <c r="A439" s="274" t="e">
        <f>+'RT (10)'!#REF!</f>
        <v>#REF!</v>
      </c>
      <c r="B439" s="274" t="e">
        <f>+'RT (10)'!#REF!</f>
        <v>#REF!</v>
      </c>
      <c r="C439" s="274" t="e">
        <f>+'RT (10)'!#REF!</f>
        <v>#REF!</v>
      </c>
      <c r="D439" s="274" t="e">
        <f>+'RT (10)'!#REF!</f>
        <v>#REF!</v>
      </c>
    </row>
    <row r="440" spans="1:4" hidden="1">
      <c r="A440" s="274" t="e">
        <f>+'RT (10)'!#REF!</f>
        <v>#REF!</v>
      </c>
      <c r="B440" s="274" t="e">
        <f>+'RT (10)'!#REF!</f>
        <v>#REF!</v>
      </c>
      <c r="C440" s="274" t="e">
        <f>+'RT (10)'!#REF!</f>
        <v>#REF!</v>
      </c>
      <c r="D440" s="274" t="e">
        <f>+'RT (10)'!#REF!</f>
        <v>#REF!</v>
      </c>
    </row>
    <row r="441" spans="1:4" hidden="1">
      <c r="A441" s="274" t="e">
        <f>+'RT (10)'!#REF!</f>
        <v>#REF!</v>
      </c>
      <c r="B441" s="274" t="e">
        <f>+'RT (10)'!#REF!</f>
        <v>#REF!</v>
      </c>
      <c r="C441" s="274" t="e">
        <f>+'RT (10)'!#REF!</f>
        <v>#REF!</v>
      </c>
      <c r="D441" s="274" t="e">
        <f>+'RT (10)'!#REF!</f>
        <v>#REF!</v>
      </c>
    </row>
    <row r="442" spans="1:4" hidden="1">
      <c r="A442" s="274" t="e">
        <f>+'RT (10)'!#REF!</f>
        <v>#REF!</v>
      </c>
      <c r="B442" s="274" t="e">
        <f>+'RT (10)'!#REF!</f>
        <v>#REF!</v>
      </c>
      <c r="C442" s="274" t="e">
        <f>+'RT (10)'!#REF!</f>
        <v>#REF!</v>
      </c>
      <c r="D442" s="274" t="e">
        <f>+'RT (10)'!#REF!</f>
        <v>#REF!</v>
      </c>
    </row>
    <row r="443" spans="1:4" hidden="1">
      <c r="A443" s="274" t="e">
        <f>+'RT (10)'!#REF!</f>
        <v>#REF!</v>
      </c>
      <c r="B443" s="274" t="e">
        <f>+'RT (10)'!#REF!</f>
        <v>#REF!</v>
      </c>
      <c r="C443" s="274" t="e">
        <f>+'RT (10)'!#REF!</f>
        <v>#REF!</v>
      </c>
      <c r="D443" s="274" t="e">
        <f>+'RT (10)'!#REF!</f>
        <v>#REF!</v>
      </c>
    </row>
    <row r="444" spans="1:4" hidden="1">
      <c r="A444" s="274" t="e">
        <f>+'RT (10)'!#REF!</f>
        <v>#REF!</v>
      </c>
      <c r="B444" s="274" t="e">
        <f>+'RT (10)'!#REF!</f>
        <v>#REF!</v>
      </c>
      <c r="C444" s="274" t="e">
        <f>+'RT (10)'!#REF!</f>
        <v>#REF!</v>
      </c>
      <c r="D444" s="274" t="e">
        <f>+'RT (10)'!#REF!</f>
        <v>#REF!</v>
      </c>
    </row>
    <row r="445" spans="1:4" hidden="1">
      <c r="A445" s="274" t="e">
        <f>+'RT (10)'!#REF!</f>
        <v>#REF!</v>
      </c>
      <c r="B445" s="274" t="e">
        <f>+'RT (10)'!#REF!</f>
        <v>#REF!</v>
      </c>
      <c r="C445" s="274" t="e">
        <f>+'RT (10)'!#REF!</f>
        <v>#REF!</v>
      </c>
      <c r="D445" s="274" t="e">
        <f>+'RT (10)'!#REF!</f>
        <v>#REF!</v>
      </c>
    </row>
    <row r="446" spans="1:4" hidden="1">
      <c r="A446" s="274" t="e">
        <f>+'RT (10)'!#REF!</f>
        <v>#REF!</v>
      </c>
      <c r="B446" s="274" t="e">
        <f>+'RT (10)'!#REF!</f>
        <v>#REF!</v>
      </c>
      <c r="C446" s="274" t="e">
        <f>+'RT (10)'!#REF!</f>
        <v>#REF!</v>
      </c>
      <c r="D446" s="274" t="e">
        <f>+'RT (10)'!#REF!</f>
        <v>#REF!</v>
      </c>
    </row>
    <row r="447" spans="1:4" hidden="1">
      <c r="A447" s="274" t="e">
        <f>+'RT (10)'!#REF!</f>
        <v>#REF!</v>
      </c>
      <c r="B447" s="274" t="e">
        <f>+'RT (10)'!#REF!</f>
        <v>#REF!</v>
      </c>
      <c r="C447" s="274" t="e">
        <f>+'RT (10)'!#REF!</f>
        <v>#REF!</v>
      </c>
      <c r="D447" s="274" t="e">
        <f>+'RT (10)'!#REF!</f>
        <v>#REF!</v>
      </c>
    </row>
    <row r="448" spans="1:4" hidden="1">
      <c r="A448" s="274" t="e">
        <f>+'RT (10)'!#REF!</f>
        <v>#REF!</v>
      </c>
      <c r="B448" s="274" t="e">
        <f>+'RT (10)'!#REF!</f>
        <v>#REF!</v>
      </c>
      <c r="C448" s="274" t="e">
        <f>+'RT (10)'!#REF!</f>
        <v>#REF!</v>
      </c>
      <c r="D448" s="274" t="e">
        <f>+'RT (10)'!#REF!</f>
        <v>#REF!</v>
      </c>
    </row>
    <row r="449" spans="1:4" hidden="1">
      <c r="A449" s="274" t="e">
        <f>+'RT (10)'!#REF!</f>
        <v>#REF!</v>
      </c>
      <c r="B449" s="274" t="e">
        <f>+'RT (10)'!#REF!</f>
        <v>#REF!</v>
      </c>
      <c r="C449" s="274" t="e">
        <f>+'RT (10)'!#REF!</f>
        <v>#REF!</v>
      </c>
      <c r="D449" s="274" t="e">
        <f>+'RT (10)'!#REF!</f>
        <v>#REF!</v>
      </c>
    </row>
    <row r="450" spans="1:4" hidden="1">
      <c r="A450" s="274" t="e">
        <f>+'RT (10)'!#REF!</f>
        <v>#REF!</v>
      </c>
      <c r="B450" s="274" t="e">
        <f>+'RT (10)'!#REF!</f>
        <v>#REF!</v>
      </c>
      <c r="C450" s="274" t="e">
        <f>+'RT (10)'!#REF!</f>
        <v>#REF!</v>
      </c>
      <c r="D450" s="274" t="e">
        <f>+'RT (10)'!#REF!</f>
        <v>#REF!</v>
      </c>
    </row>
    <row r="451" spans="1:4" hidden="1">
      <c r="A451" s="274" t="e">
        <f>+'RT (10)'!#REF!</f>
        <v>#REF!</v>
      </c>
      <c r="B451" s="274" t="e">
        <f>+'RT (10)'!#REF!</f>
        <v>#REF!</v>
      </c>
      <c r="C451" s="274" t="e">
        <f>+'RT (10)'!#REF!</f>
        <v>#REF!</v>
      </c>
      <c r="D451" s="274" t="e">
        <f>+'RT (10)'!#REF!</f>
        <v>#REF!</v>
      </c>
    </row>
    <row r="452" spans="1:4" hidden="1">
      <c r="A452" s="274" t="e">
        <f>+'RT (10)'!#REF!</f>
        <v>#REF!</v>
      </c>
      <c r="B452" s="274" t="e">
        <f>+'RT (10)'!#REF!</f>
        <v>#REF!</v>
      </c>
      <c r="C452" s="274" t="e">
        <f>+'RT (10)'!#REF!</f>
        <v>#REF!</v>
      </c>
      <c r="D452" s="274" t="e">
        <f>+'RT (10)'!#REF!</f>
        <v>#REF!</v>
      </c>
    </row>
    <row r="453" spans="1:4" hidden="1">
      <c r="A453" s="274" t="e">
        <f>+'RT (10)'!#REF!</f>
        <v>#REF!</v>
      </c>
      <c r="B453" s="274" t="e">
        <f>+'RT (10)'!#REF!</f>
        <v>#REF!</v>
      </c>
      <c r="C453" s="274" t="e">
        <f>+'RT (10)'!#REF!</f>
        <v>#REF!</v>
      </c>
      <c r="D453" s="274" t="e">
        <f>+'RT (10)'!#REF!</f>
        <v>#REF!</v>
      </c>
    </row>
    <row r="454" spans="1:4" hidden="1">
      <c r="A454" s="274" t="e">
        <f>+'RT (10)'!#REF!</f>
        <v>#REF!</v>
      </c>
      <c r="B454" s="274" t="e">
        <f>+'RT (10)'!#REF!</f>
        <v>#REF!</v>
      </c>
      <c r="C454" s="274" t="e">
        <f>+'RT (10)'!#REF!</f>
        <v>#REF!</v>
      </c>
      <c r="D454" s="274" t="e">
        <f>+'RT (10)'!#REF!</f>
        <v>#REF!</v>
      </c>
    </row>
    <row r="455" spans="1:4" hidden="1">
      <c r="A455" s="274" t="e">
        <f>+'RT (10)'!#REF!</f>
        <v>#REF!</v>
      </c>
      <c r="B455" s="274" t="e">
        <f>+'RT (10)'!#REF!</f>
        <v>#REF!</v>
      </c>
      <c r="C455" s="274" t="e">
        <f>+'RT (10)'!#REF!</f>
        <v>#REF!</v>
      </c>
      <c r="D455" s="274" t="e">
        <f>+'RT (10)'!#REF!</f>
        <v>#REF!</v>
      </c>
    </row>
    <row r="456" spans="1:4" hidden="1">
      <c r="A456" s="274" t="e">
        <f>+'RT (10)'!#REF!</f>
        <v>#REF!</v>
      </c>
      <c r="B456" s="274" t="e">
        <f>+'RT (10)'!#REF!</f>
        <v>#REF!</v>
      </c>
      <c r="C456" s="274" t="e">
        <f>+'RT (10)'!#REF!</f>
        <v>#REF!</v>
      </c>
      <c r="D456" s="274" t="e">
        <f>+'RT (10)'!#REF!</f>
        <v>#REF!</v>
      </c>
    </row>
    <row r="457" spans="1:4" hidden="1">
      <c r="A457" s="274" t="e">
        <f>+'RT (10)'!#REF!</f>
        <v>#REF!</v>
      </c>
      <c r="B457" s="274" t="e">
        <f>+'RT (10)'!#REF!</f>
        <v>#REF!</v>
      </c>
      <c r="C457" s="274" t="e">
        <f>+'RT (10)'!#REF!</f>
        <v>#REF!</v>
      </c>
      <c r="D457" s="274" t="e">
        <f>+'RT (10)'!#REF!</f>
        <v>#REF!</v>
      </c>
    </row>
    <row r="458" spans="1:4" hidden="1">
      <c r="A458" s="274" t="e">
        <f>+'RT (10)'!#REF!</f>
        <v>#REF!</v>
      </c>
      <c r="B458" s="274" t="e">
        <f>+'RT (10)'!#REF!</f>
        <v>#REF!</v>
      </c>
      <c r="C458" s="274" t="e">
        <f>+'RT (10)'!#REF!</f>
        <v>#REF!</v>
      </c>
      <c r="D458" s="274" t="e">
        <f>+'RT (10)'!#REF!</f>
        <v>#REF!</v>
      </c>
    </row>
    <row r="459" spans="1:4" hidden="1">
      <c r="A459" s="274" t="e">
        <f>+'RT (10)'!#REF!</f>
        <v>#REF!</v>
      </c>
      <c r="B459" s="274" t="e">
        <f>+'RT (10)'!#REF!</f>
        <v>#REF!</v>
      </c>
      <c r="C459" s="274" t="e">
        <f>+'RT (10)'!#REF!</f>
        <v>#REF!</v>
      </c>
      <c r="D459" s="274" t="e">
        <f>+'RT (10)'!#REF!</f>
        <v>#REF!</v>
      </c>
    </row>
    <row r="460" spans="1:4" hidden="1">
      <c r="A460" s="274" t="e">
        <f>+'RT (10)'!#REF!</f>
        <v>#REF!</v>
      </c>
      <c r="B460" s="274" t="e">
        <f>+'RT (10)'!#REF!</f>
        <v>#REF!</v>
      </c>
      <c r="C460" s="274" t="e">
        <f>+'RT (10)'!#REF!</f>
        <v>#REF!</v>
      </c>
      <c r="D460" s="274" t="e">
        <f>+'RT (10)'!#REF!</f>
        <v>#REF!</v>
      </c>
    </row>
    <row r="461" spans="1:4" hidden="1">
      <c r="A461" s="274" t="e">
        <f>+'RT (10)'!#REF!</f>
        <v>#REF!</v>
      </c>
      <c r="B461" s="274" t="e">
        <f>+'RT (10)'!#REF!</f>
        <v>#REF!</v>
      </c>
      <c r="C461" s="274" t="e">
        <f>+'RT (10)'!#REF!</f>
        <v>#REF!</v>
      </c>
      <c r="D461" s="274" t="e">
        <f>+'RT (10)'!#REF!</f>
        <v>#REF!</v>
      </c>
    </row>
    <row r="462" spans="1:4" hidden="1">
      <c r="A462" s="274" t="e">
        <f>+'RT (10)'!#REF!</f>
        <v>#REF!</v>
      </c>
      <c r="B462" s="274" t="e">
        <f>+'RT (10)'!#REF!</f>
        <v>#REF!</v>
      </c>
      <c r="C462" s="274" t="e">
        <f>+'RT (10)'!#REF!</f>
        <v>#REF!</v>
      </c>
      <c r="D462" s="274" t="e">
        <f>+'RT (10)'!#REF!</f>
        <v>#REF!</v>
      </c>
    </row>
    <row r="463" spans="1:4" hidden="1">
      <c r="A463" s="274" t="e">
        <f>+'RT (10)'!#REF!</f>
        <v>#REF!</v>
      </c>
      <c r="B463" s="274" t="e">
        <f>+'RT (10)'!#REF!</f>
        <v>#REF!</v>
      </c>
      <c r="C463" s="274" t="e">
        <f>+'RT (10)'!#REF!</f>
        <v>#REF!</v>
      </c>
      <c r="D463" s="274" t="e">
        <f>+'RT (10)'!#REF!</f>
        <v>#REF!</v>
      </c>
    </row>
    <row r="464" spans="1:4" hidden="1">
      <c r="A464" s="274" t="e">
        <f>+'RT (11)'!#REF!</f>
        <v>#REF!</v>
      </c>
      <c r="B464" s="274" t="e">
        <f>+'RT (11)'!#REF!</f>
        <v>#REF!</v>
      </c>
      <c r="C464" s="274" t="e">
        <f>+'RT (11)'!#REF!</f>
        <v>#REF!</v>
      </c>
      <c r="D464" s="274" t="e">
        <f>+'RT (11)'!#REF!</f>
        <v>#REF!</v>
      </c>
    </row>
    <row r="465" spans="1:4" hidden="1">
      <c r="A465" s="274" t="e">
        <f>+'RT (11)'!#REF!</f>
        <v>#REF!</v>
      </c>
      <c r="B465" s="274" t="e">
        <f>+'RT (11)'!#REF!</f>
        <v>#REF!</v>
      </c>
      <c r="C465" s="274" t="e">
        <f>+'RT (11)'!#REF!</f>
        <v>#REF!</v>
      </c>
      <c r="D465" s="274" t="e">
        <f>+'RT (11)'!#REF!</f>
        <v>#REF!</v>
      </c>
    </row>
    <row r="466" spans="1:4" hidden="1">
      <c r="A466" s="274" t="e">
        <f>+'RT (11)'!#REF!</f>
        <v>#REF!</v>
      </c>
      <c r="B466" s="274" t="e">
        <f>+'RT (11)'!#REF!</f>
        <v>#REF!</v>
      </c>
      <c r="C466" s="274" t="e">
        <f>+'RT (11)'!#REF!</f>
        <v>#REF!</v>
      </c>
      <c r="D466" s="274" t="e">
        <f>+'RT (11)'!#REF!</f>
        <v>#REF!</v>
      </c>
    </row>
    <row r="467" spans="1:4" hidden="1">
      <c r="A467" s="274" t="e">
        <f>+'RT (11)'!#REF!</f>
        <v>#REF!</v>
      </c>
      <c r="B467" s="274" t="e">
        <f>+'RT (11)'!#REF!</f>
        <v>#REF!</v>
      </c>
      <c r="C467" s="274" t="e">
        <f>+'RT (11)'!#REF!</f>
        <v>#REF!</v>
      </c>
      <c r="D467" s="274" t="e">
        <f>+'RT (11)'!#REF!</f>
        <v>#REF!</v>
      </c>
    </row>
    <row r="468" spans="1:4" hidden="1">
      <c r="A468" s="274" t="e">
        <f>+'RT (11)'!#REF!</f>
        <v>#REF!</v>
      </c>
      <c r="B468" s="274" t="e">
        <f>+'RT (11)'!#REF!</f>
        <v>#REF!</v>
      </c>
      <c r="C468" s="274" t="e">
        <f>+'RT (11)'!#REF!</f>
        <v>#REF!</v>
      </c>
      <c r="D468" s="274" t="e">
        <f>+'RT (11)'!#REF!</f>
        <v>#REF!</v>
      </c>
    </row>
    <row r="469" spans="1:4" hidden="1">
      <c r="A469" s="274" t="e">
        <f>+'RT (11)'!#REF!</f>
        <v>#REF!</v>
      </c>
      <c r="B469" s="274" t="e">
        <f>+'RT (11)'!#REF!</f>
        <v>#REF!</v>
      </c>
      <c r="C469" s="274" t="e">
        <f>+'RT (11)'!#REF!</f>
        <v>#REF!</v>
      </c>
      <c r="D469" s="274" t="e">
        <f>+'RT (11)'!#REF!</f>
        <v>#REF!</v>
      </c>
    </row>
    <row r="470" spans="1:4" hidden="1">
      <c r="A470" s="274" t="e">
        <f>+'RT (11)'!#REF!</f>
        <v>#REF!</v>
      </c>
      <c r="B470" s="274" t="e">
        <f>+'RT (11)'!#REF!</f>
        <v>#REF!</v>
      </c>
      <c r="C470" s="274" t="e">
        <f>+'RT (11)'!#REF!</f>
        <v>#REF!</v>
      </c>
      <c r="D470" s="274" t="e">
        <f>+'RT (11)'!#REF!</f>
        <v>#REF!</v>
      </c>
    </row>
    <row r="471" spans="1:4" hidden="1">
      <c r="A471" s="274" t="e">
        <f>+'RT (11)'!#REF!</f>
        <v>#REF!</v>
      </c>
      <c r="B471" s="274" t="e">
        <f>+'RT (11)'!#REF!</f>
        <v>#REF!</v>
      </c>
      <c r="C471" s="274" t="e">
        <f>+'RT (11)'!#REF!</f>
        <v>#REF!</v>
      </c>
      <c r="D471" s="274" t="e">
        <f>+'RT (11)'!#REF!</f>
        <v>#REF!</v>
      </c>
    </row>
    <row r="472" spans="1:4" hidden="1">
      <c r="A472" s="274" t="e">
        <f>+'RT (11)'!#REF!</f>
        <v>#REF!</v>
      </c>
      <c r="B472" s="274" t="e">
        <f>+'RT (11)'!#REF!</f>
        <v>#REF!</v>
      </c>
      <c r="C472" s="274" t="e">
        <f>+'RT (11)'!#REF!</f>
        <v>#REF!</v>
      </c>
      <c r="D472" s="274" t="e">
        <f>+'RT (11)'!#REF!</f>
        <v>#REF!</v>
      </c>
    </row>
    <row r="473" spans="1:4" hidden="1">
      <c r="A473" s="274" t="e">
        <f>+'RT (11)'!#REF!</f>
        <v>#REF!</v>
      </c>
      <c r="B473" s="274" t="e">
        <f>+'RT (11)'!#REF!</f>
        <v>#REF!</v>
      </c>
      <c r="C473" s="274" t="e">
        <f>+'RT (11)'!#REF!</f>
        <v>#REF!</v>
      </c>
      <c r="D473" s="274" t="e">
        <f>+'RT (11)'!#REF!</f>
        <v>#REF!</v>
      </c>
    </row>
    <row r="474" spans="1:4" hidden="1">
      <c r="A474" s="274" t="e">
        <f>+'RT (11)'!#REF!</f>
        <v>#REF!</v>
      </c>
      <c r="B474" s="274" t="e">
        <f>+'RT (11)'!#REF!</f>
        <v>#REF!</v>
      </c>
      <c r="C474" s="274" t="e">
        <f>+'RT (11)'!#REF!</f>
        <v>#REF!</v>
      </c>
      <c r="D474" s="274" t="e">
        <f>+'RT (11)'!#REF!</f>
        <v>#REF!</v>
      </c>
    </row>
    <row r="475" spans="1:4" hidden="1">
      <c r="A475" s="274" t="e">
        <f>+'RT (11)'!#REF!</f>
        <v>#REF!</v>
      </c>
      <c r="B475" s="274" t="e">
        <f>+'RT (11)'!#REF!</f>
        <v>#REF!</v>
      </c>
      <c r="C475" s="274" t="e">
        <f>+'RT (11)'!#REF!</f>
        <v>#REF!</v>
      </c>
      <c r="D475" s="274" t="e">
        <f>+'RT (11)'!#REF!</f>
        <v>#REF!</v>
      </c>
    </row>
    <row r="476" spans="1:4" hidden="1">
      <c r="A476" s="274" t="e">
        <f>+'RT (11)'!#REF!</f>
        <v>#REF!</v>
      </c>
      <c r="B476" s="274" t="e">
        <f>+'RT (11)'!#REF!</f>
        <v>#REF!</v>
      </c>
      <c r="C476" s="274" t="e">
        <f>+'RT (11)'!#REF!</f>
        <v>#REF!</v>
      </c>
      <c r="D476" s="274" t="e">
        <f>+'RT (11)'!#REF!</f>
        <v>#REF!</v>
      </c>
    </row>
    <row r="477" spans="1:4" hidden="1">
      <c r="A477" s="274" t="e">
        <f>+'RT (11)'!#REF!</f>
        <v>#REF!</v>
      </c>
      <c r="B477" s="274" t="e">
        <f>+'RT (11)'!#REF!</f>
        <v>#REF!</v>
      </c>
      <c r="C477" s="274" t="e">
        <f>+'RT (11)'!#REF!</f>
        <v>#REF!</v>
      </c>
      <c r="D477" s="274" t="e">
        <f>+'RT (11)'!#REF!</f>
        <v>#REF!</v>
      </c>
    </row>
    <row r="478" spans="1:4" hidden="1">
      <c r="A478" s="274" t="e">
        <f>+'RT (11)'!#REF!</f>
        <v>#REF!</v>
      </c>
      <c r="B478" s="274" t="e">
        <f>+'RT (11)'!#REF!</f>
        <v>#REF!</v>
      </c>
      <c r="C478" s="274" t="e">
        <f>+'RT (11)'!#REF!</f>
        <v>#REF!</v>
      </c>
      <c r="D478" s="274" t="e">
        <f>+'RT (11)'!#REF!</f>
        <v>#REF!</v>
      </c>
    </row>
    <row r="479" spans="1:4" hidden="1">
      <c r="A479" s="274" t="e">
        <f>+'RT (11)'!#REF!</f>
        <v>#REF!</v>
      </c>
      <c r="B479" s="274" t="e">
        <f>+'RT (11)'!#REF!</f>
        <v>#REF!</v>
      </c>
      <c r="C479" s="274" t="e">
        <f>+'RT (11)'!#REF!</f>
        <v>#REF!</v>
      </c>
      <c r="D479" s="274" t="e">
        <f>+'RT (11)'!#REF!</f>
        <v>#REF!</v>
      </c>
    </row>
    <row r="480" spans="1:4" hidden="1">
      <c r="A480" s="274" t="e">
        <f>+'RT (11)'!#REF!</f>
        <v>#REF!</v>
      </c>
      <c r="B480" s="274" t="e">
        <f>+'RT (11)'!#REF!</f>
        <v>#REF!</v>
      </c>
      <c r="C480" s="274" t="e">
        <f>+'RT (11)'!#REF!</f>
        <v>#REF!</v>
      </c>
      <c r="D480" s="274" t="e">
        <f>+'RT (11)'!#REF!</f>
        <v>#REF!</v>
      </c>
    </row>
    <row r="481" spans="1:4" hidden="1">
      <c r="A481" s="274" t="e">
        <f>+'RT (11)'!#REF!</f>
        <v>#REF!</v>
      </c>
      <c r="B481" s="274" t="e">
        <f>+'RT (11)'!#REF!</f>
        <v>#REF!</v>
      </c>
      <c r="C481" s="274" t="e">
        <f>+'RT (11)'!#REF!</f>
        <v>#REF!</v>
      </c>
      <c r="D481" s="274" t="e">
        <f>+'RT (11)'!#REF!</f>
        <v>#REF!</v>
      </c>
    </row>
    <row r="482" spans="1:4" hidden="1">
      <c r="A482" s="274" t="e">
        <f>+'RT (11)'!#REF!</f>
        <v>#REF!</v>
      </c>
      <c r="B482" s="274" t="e">
        <f>+'RT (11)'!#REF!</f>
        <v>#REF!</v>
      </c>
      <c r="C482" s="274" t="e">
        <f>+'RT (11)'!#REF!</f>
        <v>#REF!</v>
      </c>
      <c r="D482" s="274" t="e">
        <f>+'RT (11)'!#REF!</f>
        <v>#REF!</v>
      </c>
    </row>
    <row r="483" spans="1:4" hidden="1">
      <c r="A483" s="274" t="e">
        <f>+'RT (11)'!#REF!</f>
        <v>#REF!</v>
      </c>
      <c r="B483" s="274" t="e">
        <f>+'RT (11)'!#REF!</f>
        <v>#REF!</v>
      </c>
      <c r="C483" s="274" t="e">
        <f>+'RT (11)'!#REF!</f>
        <v>#REF!</v>
      </c>
      <c r="D483" s="274" t="e">
        <f>+'RT (11)'!#REF!</f>
        <v>#REF!</v>
      </c>
    </row>
    <row r="484" spans="1:4" hidden="1">
      <c r="A484" s="274" t="e">
        <f>+'RT (11)'!#REF!</f>
        <v>#REF!</v>
      </c>
      <c r="B484" s="274" t="e">
        <f>+'RT (11)'!#REF!</f>
        <v>#REF!</v>
      </c>
      <c r="C484" s="274" t="e">
        <f>+'RT (11)'!#REF!</f>
        <v>#REF!</v>
      </c>
      <c r="D484" s="274" t="e">
        <f>+'RT (11)'!#REF!</f>
        <v>#REF!</v>
      </c>
    </row>
    <row r="485" spans="1:4" hidden="1">
      <c r="A485" s="274" t="e">
        <f>+'RT (11)'!#REF!</f>
        <v>#REF!</v>
      </c>
      <c r="B485" s="274" t="e">
        <f>+'RT (11)'!#REF!</f>
        <v>#REF!</v>
      </c>
      <c r="C485" s="274" t="e">
        <f>+'RT (11)'!#REF!</f>
        <v>#REF!</v>
      </c>
      <c r="D485" s="274" t="e">
        <f>+'RT (11)'!#REF!</f>
        <v>#REF!</v>
      </c>
    </row>
    <row r="486" spans="1:4" hidden="1">
      <c r="A486" s="274" t="e">
        <f>+'RT (11)'!#REF!</f>
        <v>#REF!</v>
      </c>
      <c r="B486" s="274" t="e">
        <f>+'RT (11)'!#REF!</f>
        <v>#REF!</v>
      </c>
      <c r="C486" s="274" t="e">
        <f>+'RT (11)'!#REF!</f>
        <v>#REF!</v>
      </c>
      <c r="D486" s="274" t="e">
        <f>+'RT (11)'!#REF!</f>
        <v>#REF!</v>
      </c>
    </row>
    <row r="487" spans="1:4" hidden="1">
      <c r="A487" s="274" t="e">
        <f>+'RT (11)'!#REF!</f>
        <v>#REF!</v>
      </c>
      <c r="B487" s="274" t="e">
        <f>+'RT (11)'!#REF!</f>
        <v>#REF!</v>
      </c>
      <c r="C487" s="274" t="e">
        <f>+'RT (11)'!#REF!</f>
        <v>#REF!</v>
      </c>
      <c r="D487" s="274" t="e">
        <f>+'RT (11)'!#REF!</f>
        <v>#REF!</v>
      </c>
    </row>
    <row r="488" spans="1:4" hidden="1">
      <c r="A488" s="274" t="e">
        <f>+'RT (11)'!#REF!</f>
        <v>#REF!</v>
      </c>
      <c r="B488" s="274" t="e">
        <f>+'RT (11)'!#REF!</f>
        <v>#REF!</v>
      </c>
      <c r="C488" s="274" t="e">
        <f>+'RT (11)'!#REF!</f>
        <v>#REF!</v>
      </c>
      <c r="D488" s="274" t="e">
        <f>+'RT (11)'!#REF!</f>
        <v>#REF!</v>
      </c>
    </row>
    <row r="489" spans="1:4" hidden="1">
      <c r="A489" s="274" t="e">
        <f>+'RT (11)'!#REF!</f>
        <v>#REF!</v>
      </c>
      <c r="B489" s="274" t="e">
        <f>+'RT (11)'!#REF!</f>
        <v>#REF!</v>
      </c>
      <c r="C489" s="274" t="e">
        <f>+'RT (11)'!#REF!</f>
        <v>#REF!</v>
      </c>
      <c r="D489" s="274" t="e">
        <f>+'RT (11)'!#REF!</f>
        <v>#REF!</v>
      </c>
    </row>
    <row r="490" spans="1:4" hidden="1">
      <c r="A490" s="274" t="e">
        <f>+'RT (11)'!#REF!</f>
        <v>#REF!</v>
      </c>
      <c r="B490" s="274" t="e">
        <f>+'RT (11)'!#REF!</f>
        <v>#REF!</v>
      </c>
      <c r="C490" s="274" t="e">
        <f>+'RT (11)'!#REF!</f>
        <v>#REF!</v>
      </c>
      <c r="D490" s="274" t="e">
        <f>+'RT (11)'!#REF!</f>
        <v>#REF!</v>
      </c>
    </row>
    <row r="491" spans="1:4" hidden="1">
      <c r="A491" s="274" t="e">
        <f>+'RT (11)'!#REF!</f>
        <v>#REF!</v>
      </c>
      <c r="B491" s="274" t="e">
        <f>+'RT (11)'!#REF!</f>
        <v>#REF!</v>
      </c>
      <c r="C491" s="274" t="e">
        <f>+'RT (11)'!#REF!</f>
        <v>#REF!</v>
      </c>
      <c r="D491" s="274" t="e">
        <f>+'RT (11)'!#REF!</f>
        <v>#REF!</v>
      </c>
    </row>
    <row r="492" spans="1:4" hidden="1">
      <c r="A492" s="274" t="e">
        <f>+'RT (11)'!#REF!</f>
        <v>#REF!</v>
      </c>
      <c r="B492" s="274" t="e">
        <f>+'RT (11)'!#REF!</f>
        <v>#REF!</v>
      </c>
      <c r="C492" s="274" t="e">
        <f>+'RT (11)'!#REF!</f>
        <v>#REF!</v>
      </c>
      <c r="D492" s="274" t="e">
        <f>+'RT (11)'!#REF!</f>
        <v>#REF!</v>
      </c>
    </row>
    <row r="493" spans="1:4" hidden="1">
      <c r="A493" s="274" t="e">
        <f>+'RT (11)'!#REF!</f>
        <v>#REF!</v>
      </c>
      <c r="B493" s="274" t="e">
        <f>+'RT (11)'!#REF!</f>
        <v>#REF!</v>
      </c>
      <c r="C493" s="274" t="e">
        <f>+'RT (11)'!#REF!</f>
        <v>#REF!</v>
      </c>
      <c r="D493" s="274" t="e">
        <f>+'RT (11)'!#REF!</f>
        <v>#REF!</v>
      </c>
    </row>
    <row r="494" spans="1:4" hidden="1">
      <c r="A494" s="274" t="e">
        <f>+'RT (11)'!#REF!</f>
        <v>#REF!</v>
      </c>
      <c r="B494" s="274" t="e">
        <f>+'RT (11)'!#REF!</f>
        <v>#REF!</v>
      </c>
      <c r="C494" s="274" t="e">
        <f>+'RT (11)'!#REF!</f>
        <v>#REF!</v>
      </c>
      <c r="D494" s="274" t="e">
        <f>+'RT (11)'!#REF!</f>
        <v>#REF!</v>
      </c>
    </row>
    <row r="495" spans="1:4" hidden="1">
      <c r="A495" s="274" t="e">
        <f>+'RT (11)'!#REF!</f>
        <v>#REF!</v>
      </c>
      <c r="B495" s="274" t="e">
        <f>+'RT (11)'!#REF!</f>
        <v>#REF!</v>
      </c>
      <c r="C495" s="274" t="e">
        <f>+'RT (11)'!#REF!</f>
        <v>#REF!</v>
      </c>
      <c r="D495" s="274" t="e">
        <f>+'RT (11)'!#REF!</f>
        <v>#REF!</v>
      </c>
    </row>
    <row r="496" spans="1:4" hidden="1">
      <c r="A496" s="274" t="e">
        <f>+'RT (11)'!#REF!</f>
        <v>#REF!</v>
      </c>
      <c r="B496" s="274" t="e">
        <f>+'RT (11)'!#REF!</f>
        <v>#REF!</v>
      </c>
      <c r="C496" s="274" t="e">
        <f>+'RT (11)'!#REF!</f>
        <v>#REF!</v>
      </c>
      <c r="D496" s="274" t="e">
        <f>+'RT (11)'!#REF!</f>
        <v>#REF!</v>
      </c>
    </row>
    <row r="497" spans="1:4" hidden="1">
      <c r="A497" s="274" t="e">
        <f>+'RT (11)'!#REF!</f>
        <v>#REF!</v>
      </c>
      <c r="B497" s="274" t="e">
        <f>+'RT (11)'!#REF!</f>
        <v>#REF!</v>
      </c>
      <c r="C497" s="274" t="e">
        <f>+'RT (11)'!#REF!</f>
        <v>#REF!</v>
      </c>
      <c r="D497" s="274" t="e">
        <f>+'RT (11)'!#REF!</f>
        <v>#REF!</v>
      </c>
    </row>
    <row r="498" spans="1:4" hidden="1">
      <c r="A498" s="274" t="e">
        <f>+'RT (11)'!#REF!</f>
        <v>#REF!</v>
      </c>
      <c r="B498" s="274" t="e">
        <f>+'RT (11)'!#REF!</f>
        <v>#REF!</v>
      </c>
      <c r="C498" s="274" t="e">
        <f>+'RT (11)'!#REF!</f>
        <v>#REF!</v>
      </c>
      <c r="D498" s="274" t="e">
        <f>+'RT (11)'!#REF!</f>
        <v>#REF!</v>
      </c>
    </row>
    <row r="499" spans="1:4" hidden="1">
      <c r="A499" s="274" t="e">
        <f>+'RT (11)'!#REF!</f>
        <v>#REF!</v>
      </c>
      <c r="B499" s="274" t="e">
        <f>+'RT (11)'!#REF!</f>
        <v>#REF!</v>
      </c>
      <c r="C499" s="274" t="e">
        <f>+'RT (11)'!#REF!</f>
        <v>#REF!</v>
      </c>
      <c r="D499" s="274" t="e">
        <f>+'RT (11)'!#REF!</f>
        <v>#REF!</v>
      </c>
    </row>
    <row r="500" spans="1:4" hidden="1">
      <c r="A500" s="274" t="e">
        <f>+'RT (11)'!#REF!</f>
        <v>#REF!</v>
      </c>
      <c r="B500" s="274" t="e">
        <f>+'RT (11)'!#REF!</f>
        <v>#REF!</v>
      </c>
      <c r="C500" s="274" t="e">
        <f>+'RT (11)'!#REF!</f>
        <v>#REF!</v>
      </c>
      <c r="D500" s="274" t="e">
        <f>+'RT (11)'!#REF!</f>
        <v>#REF!</v>
      </c>
    </row>
    <row r="501" spans="1:4" hidden="1">
      <c r="A501" s="274" t="e">
        <f>+'RT (11)'!#REF!</f>
        <v>#REF!</v>
      </c>
      <c r="B501" s="274" t="e">
        <f>+'RT (11)'!#REF!</f>
        <v>#REF!</v>
      </c>
      <c r="C501" s="274" t="e">
        <f>+'RT (11)'!#REF!</f>
        <v>#REF!</v>
      </c>
      <c r="D501" s="274" t="e">
        <f>+'RT (11)'!#REF!</f>
        <v>#REF!</v>
      </c>
    </row>
    <row r="502" spans="1:4" hidden="1">
      <c r="A502" s="274" t="e">
        <f>+'RT (11)'!#REF!</f>
        <v>#REF!</v>
      </c>
      <c r="B502" s="274" t="e">
        <f>+'RT (11)'!#REF!</f>
        <v>#REF!</v>
      </c>
      <c r="C502" s="274" t="e">
        <f>+'RT (11)'!#REF!</f>
        <v>#REF!</v>
      </c>
      <c r="D502" s="274" t="e">
        <f>+'RT (11)'!#REF!</f>
        <v>#REF!</v>
      </c>
    </row>
    <row r="503" spans="1:4" hidden="1">
      <c r="A503" s="274" t="e">
        <f>+'RT (11)'!#REF!</f>
        <v>#REF!</v>
      </c>
      <c r="B503" s="274" t="e">
        <f>+'RT (11)'!#REF!</f>
        <v>#REF!</v>
      </c>
      <c r="C503" s="274" t="e">
        <f>+'RT (11)'!#REF!</f>
        <v>#REF!</v>
      </c>
      <c r="D503" s="274" t="e">
        <f>+'RT (11)'!#REF!</f>
        <v>#REF!</v>
      </c>
    </row>
    <row r="504" spans="1:4" hidden="1">
      <c r="A504" s="274" t="e">
        <f>+'RT (11)'!#REF!</f>
        <v>#REF!</v>
      </c>
      <c r="B504" s="274" t="e">
        <f>+'RT (11)'!#REF!</f>
        <v>#REF!</v>
      </c>
      <c r="C504" s="274" t="e">
        <f>+'RT (11)'!#REF!</f>
        <v>#REF!</v>
      </c>
      <c r="D504" s="274" t="e">
        <f>+'RT (11)'!#REF!</f>
        <v>#REF!</v>
      </c>
    </row>
    <row r="505" spans="1:4" hidden="1">
      <c r="A505" s="274" t="e">
        <f>+'RT (11)'!#REF!</f>
        <v>#REF!</v>
      </c>
      <c r="B505" s="274" t="e">
        <f>+'RT (11)'!#REF!</f>
        <v>#REF!</v>
      </c>
      <c r="C505" s="274" t="e">
        <f>+'RT (11)'!#REF!</f>
        <v>#REF!</v>
      </c>
      <c r="D505" s="274" t="e">
        <f>+'RT (11)'!#REF!</f>
        <v>#REF!</v>
      </c>
    </row>
    <row r="506" spans="1:4" hidden="1">
      <c r="A506" s="274" t="e">
        <f>+'RT (11)'!#REF!</f>
        <v>#REF!</v>
      </c>
      <c r="B506" s="274" t="e">
        <f>+'RT (11)'!#REF!</f>
        <v>#REF!</v>
      </c>
      <c r="C506" s="274" t="e">
        <f>+'RT (11)'!#REF!</f>
        <v>#REF!</v>
      </c>
      <c r="D506" s="274" t="e">
        <f>+'RT (11)'!#REF!</f>
        <v>#REF!</v>
      </c>
    </row>
    <row r="507" spans="1:4" hidden="1">
      <c r="A507" s="274" t="e">
        <f>+'RT (11)'!#REF!</f>
        <v>#REF!</v>
      </c>
      <c r="B507" s="274" t="e">
        <f>+'RT (11)'!#REF!</f>
        <v>#REF!</v>
      </c>
      <c r="C507" s="274" t="e">
        <f>+'RT (11)'!#REF!</f>
        <v>#REF!</v>
      </c>
      <c r="D507" s="274" t="e">
        <f>+'RT (11)'!#REF!</f>
        <v>#REF!</v>
      </c>
    </row>
    <row r="508" spans="1:4" hidden="1">
      <c r="A508" s="274" t="e">
        <f>+'RT (11)'!#REF!</f>
        <v>#REF!</v>
      </c>
      <c r="B508" s="274" t="e">
        <f>+'RT (11)'!#REF!</f>
        <v>#REF!</v>
      </c>
      <c r="C508" s="274" t="e">
        <f>+'RT (11)'!#REF!</f>
        <v>#REF!</v>
      </c>
      <c r="D508" s="274" t="e">
        <f>+'RT (11)'!#REF!</f>
        <v>#REF!</v>
      </c>
    </row>
    <row r="509" spans="1:4" hidden="1">
      <c r="A509" s="274" t="e">
        <f>+'RT (11)'!#REF!</f>
        <v>#REF!</v>
      </c>
      <c r="B509" s="274" t="e">
        <f>+'RT (11)'!#REF!</f>
        <v>#REF!</v>
      </c>
      <c r="C509" s="274" t="e">
        <f>+'RT (11)'!#REF!</f>
        <v>#REF!</v>
      </c>
      <c r="D509" s="274" t="e">
        <f>+'RT (11)'!#REF!</f>
        <v>#REF!</v>
      </c>
    </row>
    <row r="510" spans="1:4" hidden="1">
      <c r="A510" s="274" t="e">
        <f>+'RT (11)'!#REF!</f>
        <v>#REF!</v>
      </c>
      <c r="B510" s="274" t="e">
        <f>+'RT (11)'!#REF!</f>
        <v>#REF!</v>
      </c>
      <c r="C510" s="274" t="e">
        <f>+'RT (11)'!#REF!</f>
        <v>#REF!</v>
      </c>
      <c r="D510" s="274" t="e">
        <f>+'RT (11)'!#REF!</f>
        <v>#REF!</v>
      </c>
    </row>
    <row r="511" spans="1:4" hidden="1">
      <c r="A511" s="274" t="e">
        <f>+'RT (11)'!#REF!</f>
        <v>#REF!</v>
      </c>
      <c r="B511" s="274" t="e">
        <f>+'RT (11)'!#REF!</f>
        <v>#REF!</v>
      </c>
      <c r="C511" s="274" t="e">
        <f>+'RT (11)'!#REF!</f>
        <v>#REF!</v>
      </c>
      <c r="D511" s="274" t="e">
        <f>+'RT (11)'!#REF!</f>
        <v>#REF!</v>
      </c>
    </row>
    <row r="512" spans="1:4" hidden="1">
      <c r="A512" s="274" t="e">
        <f>+'RT (11)'!#REF!</f>
        <v>#REF!</v>
      </c>
      <c r="B512" s="274" t="e">
        <f>+'RT (11)'!#REF!</f>
        <v>#REF!</v>
      </c>
      <c r="C512" s="274" t="e">
        <f>+'RT (11)'!#REF!</f>
        <v>#REF!</v>
      </c>
      <c r="D512" s="274" t="e">
        <f>+'RT (11)'!#REF!</f>
        <v>#REF!</v>
      </c>
    </row>
    <row r="513" spans="1:4" hidden="1">
      <c r="A513" s="274" t="e">
        <f>+'RT (11)'!#REF!</f>
        <v>#REF!</v>
      </c>
      <c r="B513" s="274" t="e">
        <f>+'RT (11)'!#REF!</f>
        <v>#REF!</v>
      </c>
      <c r="C513" s="274" t="e">
        <f>+'RT (11)'!#REF!</f>
        <v>#REF!</v>
      </c>
      <c r="D513" s="274" t="e">
        <f>+'RT (11)'!#REF!</f>
        <v>#REF!</v>
      </c>
    </row>
    <row r="514" spans="1:4" hidden="1">
      <c r="A514" s="274" t="e">
        <f>+'RT (11)'!#REF!</f>
        <v>#REF!</v>
      </c>
      <c r="B514" s="274" t="e">
        <f>+'RT (11)'!#REF!</f>
        <v>#REF!</v>
      </c>
      <c r="C514" s="274" t="e">
        <f>+'RT (11)'!#REF!</f>
        <v>#REF!</v>
      </c>
      <c r="D514" s="274" t="e">
        <f>+'RT (11)'!#REF!</f>
        <v>#REF!</v>
      </c>
    </row>
    <row r="515" spans="1:4" hidden="1">
      <c r="A515" s="274" t="e">
        <f>+'RT (11)'!#REF!</f>
        <v>#REF!</v>
      </c>
      <c r="B515" s="274" t="e">
        <f>+'RT (11)'!#REF!</f>
        <v>#REF!</v>
      </c>
      <c r="C515" s="274" t="e">
        <f>+'RT (11)'!#REF!</f>
        <v>#REF!</v>
      </c>
      <c r="D515" s="274" t="e">
        <f>+'RT (11)'!#REF!</f>
        <v>#REF!</v>
      </c>
    </row>
    <row r="516" spans="1:4" hidden="1">
      <c r="A516" s="274" t="e">
        <f>+'RT (11)'!#REF!</f>
        <v>#REF!</v>
      </c>
      <c r="B516" s="274" t="e">
        <f>+'RT (11)'!#REF!</f>
        <v>#REF!</v>
      </c>
      <c r="C516" s="274" t="e">
        <f>+'RT (11)'!#REF!</f>
        <v>#REF!</v>
      </c>
      <c r="D516" s="274" t="e">
        <f>+'RT (11)'!#REF!</f>
        <v>#REF!</v>
      </c>
    </row>
    <row r="517" spans="1:4" hidden="1">
      <c r="A517" s="274" t="e">
        <f>+'RT (11)'!#REF!</f>
        <v>#REF!</v>
      </c>
      <c r="B517" s="274" t="e">
        <f>+'RT (11)'!#REF!</f>
        <v>#REF!</v>
      </c>
      <c r="C517" s="274" t="e">
        <f>+'RT (11)'!#REF!</f>
        <v>#REF!</v>
      </c>
      <c r="D517" s="274" t="e">
        <f>+'RT (11)'!#REF!</f>
        <v>#REF!</v>
      </c>
    </row>
    <row r="518" spans="1:4" hidden="1">
      <c r="A518" s="274" t="e">
        <f>+'RT (11)'!#REF!</f>
        <v>#REF!</v>
      </c>
      <c r="B518" s="274" t="e">
        <f>+'RT (11)'!#REF!</f>
        <v>#REF!</v>
      </c>
      <c r="C518" s="274" t="e">
        <f>+'RT (11)'!#REF!</f>
        <v>#REF!</v>
      </c>
      <c r="D518" s="274" t="e">
        <f>+'RT (11)'!#REF!</f>
        <v>#REF!</v>
      </c>
    </row>
    <row r="519" spans="1:4" hidden="1">
      <c r="A519" s="274" t="e">
        <f>+'RT (11)'!#REF!</f>
        <v>#REF!</v>
      </c>
      <c r="B519" s="274" t="e">
        <f>+'RT (11)'!#REF!</f>
        <v>#REF!</v>
      </c>
      <c r="C519" s="274" t="e">
        <f>+'RT (11)'!#REF!</f>
        <v>#REF!</v>
      </c>
      <c r="D519" s="274" t="e">
        <f>+'RT (11)'!#REF!</f>
        <v>#REF!</v>
      </c>
    </row>
    <row r="520" spans="1:4" hidden="1">
      <c r="A520" s="274" t="e">
        <f>+'RT (12)'!#REF!</f>
        <v>#REF!</v>
      </c>
      <c r="B520" s="274" t="e">
        <f>+'RT (12)'!#REF!</f>
        <v>#REF!</v>
      </c>
      <c r="C520" s="274" t="e">
        <f>+'RT (12)'!#REF!</f>
        <v>#REF!</v>
      </c>
      <c r="D520" s="274" t="e">
        <f>+'RT (12)'!#REF!</f>
        <v>#REF!</v>
      </c>
    </row>
    <row r="521" spans="1:4" hidden="1">
      <c r="A521" s="274" t="e">
        <f>+'RT (12)'!#REF!</f>
        <v>#REF!</v>
      </c>
      <c r="B521" s="274" t="e">
        <f>+'RT (12)'!#REF!</f>
        <v>#REF!</v>
      </c>
      <c r="C521" s="274" t="e">
        <f>+'RT (12)'!#REF!</f>
        <v>#REF!</v>
      </c>
      <c r="D521" s="274" t="e">
        <f>+'RT (12)'!#REF!</f>
        <v>#REF!</v>
      </c>
    </row>
    <row r="522" spans="1:4" hidden="1">
      <c r="A522" s="274" t="e">
        <f>+'RT (12)'!#REF!</f>
        <v>#REF!</v>
      </c>
      <c r="B522" s="274" t="e">
        <f>+'RT (12)'!#REF!</f>
        <v>#REF!</v>
      </c>
      <c r="C522" s="274" t="e">
        <f>+'RT (12)'!#REF!</f>
        <v>#REF!</v>
      </c>
      <c r="D522" s="274" t="e">
        <f>+'RT (12)'!#REF!</f>
        <v>#REF!</v>
      </c>
    </row>
    <row r="523" spans="1:4" hidden="1">
      <c r="A523" s="274" t="e">
        <f>+'RT (12)'!#REF!</f>
        <v>#REF!</v>
      </c>
      <c r="B523" s="274" t="e">
        <f>+'RT (12)'!#REF!</f>
        <v>#REF!</v>
      </c>
      <c r="C523" s="274" t="e">
        <f>+'RT (12)'!#REF!</f>
        <v>#REF!</v>
      </c>
      <c r="D523" s="274" t="e">
        <f>+'RT (12)'!#REF!</f>
        <v>#REF!</v>
      </c>
    </row>
    <row r="524" spans="1:4" hidden="1">
      <c r="A524" s="274" t="e">
        <f>+'RT (12)'!#REF!</f>
        <v>#REF!</v>
      </c>
      <c r="B524" s="274" t="e">
        <f>+'RT (12)'!#REF!</f>
        <v>#REF!</v>
      </c>
      <c r="C524" s="274" t="e">
        <f>+'RT (12)'!#REF!</f>
        <v>#REF!</v>
      </c>
      <c r="D524" s="274" t="e">
        <f>+'RT (12)'!#REF!</f>
        <v>#REF!</v>
      </c>
    </row>
    <row r="525" spans="1:4" hidden="1">
      <c r="A525" s="274" t="e">
        <f>+'RT (12)'!#REF!</f>
        <v>#REF!</v>
      </c>
      <c r="B525" s="274" t="e">
        <f>+'RT (12)'!#REF!</f>
        <v>#REF!</v>
      </c>
      <c r="C525" s="274" t="e">
        <f>+'RT (12)'!#REF!</f>
        <v>#REF!</v>
      </c>
      <c r="D525" s="274" t="e">
        <f>+'RT (12)'!#REF!</f>
        <v>#REF!</v>
      </c>
    </row>
    <row r="526" spans="1:4" hidden="1">
      <c r="A526" s="274" t="e">
        <f>+'RT (12)'!#REF!</f>
        <v>#REF!</v>
      </c>
      <c r="B526" s="274" t="e">
        <f>+'RT (12)'!#REF!</f>
        <v>#REF!</v>
      </c>
      <c r="C526" s="274" t="e">
        <f>+'RT (12)'!#REF!</f>
        <v>#REF!</v>
      </c>
      <c r="D526" s="274" t="e">
        <f>+'RT (12)'!#REF!</f>
        <v>#REF!</v>
      </c>
    </row>
    <row r="527" spans="1:4" hidden="1">
      <c r="A527" s="274" t="e">
        <f>+'RT (12)'!#REF!</f>
        <v>#REF!</v>
      </c>
      <c r="B527" s="274" t="e">
        <f>+'RT (12)'!#REF!</f>
        <v>#REF!</v>
      </c>
      <c r="C527" s="274" t="e">
        <f>+'RT (12)'!#REF!</f>
        <v>#REF!</v>
      </c>
      <c r="D527" s="274" t="e">
        <f>+'RT (12)'!#REF!</f>
        <v>#REF!</v>
      </c>
    </row>
    <row r="528" spans="1:4" hidden="1">
      <c r="A528" s="274" t="e">
        <f>+'RT (12)'!#REF!</f>
        <v>#REF!</v>
      </c>
      <c r="B528" s="274" t="e">
        <f>+'RT (12)'!#REF!</f>
        <v>#REF!</v>
      </c>
      <c r="C528" s="274" t="e">
        <f>+'RT (12)'!#REF!</f>
        <v>#REF!</v>
      </c>
      <c r="D528" s="274" t="e">
        <f>+'RT (12)'!#REF!</f>
        <v>#REF!</v>
      </c>
    </row>
    <row r="529" spans="1:4" hidden="1">
      <c r="A529" s="274" t="e">
        <f>+'RT (12)'!#REF!</f>
        <v>#REF!</v>
      </c>
      <c r="B529" s="274" t="e">
        <f>+'RT (12)'!#REF!</f>
        <v>#REF!</v>
      </c>
      <c r="C529" s="274" t="e">
        <f>+'RT (12)'!#REF!</f>
        <v>#REF!</v>
      </c>
      <c r="D529" s="274" t="e">
        <f>+'RT (12)'!#REF!</f>
        <v>#REF!</v>
      </c>
    </row>
    <row r="530" spans="1:4" hidden="1">
      <c r="A530" s="274" t="e">
        <f>+'RT (12)'!#REF!</f>
        <v>#REF!</v>
      </c>
      <c r="B530" s="274" t="e">
        <f>+'RT (12)'!#REF!</f>
        <v>#REF!</v>
      </c>
      <c r="C530" s="274" t="e">
        <f>+'RT (12)'!#REF!</f>
        <v>#REF!</v>
      </c>
      <c r="D530" s="274" t="e">
        <f>+'RT (12)'!#REF!</f>
        <v>#REF!</v>
      </c>
    </row>
    <row r="531" spans="1:4" hidden="1">
      <c r="A531" s="274" t="e">
        <f>+'RT (12)'!#REF!</f>
        <v>#REF!</v>
      </c>
      <c r="B531" s="274" t="e">
        <f>+'RT (12)'!#REF!</f>
        <v>#REF!</v>
      </c>
      <c r="C531" s="274" t="e">
        <f>+'RT (12)'!#REF!</f>
        <v>#REF!</v>
      </c>
      <c r="D531" s="274" t="e">
        <f>+'RT (12)'!#REF!</f>
        <v>#REF!</v>
      </c>
    </row>
    <row r="532" spans="1:4" hidden="1">
      <c r="A532" s="274" t="e">
        <f>+'RT (12)'!#REF!</f>
        <v>#REF!</v>
      </c>
      <c r="B532" s="274" t="e">
        <f>+'RT (12)'!#REF!</f>
        <v>#REF!</v>
      </c>
      <c r="C532" s="274" t="e">
        <f>+'RT (12)'!#REF!</f>
        <v>#REF!</v>
      </c>
      <c r="D532" s="274" t="e">
        <f>+'RT (12)'!#REF!</f>
        <v>#REF!</v>
      </c>
    </row>
    <row r="533" spans="1:4" hidden="1">
      <c r="A533" s="274" t="e">
        <f>+'RT (12)'!#REF!</f>
        <v>#REF!</v>
      </c>
      <c r="B533" s="274" t="e">
        <f>+'RT (12)'!#REF!</f>
        <v>#REF!</v>
      </c>
      <c r="C533" s="274" t="e">
        <f>+'RT (12)'!#REF!</f>
        <v>#REF!</v>
      </c>
      <c r="D533" s="274" t="e">
        <f>+'RT (12)'!#REF!</f>
        <v>#REF!</v>
      </c>
    </row>
    <row r="534" spans="1:4" hidden="1">
      <c r="A534" s="274" t="e">
        <f>+'RT (12)'!#REF!</f>
        <v>#REF!</v>
      </c>
      <c r="B534" s="274" t="e">
        <f>+'RT (12)'!#REF!</f>
        <v>#REF!</v>
      </c>
      <c r="C534" s="274" t="e">
        <f>+'RT (12)'!#REF!</f>
        <v>#REF!</v>
      </c>
      <c r="D534" s="274" t="e">
        <f>+'RT (12)'!#REF!</f>
        <v>#REF!</v>
      </c>
    </row>
    <row r="535" spans="1:4" hidden="1">
      <c r="A535" s="274" t="e">
        <f>+'RT (12)'!#REF!</f>
        <v>#REF!</v>
      </c>
      <c r="B535" s="274" t="e">
        <f>+'RT (12)'!#REF!</f>
        <v>#REF!</v>
      </c>
      <c r="C535" s="274" t="e">
        <f>+'RT (12)'!#REF!</f>
        <v>#REF!</v>
      </c>
      <c r="D535" s="274" t="e">
        <f>+'RT (12)'!#REF!</f>
        <v>#REF!</v>
      </c>
    </row>
    <row r="536" spans="1:4" hidden="1">
      <c r="A536" s="274" t="e">
        <f>+'RT (12)'!#REF!</f>
        <v>#REF!</v>
      </c>
      <c r="B536" s="274" t="e">
        <f>+'RT (12)'!#REF!</f>
        <v>#REF!</v>
      </c>
      <c r="C536" s="274" t="e">
        <f>+'RT (12)'!#REF!</f>
        <v>#REF!</v>
      </c>
      <c r="D536" s="274" t="e">
        <f>+'RT (12)'!#REF!</f>
        <v>#REF!</v>
      </c>
    </row>
    <row r="537" spans="1:4" hidden="1">
      <c r="A537" s="274" t="e">
        <f>+'RT (12)'!#REF!</f>
        <v>#REF!</v>
      </c>
      <c r="B537" s="274" t="e">
        <f>+'RT (12)'!#REF!</f>
        <v>#REF!</v>
      </c>
      <c r="C537" s="274" t="e">
        <f>+'RT (12)'!#REF!</f>
        <v>#REF!</v>
      </c>
      <c r="D537" s="274" t="e">
        <f>+'RT (12)'!#REF!</f>
        <v>#REF!</v>
      </c>
    </row>
    <row r="538" spans="1:4" hidden="1">
      <c r="A538" s="274" t="e">
        <f>+'RT (12)'!#REF!</f>
        <v>#REF!</v>
      </c>
      <c r="B538" s="274" t="e">
        <f>+'RT (12)'!#REF!</f>
        <v>#REF!</v>
      </c>
      <c r="C538" s="274" t="e">
        <f>+'RT (12)'!#REF!</f>
        <v>#REF!</v>
      </c>
      <c r="D538" s="274" t="e">
        <f>+'RT (12)'!#REF!</f>
        <v>#REF!</v>
      </c>
    </row>
    <row r="539" spans="1:4" hidden="1">
      <c r="A539" s="274" t="e">
        <f>+'RT (12)'!#REF!</f>
        <v>#REF!</v>
      </c>
      <c r="B539" s="274" t="e">
        <f>+'RT (12)'!#REF!</f>
        <v>#REF!</v>
      </c>
      <c r="C539" s="274" t="e">
        <f>+'RT (12)'!#REF!</f>
        <v>#REF!</v>
      </c>
      <c r="D539" s="274" t="e">
        <f>+'RT (12)'!#REF!</f>
        <v>#REF!</v>
      </c>
    </row>
    <row r="540" spans="1:4" hidden="1">
      <c r="A540" s="274" t="e">
        <f>+'RT (12)'!#REF!</f>
        <v>#REF!</v>
      </c>
      <c r="B540" s="274" t="e">
        <f>+'RT (12)'!#REF!</f>
        <v>#REF!</v>
      </c>
      <c r="C540" s="274" t="e">
        <f>+'RT (12)'!#REF!</f>
        <v>#REF!</v>
      </c>
      <c r="D540" s="274" t="e">
        <f>+'RT (12)'!#REF!</f>
        <v>#REF!</v>
      </c>
    </row>
    <row r="541" spans="1:4" hidden="1">
      <c r="A541" s="274" t="e">
        <f>+'RT (12)'!#REF!</f>
        <v>#REF!</v>
      </c>
      <c r="B541" s="274" t="e">
        <f>+'RT (12)'!#REF!</f>
        <v>#REF!</v>
      </c>
      <c r="C541" s="274" t="e">
        <f>+'RT (12)'!#REF!</f>
        <v>#REF!</v>
      </c>
      <c r="D541" s="274" t="e">
        <f>+'RT (12)'!#REF!</f>
        <v>#REF!</v>
      </c>
    </row>
    <row r="542" spans="1:4" hidden="1">
      <c r="A542" s="274" t="e">
        <f>+'RT (12)'!#REF!</f>
        <v>#REF!</v>
      </c>
      <c r="B542" s="274" t="e">
        <f>+'RT (12)'!#REF!</f>
        <v>#REF!</v>
      </c>
      <c r="C542" s="274" t="e">
        <f>+'RT (12)'!#REF!</f>
        <v>#REF!</v>
      </c>
      <c r="D542" s="274" t="e">
        <f>+'RT (12)'!#REF!</f>
        <v>#REF!</v>
      </c>
    </row>
    <row r="543" spans="1:4" hidden="1">
      <c r="A543" s="274" t="e">
        <f>+'RT (12)'!#REF!</f>
        <v>#REF!</v>
      </c>
      <c r="B543" s="274" t="e">
        <f>+'RT (12)'!#REF!</f>
        <v>#REF!</v>
      </c>
      <c r="C543" s="274" t="e">
        <f>+'RT (12)'!#REF!</f>
        <v>#REF!</v>
      </c>
      <c r="D543" s="274" t="e">
        <f>+'RT (12)'!#REF!</f>
        <v>#REF!</v>
      </c>
    </row>
    <row r="544" spans="1:4" hidden="1">
      <c r="A544" s="274" t="e">
        <f>+'RT (12)'!#REF!</f>
        <v>#REF!</v>
      </c>
      <c r="B544" s="274" t="e">
        <f>+'RT (12)'!#REF!</f>
        <v>#REF!</v>
      </c>
      <c r="C544" s="274" t="e">
        <f>+'RT (12)'!#REF!</f>
        <v>#REF!</v>
      </c>
      <c r="D544" s="274" t="e">
        <f>+'RT (12)'!#REF!</f>
        <v>#REF!</v>
      </c>
    </row>
    <row r="545" spans="1:4" hidden="1">
      <c r="A545" s="274" t="e">
        <f>+'RT (12)'!#REF!</f>
        <v>#REF!</v>
      </c>
      <c r="B545" s="274" t="e">
        <f>+'RT (12)'!#REF!</f>
        <v>#REF!</v>
      </c>
      <c r="C545" s="274" t="e">
        <f>+'RT (12)'!#REF!</f>
        <v>#REF!</v>
      </c>
      <c r="D545" s="274" t="e">
        <f>+'RT (12)'!#REF!</f>
        <v>#REF!</v>
      </c>
    </row>
    <row r="546" spans="1:4" hidden="1">
      <c r="A546" s="274" t="e">
        <f>+'RT (12)'!#REF!</f>
        <v>#REF!</v>
      </c>
      <c r="B546" s="274" t="e">
        <f>+'RT (12)'!#REF!</f>
        <v>#REF!</v>
      </c>
      <c r="C546" s="274" t="e">
        <f>+'RT (12)'!#REF!</f>
        <v>#REF!</v>
      </c>
      <c r="D546" s="274" t="e">
        <f>+'RT (12)'!#REF!</f>
        <v>#REF!</v>
      </c>
    </row>
    <row r="547" spans="1:4" hidden="1">
      <c r="A547" s="274" t="e">
        <f>+'RT (12)'!#REF!</f>
        <v>#REF!</v>
      </c>
      <c r="B547" s="274" t="e">
        <f>+'RT (12)'!#REF!</f>
        <v>#REF!</v>
      </c>
      <c r="C547" s="274" t="e">
        <f>+'RT (12)'!#REF!</f>
        <v>#REF!</v>
      </c>
      <c r="D547" s="274" t="e">
        <f>+'RT (12)'!#REF!</f>
        <v>#REF!</v>
      </c>
    </row>
    <row r="548" spans="1:4" hidden="1">
      <c r="A548" s="274" t="e">
        <f>+'RT (12)'!#REF!</f>
        <v>#REF!</v>
      </c>
      <c r="B548" s="274" t="e">
        <f>+'RT (12)'!#REF!</f>
        <v>#REF!</v>
      </c>
      <c r="C548" s="274" t="e">
        <f>+'RT (12)'!#REF!</f>
        <v>#REF!</v>
      </c>
      <c r="D548" s="274" t="e">
        <f>+'RT (12)'!#REF!</f>
        <v>#REF!</v>
      </c>
    </row>
    <row r="549" spans="1:4" hidden="1">
      <c r="A549" s="274" t="e">
        <f>+'RT (12)'!#REF!</f>
        <v>#REF!</v>
      </c>
      <c r="B549" s="274" t="e">
        <f>+'RT (12)'!#REF!</f>
        <v>#REF!</v>
      </c>
      <c r="C549" s="274" t="e">
        <f>+'RT (12)'!#REF!</f>
        <v>#REF!</v>
      </c>
      <c r="D549" s="274" t="e">
        <f>+'RT (12)'!#REF!</f>
        <v>#REF!</v>
      </c>
    </row>
    <row r="550" spans="1:4" hidden="1">
      <c r="A550" s="274" t="e">
        <f>+'RT (12)'!#REF!</f>
        <v>#REF!</v>
      </c>
      <c r="B550" s="274" t="e">
        <f>+'RT (12)'!#REF!</f>
        <v>#REF!</v>
      </c>
      <c r="C550" s="274" t="e">
        <f>+'RT (12)'!#REF!</f>
        <v>#REF!</v>
      </c>
      <c r="D550" s="274" t="e">
        <f>+'RT (12)'!#REF!</f>
        <v>#REF!</v>
      </c>
    </row>
    <row r="551" spans="1:4" hidden="1">
      <c r="A551" s="274" t="e">
        <f>+'RT (12)'!#REF!</f>
        <v>#REF!</v>
      </c>
      <c r="B551" s="274" t="e">
        <f>+'RT (12)'!#REF!</f>
        <v>#REF!</v>
      </c>
      <c r="C551" s="274" t="e">
        <f>+'RT (12)'!#REF!</f>
        <v>#REF!</v>
      </c>
      <c r="D551" s="274" t="e">
        <f>+'RT (12)'!#REF!</f>
        <v>#REF!</v>
      </c>
    </row>
    <row r="552" spans="1:4" hidden="1">
      <c r="A552" s="274" t="e">
        <f>+'RT (12)'!#REF!</f>
        <v>#REF!</v>
      </c>
      <c r="B552" s="274" t="e">
        <f>+'RT (12)'!#REF!</f>
        <v>#REF!</v>
      </c>
      <c r="C552" s="274" t="e">
        <f>+'RT (12)'!#REF!</f>
        <v>#REF!</v>
      </c>
      <c r="D552" s="274" t="e">
        <f>+'RT (12)'!#REF!</f>
        <v>#REF!</v>
      </c>
    </row>
    <row r="553" spans="1:4" hidden="1">
      <c r="A553" s="274" t="e">
        <f>+'RT (12)'!#REF!</f>
        <v>#REF!</v>
      </c>
      <c r="B553" s="274" t="e">
        <f>+'RT (12)'!#REF!</f>
        <v>#REF!</v>
      </c>
      <c r="C553" s="274" t="e">
        <f>+'RT (12)'!#REF!</f>
        <v>#REF!</v>
      </c>
      <c r="D553" s="274" t="e">
        <f>+'RT (12)'!#REF!</f>
        <v>#REF!</v>
      </c>
    </row>
    <row r="554" spans="1:4" hidden="1">
      <c r="A554" s="274" t="e">
        <f>+'RT (12)'!#REF!</f>
        <v>#REF!</v>
      </c>
      <c r="B554" s="274" t="e">
        <f>+'RT (12)'!#REF!</f>
        <v>#REF!</v>
      </c>
      <c r="C554" s="274" t="e">
        <f>+'RT (12)'!#REF!</f>
        <v>#REF!</v>
      </c>
      <c r="D554" s="274" t="e">
        <f>+'RT (12)'!#REF!</f>
        <v>#REF!</v>
      </c>
    </row>
    <row r="555" spans="1:4" hidden="1">
      <c r="A555" s="274" t="e">
        <f>+'RT (12)'!#REF!</f>
        <v>#REF!</v>
      </c>
      <c r="B555" s="274" t="e">
        <f>+'RT (12)'!#REF!</f>
        <v>#REF!</v>
      </c>
      <c r="C555" s="274" t="e">
        <f>+'RT (12)'!#REF!</f>
        <v>#REF!</v>
      </c>
      <c r="D555" s="274" t="e">
        <f>+'RT (12)'!#REF!</f>
        <v>#REF!</v>
      </c>
    </row>
    <row r="556" spans="1:4" hidden="1">
      <c r="A556" s="274" t="e">
        <f>+'RT (12)'!#REF!</f>
        <v>#REF!</v>
      </c>
      <c r="B556" s="274" t="e">
        <f>+'RT (12)'!#REF!</f>
        <v>#REF!</v>
      </c>
      <c r="C556" s="274" t="e">
        <f>+'RT (12)'!#REF!</f>
        <v>#REF!</v>
      </c>
      <c r="D556" s="274" t="e">
        <f>+'RT (12)'!#REF!</f>
        <v>#REF!</v>
      </c>
    </row>
    <row r="557" spans="1:4" hidden="1">
      <c r="A557" s="274" t="e">
        <f>+'RT (12)'!#REF!</f>
        <v>#REF!</v>
      </c>
      <c r="B557" s="274" t="e">
        <f>+'RT (12)'!#REF!</f>
        <v>#REF!</v>
      </c>
      <c r="C557" s="274" t="e">
        <f>+'RT (12)'!#REF!</f>
        <v>#REF!</v>
      </c>
      <c r="D557" s="274" t="e">
        <f>+'RT (12)'!#REF!</f>
        <v>#REF!</v>
      </c>
    </row>
    <row r="558" spans="1:4" hidden="1">
      <c r="A558" s="274" t="e">
        <f>+'RT (12)'!#REF!</f>
        <v>#REF!</v>
      </c>
      <c r="B558" s="274" t="e">
        <f>+'RT (12)'!#REF!</f>
        <v>#REF!</v>
      </c>
      <c r="C558" s="274" t="e">
        <f>+'RT (12)'!#REF!</f>
        <v>#REF!</v>
      </c>
      <c r="D558" s="274" t="e">
        <f>+'RT (12)'!#REF!</f>
        <v>#REF!</v>
      </c>
    </row>
    <row r="559" spans="1:4" hidden="1">
      <c r="A559" s="274" t="e">
        <f>+'RT (12)'!#REF!</f>
        <v>#REF!</v>
      </c>
      <c r="B559" s="274" t="e">
        <f>+'RT (12)'!#REF!</f>
        <v>#REF!</v>
      </c>
      <c r="C559" s="274" t="e">
        <f>+'RT (12)'!#REF!</f>
        <v>#REF!</v>
      </c>
      <c r="D559" s="274" t="e">
        <f>+'RT (12)'!#REF!</f>
        <v>#REF!</v>
      </c>
    </row>
    <row r="560" spans="1:4" hidden="1">
      <c r="A560" s="274" t="e">
        <f>+'RT (12)'!#REF!</f>
        <v>#REF!</v>
      </c>
      <c r="B560" s="274" t="e">
        <f>+'RT (12)'!#REF!</f>
        <v>#REF!</v>
      </c>
      <c r="C560" s="274" t="e">
        <f>+'RT (12)'!#REF!</f>
        <v>#REF!</v>
      </c>
      <c r="D560" s="274" t="e">
        <f>+'RT (12)'!#REF!</f>
        <v>#REF!</v>
      </c>
    </row>
    <row r="561" spans="1:4" hidden="1">
      <c r="A561" s="274" t="e">
        <f>+'RT (12)'!#REF!</f>
        <v>#REF!</v>
      </c>
      <c r="B561" s="274" t="e">
        <f>+'RT (12)'!#REF!</f>
        <v>#REF!</v>
      </c>
      <c r="C561" s="274" t="e">
        <f>+'RT (12)'!#REF!</f>
        <v>#REF!</v>
      </c>
      <c r="D561" s="274" t="e">
        <f>+'RT (12)'!#REF!</f>
        <v>#REF!</v>
      </c>
    </row>
    <row r="562" spans="1:4" hidden="1">
      <c r="A562" s="274" t="e">
        <f>+'RT (12)'!#REF!</f>
        <v>#REF!</v>
      </c>
      <c r="B562" s="274" t="e">
        <f>+'RT (12)'!#REF!</f>
        <v>#REF!</v>
      </c>
      <c r="C562" s="274" t="e">
        <f>+'RT (12)'!#REF!</f>
        <v>#REF!</v>
      </c>
      <c r="D562" s="274" t="e">
        <f>+'RT (12)'!#REF!</f>
        <v>#REF!</v>
      </c>
    </row>
    <row r="563" spans="1:4" hidden="1">
      <c r="A563" s="274" t="e">
        <f>+'RT (12)'!#REF!</f>
        <v>#REF!</v>
      </c>
      <c r="B563" s="274" t="e">
        <f>+'RT (12)'!#REF!</f>
        <v>#REF!</v>
      </c>
      <c r="C563" s="274" t="e">
        <f>+'RT (12)'!#REF!</f>
        <v>#REF!</v>
      </c>
      <c r="D563" s="274" t="e">
        <f>+'RT (12)'!#REF!</f>
        <v>#REF!</v>
      </c>
    </row>
    <row r="564" spans="1:4" hidden="1">
      <c r="A564" s="274" t="e">
        <f>+'RT (12)'!#REF!</f>
        <v>#REF!</v>
      </c>
      <c r="B564" s="274" t="e">
        <f>+'RT (12)'!#REF!</f>
        <v>#REF!</v>
      </c>
      <c r="C564" s="274" t="e">
        <f>+'RT (12)'!#REF!</f>
        <v>#REF!</v>
      </c>
      <c r="D564" s="274" t="e">
        <f>+'RT (12)'!#REF!</f>
        <v>#REF!</v>
      </c>
    </row>
    <row r="565" spans="1:4" hidden="1">
      <c r="A565" s="274" t="e">
        <f>+'RT (12)'!#REF!</f>
        <v>#REF!</v>
      </c>
      <c r="B565" s="274" t="e">
        <f>+'RT (12)'!#REF!</f>
        <v>#REF!</v>
      </c>
      <c r="C565" s="274" t="e">
        <f>+'RT (12)'!#REF!</f>
        <v>#REF!</v>
      </c>
      <c r="D565" s="274" t="e">
        <f>+'RT (12)'!#REF!</f>
        <v>#REF!</v>
      </c>
    </row>
    <row r="566" spans="1:4" hidden="1">
      <c r="A566" s="274" t="e">
        <f>+'RT (12)'!#REF!</f>
        <v>#REF!</v>
      </c>
      <c r="B566" s="274" t="e">
        <f>+'RT (12)'!#REF!</f>
        <v>#REF!</v>
      </c>
      <c r="C566" s="274" t="e">
        <f>+'RT (12)'!#REF!</f>
        <v>#REF!</v>
      </c>
      <c r="D566" s="274" t="e">
        <f>+'RT (12)'!#REF!</f>
        <v>#REF!</v>
      </c>
    </row>
    <row r="567" spans="1:4" hidden="1">
      <c r="A567" s="274" t="e">
        <f>+'RT (12)'!#REF!</f>
        <v>#REF!</v>
      </c>
      <c r="B567" s="274" t="e">
        <f>+'RT (12)'!#REF!</f>
        <v>#REF!</v>
      </c>
      <c r="C567" s="274" t="e">
        <f>+'RT (12)'!#REF!</f>
        <v>#REF!</v>
      </c>
      <c r="D567" s="274" t="e">
        <f>+'RT (12)'!#REF!</f>
        <v>#REF!</v>
      </c>
    </row>
    <row r="568" spans="1:4" hidden="1">
      <c r="A568" s="274" t="e">
        <f>+'RT (12)'!#REF!</f>
        <v>#REF!</v>
      </c>
      <c r="B568" s="274" t="e">
        <f>+'RT (12)'!#REF!</f>
        <v>#REF!</v>
      </c>
      <c r="C568" s="274" t="e">
        <f>+'RT (12)'!#REF!</f>
        <v>#REF!</v>
      </c>
      <c r="D568" s="274" t="e">
        <f>+'RT (12)'!#REF!</f>
        <v>#REF!</v>
      </c>
    </row>
    <row r="569" spans="1:4" hidden="1">
      <c r="A569" s="274" t="e">
        <f>+'RT (12)'!#REF!</f>
        <v>#REF!</v>
      </c>
      <c r="B569" s="274" t="e">
        <f>+'RT (12)'!#REF!</f>
        <v>#REF!</v>
      </c>
      <c r="C569" s="274" t="e">
        <f>+'RT (12)'!#REF!</f>
        <v>#REF!</v>
      </c>
      <c r="D569" s="274" t="e">
        <f>+'RT (12)'!#REF!</f>
        <v>#REF!</v>
      </c>
    </row>
    <row r="570" spans="1:4" hidden="1">
      <c r="A570" s="274" t="e">
        <f>+'RT (12)'!#REF!</f>
        <v>#REF!</v>
      </c>
      <c r="B570" s="274" t="e">
        <f>+'RT (12)'!#REF!</f>
        <v>#REF!</v>
      </c>
      <c r="C570" s="274" t="e">
        <f>+'RT (12)'!#REF!</f>
        <v>#REF!</v>
      </c>
      <c r="D570" s="274" t="e">
        <f>+'RT (12)'!#REF!</f>
        <v>#REF!</v>
      </c>
    </row>
    <row r="571" spans="1:4" hidden="1">
      <c r="A571" s="274" t="e">
        <f>+'RT (12)'!#REF!</f>
        <v>#REF!</v>
      </c>
      <c r="B571" s="274" t="e">
        <f>+'RT (12)'!#REF!</f>
        <v>#REF!</v>
      </c>
      <c r="C571" s="274" t="e">
        <f>+'RT (12)'!#REF!</f>
        <v>#REF!</v>
      </c>
      <c r="D571" s="274" t="e">
        <f>+'RT (12)'!#REF!</f>
        <v>#REF!</v>
      </c>
    </row>
    <row r="572" spans="1:4" hidden="1">
      <c r="A572" s="274" t="e">
        <f>+'RT (12)'!#REF!</f>
        <v>#REF!</v>
      </c>
      <c r="B572" s="274" t="e">
        <f>+'RT (12)'!#REF!</f>
        <v>#REF!</v>
      </c>
      <c r="C572" s="274" t="e">
        <f>+'RT (12)'!#REF!</f>
        <v>#REF!</v>
      </c>
      <c r="D572" s="274" t="e">
        <f>+'RT (12)'!#REF!</f>
        <v>#REF!</v>
      </c>
    </row>
    <row r="573" spans="1:4" hidden="1">
      <c r="A573" s="274" t="e">
        <f>+'RT (12)'!#REF!</f>
        <v>#REF!</v>
      </c>
      <c r="B573" s="274" t="e">
        <f>+'RT (12)'!#REF!</f>
        <v>#REF!</v>
      </c>
      <c r="C573" s="274" t="e">
        <f>+'RT (12)'!#REF!</f>
        <v>#REF!</v>
      </c>
      <c r="D573" s="274" t="e">
        <f>+'RT (12)'!#REF!</f>
        <v>#REF!</v>
      </c>
    </row>
    <row r="574" spans="1:4" hidden="1">
      <c r="A574" s="274" t="e">
        <f>+'RT (12)'!#REF!</f>
        <v>#REF!</v>
      </c>
      <c r="B574" s="274" t="e">
        <f>+'RT (12)'!#REF!</f>
        <v>#REF!</v>
      </c>
      <c r="C574" s="274" t="e">
        <f>+'RT (12)'!#REF!</f>
        <v>#REF!</v>
      </c>
      <c r="D574" s="274" t="e">
        <f>+'RT (12)'!#REF!</f>
        <v>#REF!</v>
      </c>
    </row>
    <row r="575" spans="1:4" hidden="1">
      <c r="A575" s="274" t="e">
        <f>+'RT (12)'!#REF!</f>
        <v>#REF!</v>
      </c>
      <c r="B575" s="274" t="e">
        <f>+'RT (12)'!#REF!</f>
        <v>#REF!</v>
      </c>
      <c r="C575" s="274" t="e">
        <f>+'RT (12)'!#REF!</f>
        <v>#REF!</v>
      </c>
      <c r="D575" s="274" t="e">
        <f>+'RT (12)'!#REF!</f>
        <v>#REF!</v>
      </c>
    </row>
    <row r="576" spans="1:4" hidden="1">
      <c r="A576" s="274" t="e">
        <f>+'RT (13)'!#REF!</f>
        <v>#REF!</v>
      </c>
      <c r="B576" s="274" t="e">
        <f>+'RT (13)'!#REF!</f>
        <v>#REF!</v>
      </c>
      <c r="C576" s="274" t="e">
        <f>+'RT (13)'!#REF!</f>
        <v>#REF!</v>
      </c>
      <c r="D576" s="274" t="e">
        <f>+'RT (13)'!#REF!</f>
        <v>#REF!</v>
      </c>
    </row>
    <row r="577" spans="1:4" hidden="1">
      <c r="A577" s="274" t="e">
        <f>+'RT (13)'!#REF!</f>
        <v>#REF!</v>
      </c>
      <c r="B577" s="274" t="e">
        <f>+'RT (13)'!#REF!</f>
        <v>#REF!</v>
      </c>
      <c r="C577" s="274" t="e">
        <f>+'RT (13)'!#REF!</f>
        <v>#REF!</v>
      </c>
      <c r="D577" s="274" t="e">
        <f>+'RT (13)'!#REF!</f>
        <v>#REF!</v>
      </c>
    </row>
    <row r="578" spans="1:4" hidden="1">
      <c r="A578" s="274" t="e">
        <f>+'RT (13)'!#REF!</f>
        <v>#REF!</v>
      </c>
      <c r="B578" s="274" t="e">
        <f>+'RT (13)'!#REF!</f>
        <v>#REF!</v>
      </c>
      <c r="C578" s="274" t="e">
        <f>+'RT (13)'!#REF!</f>
        <v>#REF!</v>
      </c>
      <c r="D578" s="274" t="e">
        <f>+'RT (13)'!#REF!</f>
        <v>#REF!</v>
      </c>
    </row>
    <row r="579" spans="1:4" hidden="1">
      <c r="A579" s="274" t="e">
        <f>+'RT (13)'!#REF!</f>
        <v>#REF!</v>
      </c>
      <c r="B579" s="274" t="e">
        <f>+'RT (13)'!#REF!</f>
        <v>#REF!</v>
      </c>
      <c r="C579" s="274" t="e">
        <f>+'RT (13)'!#REF!</f>
        <v>#REF!</v>
      </c>
      <c r="D579" s="274" t="e">
        <f>+'RT (13)'!#REF!</f>
        <v>#REF!</v>
      </c>
    </row>
    <row r="580" spans="1:4" hidden="1">
      <c r="A580" s="274" t="e">
        <f>+'RT (13)'!#REF!</f>
        <v>#REF!</v>
      </c>
      <c r="B580" s="274" t="e">
        <f>+'RT (13)'!#REF!</f>
        <v>#REF!</v>
      </c>
      <c r="C580" s="274" t="e">
        <f>+'RT (13)'!#REF!</f>
        <v>#REF!</v>
      </c>
      <c r="D580" s="274" t="e">
        <f>+'RT (13)'!#REF!</f>
        <v>#REF!</v>
      </c>
    </row>
    <row r="581" spans="1:4" hidden="1">
      <c r="A581" s="274" t="e">
        <f>+'RT (13)'!#REF!</f>
        <v>#REF!</v>
      </c>
      <c r="B581" s="274" t="e">
        <f>+'RT (13)'!#REF!</f>
        <v>#REF!</v>
      </c>
      <c r="C581" s="274" t="e">
        <f>+'RT (13)'!#REF!</f>
        <v>#REF!</v>
      </c>
      <c r="D581" s="274" t="e">
        <f>+'RT (13)'!#REF!</f>
        <v>#REF!</v>
      </c>
    </row>
    <row r="582" spans="1:4" hidden="1">
      <c r="A582" s="274" t="e">
        <f>+'RT (13)'!#REF!</f>
        <v>#REF!</v>
      </c>
      <c r="B582" s="274" t="e">
        <f>+'RT (13)'!#REF!</f>
        <v>#REF!</v>
      </c>
      <c r="C582" s="274" t="e">
        <f>+'RT (13)'!#REF!</f>
        <v>#REF!</v>
      </c>
      <c r="D582" s="274" t="e">
        <f>+'RT (13)'!#REF!</f>
        <v>#REF!</v>
      </c>
    </row>
    <row r="583" spans="1:4" hidden="1">
      <c r="A583" s="274" t="e">
        <f>+'RT (13)'!#REF!</f>
        <v>#REF!</v>
      </c>
      <c r="B583" s="274" t="e">
        <f>+'RT (13)'!#REF!</f>
        <v>#REF!</v>
      </c>
      <c r="C583" s="274" t="e">
        <f>+'RT (13)'!#REF!</f>
        <v>#REF!</v>
      </c>
      <c r="D583" s="274" t="e">
        <f>+'RT (13)'!#REF!</f>
        <v>#REF!</v>
      </c>
    </row>
    <row r="584" spans="1:4" hidden="1">
      <c r="A584" s="274" t="e">
        <f>+'RT (13)'!#REF!</f>
        <v>#REF!</v>
      </c>
      <c r="B584" s="274" t="e">
        <f>+'RT (13)'!#REF!</f>
        <v>#REF!</v>
      </c>
      <c r="C584" s="274" t="e">
        <f>+'RT (13)'!#REF!</f>
        <v>#REF!</v>
      </c>
      <c r="D584" s="274" t="e">
        <f>+'RT (13)'!#REF!</f>
        <v>#REF!</v>
      </c>
    </row>
    <row r="585" spans="1:4" hidden="1">
      <c r="A585" s="274" t="e">
        <f>+'RT (13)'!#REF!</f>
        <v>#REF!</v>
      </c>
      <c r="B585" s="274" t="e">
        <f>+'RT (13)'!#REF!</f>
        <v>#REF!</v>
      </c>
      <c r="C585" s="274" t="e">
        <f>+'RT (13)'!#REF!</f>
        <v>#REF!</v>
      </c>
      <c r="D585" s="274" t="e">
        <f>+'RT (13)'!#REF!</f>
        <v>#REF!</v>
      </c>
    </row>
    <row r="586" spans="1:4" hidden="1">
      <c r="A586" s="274" t="e">
        <f>+'RT (13)'!#REF!</f>
        <v>#REF!</v>
      </c>
      <c r="B586" s="274" t="e">
        <f>+'RT (13)'!#REF!</f>
        <v>#REF!</v>
      </c>
      <c r="C586" s="274" t="e">
        <f>+'RT (13)'!#REF!</f>
        <v>#REF!</v>
      </c>
      <c r="D586" s="274" t="e">
        <f>+'RT (13)'!#REF!</f>
        <v>#REF!</v>
      </c>
    </row>
    <row r="587" spans="1:4" hidden="1">
      <c r="A587" s="274" t="e">
        <f>+'RT (13)'!#REF!</f>
        <v>#REF!</v>
      </c>
      <c r="B587" s="274" t="e">
        <f>+'RT (13)'!#REF!</f>
        <v>#REF!</v>
      </c>
      <c r="C587" s="274" t="e">
        <f>+'RT (13)'!#REF!</f>
        <v>#REF!</v>
      </c>
      <c r="D587" s="274" t="e">
        <f>+'RT (13)'!#REF!</f>
        <v>#REF!</v>
      </c>
    </row>
    <row r="588" spans="1:4" hidden="1">
      <c r="A588" s="274" t="e">
        <f>+'RT (13)'!#REF!</f>
        <v>#REF!</v>
      </c>
      <c r="B588" s="274" t="e">
        <f>+'RT (13)'!#REF!</f>
        <v>#REF!</v>
      </c>
      <c r="C588" s="274" t="e">
        <f>+'RT (13)'!#REF!</f>
        <v>#REF!</v>
      </c>
      <c r="D588" s="274" t="e">
        <f>+'RT (13)'!#REF!</f>
        <v>#REF!</v>
      </c>
    </row>
    <row r="589" spans="1:4" hidden="1">
      <c r="A589" s="274" t="e">
        <f>+'RT (13)'!#REF!</f>
        <v>#REF!</v>
      </c>
      <c r="B589" s="274" t="e">
        <f>+'RT (13)'!#REF!</f>
        <v>#REF!</v>
      </c>
      <c r="C589" s="274" t="e">
        <f>+'RT (13)'!#REF!</f>
        <v>#REF!</v>
      </c>
      <c r="D589" s="274" t="e">
        <f>+'RT (13)'!#REF!</f>
        <v>#REF!</v>
      </c>
    </row>
    <row r="590" spans="1:4" hidden="1">
      <c r="A590" s="274" t="e">
        <f>+'RT (13)'!#REF!</f>
        <v>#REF!</v>
      </c>
      <c r="B590" s="274" t="e">
        <f>+'RT (13)'!#REF!</f>
        <v>#REF!</v>
      </c>
      <c r="C590" s="274" t="e">
        <f>+'RT (13)'!#REF!</f>
        <v>#REF!</v>
      </c>
      <c r="D590" s="274" t="e">
        <f>+'RT (13)'!#REF!</f>
        <v>#REF!</v>
      </c>
    </row>
    <row r="591" spans="1:4" hidden="1">
      <c r="A591" s="274" t="e">
        <f>+'RT (13)'!#REF!</f>
        <v>#REF!</v>
      </c>
      <c r="B591" s="274" t="e">
        <f>+'RT (13)'!#REF!</f>
        <v>#REF!</v>
      </c>
      <c r="C591" s="274" t="e">
        <f>+'RT (13)'!#REF!</f>
        <v>#REF!</v>
      </c>
      <c r="D591" s="274" t="e">
        <f>+'RT (13)'!#REF!</f>
        <v>#REF!</v>
      </c>
    </row>
    <row r="592" spans="1:4" hidden="1">
      <c r="A592" s="274" t="e">
        <f>+'RT (13)'!#REF!</f>
        <v>#REF!</v>
      </c>
      <c r="B592" s="274" t="e">
        <f>+'RT (13)'!#REF!</f>
        <v>#REF!</v>
      </c>
      <c r="C592" s="274" t="e">
        <f>+'RT (13)'!#REF!</f>
        <v>#REF!</v>
      </c>
      <c r="D592" s="274" t="e">
        <f>+'RT (13)'!#REF!</f>
        <v>#REF!</v>
      </c>
    </row>
    <row r="593" spans="1:4" hidden="1">
      <c r="A593" s="274" t="e">
        <f>+'RT (13)'!#REF!</f>
        <v>#REF!</v>
      </c>
      <c r="B593" s="274" t="e">
        <f>+'RT (13)'!#REF!</f>
        <v>#REF!</v>
      </c>
      <c r="C593" s="274" t="e">
        <f>+'RT (13)'!#REF!</f>
        <v>#REF!</v>
      </c>
      <c r="D593" s="274" t="e">
        <f>+'RT (13)'!#REF!</f>
        <v>#REF!</v>
      </c>
    </row>
    <row r="594" spans="1:4" hidden="1">
      <c r="A594" s="274" t="e">
        <f>+'RT (13)'!#REF!</f>
        <v>#REF!</v>
      </c>
      <c r="B594" s="274" t="e">
        <f>+'RT (13)'!#REF!</f>
        <v>#REF!</v>
      </c>
      <c r="C594" s="274" t="e">
        <f>+'RT (13)'!#REF!</f>
        <v>#REF!</v>
      </c>
      <c r="D594" s="274" t="e">
        <f>+'RT (13)'!#REF!</f>
        <v>#REF!</v>
      </c>
    </row>
    <row r="595" spans="1:4" hidden="1">
      <c r="A595" s="274" t="e">
        <f>+'RT (13)'!#REF!</f>
        <v>#REF!</v>
      </c>
      <c r="B595" s="274" t="e">
        <f>+'RT (13)'!#REF!</f>
        <v>#REF!</v>
      </c>
      <c r="C595" s="274" t="e">
        <f>+'RT (13)'!#REF!</f>
        <v>#REF!</v>
      </c>
      <c r="D595" s="274" t="e">
        <f>+'RT (13)'!#REF!</f>
        <v>#REF!</v>
      </c>
    </row>
    <row r="596" spans="1:4" hidden="1">
      <c r="A596" s="274" t="e">
        <f>+'RT (13)'!#REF!</f>
        <v>#REF!</v>
      </c>
      <c r="B596" s="274" t="e">
        <f>+'RT (13)'!#REF!</f>
        <v>#REF!</v>
      </c>
      <c r="C596" s="274" t="e">
        <f>+'RT (13)'!#REF!</f>
        <v>#REF!</v>
      </c>
      <c r="D596" s="274" t="e">
        <f>+'RT (13)'!#REF!</f>
        <v>#REF!</v>
      </c>
    </row>
    <row r="597" spans="1:4" hidden="1">
      <c r="A597" s="274" t="e">
        <f>+'RT (13)'!#REF!</f>
        <v>#REF!</v>
      </c>
      <c r="B597" s="274" t="e">
        <f>+'RT (13)'!#REF!</f>
        <v>#REF!</v>
      </c>
      <c r="C597" s="274" t="e">
        <f>+'RT (13)'!#REF!</f>
        <v>#REF!</v>
      </c>
      <c r="D597" s="274" t="e">
        <f>+'RT (13)'!#REF!</f>
        <v>#REF!</v>
      </c>
    </row>
    <row r="598" spans="1:4" hidden="1">
      <c r="A598" s="274" t="e">
        <f>+'RT (13)'!#REF!</f>
        <v>#REF!</v>
      </c>
      <c r="B598" s="274" t="e">
        <f>+'RT (13)'!#REF!</f>
        <v>#REF!</v>
      </c>
      <c r="C598" s="274" t="e">
        <f>+'RT (13)'!#REF!</f>
        <v>#REF!</v>
      </c>
      <c r="D598" s="274" t="e">
        <f>+'RT (13)'!#REF!</f>
        <v>#REF!</v>
      </c>
    </row>
    <row r="599" spans="1:4" hidden="1">
      <c r="A599" s="274" t="e">
        <f>+'RT (13)'!#REF!</f>
        <v>#REF!</v>
      </c>
      <c r="B599" s="274" t="e">
        <f>+'RT (13)'!#REF!</f>
        <v>#REF!</v>
      </c>
      <c r="C599" s="274" t="e">
        <f>+'RT (13)'!#REF!</f>
        <v>#REF!</v>
      </c>
      <c r="D599" s="274" t="e">
        <f>+'RT (13)'!#REF!</f>
        <v>#REF!</v>
      </c>
    </row>
    <row r="600" spans="1:4" hidden="1">
      <c r="A600" s="274" t="e">
        <f>+'RT (13)'!#REF!</f>
        <v>#REF!</v>
      </c>
      <c r="B600" s="274" t="e">
        <f>+'RT (13)'!#REF!</f>
        <v>#REF!</v>
      </c>
      <c r="C600" s="274" t="e">
        <f>+'RT (13)'!#REF!</f>
        <v>#REF!</v>
      </c>
      <c r="D600" s="274" t="e">
        <f>+'RT (13)'!#REF!</f>
        <v>#REF!</v>
      </c>
    </row>
    <row r="601" spans="1:4" hidden="1">
      <c r="A601" s="274" t="e">
        <f>+'RT (13)'!#REF!</f>
        <v>#REF!</v>
      </c>
      <c r="B601" s="274" t="e">
        <f>+'RT (13)'!#REF!</f>
        <v>#REF!</v>
      </c>
      <c r="C601" s="274" t="e">
        <f>+'RT (13)'!#REF!</f>
        <v>#REF!</v>
      </c>
      <c r="D601" s="274" t="e">
        <f>+'RT (13)'!#REF!</f>
        <v>#REF!</v>
      </c>
    </row>
    <row r="602" spans="1:4" hidden="1">
      <c r="A602" s="274" t="e">
        <f>+'RT (13)'!#REF!</f>
        <v>#REF!</v>
      </c>
      <c r="B602" s="274" t="e">
        <f>+'RT (13)'!#REF!</f>
        <v>#REF!</v>
      </c>
      <c r="C602" s="274" t="e">
        <f>+'RT (13)'!#REF!</f>
        <v>#REF!</v>
      </c>
      <c r="D602" s="274" t="e">
        <f>+'RT (13)'!#REF!</f>
        <v>#REF!</v>
      </c>
    </row>
    <row r="603" spans="1:4" hidden="1">
      <c r="A603" s="274" t="e">
        <f>+'RT (13)'!#REF!</f>
        <v>#REF!</v>
      </c>
      <c r="B603" s="274" t="e">
        <f>+'RT (13)'!#REF!</f>
        <v>#REF!</v>
      </c>
      <c r="C603" s="274" t="e">
        <f>+'RT (13)'!#REF!</f>
        <v>#REF!</v>
      </c>
      <c r="D603" s="274" t="e">
        <f>+'RT (13)'!#REF!</f>
        <v>#REF!</v>
      </c>
    </row>
    <row r="604" spans="1:4" hidden="1">
      <c r="A604" s="274" t="e">
        <f>+'RT (13)'!#REF!</f>
        <v>#REF!</v>
      </c>
      <c r="B604" s="274" t="e">
        <f>+'RT (13)'!#REF!</f>
        <v>#REF!</v>
      </c>
      <c r="C604" s="274" t="e">
        <f>+'RT (13)'!#REF!</f>
        <v>#REF!</v>
      </c>
      <c r="D604" s="274" t="e">
        <f>+'RT (13)'!#REF!</f>
        <v>#REF!</v>
      </c>
    </row>
    <row r="605" spans="1:4" hidden="1">
      <c r="A605" s="274" t="e">
        <f>+'RT (13)'!#REF!</f>
        <v>#REF!</v>
      </c>
      <c r="B605" s="274" t="e">
        <f>+'RT (13)'!#REF!</f>
        <v>#REF!</v>
      </c>
      <c r="C605" s="274" t="e">
        <f>+'RT (13)'!#REF!</f>
        <v>#REF!</v>
      </c>
      <c r="D605" s="274" t="e">
        <f>+'RT (13)'!#REF!</f>
        <v>#REF!</v>
      </c>
    </row>
    <row r="606" spans="1:4" hidden="1">
      <c r="A606" s="274" t="e">
        <f>+'RT (13)'!#REF!</f>
        <v>#REF!</v>
      </c>
      <c r="B606" s="274" t="e">
        <f>+'RT (13)'!#REF!</f>
        <v>#REF!</v>
      </c>
      <c r="C606" s="274" t="e">
        <f>+'RT (13)'!#REF!</f>
        <v>#REF!</v>
      </c>
      <c r="D606" s="274" t="e">
        <f>+'RT (13)'!#REF!</f>
        <v>#REF!</v>
      </c>
    </row>
    <row r="607" spans="1:4" hidden="1">
      <c r="A607" s="274" t="e">
        <f>+'RT (13)'!#REF!</f>
        <v>#REF!</v>
      </c>
      <c r="B607" s="274" t="e">
        <f>+'RT (13)'!#REF!</f>
        <v>#REF!</v>
      </c>
      <c r="C607" s="274" t="e">
        <f>+'RT (13)'!#REF!</f>
        <v>#REF!</v>
      </c>
      <c r="D607" s="274" t="e">
        <f>+'RT (13)'!#REF!</f>
        <v>#REF!</v>
      </c>
    </row>
    <row r="608" spans="1:4" hidden="1">
      <c r="A608" s="274" t="e">
        <f>+'RT (13)'!#REF!</f>
        <v>#REF!</v>
      </c>
      <c r="B608" s="274" t="e">
        <f>+'RT (13)'!#REF!</f>
        <v>#REF!</v>
      </c>
      <c r="C608" s="274" t="e">
        <f>+'RT (13)'!#REF!</f>
        <v>#REF!</v>
      </c>
      <c r="D608" s="274" t="e">
        <f>+'RT (13)'!#REF!</f>
        <v>#REF!</v>
      </c>
    </row>
    <row r="609" spans="1:4" hidden="1">
      <c r="A609" s="274" t="e">
        <f>+'RT (13)'!#REF!</f>
        <v>#REF!</v>
      </c>
      <c r="B609" s="274" t="e">
        <f>+'RT (13)'!#REF!</f>
        <v>#REF!</v>
      </c>
      <c r="C609" s="274" t="e">
        <f>+'RT (13)'!#REF!</f>
        <v>#REF!</v>
      </c>
      <c r="D609" s="274" t="e">
        <f>+'RT (13)'!#REF!</f>
        <v>#REF!</v>
      </c>
    </row>
    <row r="610" spans="1:4" hidden="1">
      <c r="A610" s="274" t="e">
        <f>+'RT (13)'!#REF!</f>
        <v>#REF!</v>
      </c>
      <c r="B610" s="274" t="e">
        <f>+'RT (13)'!#REF!</f>
        <v>#REF!</v>
      </c>
      <c r="C610" s="274" t="e">
        <f>+'RT (13)'!#REF!</f>
        <v>#REF!</v>
      </c>
      <c r="D610" s="274" t="e">
        <f>+'RT (13)'!#REF!</f>
        <v>#REF!</v>
      </c>
    </row>
    <row r="611" spans="1:4" hidden="1">
      <c r="A611" s="274" t="e">
        <f>+'RT (13)'!#REF!</f>
        <v>#REF!</v>
      </c>
      <c r="B611" s="274" t="e">
        <f>+'RT (13)'!#REF!</f>
        <v>#REF!</v>
      </c>
      <c r="C611" s="274" t="e">
        <f>+'RT (13)'!#REF!</f>
        <v>#REF!</v>
      </c>
      <c r="D611" s="274" t="e">
        <f>+'RT (13)'!#REF!</f>
        <v>#REF!</v>
      </c>
    </row>
    <row r="612" spans="1:4" hidden="1">
      <c r="A612" s="274" t="e">
        <f>+'RT (13)'!#REF!</f>
        <v>#REF!</v>
      </c>
      <c r="B612" s="274" t="e">
        <f>+'RT (13)'!#REF!</f>
        <v>#REF!</v>
      </c>
      <c r="C612" s="274" t="e">
        <f>+'RT (13)'!#REF!</f>
        <v>#REF!</v>
      </c>
      <c r="D612" s="274" t="e">
        <f>+'RT (13)'!#REF!</f>
        <v>#REF!</v>
      </c>
    </row>
    <row r="613" spans="1:4" hidden="1">
      <c r="A613" s="274" t="e">
        <f>+'RT (13)'!#REF!</f>
        <v>#REF!</v>
      </c>
      <c r="B613" s="274" t="e">
        <f>+'RT (13)'!#REF!</f>
        <v>#REF!</v>
      </c>
      <c r="C613" s="274" t="e">
        <f>+'RT (13)'!#REF!</f>
        <v>#REF!</v>
      </c>
      <c r="D613" s="274" t="e">
        <f>+'RT (13)'!#REF!</f>
        <v>#REF!</v>
      </c>
    </row>
    <row r="614" spans="1:4" hidden="1">
      <c r="A614" s="274" t="e">
        <f>+'RT (13)'!#REF!</f>
        <v>#REF!</v>
      </c>
      <c r="B614" s="274" t="e">
        <f>+'RT (13)'!#REF!</f>
        <v>#REF!</v>
      </c>
      <c r="C614" s="274" t="e">
        <f>+'RT (13)'!#REF!</f>
        <v>#REF!</v>
      </c>
      <c r="D614" s="274" t="e">
        <f>+'RT (13)'!#REF!</f>
        <v>#REF!</v>
      </c>
    </row>
    <row r="615" spans="1:4" hidden="1">
      <c r="A615" s="274" t="e">
        <f>+'RT (13)'!#REF!</f>
        <v>#REF!</v>
      </c>
      <c r="B615" s="274" t="e">
        <f>+'RT (13)'!#REF!</f>
        <v>#REF!</v>
      </c>
      <c r="C615" s="274" t="e">
        <f>+'RT (13)'!#REF!</f>
        <v>#REF!</v>
      </c>
      <c r="D615" s="274" t="e">
        <f>+'RT (13)'!#REF!</f>
        <v>#REF!</v>
      </c>
    </row>
    <row r="616" spans="1:4" hidden="1">
      <c r="A616" s="274" t="e">
        <f>+'RT (13)'!#REF!</f>
        <v>#REF!</v>
      </c>
      <c r="B616" s="274" t="e">
        <f>+'RT (13)'!#REF!</f>
        <v>#REF!</v>
      </c>
      <c r="C616" s="274" t="e">
        <f>+'RT (13)'!#REF!</f>
        <v>#REF!</v>
      </c>
      <c r="D616" s="274" t="e">
        <f>+'RT (13)'!#REF!</f>
        <v>#REF!</v>
      </c>
    </row>
    <row r="617" spans="1:4" hidden="1">
      <c r="A617" s="274" t="e">
        <f>+'RT (13)'!#REF!</f>
        <v>#REF!</v>
      </c>
      <c r="B617" s="274" t="e">
        <f>+'RT (13)'!#REF!</f>
        <v>#REF!</v>
      </c>
      <c r="C617" s="274" t="e">
        <f>+'RT (13)'!#REF!</f>
        <v>#REF!</v>
      </c>
      <c r="D617" s="274" t="e">
        <f>+'RT (13)'!#REF!</f>
        <v>#REF!</v>
      </c>
    </row>
    <row r="618" spans="1:4" hidden="1">
      <c r="A618" s="274" t="e">
        <f>+'RT (13)'!#REF!</f>
        <v>#REF!</v>
      </c>
      <c r="B618" s="274" t="e">
        <f>+'RT (13)'!#REF!</f>
        <v>#REF!</v>
      </c>
      <c r="C618" s="274" t="e">
        <f>+'RT (13)'!#REF!</f>
        <v>#REF!</v>
      </c>
      <c r="D618" s="274" t="e">
        <f>+'RT (13)'!#REF!</f>
        <v>#REF!</v>
      </c>
    </row>
    <row r="619" spans="1:4" hidden="1">
      <c r="A619" s="274" t="e">
        <f>+'RT (13)'!#REF!</f>
        <v>#REF!</v>
      </c>
      <c r="B619" s="274" t="e">
        <f>+'RT (13)'!#REF!</f>
        <v>#REF!</v>
      </c>
      <c r="C619" s="274" t="e">
        <f>+'RT (13)'!#REF!</f>
        <v>#REF!</v>
      </c>
      <c r="D619" s="274" t="e">
        <f>+'RT (13)'!#REF!</f>
        <v>#REF!</v>
      </c>
    </row>
    <row r="620" spans="1:4" hidden="1">
      <c r="A620" s="274" t="e">
        <f>+'RT (13)'!#REF!</f>
        <v>#REF!</v>
      </c>
      <c r="B620" s="274" t="e">
        <f>+'RT (13)'!#REF!</f>
        <v>#REF!</v>
      </c>
      <c r="C620" s="274" t="e">
        <f>+'RT (13)'!#REF!</f>
        <v>#REF!</v>
      </c>
      <c r="D620" s="274" t="e">
        <f>+'RT (13)'!#REF!</f>
        <v>#REF!</v>
      </c>
    </row>
    <row r="621" spans="1:4" hidden="1">
      <c r="A621" s="274" t="e">
        <f>+'RT (13)'!#REF!</f>
        <v>#REF!</v>
      </c>
      <c r="B621" s="274" t="e">
        <f>+'RT (13)'!#REF!</f>
        <v>#REF!</v>
      </c>
      <c r="C621" s="274" t="e">
        <f>+'RT (13)'!#REF!</f>
        <v>#REF!</v>
      </c>
      <c r="D621" s="274" t="e">
        <f>+'RT (13)'!#REF!</f>
        <v>#REF!</v>
      </c>
    </row>
    <row r="622" spans="1:4" hidden="1">
      <c r="A622" s="274" t="e">
        <f>+'RT (13)'!#REF!</f>
        <v>#REF!</v>
      </c>
      <c r="B622" s="274" t="e">
        <f>+'RT (13)'!#REF!</f>
        <v>#REF!</v>
      </c>
      <c r="C622" s="274" t="e">
        <f>+'RT (13)'!#REF!</f>
        <v>#REF!</v>
      </c>
      <c r="D622" s="274" t="e">
        <f>+'RT (13)'!#REF!</f>
        <v>#REF!</v>
      </c>
    </row>
    <row r="623" spans="1:4" hidden="1">
      <c r="A623" s="274" t="e">
        <f>+'RT (13)'!#REF!</f>
        <v>#REF!</v>
      </c>
      <c r="B623" s="274" t="e">
        <f>+'RT (13)'!#REF!</f>
        <v>#REF!</v>
      </c>
      <c r="C623" s="274" t="e">
        <f>+'RT (13)'!#REF!</f>
        <v>#REF!</v>
      </c>
      <c r="D623" s="274" t="e">
        <f>+'RT (13)'!#REF!</f>
        <v>#REF!</v>
      </c>
    </row>
    <row r="624" spans="1:4" hidden="1">
      <c r="A624" s="274" t="e">
        <f>+'RT (13)'!#REF!</f>
        <v>#REF!</v>
      </c>
      <c r="B624" s="274" t="e">
        <f>+'RT (13)'!#REF!</f>
        <v>#REF!</v>
      </c>
      <c r="C624" s="274" t="e">
        <f>+'RT (13)'!#REF!</f>
        <v>#REF!</v>
      </c>
      <c r="D624" s="274" t="e">
        <f>+'RT (13)'!#REF!</f>
        <v>#REF!</v>
      </c>
    </row>
    <row r="625" spans="1:4" hidden="1">
      <c r="A625" s="274" t="e">
        <f>+'RT (13)'!#REF!</f>
        <v>#REF!</v>
      </c>
      <c r="B625" s="274" t="e">
        <f>+'RT (13)'!#REF!</f>
        <v>#REF!</v>
      </c>
      <c r="C625" s="274" t="e">
        <f>+'RT (13)'!#REF!</f>
        <v>#REF!</v>
      </c>
      <c r="D625" s="274" t="e">
        <f>+'RT (13)'!#REF!</f>
        <v>#REF!</v>
      </c>
    </row>
    <row r="626" spans="1:4" hidden="1">
      <c r="A626" s="274" t="e">
        <f>+'RT (13)'!#REF!</f>
        <v>#REF!</v>
      </c>
      <c r="B626" s="274" t="e">
        <f>+'RT (13)'!#REF!</f>
        <v>#REF!</v>
      </c>
      <c r="C626" s="274" t="e">
        <f>+'RT (13)'!#REF!</f>
        <v>#REF!</v>
      </c>
      <c r="D626" s="274" t="e">
        <f>+'RT (13)'!#REF!</f>
        <v>#REF!</v>
      </c>
    </row>
    <row r="627" spans="1:4" hidden="1">
      <c r="A627" s="274" t="e">
        <f>+'RT (13)'!#REF!</f>
        <v>#REF!</v>
      </c>
      <c r="B627" s="274" t="e">
        <f>+'RT (13)'!#REF!</f>
        <v>#REF!</v>
      </c>
      <c r="C627" s="274" t="e">
        <f>+'RT (13)'!#REF!</f>
        <v>#REF!</v>
      </c>
      <c r="D627" s="274" t="e">
        <f>+'RT (13)'!#REF!</f>
        <v>#REF!</v>
      </c>
    </row>
    <row r="628" spans="1:4" hidden="1">
      <c r="A628" s="274" t="e">
        <f>+'RT (13)'!#REF!</f>
        <v>#REF!</v>
      </c>
      <c r="B628" s="274" t="e">
        <f>+'RT (13)'!#REF!</f>
        <v>#REF!</v>
      </c>
      <c r="C628" s="274" t="e">
        <f>+'RT (13)'!#REF!</f>
        <v>#REF!</v>
      </c>
      <c r="D628" s="274" t="e">
        <f>+'RT (13)'!#REF!</f>
        <v>#REF!</v>
      </c>
    </row>
    <row r="629" spans="1:4" hidden="1">
      <c r="A629" s="274" t="e">
        <f>+'RT (13)'!#REF!</f>
        <v>#REF!</v>
      </c>
      <c r="B629" s="274" t="e">
        <f>+'RT (13)'!#REF!</f>
        <v>#REF!</v>
      </c>
      <c r="C629" s="274" t="e">
        <f>+'RT (13)'!#REF!</f>
        <v>#REF!</v>
      </c>
      <c r="D629" s="274" t="e">
        <f>+'RT (13)'!#REF!</f>
        <v>#REF!</v>
      </c>
    </row>
    <row r="630" spans="1:4" hidden="1">
      <c r="A630" s="274" t="e">
        <f>+'RT (13)'!#REF!</f>
        <v>#REF!</v>
      </c>
      <c r="B630" s="274" t="e">
        <f>+'RT (13)'!#REF!</f>
        <v>#REF!</v>
      </c>
      <c r="C630" s="274" t="e">
        <f>+'RT (13)'!#REF!</f>
        <v>#REF!</v>
      </c>
      <c r="D630" s="274" t="e">
        <f>+'RT (13)'!#REF!</f>
        <v>#REF!</v>
      </c>
    </row>
    <row r="631" spans="1:4" hidden="1">
      <c r="A631" s="274" t="e">
        <f>+'RT (13)'!#REF!</f>
        <v>#REF!</v>
      </c>
      <c r="B631" s="274" t="e">
        <f>+'RT (13)'!#REF!</f>
        <v>#REF!</v>
      </c>
      <c r="C631" s="274" t="e">
        <f>+'RT (13)'!#REF!</f>
        <v>#REF!</v>
      </c>
      <c r="D631" s="274" t="e">
        <f>+'RT (13)'!#REF!</f>
        <v>#REF!</v>
      </c>
    </row>
    <row r="632" spans="1:4" hidden="1">
      <c r="A632" s="274" t="e">
        <f>+'RT (14)'!#REF!</f>
        <v>#REF!</v>
      </c>
      <c r="B632" s="274" t="e">
        <f>+'RT (14)'!#REF!</f>
        <v>#REF!</v>
      </c>
      <c r="C632" s="274" t="e">
        <f>+'RT (14)'!#REF!</f>
        <v>#REF!</v>
      </c>
      <c r="D632" s="274" t="e">
        <f>+'RT (14)'!#REF!</f>
        <v>#REF!</v>
      </c>
    </row>
    <row r="633" spans="1:4" hidden="1">
      <c r="A633" s="274" t="e">
        <f>+'RT (14)'!#REF!</f>
        <v>#REF!</v>
      </c>
      <c r="B633" s="274" t="e">
        <f>+'RT (14)'!#REF!</f>
        <v>#REF!</v>
      </c>
      <c r="C633" s="274" t="e">
        <f>+'RT (14)'!#REF!</f>
        <v>#REF!</v>
      </c>
      <c r="D633" s="274" t="e">
        <f>+'RT (14)'!#REF!</f>
        <v>#REF!</v>
      </c>
    </row>
    <row r="634" spans="1:4" hidden="1">
      <c r="A634" s="274" t="e">
        <f>+'RT (14)'!#REF!</f>
        <v>#REF!</v>
      </c>
      <c r="B634" s="274" t="e">
        <f>+'RT (14)'!#REF!</f>
        <v>#REF!</v>
      </c>
      <c r="C634" s="274" t="e">
        <f>+'RT (14)'!#REF!</f>
        <v>#REF!</v>
      </c>
      <c r="D634" s="274" t="e">
        <f>+'RT (14)'!#REF!</f>
        <v>#REF!</v>
      </c>
    </row>
    <row r="635" spans="1:4" hidden="1">
      <c r="A635" s="274" t="e">
        <f>+'RT (14)'!#REF!</f>
        <v>#REF!</v>
      </c>
      <c r="B635" s="274" t="e">
        <f>+'RT (14)'!#REF!</f>
        <v>#REF!</v>
      </c>
      <c r="C635" s="274" t="e">
        <f>+'RT (14)'!#REF!</f>
        <v>#REF!</v>
      </c>
      <c r="D635" s="274" t="e">
        <f>+'RT (14)'!#REF!</f>
        <v>#REF!</v>
      </c>
    </row>
    <row r="636" spans="1:4" hidden="1">
      <c r="A636" s="274" t="e">
        <f>+'RT (14)'!#REF!</f>
        <v>#REF!</v>
      </c>
      <c r="B636" s="274" t="e">
        <f>+'RT (14)'!#REF!</f>
        <v>#REF!</v>
      </c>
      <c r="C636" s="274" t="e">
        <f>+'RT (14)'!#REF!</f>
        <v>#REF!</v>
      </c>
      <c r="D636" s="274" t="e">
        <f>+'RT (14)'!#REF!</f>
        <v>#REF!</v>
      </c>
    </row>
    <row r="637" spans="1:4" hidden="1">
      <c r="A637" s="274" t="e">
        <f>+'RT (14)'!#REF!</f>
        <v>#REF!</v>
      </c>
      <c r="B637" s="274" t="e">
        <f>+'RT (14)'!#REF!</f>
        <v>#REF!</v>
      </c>
      <c r="C637" s="274" t="e">
        <f>+'RT (14)'!#REF!</f>
        <v>#REF!</v>
      </c>
      <c r="D637" s="274" t="e">
        <f>+'RT (14)'!#REF!</f>
        <v>#REF!</v>
      </c>
    </row>
    <row r="638" spans="1:4" hidden="1">
      <c r="A638" s="274" t="e">
        <f>+'RT (14)'!#REF!</f>
        <v>#REF!</v>
      </c>
      <c r="B638" s="274" t="e">
        <f>+'RT (14)'!#REF!</f>
        <v>#REF!</v>
      </c>
      <c r="C638" s="274" t="e">
        <f>+'RT (14)'!#REF!</f>
        <v>#REF!</v>
      </c>
      <c r="D638" s="274" t="e">
        <f>+'RT (14)'!#REF!</f>
        <v>#REF!</v>
      </c>
    </row>
    <row r="639" spans="1:4" hidden="1">
      <c r="A639" s="274" t="e">
        <f>+'RT (14)'!#REF!</f>
        <v>#REF!</v>
      </c>
      <c r="B639" s="274" t="e">
        <f>+'RT (14)'!#REF!</f>
        <v>#REF!</v>
      </c>
      <c r="C639" s="274" t="e">
        <f>+'RT (14)'!#REF!</f>
        <v>#REF!</v>
      </c>
      <c r="D639" s="274" t="e">
        <f>+'RT (14)'!#REF!</f>
        <v>#REF!</v>
      </c>
    </row>
    <row r="640" spans="1:4" hidden="1">
      <c r="A640" s="274" t="e">
        <f>+'RT (14)'!#REF!</f>
        <v>#REF!</v>
      </c>
      <c r="B640" s="274" t="e">
        <f>+'RT (14)'!#REF!</f>
        <v>#REF!</v>
      </c>
      <c r="C640" s="274" t="e">
        <f>+'RT (14)'!#REF!</f>
        <v>#REF!</v>
      </c>
      <c r="D640" s="274" t="e">
        <f>+'RT (14)'!#REF!</f>
        <v>#REF!</v>
      </c>
    </row>
    <row r="641" spans="1:4" hidden="1">
      <c r="A641" s="274" t="e">
        <f>+'RT (14)'!#REF!</f>
        <v>#REF!</v>
      </c>
      <c r="B641" s="274" t="e">
        <f>+'RT (14)'!#REF!</f>
        <v>#REF!</v>
      </c>
      <c r="C641" s="274" t="e">
        <f>+'RT (14)'!#REF!</f>
        <v>#REF!</v>
      </c>
      <c r="D641" s="274" t="e">
        <f>+'RT (14)'!#REF!</f>
        <v>#REF!</v>
      </c>
    </row>
    <row r="642" spans="1:4" hidden="1">
      <c r="A642" s="274" t="e">
        <f>+'RT (14)'!#REF!</f>
        <v>#REF!</v>
      </c>
      <c r="B642" s="274" t="e">
        <f>+'RT (14)'!#REF!</f>
        <v>#REF!</v>
      </c>
      <c r="C642" s="274" t="e">
        <f>+'RT (14)'!#REF!</f>
        <v>#REF!</v>
      </c>
      <c r="D642" s="274" t="e">
        <f>+'RT (14)'!#REF!</f>
        <v>#REF!</v>
      </c>
    </row>
    <row r="643" spans="1:4" hidden="1">
      <c r="A643" s="274" t="e">
        <f>+'RT (14)'!#REF!</f>
        <v>#REF!</v>
      </c>
      <c r="B643" s="274" t="e">
        <f>+'RT (14)'!#REF!</f>
        <v>#REF!</v>
      </c>
      <c r="C643" s="274" t="e">
        <f>+'RT (14)'!#REF!</f>
        <v>#REF!</v>
      </c>
      <c r="D643" s="274" t="e">
        <f>+'RT (14)'!#REF!</f>
        <v>#REF!</v>
      </c>
    </row>
    <row r="644" spans="1:4" hidden="1">
      <c r="A644" s="274" t="e">
        <f>+'RT (14)'!#REF!</f>
        <v>#REF!</v>
      </c>
      <c r="B644" s="274" t="e">
        <f>+'RT (14)'!#REF!</f>
        <v>#REF!</v>
      </c>
      <c r="C644" s="274" t="e">
        <f>+'RT (14)'!#REF!</f>
        <v>#REF!</v>
      </c>
      <c r="D644" s="274" t="e">
        <f>+'RT (14)'!#REF!</f>
        <v>#REF!</v>
      </c>
    </row>
    <row r="645" spans="1:4" hidden="1">
      <c r="A645" s="274" t="e">
        <f>+'RT (14)'!#REF!</f>
        <v>#REF!</v>
      </c>
      <c r="B645" s="274" t="e">
        <f>+'RT (14)'!#REF!</f>
        <v>#REF!</v>
      </c>
      <c r="C645" s="274" t="e">
        <f>+'RT (14)'!#REF!</f>
        <v>#REF!</v>
      </c>
      <c r="D645" s="274" t="e">
        <f>+'RT (14)'!#REF!</f>
        <v>#REF!</v>
      </c>
    </row>
    <row r="646" spans="1:4" hidden="1">
      <c r="A646" s="274" t="e">
        <f>+'RT (14)'!#REF!</f>
        <v>#REF!</v>
      </c>
      <c r="B646" s="274" t="e">
        <f>+'RT (14)'!#REF!</f>
        <v>#REF!</v>
      </c>
      <c r="C646" s="274" t="e">
        <f>+'RT (14)'!#REF!</f>
        <v>#REF!</v>
      </c>
      <c r="D646" s="274" t="e">
        <f>+'RT (14)'!#REF!</f>
        <v>#REF!</v>
      </c>
    </row>
    <row r="647" spans="1:4" hidden="1">
      <c r="A647" s="274" t="e">
        <f>+'RT (14)'!#REF!</f>
        <v>#REF!</v>
      </c>
      <c r="B647" s="274" t="e">
        <f>+'RT (14)'!#REF!</f>
        <v>#REF!</v>
      </c>
      <c r="C647" s="274" t="e">
        <f>+'RT (14)'!#REF!</f>
        <v>#REF!</v>
      </c>
      <c r="D647" s="274" t="e">
        <f>+'RT (14)'!#REF!</f>
        <v>#REF!</v>
      </c>
    </row>
    <row r="648" spans="1:4" hidden="1">
      <c r="A648" s="274" t="e">
        <f>+'RT (14)'!#REF!</f>
        <v>#REF!</v>
      </c>
      <c r="B648" s="274" t="e">
        <f>+'RT (14)'!#REF!</f>
        <v>#REF!</v>
      </c>
      <c r="C648" s="274" t="e">
        <f>+'RT (14)'!#REF!</f>
        <v>#REF!</v>
      </c>
      <c r="D648" s="274" t="e">
        <f>+'RT (14)'!#REF!</f>
        <v>#REF!</v>
      </c>
    </row>
    <row r="649" spans="1:4" hidden="1">
      <c r="A649" s="274" t="e">
        <f>+'RT (14)'!#REF!</f>
        <v>#REF!</v>
      </c>
      <c r="B649" s="274" t="e">
        <f>+'RT (14)'!#REF!</f>
        <v>#REF!</v>
      </c>
      <c r="C649" s="274" t="e">
        <f>+'RT (14)'!#REF!</f>
        <v>#REF!</v>
      </c>
      <c r="D649" s="274" t="e">
        <f>+'RT (14)'!#REF!</f>
        <v>#REF!</v>
      </c>
    </row>
    <row r="650" spans="1:4" hidden="1">
      <c r="A650" s="274" t="e">
        <f>+'RT (14)'!#REF!</f>
        <v>#REF!</v>
      </c>
      <c r="B650" s="274" t="e">
        <f>+'RT (14)'!#REF!</f>
        <v>#REF!</v>
      </c>
      <c r="C650" s="274" t="e">
        <f>+'RT (14)'!#REF!</f>
        <v>#REF!</v>
      </c>
      <c r="D650" s="274" t="e">
        <f>+'RT (14)'!#REF!</f>
        <v>#REF!</v>
      </c>
    </row>
    <row r="651" spans="1:4" hidden="1">
      <c r="A651" s="274" t="e">
        <f>+'RT (14)'!#REF!</f>
        <v>#REF!</v>
      </c>
      <c r="B651" s="274" t="e">
        <f>+'RT (14)'!#REF!</f>
        <v>#REF!</v>
      </c>
      <c r="C651" s="274" t="e">
        <f>+'RT (14)'!#REF!</f>
        <v>#REF!</v>
      </c>
      <c r="D651" s="274" t="e">
        <f>+'RT (14)'!#REF!</f>
        <v>#REF!</v>
      </c>
    </row>
    <row r="652" spans="1:4" hidden="1">
      <c r="A652" s="274" t="e">
        <f>+'RT (14)'!#REF!</f>
        <v>#REF!</v>
      </c>
      <c r="B652" s="274" t="e">
        <f>+'RT (14)'!#REF!</f>
        <v>#REF!</v>
      </c>
      <c r="C652" s="274" t="e">
        <f>+'RT (14)'!#REF!</f>
        <v>#REF!</v>
      </c>
      <c r="D652" s="274" t="e">
        <f>+'RT (14)'!#REF!</f>
        <v>#REF!</v>
      </c>
    </row>
    <row r="653" spans="1:4" hidden="1">
      <c r="A653" s="274" t="e">
        <f>+'RT (14)'!#REF!</f>
        <v>#REF!</v>
      </c>
      <c r="B653" s="274" t="e">
        <f>+'RT (14)'!#REF!</f>
        <v>#REF!</v>
      </c>
      <c r="C653" s="274" t="e">
        <f>+'RT (14)'!#REF!</f>
        <v>#REF!</v>
      </c>
      <c r="D653" s="274" t="e">
        <f>+'RT (14)'!#REF!</f>
        <v>#REF!</v>
      </c>
    </row>
    <row r="654" spans="1:4" hidden="1">
      <c r="A654" s="274" t="e">
        <f>+'RT (14)'!#REF!</f>
        <v>#REF!</v>
      </c>
      <c r="B654" s="274" t="e">
        <f>+'RT (14)'!#REF!</f>
        <v>#REF!</v>
      </c>
      <c r="C654" s="274" t="e">
        <f>+'RT (14)'!#REF!</f>
        <v>#REF!</v>
      </c>
      <c r="D654" s="274" t="e">
        <f>+'RT (14)'!#REF!</f>
        <v>#REF!</v>
      </c>
    </row>
    <row r="655" spans="1:4" hidden="1">
      <c r="A655" s="274" t="e">
        <f>+'RT (14)'!#REF!</f>
        <v>#REF!</v>
      </c>
      <c r="B655" s="274" t="e">
        <f>+'RT (14)'!#REF!</f>
        <v>#REF!</v>
      </c>
      <c r="C655" s="274" t="e">
        <f>+'RT (14)'!#REF!</f>
        <v>#REF!</v>
      </c>
      <c r="D655" s="274" t="e">
        <f>+'RT (14)'!#REF!</f>
        <v>#REF!</v>
      </c>
    </row>
    <row r="656" spans="1:4" hidden="1">
      <c r="A656" s="274" t="e">
        <f>+'RT (14)'!#REF!</f>
        <v>#REF!</v>
      </c>
      <c r="B656" s="274" t="e">
        <f>+'RT (14)'!#REF!</f>
        <v>#REF!</v>
      </c>
      <c r="C656" s="274" t="e">
        <f>+'RT (14)'!#REF!</f>
        <v>#REF!</v>
      </c>
      <c r="D656" s="274" t="e">
        <f>+'RT (14)'!#REF!</f>
        <v>#REF!</v>
      </c>
    </row>
    <row r="657" spans="1:4" hidden="1">
      <c r="A657" s="274" t="e">
        <f>+'RT (14)'!#REF!</f>
        <v>#REF!</v>
      </c>
      <c r="B657" s="274" t="e">
        <f>+'RT (14)'!#REF!</f>
        <v>#REF!</v>
      </c>
      <c r="C657" s="274" t="e">
        <f>+'RT (14)'!#REF!</f>
        <v>#REF!</v>
      </c>
      <c r="D657" s="274" t="e">
        <f>+'RT (14)'!#REF!</f>
        <v>#REF!</v>
      </c>
    </row>
    <row r="658" spans="1:4" hidden="1">
      <c r="A658" s="274" t="e">
        <f>+'RT (14)'!#REF!</f>
        <v>#REF!</v>
      </c>
      <c r="B658" s="274" t="e">
        <f>+'RT (14)'!#REF!</f>
        <v>#REF!</v>
      </c>
      <c r="C658" s="274" t="e">
        <f>+'RT (14)'!#REF!</f>
        <v>#REF!</v>
      </c>
      <c r="D658" s="274" t="e">
        <f>+'RT (14)'!#REF!</f>
        <v>#REF!</v>
      </c>
    </row>
    <row r="659" spans="1:4" hidden="1">
      <c r="A659" s="274" t="e">
        <f>+'RT (14)'!#REF!</f>
        <v>#REF!</v>
      </c>
      <c r="B659" s="274" t="e">
        <f>+'RT (14)'!#REF!</f>
        <v>#REF!</v>
      </c>
      <c r="C659" s="274" t="e">
        <f>+'RT (14)'!#REF!</f>
        <v>#REF!</v>
      </c>
      <c r="D659" s="274" t="e">
        <f>+'RT (14)'!#REF!</f>
        <v>#REF!</v>
      </c>
    </row>
    <row r="660" spans="1:4" hidden="1">
      <c r="A660" s="274" t="e">
        <f>+'RT (14)'!#REF!</f>
        <v>#REF!</v>
      </c>
      <c r="B660" s="274" t="e">
        <f>+'RT (14)'!#REF!</f>
        <v>#REF!</v>
      </c>
      <c r="C660" s="274" t="e">
        <f>+'RT (14)'!#REF!</f>
        <v>#REF!</v>
      </c>
      <c r="D660" s="274" t="e">
        <f>+'RT (14)'!#REF!</f>
        <v>#REF!</v>
      </c>
    </row>
    <row r="661" spans="1:4" hidden="1">
      <c r="A661" s="274" t="e">
        <f>+'RT (14)'!#REF!</f>
        <v>#REF!</v>
      </c>
      <c r="B661" s="274" t="e">
        <f>+'RT (14)'!#REF!</f>
        <v>#REF!</v>
      </c>
      <c r="C661" s="274" t="e">
        <f>+'RT (14)'!#REF!</f>
        <v>#REF!</v>
      </c>
      <c r="D661" s="274" t="e">
        <f>+'RT (14)'!#REF!</f>
        <v>#REF!</v>
      </c>
    </row>
    <row r="662" spans="1:4" hidden="1">
      <c r="A662" s="274" t="e">
        <f>+'RT (14)'!#REF!</f>
        <v>#REF!</v>
      </c>
      <c r="B662" s="274" t="e">
        <f>+'RT (14)'!#REF!</f>
        <v>#REF!</v>
      </c>
      <c r="C662" s="274" t="e">
        <f>+'RT (14)'!#REF!</f>
        <v>#REF!</v>
      </c>
      <c r="D662" s="274" t="e">
        <f>+'RT (14)'!#REF!</f>
        <v>#REF!</v>
      </c>
    </row>
    <row r="663" spans="1:4" hidden="1">
      <c r="A663" s="274" t="e">
        <f>+'RT (14)'!#REF!</f>
        <v>#REF!</v>
      </c>
      <c r="B663" s="274" t="e">
        <f>+'RT (14)'!#REF!</f>
        <v>#REF!</v>
      </c>
      <c r="C663" s="274" t="e">
        <f>+'RT (14)'!#REF!</f>
        <v>#REF!</v>
      </c>
      <c r="D663" s="274" t="e">
        <f>+'RT (14)'!#REF!</f>
        <v>#REF!</v>
      </c>
    </row>
    <row r="664" spans="1:4" hidden="1">
      <c r="A664" s="274" t="e">
        <f>+'RT (14)'!#REF!</f>
        <v>#REF!</v>
      </c>
      <c r="B664" s="274" t="e">
        <f>+'RT (14)'!#REF!</f>
        <v>#REF!</v>
      </c>
      <c r="C664" s="274" t="e">
        <f>+'RT (14)'!#REF!</f>
        <v>#REF!</v>
      </c>
      <c r="D664" s="274" t="e">
        <f>+'RT (14)'!#REF!</f>
        <v>#REF!</v>
      </c>
    </row>
    <row r="665" spans="1:4" hidden="1">
      <c r="A665" s="274" t="e">
        <f>+'RT (14)'!#REF!</f>
        <v>#REF!</v>
      </c>
      <c r="B665" s="274" t="e">
        <f>+'RT (14)'!#REF!</f>
        <v>#REF!</v>
      </c>
      <c r="C665" s="274" t="e">
        <f>+'RT (14)'!#REF!</f>
        <v>#REF!</v>
      </c>
      <c r="D665" s="274" t="e">
        <f>+'RT (14)'!#REF!</f>
        <v>#REF!</v>
      </c>
    </row>
    <row r="666" spans="1:4" hidden="1">
      <c r="A666" s="274" t="e">
        <f>+'RT (14)'!#REF!</f>
        <v>#REF!</v>
      </c>
      <c r="B666" s="274" t="e">
        <f>+'RT (14)'!#REF!</f>
        <v>#REF!</v>
      </c>
      <c r="C666" s="274" t="e">
        <f>+'RT (14)'!#REF!</f>
        <v>#REF!</v>
      </c>
      <c r="D666" s="274" t="e">
        <f>+'RT (14)'!#REF!</f>
        <v>#REF!</v>
      </c>
    </row>
    <row r="667" spans="1:4" hidden="1">
      <c r="A667" s="274" t="e">
        <f>+'RT (14)'!#REF!</f>
        <v>#REF!</v>
      </c>
      <c r="B667" s="274" t="e">
        <f>+'RT (14)'!#REF!</f>
        <v>#REF!</v>
      </c>
      <c r="C667" s="274" t="e">
        <f>+'RT (14)'!#REF!</f>
        <v>#REF!</v>
      </c>
      <c r="D667" s="274" t="e">
        <f>+'RT (14)'!#REF!</f>
        <v>#REF!</v>
      </c>
    </row>
    <row r="668" spans="1:4" hidden="1">
      <c r="A668" s="274" t="e">
        <f>+'RT (14)'!#REF!</f>
        <v>#REF!</v>
      </c>
      <c r="B668" s="274" t="e">
        <f>+'RT (14)'!#REF!</f>
        <v>#REF!</v>
      </c>
      <c r="C668" s="274" t="e">
        <f>+'RT (14)'!#REF!</f>
        <v>#REF!</v>
      </c>
      <c r="D668" s="274" t="e">
        <f>+'RT (14)'!#REF!</f>
        <v>#REF!</v>
      </c>
    </row>
    <row r="669" spans="1:4" hidden="1">
      <c r="A669" s="274" t="e">
        <f>+'RT (14)'!#REF!</f>
        <v>#REF!</v>
      </c>
      <c r="B669" s="274" t="e">
        <f>+'RT (14)'!#REF!</f>
        <v>#REF!</v>
      </c>
      <c r="C669" s="274" t="e">
        <f>+'RT (14)'!#REF!</f>
        <v>#REF!</v>
      </c>
      <c r="D669" s="274" t="e">
        <f>+'RT (14)'!#REF!</f>
        <v>#REF!</v>
      </c>
    </row>
    <row r="670" spans="1:4" hidden="1">
      <c r="A670" s="274" t="e">
        <f>+'RT (14)'!#REF!</f>
        <v>#REF!</v>
      </c>
      <c r="B670" s="274" t="e">
        <f>+'RT (14)'!#REF!</f>
        <v>#REF!</v>
      </c>
      <c r="C670" s="274" t="e">
        <f>+'RT (14)'!#REF!</f>
        <v>#REF!</v>
      </c>
      <c r="D670" s="274" t="e">
        <f>+'RT (14)'!#REF!</f>
        <v>#REF!</v>
      </c>
    </row>
    <row r="671" spans="1:4" hidden="1">
      <c r="A671" s="274" t="e">
        <f>+'RT (14)'!#REF!</f>
        <v>#REF!</v>
      </c>
      <c r="B671" s="274" t="e">
        <f>+'RT (14)'!#REF!</f>
        <v>#REF!</v>
      </c>
      <c r="C671" s="274" t="e">
        <f>+'RT (14)'!#REF!</f>
        <v>#REF!</v>
      </c>
      <c r="D671" s="274" t="e">
        <f>+'RT (14)'!#REF!</f>
        <v>#REF!</v>
      </c>
    </row>
    <row r="672" spans="1:4" hidden="1">
      <c r="A672" s="274" t="e">
        <f>+'RT (14)'!#REF!</f>
        <v>#REF!</v>
      </c>
      <c r="B672" s="274" t="e">
        <f>+'RT (14)'!#REF!</f>
        <v>#REF!</v>
      </c>
      <c r="C672" s="274" t="e">
        <f>+'RT (14)'!#REF!</f>
        <v>#REF!</v>
      </c>
      <c r="D672" s="274" t="e">
        <f>+'RT (14)'!#REF!</f>
        <v>#REF!</v>
      </c>
    </row>
    <row r="673" spans="1:4" hidden="1">
      <c r="A673" s="274" t="e">
        <f>+'RT (14)'!#REF!</f>
        <v>#REF!</v>
      </c>
      <c r="B673" s="274" t="e">
        <f>+'RT (14)'!#REF!</f>
        <v>#REF!</v>
      </c>
      <c r="C673" s="274" t="e">
        <f>+'RT (14)'!#REF!</f>
        <v>#REF!</v>
      </c>
      <c r="D673" s="274" t="e">
        <f>+'RT (14)'!#REF!</f>
        <v>#REF!</v>
      </c>
    </row>
    <row r="674" spans="1:4" hidden="1">
      <c r="A674" s="274" t="e">
        <f>+'RT (14)'!#REF!</f>
        <v>#REF!</v>
      </c>
      <c r="B674" s="274" t="e">
        <f>+'RT (14)'!#REF!</f>
        <v>#REF!</v>
      </c>
      <c r="C674" s="274" t="e">
        <f>+'RT (14)'!#REF!</f>
        <v>#REF!</v>
      </c>
      <c r="D674" s="274" t="e">
        <f>+'RT (14)'!#REF!</f>
        <v>#REF!</v>
      </c>
    </row>
    <row r="675" spans="1:4" hidden="1">
      <c r="A675" s="274" t="e">
        <f>+'RT (14)'!#REF!</f>
        <v>#REF!</v>
      </c>
      <c r="B675" s="274" t="e">
        <f>+'RT (14)'!#REF!</f>
        <v>#REF!</v>
      </c>
      <c r="C675" s="274" t="e">
        <f>+'RT (14)'!#REF!</f>
        <v>#REF!</v>
      </c>
      <c r="D675" s="274" t="e">
        <f>+'RT (14)'!#REF!</f>
        <v>#REF!</v>
      </c>
    </row>
    <row r="676" spans="1:4" hidden="1">
      <c r="A676" s="274" t="e">
        <f>+'RT (14)'!#REF!</f>
        <v>#REF!</v>
      </c>
      <c r="B676" s="274" t="e">
        <f>+'RT (14)'!#REF!</f>
        <v>#REF!</v>
      </c>
      <c r="C676" s="274" t="e">
        <f>+'RT (14)'!#REF!</f>
        <v>#REF!</v>
      </c>
      <c r="D676" s="274" t="e">
        <f>+'RT (14)'!#REF!</f>
        <v>#REF!</v>
      </c>
    </row>
    <row r="677" spans="1:4" hidden="1">
      <c r="A677" s="274" t="e">
        <f>+'RT (14)'!#REF!</f>
        <v>#REF!</v>
      </c>
      <c r="B677" s="274" t="e">
        <f>+'RT (14)'!#REF!</f>
        <v>#REF!</v>
      </c>
      <c r="C677" s="274" t="e">
        <f>+'RT (14)'!#REF!</f>
        <v>#REF!</v>
      </c>
      <c r="D677" s="274" t="e">
        <f>+'RT (14)'!#REF!</f>
        <v>#REF!</v>
      </c>
    </row>
    <row r="678" spans="1:4" hidden="1">
      <c r="A678" s="274" t="e">
        <f>+'RT (14)'!#REF!</f>
        <v>#REF!</v>
      </c>
      <c r="B678" s="274" t="e">
        <f>+'RT (14)'!#REF!</f>
        <v>#REF!</v>
      </c>
      <c r="C678" s="274" t="e">
        <f>+'RT (14)'!#REF!</f>
        <v>#REF!</v>
      </c>
      <c r="D678" s="274" t="e">
        <f>+'RT (14)'!#REF!</f>
        <v>#REF!</v>
      </c>
    </row>
    <row r="679" spans="1:4" hidden="1">
      <c r="A679" s="274" t="e">
        <f>+'RT (14)'!#REF!</f>
        <v>#REF!</v>
      </c>
      <c r="B679" s="274" t="e">
        <f>+'RT (14)'!#REF!</f>
        <v>#REF!</v>
      </c>
      <c r="C679" s="274" t="e">
        <f>+'RT (14)'!#REF!</f>
        <v>#REF!</v>
      </c>
      <c r="D679" s="274" t="e">
        <f>+'RT (14)'!#REF!</f>
        <v>#REF!</v>
      </c>
    </row>
    <row r="680" spans="1:4" hidden="1">
      <c r="A680" s="274" t="e">
        <f>+'RT (14)'!#REF!</f>
        <v>#REF!</v>
      </c>
      <c r="B680" s="274" t="e">
        <f>+'RT (14)'!#REF!</f>
        <v>#REF!</v>
      </c>
      <c r="C680" s="274" t="e">
        <f>+'RT (14)'!#REF!</f>
        <v>#REF!</v>
      </c>
      <c r="D680" s="274" t="e">
        <f>+'RT (14)'!#REF!</f>
        <v>#REF!</v>
      </c>
    </row>
    <row r="681" spans="1:4" hidden="1">
      <c r="A681" s="274" t="e">
        <f>+'RT (14)'!#REF!</f>
        <v>#REF!</v>
      </c>
      <c r="B681" s="274" t="e">
        <f>+'RT (14)'!#REF!</f>
        <v>#REF!</v>
      </c>
      <c r="C681" s="274" t="e">
        <f>+'RT (14)'!#REF!</f>
        <v>#REF!</v>
      </c>
      <c r="D681" s="274" t="e">
        <f>+'RT (14)'!#REF!</f>
        <v>#REF!</v>
      </c>
    </row>
    <row r="682" spans="1:4" hidden="1">
      <c r="A682" s="274" t="e">
        <f>+'RT (14)'!#REF!</f>
        <v>#REF!</v>
      </c>
      <c r="B682" s="274" t="e">
        <f>+'RT (14)'!#REF!</f>
        <v>#REF!</v>
      </c>
      <c r="C682" s="274" t="e">
        <f>+'RT (14)'!#REF!</f>
        <v>#REF!</v>
      </c>
      <c r="D682" s="274" t="e">
        <f>+'RT (14)'!#REF!</f>
        <v>#REF!</v>
      </c>
    </row>
    <row r="683" spans="1:4" hidden="1">
      <c r="A683" s="274" t="e">
        <f>+'RT (14)'!#REF!</f>
        <v>#REF!</v>
      </c>
      <c r="B683" s="274" t="e">
        <f>+'RT (14)'!#REF!</f>
        <v>#REF!</v>
      </c>
      <c r="C683" s="274" t="e">
        <f>+'RT (14)'!#REF!</f>
        <v>#REF!</v>
      </c>
      <c r="D683" s="274" t="e">
        <f>+'RT (14)'!#REF!</f>
        <v>#REF!</v>
      </c>
    </row>
    <row r="684" spans="1:4" hidden="1">
      <c r="A684" s="274" t="e">
        <f>+'RT (14)'!#REF!</f>
        <v>#REF!</v>
      </c>
      <c r="B684" s="274" t="e">
        <f>+'RT (14)'!#REF!</f>
        <v>#REF!</v>
      </c>
      <c r="C684" s="274" t="e">
        <f>+'RT (14)'!#REF!</f>
        <v>#REF!</v>
      </c>
      <c r="D684" s="274" t="e">
        <f>+'RT (14)'!#REF!</f>
        <v>#REF!</v>
      </c>
    </row>
    <row r="685" spans="1:4" hidden="1">
      <c r="A685" s="274" t="e">
        <f>+'RT (14)'!#REF!</f>
        <v>#REF!</v>
      </c>
      <c r="B685" s="274" t="e">
        <f>+'RT (14)'!#REF!</f>
        <v>#REF!</v>
      </c>
      <c r="C685" s="274" t="e">
        <f>+'RT (14)'!#REF!</f>
        <v>#REF!</v>
      </c>
      <c r="D685" s="274" t="e">
        <f>+'RT (14)'!#REF!</f>
        <v>#REF!</v>
      </c>
    </row>
    <row r="686" spans="1:4" hidden="1">
      <c r="A686" s="274" t="e">
        <f>+'RT (14)'!#REF!</f>
        <v>#REF!</v>
      </c>
      <c r="B686" s="274" t="e">
        <f>+'RT (14)'!#REF!</f>
        <v>#REF!</v>
      </c>
      <c r="C686" s="274" t="e">
        <f>+'RT (14)'!#REF!</f>
        <v>#REF!</v>
      </c>
      <c r="D686" s="274" t="e">
        <f>+'RT (14)'!#REF!</f>
        <v>#REF!</v>
      </c>
    </row>
    <row r="687" spans="1:4" hidden="1">
      <c r="A687" s="274" t="e">
        <f>+'RT (14)'!#REF!</f>
        <v>#REF!</v>
      </c>
      <c r="B687" s="274" t="e">
        <f>+'RT (14)'!#REF!</f>
        <v>#REF!</v>
      </c>
      <c r="C687" s="274" t="e">
        <f>+'RT (14)'!#REF!</f>
        <v>#REF!</v>
      </c>
      <c r="D687" s="274" t="e">
        <f>+'RT (14)'!#REF!</f>
        <v>#REF!</v>
      </c>
    </row>
    <row r="688" spans="1:4" hidden="1">
      <c r="A688" s="274" t="e">
        <f>+'RT (15)'!#REF!</f>
        <v>#REF!</v>
      </c>
      <c r="B688" s="286" t="e">
        <f>+'RT (15)'!#REF!</f>
        <v>#REF!</v>
      </c>
      <c r="C688" s="286" t="e">
        <f>+'RT (15)'!#REF!</f>
        <v>#REF!</v>
      </c>
      <c r="D688" s="286" t="e">
        <f>+'RT (15)'!#REF!</f>
        <v>#REF!</v>
      </c>
    </row>
    <row r="689" spans="1:4" hidden="1">
      <c r="A689" s="274" t="e">
        <f>+'RT (15)'!#REF!</f>
        <v>#REF!</v>
      </c>
      <c r="B689" s="286" t="e">
        <f>+'RT (15)'!#REF!</f>
        <v>#REF!</v>
      </c>
      <c r="C689" s="286" t="e">
        <f>+'RT (15)'!#REF!</f>
        <v>#REF!</v>
      </c>
      <c r="D689" s="286" t="e">
        <f>+'RT (15)'!#REF!</f>
        <v>#REF!</v>
      </c>
    </row>
    <row r="690" spans="1:4" hidden="1">
      <c r="A690" s="274" t="e">
        <f>+'RT (15)'!#REF!</f>
        <v>#REF!</v>
      </c>
      <c r="B690" s="286" t="e">
        <f>+'RT (15)'!#REF!</f>
        <v>#REF!</v>
      </c>
      <c r="C690" s="286" t="e">
        <f>+'RT (15)'!#REF!</f>
        <v>#REF!</v>
      </c>
      <c r="D690" s="286" t="e">
        <f>+'RT (15)'!#REF!</f>
        <v>#REF!</v>
      </c>
    </row>
    <row r="691" spans="1:4" hidden="1">
      <c r="A691" s="274" t="e">
        <f>+'RT (15)'!#REF!</f>
        <v>#REF!</v>
      </c>
      <c r="B691" s="286" t="e">
        <f>+'RT (15)'!#REF!</f>
        <v>#REF!</v>
      </c>
      <c r="C691" s="286" t="e">
        <f>+'RT (15)'!#REF!</f>
        <v>#REF!</v>
      </c>
      <c r="D691" s="286" t="e">
        <f>+'RT (15)'!#REF!</f>
        <v>#REF!</v>
      </c>
    </row>
    <row r="692" spans="1:4" hidden="1">
      <c r="A692" s="274" t="e">
        <f>+'RT (15)'!#REF!</f>
        <v>#REF!</v>
      </c>
      <c r="B692" s="286" t="e">
        <f>+'RT (15)'!#REF!</f>
        <v>#REF!</v>
      </c>
      <c r="C692" s="286" t="e">
        <f>+'RT (15)'!#REF!</f>
        <v>#REF!</v>
      </c>
      <c r="D692" s="286" t="e">
        <f>+'RT (15)'!#REF!</f>
        <v>#REF!</v>
      </c>
    </row>
    <row r="693" spans="1:4" hidden="1">
      <c r="A693" s="274" t="e">
        <f>+'RT (15)'!#REF!</f>
        <v>#REF!</v>
      </c>
      <c r="B693" s="286" t="e">
        <f>+'RT (15)'!#REF!</f>
        <v>#REF!</v>
      </c>
      <c r="C693" s="286" t="e">
        <f>+'RT (15)'!#REF!</f>
        <v>#REF!</v>
      </c>
      <c r="D693" s="286" t="e">
        <f>+'RT (15)'!#REF!</f>
        <v>#REF!</v>
      </c>
    </row>
    <row r="694" spans="1:4" hidden="1">
      <c r="A694" s="274" t="e">
        <f>+'RT (15)'!#REF!</f>
        <v>#REF!</v>
      </c>
      <c r="B694" s="286" t="e">
        <f>+'RT (15)'!#REF!</f>
        <v>#REF!</v>
      </c>
      <c r="C694" s="286" t="e">
        <f>+'RT (15)'!#REF!</f>
        <v>#REF!</v>
      </c>
      <c r="D694" s="286" t="e">
        <f>+'RT (15)'!#REF!</f>
        <v>#REF!</v>
      </c>
    </row>
    <row r="695" spans="1:4" hidden="1">
      <c r="A695" s="274" t="e">
        <f>+'RT (15)'!#REF!</f>
        <v>#REF!</v>
      </c>
      <c r="B695" s="286" t="e">
        <f>+'RT (15)'!#REF!</f>
        <v>#REF!</v>
      </c>
      <c r="C695" s="286" t="e">
        <f>+'RT (15)'!#REF!</f>
        <v>#REF!</v>
      </c>
      <c r="D695" s="286" t="e">
        <f>+'RT (15)'!#REF!</f>
        <v>#REF!</v>
      </c>
    </row>
    <row r="696" spans="1:4" hidden="1">
      <c r="A696" s="274" t="e">
        <f>+'RT (15)'!#REF!</f>
        <v>#REF!</v>
      </c>
      <c r="B696" s="286" t="e">
        <f>+'RT (15)'!#REF!</f>
        <v>#REF!</v>
      </c>
      <c r="C696" s="286" t="e">
        <f>+'RT (15)'!#REF!</f>
        <v>#REF!</v>
      </c>
      <c r="D696" s="286" t="e">
        <f>+'RT (15)'!#REF!</f>
        <v>#REF!</v>
      </c>
    </row>
    <row r="697" spans="1:4" hidden="1">
      <c r="A697" s="274" t="e">
        <f>+'RT (15)'!#REF!</f>
        <v>#REF!</v>
      </c>
      <c r="B697" s="286" t="e">
        <f>+'RT (15)'!#REF!</f>
        <v>#REF!</v>
      </c>
      <c r="C697" s="286" t="e">
        <f>+'RT (15)'!#REF!</f>
        <v>#REF!</v>
      </c>
      <c r="D697" s="286" t="e">
        <f>+'RT (15)'!#REF!</f>
        <v>#REF!</v>
      </c>
    </row>
    <row r="698" spans="1:4" hidden="1">
      <c r="A698" s="274" t="e">
        <f>+'RT (15)'!#REF!</f>
        <v>#REF!</v>
      </c>
      <c r="B698" s="286" t="e">
        <f>+'RT (15)'!#REF!</f>
        <v>#REF!</v>
      </c>
      <c r="C698" s="286" t="e">
        <f>+'RT (15)'!#REF!</f>
        <v>#REF!</v>
      </c>
      <c r="D698" s="286" t="e">
        <f>+'RT (15)'!#REF!</f>
        <v>#REF!</v>
      </c>
    </row>
    <row r="699" spans="1:4" hidden="1">
      <c r="A699" s="274" t="e">
        <f>+'RT (15)'!#REF!</f>
        <v>#REF!</v>
      </c>
      <c r="B699" s="286" t="e">
        <f>+'RT (15)'!#REF!</f>
        <v>#REF!</v>
      </c>
      <c r="C699" s="286" t="e">
        <f>+'RT (15)'!#REF!</f>
        <v>#REF!</v>
      </c>
      <c r="D699" s="286" t="e">
        <f>+'RT (15)'!#REF!</f>
        <v>#REF!</v>
      </c>
    </row>
    <row r="700" spans="1:4" hidden="1">
      <c r="A700" s="274" t="e">
        <f>+'RT (15)'!#REF!</f>
        <v>#REF!</v>
      </c>
      <c r="B700" s="286" t="e">
        <f>+'RT (15)'!#REF!</f>
        <v>#REF!</v>
      </c>
      <c r="C700" s="286" t="e">
        <f>+'RT (15)'!#REF!</f>
        <v>#REF!</v>
      </c>
      <c r="D700" s="286" t="e">
        <f>+'RT (15)'!#REF!</f>
        <v>#REF!</v>
      </c>
    </row>
    <row r="701" spans="1:4" hidden="1">
      <c r="A701" s="274" t="e">
        <f>+'RT (15)'!#REF!</f>
        <v>#REF!</v>
      </c>
      <c r="B701" s="286" t="e">
        <f>+'RT (15)'!#REF!</f>
        <v>#REF!</v>
      </c>
      <c r="C701" s="286" t="e">
        <f>+'RT (15)'!#REF!</f>
        <v>#REF!</v>
      </c>
      <c r="D701" s="286" t="e">
        <f>+'RT (15)'!#REF!</f>
        <v>#REF!</v>
      </c>
    </row>
    <row r="702" spans="1:4" hidden="1">
      <c r="A702" s="274" t="e">
        <f>+'RT (15)'!#REF!</f>
        <v>#REF!</v>
      </c>
      <c r="B702" s="286" t="e">
        <f>+'RT (15)'!#REF!</f>
        <v>#REF!</v>
      </c>
      <c r="C702" s="286" t="e">
        <f>+'RT (15)'!#REF!</f>
        <v>#REF!</v>
      </c>
      <c r="D702" s="286" t="e">
        <f>+'RT (15)'!#REF!</f>
        <v>#REF!</v>
      </c>
    </row>
    <row r="703" spans="1:4" hidden="1">
      <c r="A703" s="274" t="e">
        <f>+'RT (15)'!#REF!</f>
        <v>#REF!</v>
      </c>
      <c r="B703" s="286" t="e">
        <f>+'RT (15)'!#REF!</f>
        <v>#REF!</v>
      </c>
      <c r="C703" s="286" t="e">
        <f>+'RT (15)'!#REF!</f>
        <v>#REF!</v>
      </c>
      <c r="D703" s="286" t="e">
        <f>+'RT (15)'!#REF!</f>
        <v>#REF!</v>
      </c>
    </row>
    <row r="704" spans="1:4" hidden="1">
      <c r="A704" s="274" t="e">
        <f>+'RT (15)'!#REF!</f>
        <v>#REF!</v>
      </c>
      <c r="B704" s="286" t="e">
        <f>+'RT (15)'!#REF!</f>
        <v>#REF!</v>
      </c>
      <c r="C704" s="286" t="e">
        <f>+'RT (15)'!#REF!</f>
        <v>#REF!</v>
      </c>
      <c r="D704" s="286" t="e">
        <f>+'RT (15)'!#REF!</f>
        <v>#REF!</v>
      </c>
    </row>
    <row r="705" spans="1:4" hidden="1">
      <c r="A705" s="274" t="e">
        <f>+'RT (15)'!#REF!</f>
        <v>#REF!</v>
      </c>
      <c r="B705" s="286" t="e">
        <f>+'RT (15)'!#REF!</f>
        <v>#REF!</v>
      </c>
      <c r="C705" s="286" t="e">
        <f>+'RT (15)'!#REF!</f>
        <v>#REF!</v>
      </c>
      <c r="D705" s="286" t="e">
        <f>+'RT (15)'!#REF!</f>
        <v>#REF!</v>
      </c>
    </row>
    <row r="706" spans="1:4" hidden="1">
      <c r="A706" s="274" t="e">
        <f>+'RT (15)'!#REF!</f>
        <v>#REF!</v>
      </c>
      <c r="B706" s="286" t="e">
        <f>+'RT (15)'!#REF!</f>
        <v>#REF!</v>
      </c>
      <c r="C706" s="286" t="e">
        <f>+'RT (15)'!#REF!</f>
        <v>#REF!</v>
      </c>
      <c r="D706" s="286" t="e">
        <f>+'RT (15)'!#REF!</f>
        <v>#REF!</v>
      </c>
    </row>
    <row r="707" spans="1:4" hidden="1">
      <c r="A707" s="274" t="e">
        <f>+'RT (15)'!#REF!</f>
        <v>#REF!</v>
      </c>
      <c r="B707" s="286" t="e">
        <f>+'RT (15)'!#REF!</f>
        <v>#REF!</v>
      </c>
      <c r="C707" s="286" t="e">
        <f>+'RT (15)'!#REF!</f>
        <v>#REF!</v>
      </c>
      <c r="D707" s="286" t="e">
        <f>+'RT (15)'!#REF!</f>
        <v>#REF!</v>
      </c>
    </row>
    <row r="708" spans="1:4" hidden="1">
      <c r="A708" s="274" t="e">
        <f>+'RT (15)'!#REF!</f>
        <v>#REF!</v>
      </c>
      <c r="B708" s="286" t="e">
        <f>+'RT (15)'!#REF!</f>
        <v>#REF!</v>
      </c>
      <c r="C708" s="286" t="e">
        <f>+'RT (15)'!#REF!</f>
        <v>#REF!</v>
      </c>
      <c r="D708" s="286" t="e">
        <f>+'RT (15)'!#REF!</f>
        <v>#REF!</v>
      </c>
    </row>
    <row r="709" spans="1:4" hidden="1">
      <c r="A709" s="274" t="e">
        <f>+'RT (15)'!#REF!</f>
        <v>#REF!</v>
      </c>
      <c r="B709" s="286" t="e">
        <f>+'RT (15)'!#REF!</f>
        <v>#REF!</v>
      </c>
      <c r="C709" s="286" t="e">
        <f>+'RT (15)'!#REF!</f>
        <v>#REF!</v>
      </c>
      <c r="D709" s="286" t="e">
        <f>+'RT (15)'!#REF!</f>
        <v>#REF!</v>
      </c>
    </row>
    <row r="710" spans="1:4" hidden="1">
      <c r="A710" s="274" t="e">
        <f>+'RT (15)'!#REF!</f>
        <v>#REF!</v>
      </c>
      <c r="B710" s="286" t="e">
        <f>+'RT (15)'!#REF!</f>
        <v>#REF!</v>
      </c>
      <c r="C710" s="286" t="e">
        <f>+'RT (15)'!#REF!</f>
        <v>#REF!</v>
      </c>
      <c r="D710" s="286" t="e">
        <f>+'RT (15)'!#REF!</f>
        <v>#REF!</v>
      </c>
    </row>
    <row r="711" spans="1:4" hidden="1">
      <c r="A711" s="274" t="e">
        <f>+'RT (15)'!#REF!</f>
        <v>#REF!</v>
      </c>
      <c r="B711" s="286" t="e">
        <f>+'RT (15)'!#REF!</f>
        <v>#REF!</v>
      </c>
      <c r="C711" s="286" t="e">
        <f>+'RT (15)'!#REF!</f>
        <v>#REF!</v>
      </c>
      <c r="D711" s="286" t="e">
        <f>+'RT (15)'!#REF!</f>
        <v>#REF!</v>
      </c>
    </row>
    <row r="712" spans="1:4" hidden="1">
      <c r="A712" s="274" t="e">
        <f>+'RT (15)'!#REF!</f>
        <v>#REF!</v>
      </c>
      <c r="B712" s="286" t="e">
        <f>+'RT (15)'!#REF!</f>
        <v>#REF!</v>
      </c>
      <c r="C712" s="286" t="e">
        <f>+'RT (15)'!#REF!</f>
        <v>#REF!</v>
      </c>
      <c r="D712" s="286" t="e">
        <f>+'RT (15)'!#REF!</f>
        <v>#REF!</v>
      </c>
    </row>
    <row r="713" spans="1:4" hidden="1">
      <c r="A713" s="274" t="e">
        <f>+'RT (15)'!#REF!</f>
        <v>#REF!</v>
      </c>
      <c r="B713" s="286" t="e">
        <f>+'RT (15)'!#REF!</f>
        <v>#REF!</v>
      </c>
      <c r="C713" s="286" t="e">
        <f>+'RT (15)'!#REF!</f>
        <v>#REF!</v>
      </c>
      <c r="D713" s="286" t="e">
        <f>+'RT (15)'!#REF!</f>
        <v>#REF!</v>
      </c>
    </row>
    <row r="714" spans="1:4" hidden="1">
      <c r="A714" s="274" t="e">
        <f>+'RT (15)'!#REF!</f>
        <v>#REF!</v>
      </c>
      <c r="B714" s="286" t="e">
        <f>+'RT (15)'!#REF!</f>
        <v>#REF!</v>
      </c>
      <c r="C714" s="286" t="e">
        <f>+'RT (15)'!#REF!</f>
        <v>#REF!</v>
      </c>
      <c r="D714" s="286" t="e">
        <f>+'RT (15)'!#REF!</f>
        <v>#REF!</v>
      </c>
    </row>
    <row r="715" spans="1:4" hidden="1">
      <c r="A715" s="274" t="e">
        <f>+'RT (15)'!#REF!</f>
        <v>#REF!</v>
      </c>
      <c r="B715" s="286" t="e">
        <f>+'RT (15)'!#REF!</f>
        <v>#REF!</v>
      </c>
      <c r="C715" s="286" t="e">
        <f>+'RT (15)'!#REF!</f>
        <v>#REF!</v>
      </c>
      <c r="D715" s="286" t="e">
        <f>+'RT (15)'!#REF!</f>
        <v>#REF!</v>
      </c>
    </row>
    <row r="716" spans="1:4" hidden="1">
      <c r="A716" s="274" t="e">
        <f>+'RT (15)'!#REF!</f>
        <v>#REF!</v>
      </c>
      <c r="B716" s="286" t="e">
        <f>+'RT (15)'!#REF!</f>
        <v>#REF!</v>
      </c>
      <c r="C716" s="286" t="e">
        <f>+'RT (15)'!#REF!</f>
        <v>#REF!</v>
      </c>
      <c r="D716" s="286" t="e">
        <f>+'RT (15)'!#REF!</f>
        <v>#REF!</v>
      </c>
    </row>
    <row r="717" spans="1:4" hidden="1">
      <c r="A717" s="274" t="e">
        <f>+'RT (15)'!#REF!</f>
        <v>#REF!</v>
      </c>
      <c r="B717" s="286" t="e">
        <f>+'RT (15)'!#REF!</f>
        <v>#REF!</v>
      </c>
      <c r="C717" s="286" t="e">
        <f>+'RT (15)'!#REF!</f>
        <v>#REF!</v>
      </c>
      <c r="D717" s="286" t="e">
        <f>+'RT (15)'!#REF!</f>
        <v>#REF!</v>
      </c>
    </row>
    <row r="718" spans="1:4" hidden="1">
      <c r="A718" s="274" t="e">
        <f>+'RT (15)'!#REF!</f>
        <v>#REF!</v>
      </c>
      <c r="B718" s="286" t="e">
        <f>+'RT (15)'!#REF!</f>
        <v>#REF!</v>
      </c>
      <c r="C718" s="286" t="e">
        <f>+'RT (15)'!#REF!</f>
        <v>#REF!</v>
      </c>
      <c r="D718" s="286" t="e">
        <f>+'RT (15)'!#REF!</f>
        <v>#REF!</v>
      </c>
    </row>
    <row r="719" spans="1:4" hidden="1">
      <c r="A719" s="274" t="e">
        <f>+'RT (15)'!#REF!</f>
        <v>#REF!</v>
      </c>
      <c r="B719" s="286" t="e">
        <f>+'RT (15)'!#REF!</f>
        <v>#REF!</v>
      </c>
      <c r="C719" s="286" t="e">
        <f>+'RT (15)'!#REF!</f>
        <v>#REF!</v>
      </c>
      <c r="D719" s="286" t="e">
        <f>+'RT (15)'!#REF!</f>
        <v>#REF!</v>
      </c>
    </row>
    <row r="720" spans="1:4" hidden="1">
      <c r="A720" s="274" t="e">
        <f>+'RT (15)'!#REF!</f>
        <v>#REF!</v>
      </c>
      <c r="B720" s="286" t="e">
        <f>+'RT (15)'!#REF!</f>
        <v>#REF!</v>
      </c>
      <c r="C720" s="286" t="e">
        <f>+'RT (15)'!#REF!</f>
        <v>#REF!</v>
      </c>
      <c r="D720" s="286" t="e">
        <f>+'RT (15)'!#REF!</f>
        <v>#REF!</v>
      </c>
    </row>
    <row r="721" spans="1:4" hidden="1">
      <c r="A721" s="274" t="e">
        <f>+'RT (15)'!#REF!</f>
        <v>#REF!</v>
      </c>
      <c r="B721" s="286" t="e">
        <f>+'RT (15)'!#REF!</f>
        <v>#REF!</v>
      </c>
      <c r="C721" s="286" t="e">
        <f>+'RT (15)'!#REF!</f>
        <v>#REF!</v>
      </c>
      <c r="D721" s="286" t="e">
        <f>+'RT (15)'!#REF!</f>
        <v>#REF!</v>
      </c>
    </row>
    <row r="722" spans="1:4" hidden="1">
      <c r="A722" s="274" t="e">
        <f>+'RT (15)'!#REF!</f>
        <v>#REF!</v>
      </c>
      <c r="B722" s="286" t="e">
        <f>+'RT (15)'!#REF!</f>
        <v>#REF!</v>
      </c>
      <c r="C722" s="286" t="e">
        <f>+'RT (15)'!#REF!</f>
        <v>#REF!</v>
      </c>
      <c r="D722" s="286" t="e">
        <f>+'RT (15)'!#REF!</f>
        <v>#REF!</v>
      </c>
    </row>
    <row r="723" spans="1:4" hidden="1">
      <c r="A723" s="274" t="e">
        <f>+'RT (15)'!#REF!</f>
        <v>#REF!</v>
      </c>
      <c r="B723" s="286" t="e">
        <f>+'RT (15)'!#REF!</f>
        <v>#REF!</v>
      </c>
      <c r="C723" s="286" t="e">
        <f>+'RT (15)'!#REF!</f>
        <v>#REF!</v>
      </c>
      <c r="D723" s="286" t="e">
        <f>+'RT (15)'!#REF!</f>
        <v>#REF!</v>
      </c>
    </row>
    <row r="724" spans="1:4" hidden="1">
      <c r="A724" s="274" t="e">
        <f>+'RT (15)'!#REF!</f>
        <v>#REF!</v>
      </c>
      <c r="B724" s="286" t="e">
        <f>+'RT (15)'!#REF!</f>
        <v>#REF!</v>
      </c>
      <c r="C724" s="286" t="e">
        <f>+'RT (15)'!#REF!</f>
        <v>#REF!</v>
      </c>
      <c r="D724" s="286" t="e">
        <f>+'RT (15)'!#REF!</f>
        <v>#REF!</v>
      </c>
    </row>
    <row r="725" spans="1:4" hidden="1">
      <c r="A725" s="274" t="e">
        <f>+'RT (15)'!#REF!</f>
        <v>#REF!</v>
      </c>
      <c r="B725" s="286" t="e">
        <f>+'RT (15)'!#REF!</f>
        <v>#REF!</v>
      </c>
      <c r="C725" s="286" t="e">
        <f>+'RT (15)'!#REF!</f>
        <v>#REF!</v>
      </c>
      <c r="D725" s="286" t="e">
        <f>+'RT (15)'!#REF!</f>
        <v>#REF!</v>
      </c>
    </row>
    <row r="726" spans="1:4" hidden="1">
      <c r="A726" s="274" t="e">
        <f>+'RT (15)'!#REF!</f>
        <v>#REF!</v>
      </c>
      <c r="B726" s="286" t="e">
        <f>+'RT (15)'!#REF!</f>
        <v>#REF!</v>
      </c>
      <c r="C726" s="286" t="e">
        <f>+'RT (15)'!#REF!</f>
        <v>#REF!</v>
      </c>
      <c r="D726" s="286" t="e">
        <f>+'RT (15)'!#REF!</f>
        <v>#REF!</v>
      </c>
    </row>
    <row r="727" spans="1:4" hidden="1">
      <c r="A727" s="274" t="e">
        <f>+'RT (15)'!#REF!</f>
        <v>#REF!</v>
      </c>
      <c r="B727" s="286" t="e">
        <f>+'RT (15)'!#REF!</f>
        <v>#REF!</v>
      </c>
      <c r="C727" s="286" t="e">
        <f>+'RT (15)'!#REF!</f>
        <v>#REF!</v>
      </c>
      <c r="D727" s="286" t="e">
        <f>+'RT (15)'!#REF!</f>
        <v>#REF!</v>
      </c>
    </row>
    <row r="728" spans="1:4" hidden="1">
      <c r="A728" s="274" t="e">
        <f>+'RT (15)'!#REF!</f>
        <v>#REF!</v>
      </c>
      <c r="B728" s="286" t="e">
        <f>+'RT (15)'!#REF!</f>
        <v>#REF!</v>
      </c>
      <c r="C728" s="286" t="e">
        <f>+'RT (15)'!#REF!</f>
        <v>#REF!</v>
      </c>
      <c r="D728" s="286" t="e">
        <f>+'RT (15)'!#REF!</f>
        <v>#REF!</v>
      </c>
    </row>
    <row r="729" spans="1:4" hidden="1">
      <c r="A729" s="274" t="e">
        <f>+'RT (15)'!#REF!</f>
        <v>#REF!</v>
      </c>
      <c r="B729" s="286" t="e">
        <f>+'RT (15)'!#REF!</f>
        <v>#REF!</v>
      </c>
      <c r="C729" s="286" t="e">
        <f>+'RT (15)'!#REF!</f>
        <v>#REF!</v>
      </c>
      <c r="D729" s="286" t="e">
        <f>+'RT (15)'!#REF!</f>
        <v>#REF!</v>
      </c>
    </row>
    <row r="730" spans="1:4" hidden="1">
      <c r="A730" s="274" t="e">
        <f>+'RT (15)'!#REF!</f>
        <v>#REF!</v>
      </c>
      <c r="B730" s="286" t="e">
        <f>+'RT (15)'!#REF!</f>
        <v>#REF!</v>
      </c>
      <c r="C730" s="286" t="e">
        <f>+'RT (15)'!#REF!</f>
        <v>#REF!</v>
      </c>
      <c r="D730" s="286" t="e">
        <f>+'RT (15)'!#REF!</f>
        <v>#REF!</v>
      </c>
    </row>
    <row r="731" spans="1:4" hidden="1">
      <c r="A731" s="274" t="e">
        <f>+'RT (15)'!#REF!</f>
        <v>#REF!</v>
      </c>
      <c r="B731" s="286" t="e">
        <f>+'RT (15)'!#REF!</f>
        <v>#REF!</v>
      </c>
      <c r="C731" s="286" t="e">
        <f>+'RT (15)'!#REF!</f>
        <v>#REF!</v>
      </c>
      <c r="D731" s="286" t="e">
        <f>+'RT (15)'!#REF!</f>
        <v>#REF!</v>
      </c>
    </row>
    <row r="732" spans="1:4" hidden="1">
      <c r="A732" s="274" t="e">
        <f>+'RT (15)'!#REF!</f>
        <v>#REF!</v>
      </c>
      <c r="B732" s="286" t="e">
        <f>+'RT (15)'!#REF!</f>
        <v>#REF!</v>
      </c>
      <c r="C732" s="286" t="e">
        <f>+'RT (15)'!#REF!</f>
        <v>#REF!</v>
      </c>
      <c r="D732" s="286" t="e">
        <f>+'RT (15)'!#REF!</f>
        <v>#REF!</v>
      </c>
    </row>
    <row r="733" spans="1:4" hidden="1">
      <c r="A733" s="274" t="e">
        <f>+'RT (15)'!#REF!</f>
        <v>#REF!</v>
      </c>
      <c r="B733" s="286" t="e">
        <f>+'RT (15)'!#REF!</f>
        <v>#REF!</v>
      </c>
      <c r="C733" s="286" t="e">
        <f>+'RT (15)'!#REF!</f>
        <v>#REF!</v>
      </c>
      <c r="D733" s="286" t="e">
        <f>+'RT (15)'!#REF!</f>
        <v>#REF!</v>
      </c>
    </row>
    <row r="734" spans="1:4" hidden="1">
      <c r="A734" s="274" t="e">
        <f>+'RT (15)'!#REF!</f>
        <v>#REF!</v>
      </c>
      <c r="B734" s="286" t="e">
        <f>+'RT (15)'!#REF!</f>
        <v>#REF!</v>
      </c>
      <c r="C734" s="286" t="e">
        <f>+'RT (15)'!#REF!</f>
        <v>#REF!</v>
      </c>
      <c r="D734" s="286" t="e">
        <f>+'RT (15)'!#REF!</f>
        <v>#REF!</v>
      </c>
    </row>
    <row r="735" spans="1:4" hidden="1">
      <c r="A735" s="274" t="e">
        <f>+'RT (15)'!#REF!</f>
        <v>#REF!</v>
      </c>
      <c r="B735" s="286" t="e">
        <f>+'RT (15)'!#REF!</f>
        <v>#REF!</v>
      </c>
      <c r="C735" s="286" t="e">
        <f>+'RT (15)'!#REF!</f>
        <v>#REF!</v>
      </c>
      <c r="D735" s="286" t="e">
        <f>+'RT (15)'!#REF!</f>
        <v>#REF!</v>
      </c>
    </row>
    <row r="736" spans="1:4" hidden="1">
      <c r="A736" s="274" t="e">
        <f>+'RT (15)'!#REF!</f>
        <v>#REF!</v>
      </c>
      <c r="B736" s="286" t="e">
        <f>+'RT (15)'!#REF!</f>
        <v>#REF!</v>
      </c>
      <c r="C736" s="286" t="e">
        <f>+'RT (15)'!#REF!</f>
        <v>#REF!</v>
      </c>
      <c r="D736" s="286" t="e">
        <f>+'RT (15)'!#REF!</f>
        <v>#REF!</v>
      </c>
    </row>
    <row r="737" spans="1:4" hidden="1">
      <c r="A737" s="274" t="e">
        <f>+'RT (15)'!#REF!</f>
        <v>#REF!</v>
      </c>
      <c r="B737" s="286" t="e">
        <f>+'RT (15)'!#REF!</f>
        <v>#REF!</v>
      </c>
      <c r="C737" s="286" t="e">
        <f>+'RT (15)'!#REF!</f>
        <v>#REF!</v>
      </c>
      <c r="D737" s="286" t="e">
        <f>+'RT (15)'!#REF!</f>
        <v>#REF!</v>
      </c>
    </row>
    <row r="738" spans="1:4" hidden="1">
      <c r="A738" s="274" t="e">
        <f>+'RT (15)'!#REF!</f>
        <v>#REF!</v>
      </c>
      <c r="B738" s="286" t="e">
        <f>+'RT (15)'!#REF!</f>
        <v>#REF!</v>
      </c>
      <c r="C738" s="286" t="e">
        <f>+'RT (15)'!#REF!</f>
        <v>#REF!</v>
      </c>
      <c r="D738" s="286" t="e">
        <f>+'RT (15)'!#REF!</f>
        <v>#REF!</v>
      </c>
    </row>
    <row r="739" spans="1:4" hidden="1">
      <c r="A739" s="274" t="e">
        <f>+'RT (15)'!#REF!</f>
        <v>#REF!</v>
      </c>
      <c r="B739" s="286" t="e">
        <f>+'RT (15)'!#REF!</f>
        <v>#REF!</v>
      </c>
      <c r="C739" s="286" t="e">
        <f>+'RT (15)'!#REF!</f>
        <v>#REF!</v>
      </c>
      <c r="D739" s="286" t="e">
        <f>+'RT (15)'!#REF!</f>
        <v>#REF!</v>
      </c>
    </row>
    <row r="740" spans="1:4" hidden="1">
      <c r="A740" s="274" t="e">
        <f>+'RT (15)'!#REF!</f>
        <v>#REF!</v>
      </c>
      <c r="B740" s="286" t="e">
        <f>+'RT (15)'!#REF!</f>
        <v>#REF!</v>
      </c>
      <c r="C740" s="286" t="e">
        <f>+'RT (15)'!#REF!</f>
        <v>#REF!</v>
      </c>
      <c r="D740" s="286" t="e">
        <f>+'RT (15)'!#REF!</f>
        <v>#REF!</v>
      </c>
    </row>
    <row r="741" spans="1:4" hidden="1">
      <c r="A741" s="274" t="e">
        <f>+'RT (15)'!#REF!</f>
        <v>#REF!</v>
      </c>
      <c r="B741" s="286" t="e">
        <f>+'RT (15)'!#REF!</f>
        <v>#REF!</v>
      </c>
      <c r="C741" s="286" t="e">
        <f>+'RT (15)'!#REF!</f>
        <v>#REF!</v>
      </c>
      <c r="D741" s="286" t="e">
        <f>+'RT (15)'!#REF!</f>
        <v>#REF!</v>
      </c>
    </row>
    <row r="742" spans="1:4" hidden="1">
      <c r="A742" s="274" t="e">
        <f>+'RT (15)'!#REF!</f>
        <v>#REF!</v>
      </c>
      <c r="B742" s="286" t="e">
        <f>+'RT (15)'!#REF!</f>
        <v>#REF!</v>
      </c>
      <c r="C742" s="286" t="e">
        <f>+'RT (15)'!#REF!</f>
        <v>#REF!</v>
      </c>
      <c r="D742" s="286" t="e">
        <f>+'RT (15)'!#REF!</f>
        <v>#REF!</v>
      </c>
    </row>
    <row r="743" spans="1:4" hidden="1">
      <c r="A743" s="274" t="e">
        <f>+'RT (15)'!#REF!</f>
        <v>#REF!</v>
      </c>
      <c r="B743" s="286" t="e">
        <f>+'RT (15)'!#REF!</f>
        <v>#REF!</v>
      </c>
      <c r="C743" s="286" t="e">
        <f>+'RT (15)'!#REF!</f>
        <v>#REF!</v>
      </c>
      <c r="D743" s="286" t="e">
        <f>+'RT (15)'!#REF!</f>
        <v>#REF!</v>
      </c>
    </row>
    <row r="744" spans="1:4" hidden="1">
      <c r="A744" s="274" t="e">
        <f>+'RT (16)'!#REF!</f>
        <v>#REF!</v>
      </c>
      <c r="B744" s="274" t="e">
        <f>+'RT (16)'!#REF!</f>
        <v>#REF!</v>
      </c>
      <c r="C744" s="274" t="e">
        <f>+'RT (16)'!#REF!</f>
        <v>#REF!</v>
      </c>
      <c r="D744" s="274" t="e">
        <f>+'RT (16)'!#REF!</f>
        <v>#REF!</v>
      </c>
    </row>
    <row r="745" spans="1:4" hidden="1">
      <c r="A745" s="274" t="e">
        <f>+'RT (16)'!#REF!</f>
        <v>#REF!</v>
      </c>
      <c r="B745" s="274" t="e">
        <f>+'RT (16)'!#REF!</f>
        <v>#REF!</v>
      </c>
      <c r="C745" s="274" t="e">
        <f>+'RT (16)'!#REF!</f>
        <v>#REF!</v>
      </c>
      <c r="D745" s="274" t="e">
        <f>+'RT (16)'!#REF!</f>
        <v>#REF!</v>
      </c>
    </row>
    <row r="746" spans="1:4" hidden="1">
      <c r="A746" s="274" t="e">
        <f>+'RT (16)'!#REF!</f>
        <v>#REF!</v>
      </c>
      <c r="B746" s="274" t="e">
        <f>+'RT (16)'!#REF!</f>
        <v>#REF!</v>
      </c>
      <c r="C746" s="274" t="e">
        <f>+'RT (16)'!#REF!</f>
        <v>#REF!</v>
      </c>
      <c r="D746" s="274" t="e">
        <f>+'RT (16)'!#REF!</f>
        <v>#REF!</v>
      </c>
    </row>
    <row r="747" spans="1:4" hidden="1">
      <c r="A747" s="274" t="e">
        <f>+'RT (16)'!#REF!</f>
        <v>#REF!</v>
      </c>
      <c r="B747" s="274" t="e">
        <f>+'RT (16)'!#REF!</f>
        <v>#REF!</v>
      </c>
      <c r="C747" s="274" t="e">
        <f>+'RT (16)'!#REF!</f>
        <v>#REF!</v>
      </c>
      <c r="D747" s="274" t="e">
        <f>+'RT (16)'!#REF!</f>
        <v>#REF!</v>
      </c>
    </row>
    <row r="748" spans="1:4" hidden="1">
      <c r="A748" s="274" t="e">
        <f>+'RT (16)'!#REF!</f>
        <v>#REF!</v>
      </c>
      <c r="B748" s="274" t="e">
        <f>+'RT (16)'!#REF!</f>
        <v>#REF!</v>
      </c>
      <c r="C748" s="274" t="e">
        <f>+'RT (16)'!#REF!</f>
        <v>#REF!</v>
      </c>
      <c r="D748" s="274" t="e">
        <f>+'RT (16)'!#REF!</f>
        <v>#REF!</v>
      </c>
    </row>
    <row r="749" spans="1:4" hidden="1">
      <c r="A749" s="274" t="e">
        <f>+'RT (16)'!#REF!</f>
        <v>#REF!</v>
      </c>
      <c r="B749" s="274" t="e">
        <f>+'RT (16)'!#REF!</f>
        <v>#REF!</v>
      </c>
      <c r="C749" s="274" t="e">
        <f>+'RT (16)'!#REF!</f>
        <v>#REF!</v>
      </c>
      <c r="D749" s="274" t="e">
        <f>+'RT (16)'!#REF!</f>
        <v>#REF!</v>
      </c>
    </row>
    <row r="750" spans="1:4" hidden="1">
      <c r="A750" s="274" t="e">
        <f>+'RT (16)'!#REF!</f>
        <v>#REF!</v>
      </c>
      <c r="B750" s="274" t="e">
        <f>+'RT (16)'!#REF!</f>
        <v>#REF!</v>
      </c>
      <c r="C750" s="274" t="e">
        <f>+'RT (16)'!#REF!</f>
        <v>#REF!</v>
      </c>
      <c r="D750" s="274" t="e">
        <f>+'RT (16)'!#REF!</f>
        <v>#REF!</v>
      </c>
    </row>
    <row r="751" spans="1:4" hidden="1">
      <c r="A751" s="274" t="e">
        <f>+'RT (16)'!#REF!</f>
        <v>#REF!</v>
      </c>
      <c r="B751" s="274" t="e">
        <f>+'RT (16)'!#REF!</f>
        <v>#REF!</v>
      </c>
      <c r="C751" s="274" t="e">
        <f>+'RT (16)'!#REF!</f>
        <v>#REF!</v>
      </c>
      <c r="D751" s="274" t="e">
        <f>+'RT (16)'!#REF!</f>
        <v>#REF!</v>
      </c>
    </row>
    <row r="752" spans="1:4" hidden="1">
      <c r="A752" s="274" t="e">
        <f>+'RT (16)'!#REF!</f>
        <v>#REF!</v>
      </c>
      <c r="B752" s="274" t="e">
        <f>+'RT (16)'!#REF!</f>
        <v>#REF!</v>
      </c>
      <c r="C752" s="274" t="e">
        <f>+'RT (16)'!#REF!</f>
        <v>#REF!</v>
      </c>
      <c r="D752" s="274" t="e">
        <f>+'RT (16)'!#REF!</f>
        <v>#REF!</v>
      </c>
    </row>
    <row r="753" spans="1:4" hidden="1">
      <c r="A753" s="274" t="e">
        <f>+'RT (16)'!#REF!</f>
        <v>#REF!</v>
      </c>
      <c r="B753" s="274" t="e">
        <f>+'RT (16)'!#REF!</f>
        <v>#REF!</v>
      </c>
      <c r="C753" s="274" t="e">
        <f>+'RT (16)'!#REF!</f>
        <v>#REF!</v>
      </c>
      <c r="D753" s="274" t="e">
        <f>+'RT (16)'!#REF!</f>
        <v>#REF!</v>
      </c>
    </row>
    <row r="754" spans="1:4" hidden="1">
      <c r="A754" s="274" t="e">
        <f>+'RT (16)'!#REF!</f>
        <v>#REF!</v>
      </c>
      <c r="B754" s="274" t="e">
        <f>+'RT (16)'!#REF!</f>
        <v>#REF!</v>
      </c>
      <c r="C754" s="274" t="e">
        <f>+'RT (16)'!#REF!</f>
        <v>#REF!</v>
      </c>
      <c r="D754" s="274" t="e">
        <f>+'RT (16)'!#REF!</f>
        <v>#REF!</v>
      </c>
    </row>
    <row r="755" spans="1:4" hidden="1">
      <c r="A755" s="274" t="e">
        <f>+'RT (16)'!#REF!</f>
        <v>#REF!</v>
      </c>
      <c r="B755" s="274" t="e">
        <f>+'RT (16)'!#REF!</f>
        <v>#REF!</v>
      </c>
      <c r="C755" s="274" t="e">
        <f>+'RT (16)'!#REF!</f>
        <v>#REF!</v>
      </c>
      <c r="D755" s="274" t="e">
        <f>+'RT (16)'!#REF!</f>
        <v>#REF!</v>
      </c>
    </row>
    <row r="756" spans="1:4" hidden="1">
      <c r="A756" s="274" t="e">
        <f>+'RT (16)'!#REF!</f>
        <v>#REF!</v>
      </c>
      <c r="B756" s="274" t="e">
        <f>+'RT (16)'!#REF!</f>
        <v>#REF!</v>
      </c>
      <c r="C756" s="274" t="e">
        <f>+'RT (16)'!#REF!</f>
        <v>#REF!</v>
      </c>
      <c r="D756" s="274" t="e">
        <f>+'RT (16)'!#REF!</f>
        <v>#REF!</v>
      </c>
    </row>
    <row r="757" spans="1:4" hidden="1">
      <c r="A757" s="274" t="e">
        <f>+'RT (16)'!#REF!</f>
        <v>#REF!</v>
      </c>
      <c r="B757" s="274" t="e">
        <f>+'RT (16)'!#REF!</f>
        <v>#REF!</v>
      </c>
      <c r="C757" s="274" t="e">
        <f>+'RT (16)'!#REF!</f>
        <v>#REF!</v>
      </c>
      <c r="D757" s="274" t="e">
        <f>+'RT (16)'!#REF!</f>
        <v>#REF!</v>
      </c>
    </row>
    <row r="758" spans="1:4" hidden="1">
      <c r="A758" s="274" t="e">
        <f>+'RT (16)'!#REF!</f>
        <v>#REF!</v>
      </c>
      <c r="B758" s="274" t="e">
        <f>+'RT (16)'!#REF!</f>
        <v>#REF!</v>
      </c>
      <c r="C758" s="274" t="e">
        <f>+'RT (16)'!#REF!</f>
        <v>#REF!</v>
      </c>
      <c r="D758" s="274" t="e">
        <f>+'RT (16)'!#REF!</f>
        <v>#REF!</v>
      </c>
    </row>
    <row r="759" spans="1:4" hidden="1">
      <c r="A759" s="274" t="e">
        <f>+'RT (16)'!#REF!</f>
        <v>#REF!</v>
      </c>
      <c r="B759" s="274" t="e">
        <f>+'RT (16)'!#REF!</f>
        <v>#REF!</v>
      </c>
      <c r="C759" s="274" t="e">
        <f>+'RT (16)'!#REF!</f>
        <v>#REF!</v>
      </c>
      <c r="D759" s="274" t="e">
        <f>+'RT (16)'!#REF!</f>
        <v>#REF!</v>
      </c>
    </row>
    <row r="760" spans="1:4" hidden="1">
      <c r="A760" s="274" t="e">
        <f>+'RT (16)'!#REF!</f>
        <v>#REF!</v>
      </c>
      <c r="B760" s="274" t="e">
        <f>+'RT (16)'!#REF!</f>
        <v>#REF!</v>
      </c>
      <c r="C760" s="274" t="e">
        <f>+'RT (16)'!#REF!</f>
        <v>#REF!</v>
      </c>
      <c r="D760" s="274" t="e">
        <f>+'RT (16)'!#REF!</f>
        <v>#REF!</v>
      </c>
    </row>
    <row r="761" spans="1:4" hidden="1">
      <c r="A761" s="274" t="e">
        <f>+'RT (16)'!#REF!</f>
        <v>#REF!</v>
      </c>
      <c r="B761" s="274" t="e">
        <f>+'RT (16)'!#REF!</f>
        <v>#REF!</v>
      </c>
      <c r="C761" s="274" t="e">
        <f>+'RT (16)'!#REF!</f>
        <v>#REF!</v>
      </c>
      <c r="D761" s="274" t="e">
        <f>+'RT (16)'!#REF!</f>
        <v>#REF!</v>
      </c>
    </row>
    <row r="762" spans="1:4" hidden="1">
      <c r="A762" s="274" t="e">
        <f>+'RT (16)'!#REF!</f>
        <v>#REF!</v>
      </c>
      <c r="B762" s="274" t="e">
        <f>+'RT (16)'!#REF!</f>
        <v>#REF!</v>
      </c>
      <c r="C762" s="274" t="e">
        <f>+'RT (16)'!#REF!</f>
        <v>#REF!</v>
      </c>
      <c r="D762" s="274" t="e">
        <f>+'RT (16)'!#REF!</f>
        <v>#REF!</v>
      </c>
    </row>
    <row r="763" spans="1:4" hidden="1">
      <c r="A763" s="274" t="e">
        <f>+'RT (16)'!#REF!</f>
        <v>#REF!</v>
      </c>
      <c r="B763" s="274" t="e">
        <f>+'RT (16)'!#REF!</f>
        <v>#REF!</v>
      </c>
      <c r="C763" s="274" t="e">
        <f>+'RT (16)'!#REF!</f>
        <v>#REF!</v>
      </c>
      <c r="D763" s="274" t="e">
        <f>+'RT (16)'!#REF!</f>
        <v>#REF!</v>
      </c>
    </row>
    <row r="764" spans="1:4" hidden="1">
      <c r="A764" s="274" t="e">
        <f>+'RT (16)'!#REF!</f>
        <v>#REF!</v>
      </c>
      <c r="B764" s="274" t="e">
        <f>+'RT (16)'!#REF!</f>
        <v>#REF!</v>
      </c>
      <c r="C764" s="274" t="e">
        <f>+'RT (16)'!#REF!</f>
        <v>#REF!</v>
      </c>
      <c r="D764" s="274" t="e">
        <f>+'RT (16)'!#REF!</f>
        <v>#REF!</v>
      </c>
    </row>
    <row r="765" spans="1:4" hidden="1">
      <c r="A765" s="274" t="e">
        <f>+'RT (16)'!#REF!</f>
        <v>#REF!</v>
      </c>
      <c r="B765" s="274" t="e">
        <f>+'RT (16)'!#REF!</f>
        <v>#REF!</v>
      </c>
      <c r="C765" s="274" t="e">
        <f>+'RT (16)'!#REF!</f>
        <v>#REF!</v>
      </c>
      <c r="D765" s="274" t="e">
        <f>+'RT (16)'!#REF!</f>
        <v>#REF!</v>
      </c>
    </row>
    <row r="766" spans="1:4" hidden="1">
      <c r="A766" s="274" t="e">
        <f>+'RT (16)'!#REF!</f>
        <v>#REF!</v>
      </c>
      <c r="B766" s="274" t="e">
        <f>+'RT (16)'!#REF!</f>
        <v>#REF!</v>
      </c>
      <c r="C766" s="274" t="e">
        <f>+'RT (16)'!#REF!</f>
        <v>#REF!</v>
      </c>
      <c r="D766" s="274" t="e">
        <f>+'RT (16)'!#REF!</f>
        <v>#REF!</v>
      </c>
    </row>
    <row r="767" spans="1:4" hidden="1">
      <c r="A767" s="274" t="e">
        <f>+'RT (16)'!#REF!</f>
        <v>#REF!</v>
      </c>
      <c r="B767" s="274" t="e">
        <f>+'RT (16)'!#REF!</f>
        <v>#REF!</v>
      </c>
      <c r="C767" s="274" t="e">
        <f>+'RT (16)'!#REF!</f>
        <v>#REF!</v>
      </c>
      <c r="D767" s="274" t="e">
        <f>+'RT (16)'!#REF!</f>
        <v>#REF!</v>
      </c>
    </row>
    <row r="768" spans="1:4" hidden="1">
      <c r="A768" s="274" t="e">
        <f>+'RT (16)'!#REF!</f>
        <v>#REF!</v>
      </c>
      <c r="B768" s="274" t="e">
        <f>+'RT (16)'!#REF!</f>
        <v>#REF!</v>
      </c>
      <c r="C768" s="274" t="e">
        <f>+'RT (16)'!#REF!</f>
        <v>#REF!</v>
      </c>
      <c r="D768" s="274" t="e">
        <f>+'RT (16)'!#REF!</f>
        <v>#REF!</v>
      </c>
    </row>
    <row r="769" spans="1:4" hidden="1">
      <c r="A769" s="274" t="e">
        <f>+'RT (16)'!#REF!</f>
        <v>#REF!</v>
      </c>
      <c r="B769" s="274" t="e">
        <f>+'RT (16)'!#REF!</f>
        <v>#REF!</v>
      </c>
      <c r="C769" s="274" t="e">
        <f>+'RT (16)'!#REF!</f>
        <v>#REF!</v>
      </c>
      <c r="D769" s="274" t="e">
        <f>+'RT (16)'!#REF!</f>
        <v>#REF!</v>
      </c>
    </row>
    <row r="770" spans="1:4" hidden="1">
      <c r="A770" s="274" t="e">
        <f>+'RT (16)'!#REF!</f>
        <v>#REF!</v>
      </c>
      <c r="B770" s="274" t="e">
        <f>+'RT (16)'!#REF!</f>
        <v>#REF!</v>
      </c>
      <c r="C770" s="274" t="e">
        <f>+'RT (16)'!#REF!</f>
        <v>#REF!</v>
      </c>
      <c r="D770" s="274" t="e">
        <f>+'RT (16)'!#REF!</f>
        <v>#REF!</v>
      </c>
    </row>
    <row r="771" spans="1:4" hidden="1">
      <c r="A771" s="274" t="e">
        <f>+'RT (16)'!#REF!</f>
        <v>#REF!</v>
      </c>
      <c r="B771" s="274" t="e">
        <f>+'RT (16)'!#REF!</f>
        <v>#REF!</v>
      </c>
      <c r="C771" s="274" t="e">
        <f>+'RT (16)'!#REF!</f>
        <v>#REF!</v>
      </c>
      <c r="D771" s="274" t="e">
        <f>+'RT (16)'!#REF!</f>
        <v>#REF!</v>
      </c>
    </row>
    <row r="772" spans="1:4" hidden="1">
      <c r="A772" s="274" t="e">
        <f>+'RT (16)'!#REF!</f>
        <v>#REF!</v>
      </c>
      <c r="B772" s="274" t="e">
        <f>+'RT (16)'!#REF!</f>
        <v>#REF!</v>
      </c>
      <c r="C772" s="274" t="e">
        <f>+'RT (16)'!#REF!</f>
        <v>#REF!</v>
      </c>
      <c r="D772" s="274" t="e">
        <f>+'RT (16)'!#REF!</f>
        <v>#REF!</v>
      </c>
    </row>
    <row r="773" spans="1:4" hidden="1">
      <c r="A773" s="274" t="e">
        <f>+'RT (16)'!#REF!</f>
        <v>#REF!</v>
      </c>
      <c r="B773" s="274" t="e">
        <f>+'RT (16)'!#REF!</f>
        <v>#REF!</v>
      </c>
      <c r="C773" s="274" t="e">
        <f>+'RT (16)'!#REF!</f>
        <v>#REF!</v>
      </c>
      <c r="D773" s="274" t="e">
        <f>+'RT (16)'!#REF!</f>
        <v>#REF!</v>
      </c>
    </row>
    <row r="774" spans="1:4" hidden="1">
      <c r="A774" s="274" t="e">
        <f>+'RT (16)'!#REF!</f>
        <v>#REF!</v>
      </c>
      <c r="B774" s="274" t="e">
        <f>+'RT (16)'!#REF!</f>
        <v>#REF!</v>
      </c>
      <c r="C774" s="274" t="e">
        <f>+'RT (16)'!#REF!</f>
        <v>#REF!</v>
      </c>
      <c r="D774" s="274" t="e">
        <f>+'RT (16)'!#REF!</f>
        <v>#REF!</v>
      </c>
    </row>
    <row r="775" spans="1:4" hidden="1">
      <c r="A775" s="274" t="e">
        <f>+'RT (16)'!#REF!</f>
        <v>#REF!</v>
      </c>
      <c r="B775" s="274" t="e">
        <f>+'RT (16)'!#REF!</f>
        <v>#REF!</v>
      </c>
      <c r="C775" s="274" t="e">
        <f>+'RT (16)'!#REF!</f>
        <v>#REF!</v>
      </c>
      <c r="D775" s="274" t="e">
        <f>+'RT (16)'!#REF!</f>
        <v>#REF!</v>
      </c>
    </row>
    <row r="776" spans="1:4" hidden="1">
      <c r="A776" s="274" t="e">
        <f>+'RT (16)'!#REF!</f>
        <v>#REF!</v>
      </c>
      <c r="B776" s="274" t="e">
        <f>+'RT (16)'!#REF!</f>
        <v>#REF!</v>
      </c>
      <c r="C776" s="274" t="e">
        <f>+'RT (16)'!#REF!</f>
        <v>#REF!</v>
      </c>
      <c r="D776" s="274" t="e">
        <f>+'RT (16)'!#REF!</f>
        <v>#REF!</v>
      </c>
    </row>
    <row r="777" spans="1:4" hidden="1">
      <c r="A777" s="274" t="e">
        <f>+'RT (16)'!#REF!</f>
        <v>#REF!</v>
      </c>
      <c r="B777" s="274" t="e">
        <f>+'RT (16)'!#REF!</f>
        <v>#REF!</v>
      </c>
      <c r="C777" s="274" t="e">
        <f>+'RT (16)'!#REF!</f>
        <v>#REF!</v>
      </c>
      <c r="D777" s="274" t="e">
        <f>+'RT (16)'!#REF!</f>
        <v>#REF!</v>
      </c>
    </row>
    <row r="778" spans="1:4" hidden="1">
      <c r="A778" s="274" t="e">
        <f>+'RT (16)'!#REF!</f>
        <v>#REF!</v>
      </c>
      <c r="B778" s="274" t="e">
        <f>+'RT (16)'!#REF!</f>
        <v>#REF!</v>
      </c>
      <c r="C778" s="274" t="e">
        <f>+'RT (16)'!#REF!</f>
        <v>#REF!</v>
      </c>
      <c r="D778" s="274" t="e">
        <f>+'RT (16)'!#REF!</f>
        <v>#REF!</v>
      </c>
    </row>
    <row r="779" spans="1:4" hidden="1">
      <c r="A779" s="274" t="e">
        <f>+'RT (16)'!#REF!</f>
        <v>#REF!</v>
      </c>
      <c r="B779" s="274" t="e">
        <f>+'RT (16)'!#REF!</f>
        <v>#REF!</v>
      </c>
      <c r="C779" s="274" t="e">
        <f>+'RT (16)'!#REF!</f>
        <v>#REF!</v>
      </c>
      <c r="D779" s="274" t="e">
        <f>+'RT (16)'!#REF!</f>
        <v>#REF!</v>
      </c>
    </row>
    <row r="780" spans="1:4" hidden="1">
      <c r="A780" s="274" t="e">
        <f>+'RT (16)'!#REF!</f>
        <v>#REF!</v>
      </c>
      <c r="B780" s="274" t="e">
        <f>+'RT (16)'!#REF!</f>
        <v>#REF!</v>
      </c>
      <c r="C780" s="274" t="e">
        <f>+'RT (16)'!#REF!</f>
        <v>#REF!</v>
      </c>
      <c r="D780" s="274" t="e">
        <f>+'RT (16)'!#REF!</f>
        <v>#REF!</v>
      </c>
    </row>
    <row r="781" spans="1:4" hidden="1">
      <c r="A781" s="274" t="e">
        <f>+'RT (16)'!#REF!</f>
        <v>#REF!</v>
      </c>
      <c r="B781" s="274" t="e">
        <f>+'RT (16)'!#REF!</f>
        <v>#REF!</v>
      </c>
      <c r="C781" s="274" t="e">
        <f>+'RT (16)'!#REF!</f>
        <v>#REF!</v>
      </c>
      <c r="D781" s="274" t="e">
        <f>+'RT (16)'!#REF!</f>
        <v>#REF!</v>
      </c>
    </row>
    <row r="782" spans="1:4" hidden="1">
      <c r="A782" s="274" t="e">
        <f>+'RT (16)'!#REF!</f>
        <v>#REF!</v>
      </c>
      <c r="B782" s="274" t="e">
        <f>+'RT (16)'!#REF!</f>
        <v>#REF!</v>
      </c>
      <c r="C782" s="274" t="e">
        <f>+'RT (16)'!#REF!</f>
        <v>#REF!</v>
      </c>
      <c r="D782" s="274" t="e">
        <f>+'RT (16)'!#REF!</f>
        <v>#REF!</v>
      </c>
    </row>
    <row r="783" spans="1:4" hidden="1">
      <c r="A783" s="274" t="e">
        <f>+'RT (16)'!#REF!</f>
        <v>#REF!</v>
      </c>
      <c r="B783" s="274" t="e">
        <f>+'RT (16)'!#REF!</f>
        <v>#REF!</v>
      </c>
      <c r="C783" s="274" t="e">
        <f>+'RT (16)'!#REF!</f>
        <v>#REF!</v>
      </c>
      <c r="D783" s="274" t="e">
        <f>+'RT (16)'!#REF!</f>
        <v>#REF!</v>
      </c>
    </row>
    <row r="784" spans="1:4" hidden="1">
      <c r="A784" s="274" t="e">
        <f>+'RT (16)'!#REF!</f>
        <v>#REF!</v>
      </c>
      <c r="B784" s="274" t="e">
        <f>+'RT (16)'!#REF!</f>
        <v>#REF!</v>
      </c>
      <c r="C784" s="274" t="e">
        <f>+'RT (16)'!#REF!</f>
        <v>#REF!</v>
      </c>
      <c r="D784" s="274" t="e">
        <f>+'RT (16)'!#REF!</f>
        <v>#REF!</v>
      </c>
    </row>
    <row r="785" spans="1:4" hidden="1">
      <c r="A785" s="274" t="e">
        <f>+'RT (16)'!#REF!</f>
        <v>#REF!</v>
      </c>
      <c r="B785" s="274" t="e">
        <f>+'RT (16)'!#REF!</f>
        <v>#REF!</v>
      </c>
      <c r="C785" s="274" t="e">
        <f>+'RT (16)'!#REF!</f>
        <v>#REF!</v>
      </c>
      <c r="D785" s="274" t="e">
        <f>+'RT (16)'!#REF!</f>
        <v>#REF!</v>
      </c>
    </row>
    <row r="786" spans="1:4" hidden="1">
      <c r="A786" s="274" t="e">
        <f>+'RT (16)'!#REF!</f>
        <v>#REF!</v>
      </c>
      <c r="B786" s="274" t="e">
        <f>+'RT (16)'!#REF!</f>
        <v>#REF!</v>
      </c>
      <c r="C786" s="274" t="e">
        <f>+'RT (16)'!#REF!</f>
        <v>#REF!</v>
      </c>
      <c r="D786" s="274" t="e">
        <f>+'RT (16)'!#REF!</f>
        <v>#REF!</v>
      </c>
    </row>
    <row r="787" spans="1:4" hidden="1">
      <c r="A787" s="274" t="e">
        <f>+'RT (16)'!#REF!</f>
        <v>#REF!</v>
      </c>
      <c r="B787" s="274" t="e">
        <f>+'RT (16)'!#REF!</f>
        <v>#REF!</v>
      </c>
      <c r="C787" s="274" t="e">
        <f>+'RT (16)'!#REF!</f>
        <v>#REF!</v>
      </c>
      <c r="D787" s="274" t="e">
        <f>+'RT (16)'!#REF!</f>
        <v>#REF!</v>
      </c>
    </row>
    <row r="788" spans="1:4" hidden="1">
      <c r="A788" s="274" t="e">
        <f>+'RT (16)'!#REF!</f>
        <v>#REF!</v>
      </c>
      <c r="B788" s="274" t="e">
        <f>+'RT (16)'!#REF!</f>
        <v>#REF!</v>
      </c>
      <c r="C788" s="274" t="e">
        <f>+'RT (16)'!#REF!</f>
        <v>#REF!</v>
      </c>
      <c r="D788" s="274" t="e">
        <f>+'RT (16)'!#REF!</f>
        <v>#REF!</v>
      </c>
    </row>
    <row r="789" spans="1:4" hidden="1">
      <c r="A789" s="274" t="e">
        <f>+'RT (16)'!#REF!</f>
        <v>#REF!</v>
      </c>
      <c r="B789" s="274" t="e">
        <f>+'RT (16)'!#REF!</f>
        <v>#REF!</v>
      </c>
      <c r="C789" s="274" t="e">
        <f>+'RT (16)'!#REF!</f>
        <v>#REF!</v>
      </c>
      <c r="D789" s="274" t="e">
        <f>+'RT (16)'!#REF!</f>
        <v>#REF!</v>
      </c>
    </row>
    <row r="790" spans="1:4" hidden="1">
      <c r="A790" s="274" t="e">
        <f>+'RT (16)'!#REF!</f>
        <v>#REF!</v>
      </c>
      <c r="B790" s="274" t="e">
        <f>+'RT (16)'!#REF!</f>
        <v>#REF!</v>
      </c>
      <c r="C790" s="274" t="e">
        <f>+'RT (16)'!#REF!</f>
        <v>#REF!</v>
      </c>
      <c r="D790" s="274" t="e">
        <f>+'RT (16)'!#REF!</f>
        <v>#REF!</v>
      </c>
    </row>
    <row r="791" spans="1:4" hidden="1">
      <c r="A791" s="274" t="e">
        <f>+'RT (16)'!#REF!</f>
        <v>#REF!</v>
      </c>
      <c r="B791" s="274" t="e">
        <f>+'RT (16)'!#REF!</f>
        <v>#REF!</v>
      </c>
      <c r="C791" s="274" t="e">
        <f>+'RT (16)'!#REF!</f>
        <v>#REF!</v>
      </c>
      <c r="D791" s="274" t="e">
        <f>+'RT (16)'!#REF!</f>
        <v>#REF!</v>
      </c>
    </row>
    <row r="792" spans="1:4" hidden="1">
      <c r="A792" s="274" t="e">
        <f>+'RT (16)'!#REF!</f>
        <v>#REF!</v>
      </c>
      <c r="B792" s="274" t="e">
        <f>+'RT (16)'!#REF!</f>
        <v>#REF!</v>
      </c>
      <c r="C792" s="274" t="e">
        <f>+'RT (16)'!#REF!</f>
        <v>#REF!</v>
      </c>
      <c r="D792" s="274" t="e">
        <f>+'RT (16)'!#REF!</f>
        <v>#REF!</v>
      </c>
    </row>
    <row r="793" spans="1:4" hidden="1">
      <c r="A793" s="274" t="e">
        <f>+'RT (16)'!#REF!</f>
        <v>#REF!</v>
      </c>
      <c r="B793" s="274" t="e">
        <f>+'RT (16)'!#REF!</f>
        <v>#REF!</v>
      </c>
      <c r="C793" s="274" t="e">
        <f>+'RT (16)'!#REF!</f>
        <v>#REF!</v>
      </c>
      <c r="D793" s="274" t="e">
        <f>+'RT (16)'!#REF!</f>
        <v>#REF!</v>
      </c>
    </row>
    <row r="794" spans="1:4" hidden="1">
      <c r="A794" s="274" t="e">
        <f>+'RT (16)'!#REF!</f>
        <v>#REF!</v>
      </c>
      <c r="B794" s="274" t="e">
        <f>+'RT (16)'!#REF!</f>
        <v>#REF!</v>
      </c>
      <c r="C794" s="274" t="e">
        <f>+'RT (16)'!#REF!</f>
        <v>#REF!</v>
      </c>
      <c r="D794" s="274" t="e">
        <f>+'RT (16)'!#REF!</f>
        <v>#REF!</v>
      </c>
    </row>
    <row r="795" spans="1:4" hidden="1">
      <c r="A795" s="274" t="e">
        <f>+'RT (16)'!#REF!</f>
        <v>#REF!</v>
      </c>
      <c r="B795" s="274" t="e">
        <f>+'RT (16)'!#REF!</f>
        <v>#REF!</v>
      </c>
      <c r="C795" s="274" t="e">
        <f>+'RT (16)'!#REF!</f>
        <v>#REF!</v>
      </c>
      <c r="D795" s="274" t="e">
        <f>+'RT (16)'!#REF!</f>
        <v>#REF!</v>
      </c>
    </row>
    <row r="796" spans="1:4" hidden="1">
      <c r="A796" s="274" t="e">
        <f>+'RT (16)'!#REF!</f>
        <v>#REF!</v>
      </c>
      <c r="B796" s="274" t="e">
        <f>+'RT (16)'!#REF!</f>
        <v>#REF!</v>
      </c>
      <c r="C796" s="274" t="e">
        <f>+'RT (16)'!#REF!</f>
        <v>#REF!</v>
      </c>
      <c r="D796" s="274" t="e">
        <f>+'RT (16)'!#REF!</f>
        <v>#REF!</v>
      </c>
    </row>
    <row r="797" spans="1:4" hidden="1">
      <c r="A797" s="274" t="e">
        <f>+'RT (16)'!#REF!</f>
        <v>#REF!</v>
      </c>
      <c r="B797" s="274" t="e">
        <f>+'RT (16)'!#REF!</f>
        <v>#REF!</v>
      </c>
      <c r="C797" s="274" t="e">
        <f>+'RT (16)'!#REF!</f>
        <v>#REF!</v>
      </c>
      <c r="D797" s="274" t="e">
        <f>+'RT (16)'!#REF!</f>
        <v>#REF!</v>
      </c>
    </row>
    <row r="798" spans="1:4" hidden="1">
      <c r="A798" s="274" t="e">
        <f>+'RT (16)'!#REF!</f>
        <v>#REF!</v>
      </c>
      <c r="B798" s="274" t="e">
        <f>+'RT (16)'!#REF!</f>
        <v>#REF!</v>
      </c>
      <c r="C798" s="274" t="e">
        <f>+'RT (16)'!#REF!</f>
        <v>#REF!</v>
      </c>
      <c r="D798" s="274" t="e">
        <f>+'RT (16)'!#REF!</f>
        <v>#REF!</v>
      </c>
    </row>
    <row r="799" spans="1:4" hidden="1">
      <c r="A799" s="274" t="e">
        <f>+'RT (16)'!#REF!</f>
        <v>#REF!</v>
      </c>
      <c r="B799" s="274" t="e">
        <f>+'RT (16)'!#REF!</f>
        <v>#REF!</v>
      </c>
      <c r="C799" s="274" t="e">
        <f>+'RT (16)'!#REF!</f>
        <v>#REF!</v>
      </c>
      <c r="D799" s="274" t="e">
        <f>+'RT (16)'!#REF!</f>
        <v>#REF!</v>
      </c>
    </row>
    <row r="800" spans="1:4" hidden="1">
      <c r="A800" s="274" t="e">
        <f>+'RT (17)'!#REF!</f>
        <v>#REF!</v>
      </c>
      <c r="B800" s="274" t="e">
        <f>+'RT (17)'!#REF!</f>
        <v>#REF!</v>
      </c>
      <c r="C800" s="274" t="e">
        <f>+'RT (17)'!#REF!</f>
        <v>#REF!</v>
      </c>
      <c r="D800" s="274" t="e">
        <f>+'RT (17)'!#REF!</f>
        <v>#REF!</v>
      </c>
    </row>
    <row r="801" spans="1:4" hidden="1">
      <c r="A801" s="274" t="e">
        <f>+'RT (17)'!#REF!</f>
        <v>#REF!</v>
      </c>
      <c r="B801" s="274" t="e">
        <f>+'RT (17)'!#REF!</f>
        <v>#REF!</v>
      </c>
      <c r="C801" s="274" t="e">
        <f>+'RT (17)'!#REF!</f>
        <v>#REF!</v>
      </c>
      <c r="D801" s="274" t="e">
        <f>+'RT (17)'!#REF!</f>
        <v>#REF!</v>
      </c>
    </row>
    <row r="802" spans="1:4" hidden="1">
      <c r="A802" s="274" t="e">
        <f>+'RT (17)'!#REF!</f>
        <v>#REF!</v>
      </c>
      <c r="B802" s="274" t="e">
        <f>+'RT (17)'!#REF!</f>
        <v>#REF!</v>
      </c>
      <c r="C802" s="274" t="e">
        <f>+'RT (17)'!#REF!</f>
        <v>#REF!</v>
      </c>
      <c r="D802" s="274" t="e">
        <f>+'RT (17)'!#REF!</f>
        <v>#REF!</v>
      </c>
    </row>
    <row r="803" spans="1:4" hidden="1">
      <c r="A803" s="274" t="e">
        <f>+'RT (17)'!#REF!</f>
        <v>#REF!</v>
      </c>
      <c r="B803" s="274" t="e">
        <f>+'RT (17)'!#REF!</f>
        <v>#REF!</v>
      </c>
      <c r="C803" s="274" t="e">
        <f>+'RT (17)'!#REF!</f>
        <v>#REF!</v>
      </c>
      <c r="D803" s="274" t="e">
        <f>+'RT (17)'!#REF!</f>
        <v>#REF!</v>
      </c>
    </row>
    <row r="804" spans="1:4" hidden="1">
      <c r="A804" s="274" t="e">
        <f>+'RT (17)'!#REF!</f>
        <v>#REF!</v>
      </c>
      <c r="B804" s="274" t="e">
        <f>+'RT (17)'!#REF!</f>
        <v>#REF!</v>
      </c>
      <c r="C804" s="274" t="e">
        <f>+'RT (17)'!#REF!</f>
        <v>#REF!</v>
      </c>
      <c r="D804" s="274" t="e">
        <f>+'RT (17)'!#REF!</f>
        <v>#REF!</v>
      </c>
    </row>
    <row r="805" spans="1:4" hidden="1">
      <c r="A805" s="274" t="e">
        <f>+'RT (17)'!#REF!</f>
        <v>#REF!</v>
      </c>
      <c r="B805" s="274" t="e">
        <f>+'RT (17)'!#REF!</f>
        <v>#REF!</v>
      </c>
      <c r="C805" s="274" t="e">
        <f>+'RT (17)'!#REF!</f>
        <v>#REF!</v>
      </c>
      <c r="D805" s="274" t="e">
        <f>+'RT (17)'!#REF!</f>
        <v>#REF!</v>
      </c>
    </row>
    <row r="806" spans="1:4" hidden="1">
      <c r="A806" s="274" t="e">
        <f>+'RT (17)'!#REF!</f>
        <v>#REF!</v>
      </c>
      <c r="B806" s="274" t="e">
        <f>+'RT (17)'!#REF!</f>
        <v>#REF!</v>
      </c>
      <c r="C806" s="274" t="e">
        <f>+'RT (17)'!#REF!</f>
        <v>#REF!</v>
      </c>
      <c r="D806" s="274" t="e">
        <f>+'RT (17)'!#REF!</f>
        <v>#REF!</v>
      </c>
    </row>
    <row r="807" spans="1:4" hidden="1">
      <c r="A807" s="274" t="e">
        <f>+'RT (17)'!#REF!</f>
        <v>#REF!</v>
      </c>
      <c r="B807" s="274" t="e">
        <f>+'RT (17)'!#REF!</f>
        <v>#REF!</v>
      </c>
      <c r="C807" s="274" t="e">
        <f>+'RT (17)'!#REF!</f>
        <v>#REF!</v>
      </c>
      <c r="D807" s="274" t="e">
        <f>+'RT (17)'!#REF!</f>
        <v>#REF!</v>
      </c>
    </row>
    <row r="808" spans="1:4" hidden="1">
      <c r="A808" s="274" t="e">
        <f>+'RT (17)'!#REF!</f>
        <v>#REF!</v>
      </c>
      <c r="B808" s="274" t="e">
        <f>+'RT (17)'!#REF!</f>
        <v>#REF!</v>
      </c>
      <c r="C808" s="274" t="e">
        <f>+'RT (17)'!#REF!</f>
        <v>#REF!</v>
      </c>
      <c r="D808" s="274" t="e">
        <f>+'RT (17)'!#REF!</f>
        <v>#REF!</v>
      </c>
    </row>
    <row r="809" spans="1:4" hidden="1">
      <c r="A809" s="274" t="e">
        <f>+'RT (17)'!#REF!</f>
        <v>#REF!</v>
      </c>
      <c r="B809" s="274" t="e">
        <f>+'RT (17)'!#REF!</f>
        <v>#REF!</v>
      </c>
      <c r="C809" s="274" t="e">
        <f>+'RT (17)'!#REF!</f>
        <v>#REF!</v>
      </c>
      <c r="D809" s="274" t="e">
        <f>+'RT (17)'!#REF!</f>
        <v>#REF!</v>
      </c>
    </row>
    <row r="810" spans="1:4" hidden="1">
      <c r="A810" s="274" t="e">
        <f>+'RT (17)'!#REF!</f>
        <v>#REF!</v>
      </c>
      <c r="B810" s="274" t="e">
        <f>+'RT (17)'!#REF!</f>
        <v>#REF!</v>
      </c>
      <c r="C810" s="274" t="e">
        <f>+'RT (17)'!#REF!</f>
        <v>#REF!</v>
      </c>
      <c r="D810" s="274" t="e">
        <f>+'RT (17)'!#REF!</f>
        <v>#REF!</v>
      </c>
    </row>
    <row r="811" spans="1:4" hidden="1">
      <c r="A811" s="274" t="e">
        <f>+'RT (17)'!#REF!</f>
        <v>#REF!</v>
      </c>
      <c r="B811" s="274" t="e">
        <f>+'RT (17)'!#REF!</f>
        <v>#REF!</v>
      </c>
      <c r="C811" s="274" t="e">
        <f>+'RT (17)'!#REF!</f>
        <v>#REF!</v>
      </c>
      <c r="D811" s="274" t="e">
        <f>+'RT (17)'!#REF!</f>
        <v>#REF!</v>
      </c>
    </row>
    <row r="812" spans="1:4" hidden="1">
      <c r="A812" s="274" t="e">
        <f>+'RT (17)'!#REF!</f>
        <v>#REF!</v>
      </c>
      <c r="B812" s="274" t="e">
        <f>+'RT (17)'!#REF!</f>
        <v>#REF!</v>
      </c>
      <c r="C812" s="274" t="e">
        <f>+'RT (17)'!#REF!</f>
        <v>#REF!</v>
      </c>
      <c r="D812" s="274" t="e">
        <f>+'RT (17)'!#REF!</f>
        <v>#REF!</v>
      </c>
    </row>
    <row r="813" spans="1:4" hidden="1">
      <c r="A813" s="274" t="e">
        <f>+'RT (17)'!#REF!</f>
        <v>#REF!</v>
      </c>
      <c r="B813" s="274" t="e">
        <f>+'RT (17)'!#REF!</f>
        <v>#REF!</v>
      </c>
      <c r="C813" s="274" t="e">
        <f>+'RT (17)'!#REF!</f>
        <v>#REF!</v>
      </c>
      <c r="D813" s="274" t="e">
        <f>+'RT (17)'!#REF!</f>
        <v>#REF!</v>
      </c>
    </row>
    <row r="814" spans="1:4" hidden="1">
      <c r="A814" s="274" t="e">
        <f>+'RT (17)'!#REF!</f>
        <v>#REF!</v>
      </c>
      <c r="B814" s="274" t="e">
        <f>+'RT (17)'!#REF!</f>
        <v>#REF!</v>
      </c>
      <c r="C814" s="274" t="e">
        <f>+'RT (17)'!#REF!</f>
        <v>#REF!</v>
      </c>
      <c r="D814" s="274" t="e">
        <f>+'RT (17)'!#REF!</f>
        <v>#REF!</v>
      </c>
    </row>
    <row r="815" spans="1:4" hidden="1">
      <c r="A815" s="274" t="e">
        <f>+'RT (17)'!#REF!</f>
        <v>#REF!</v>
      </c>
      <c r="B815" s="274" t="e">
        <f>+'RT (17)'!#REF!</f>
        <v>#REF!</v>
      </c>
      <c r="C815" s="274" t="e">
        <f>+'RT (17)'!#REF!</f>
        <v>#REF!</v>
      </c>
      <c r="D815" s="274" t="e">
        <f>+'RT (17)'!#REF!</f>
        <v>#REF!</v>
      </c>
    </row>
    <row r="816" spans="1:4" hidden="1">
      <c r="A816" s="274" t="e">
        <f>+'RT (17)'!#REF!</f>
        <v>#REF!</v>
      </c>
      <c r="B816" s="274" t="e">
        <f>+'RT (17)'!#REF!</f>
        <v>#REF!</v>
      </c>
      <c r="C816" s="274" t="e">
        <f>+'RT (17)'!#REF!</f>
        <v>#REF!</v>
      </c>
      <c r="D816" s="274" t="e">
        <f>+'RT (17)'!#REF!</f>
        <v>#REF!</v>
      </c>
    </row>
    <row r="817" spans="1:4" hidden="1">
      <c r="A817" s="274" t="e">
        <f>+'RT (17)'!#REF!</f>
        <v>#REF!</v>
      </c>
      <c r="B817" s="274" t="e">
        <f>+'RT (17)'!#REF!</f>
        <v>#REF!</v>
      </c>
      <c r="C817" s="274" t="e">
        <f>+'RT (17)'!#REF!</f>
        <v>#REF!</v>
      </c>
      <c r="D817" s="274" t="e">
        <f>+'RT (17)'!#REF!</f>
        <v>#REF!</v>
      </c>
    </row>
    <row r="818" spans="1:4" hidden="1">
      <c r="A818" s="274" t="e">
        <f>+'RT (17)'!#REF!</f>
        <v>#REF!</v>
      </c>
      <c r="B818" s="274" t="e">
        <f>+'RT (17)'!#REF!</f>
        <v>#REF!</v>
      </c>
      <c r="C818" s="274" t="e">
        <f>+'RT (17)'!#REF!</f>
        <v>#REF!</v>
      </c>
      <c r="D818" s="274" t="e">
        <f>+'RT (17)'!#REF!</f>
        <v>#REF!</v>
      </c>
    </row>
    <row r="819" spans="1:4" hidden="1">
      <c r="A819" s="274" t="e">
        <f>+'RT (17)'!#REF!</f>
        <v>#REF!</v>
      </c>
      <c r="B819" s="274" t="e">
        <f>+'RT (17)'!#REF!</f>
        <v>#REF!</v>
      </c>
      <c r="C819" s="274" t="e">
        <f>+'RT (17)'!#REF!</f>
        <v>#REF!</v>
      </c>
      <c r="D819" s="274" t="e">
        <f>+'RT (17)'!#REF!</f>
        <v>#REF!</v>
      </c>
    </row>
    <row r="820" spans="1:4" hidden="1">
      <c r="A820" s="274" t="e">
        <f>+'RT (17)'!#REF!</f>
        <v>#REF!</v>
      </c>
      <c r="B820" s="274" t="e">
        <f>+'RT (17)'!#REF!</f>
        <v>#REF!</v>
      </c>
      <c r="C820" s="274" t="e">
        <f>+'RT (17)'!#REF!</f>
        <v>#REF!</v>
      </c>
      <c r="D820" s="274" t="e">
        <f>+'RT (17)'!#REF!</f>
        <v>#REF!</v>
      </c>
    </row>
    <row r="821" spans="1:4" hidden="1">
      <c r="A821" s="274" t="e">
        <f>+'RT (17)'!#REF!</f>
        <v>#REF!</v>
      </c>
      <c r="B821" s="274" t="e">
        <f>+'RT (17)'!#REF!</f>
        <v>#REF!</v>
      </c>
      <c r="C821" s="274" t="e">
        <f>+'RT (17)'!#REF!</f>
        <v>#REF!</v>
      </c>
      <c r="D821" s="274" t="e">
        <f>+'RT (17)'!#REF!</f>
        <v>#REF!</v>
      </c>
    </row>
    <row r="822" spans="1:4" hidden="1">
      <c r="A822" s="274" t="e">
        <f>+'RT (17)'!#REF!</f>
        <v>#REF!</v>
      </c>
      <c r="B822" s="274" t="e">
        <f>+'RT (17)'!#REF!</f>
        <v>#REF!</v>
      </c>
      <c r="C822" s="274" t="e">
        <f>+'RT (17)'!#REF!</f>
        <v>#REF!</v>
      </c>
      <c r="D822" s="274" t="e">
        <f>+'RT (17)'!#REF!</f>
        <v>#REF!</v>
      </c>
    </row>
    <row r="823" spans="1:4" hidden="1">
      <c r="A823" s="274" t="e">
        <f>+'RT (17)'!#REF!</f>
        <v>#REF!</v>
      </c>
      <c r="B823" s="274" t="e">
        <f>+'RT (17)'!#REF!</f>
        <v>#REF!</v>
      </c>
      <c r="C823" s="274" t="e">
        <f>+'RT (17)'!#REF!</f>
        <v>#REF!</v>
      </c>
      <c r="D823" s="274" t="e">
        <f>+'RT (17)'!#REF!</f>
        <v>#REF!</v>
      </c>
    </row>
    <row r="824" spans="1:4" hidden="1">
      <c r="A824" s="274" t="e">
        <f>+'RT (17)'!#REF!</f>
        <v>#REF!</v>
      </c>
      <c r="B824" s="274" t="e">
        <f>+'RT (17)'!#REF!</f>
        <v>#REF!</v>
      </c>
      <c r="C824" s="274" t="e">
        <f>+'RT (17)'!#REF!</f>
        <v>#REF!</v>
      </c>
      <c r="D824" s="274" t="e">
        <f>+'RT (17)'!#REF!</f>
        <v>#REF!</v>
      </c>
    </row>
    <row r="825" spans="1:4" hidden="1">
      <c r="A825" s="274" t="e">
        <f>+'RT (17)'!#REF!</f>
        <v>#REF!</v>
      </c>
      <c r="B825" s="274" t="e">
        <f>+'RT (17)'!#REF!</f>
        <v>#REF!</v>
      </c>
      <c r="C825" s="274" t="e">
        <f>+'RT (17)'!#REF!</f>
        <v>#REF!</v>
      </c>
      <c r="D825" s="274" t="e">
        <f>+'RT (17)'!#REF!</f>
        <v>#REF!</v>
      </c>
    </row>
    <row r="826" spans="1:4" hidden="1">
      <c r="A826" s="274" t="e">
        <f>+'RT (17)'!#REF!</f>
        <v>#REF!</v>
      </c>
      <c r="B826" s="274" t="e">
        <f>+'RT (17)'!#REF!</f>
        <v>#REF!</v>
      </c>
      <c r="C826" s="274" t="e">
        <f>+'RT (17)'!#REF!</f>
        <v>#REF!</v>
      </c>
      <c r="D826" s="274" t="e">
        <f>+'RT (17)'!#REF!</f>
        <v>#REF!</v>
      </c>
    </row>
    <row r="827" spans="1:4" hidden="1">
      <c r="A827" s="274" t="e">
        <f>+'RT (17)'!#REF!</f>
        <v>#REF!</v>
      </c>
      <c r="B827" s="274" t="e">
        <f>+'RT (17)'!#REF!</f>
        <v>#REF!</v>
      </c>
      <c r="C827" s="274" t="e">
        <f>+'RT (17)'!#REF!</f>
        <v>#REF!</v>
      </c>
      <c r="D827" s="274" t="e">
        <f>+'RT (17)'!#REF!</f>
        <v>#REF!</v>
      </c>
    </row>
    <row r="828" spans="1:4" hidden="1">
      <c r="A828" s="274" t="e">
        <f>+'RT (17)'!#REF!</f>
        <v>#REF!</v>
      </c>
      <c r="B828" s="274" t="e">
        <f>+'RT (17)'!#REF!</f>
        <v>#REF!</v>
      </c>
      <c r="C828" s="274" t="e">
        <f>+'RT (17)'!#REF!</f>
        <v>#REF!</v>
      </c>
      <c r="D828" s="274" t="e">
        <f>+'RT (17)'!#REF!</f>
        <v>#REF!</v>
      </c>
    </row>
    <row r="829" spans="1:4" hidden="1">
      <c r="A829" s="274" t="e">
        <f>+'RT (17)'!#REF!</f>
        <v>#REF!</v>
      </c>
      <c r="B829" s="274" t="e">
        <f>+'RT (17)'!#REF!</f>
        <v>#REF!</v>
      </c>
      <c r="C829" s="274" t="e">
        <f>+'RT (17)'!#REF!</f>
        <v>#REF!</v>
      </c>
      <c r="D829" s="274" t="e">
        <f>+'RT (17)'!#REF!</f>
        <v>#REF!</v>
      </c>
    </row>
    <row r="830" spans="1:4" hidden="1">
      <c r="A830" s="274" t="e">
        <f>+'RT (17)'!#REF!</f>
        <v>#REF!</v>
      </c>
      <c r="B830" s="274" t="e">
        <f>+'RT (17)'!#REF!</f>
        <v>#REF!</v>
      </c>
      <c r="C830" s="274" t="e">
        <f>+'RT (17)'!#REF!</f>
        <v>#REF!</v>
      </c>
      <c r="D830" s="274" t="e">
        <f>+'RT (17)'!#REF!</f>
        <v>#REF!</v>
      </c>
    </row>
    <row r="831" spans="1:4" hidden="1">
      <c r="A831" s="274" t="e">
        <f>+'RT (17)'!#REF!</f>
        <v>#REF!</v>
      </c>
      <c r="B831" s="274" t="e">
        <f>+'RT (17)'!#REF!</f>
        <v>#REF!</v>
      </c>
      <c r="C831" s="274" t="e">
        <f>+'RT (17)'!#REF!</f>
        <v>#REF!</v>
      </c>
      <c r="D831" s="274" t="e">
        <f>+'RT (17)'!#REF!</f>
        <v>#REF!</v>
      </c>
    </row>
    <row r="832" spans="1:4" hidden="1">
      <c r="A832" s="274" t="e">
        <f>+'RT (17)'!#REF!</f>
        <v>#REF!</v>
      </c>
      <c r="B832" s="274" t="e">
        <f>+'RT (17)'!#REF!</f>
        <v>#REF!</v>
      </c>
      <c r="C832" s="274" t="e">
        <f>+'RT (17)'!#REF!</f>
        <v>#REF!</v>
      </c>
      <c r="D832" s="274" t="e">
        <f>+'RT (17)'!#REF!</f>
        <v>#REF!</v>
      </c>
    </row>
    <row r="833" spans="1:4" hidden="1">
      <c r="A833" s="274" t="e">
        <f>+'RT (17)'!#REF!</f>
        <v>#REF!</v>
      </c>
      <c r="B833" s="274" t="e">
        <f>+'RT (17)'!#REF!</f>
        <v>#REF!</v>
      </c>
      <c r="C833" s="274" t="e">
        <f>+'RT (17)'!#REF!</f>
        <v>#REF!</v>
      </c>
      <c r="D833" s="274" t="e">
        <f>+'RT (17)'!#REF!</f>
        <v>#REF!</v>
      </c>
    </row>
    <row r="834" spans="1:4" hidden="1">
      <c r="A834" s="274" t="e">
        <f>+'RT (17)'!#REF!</f>
        <v>#REF!</v>
      </c>
      <c r="B834" s="274" t="e">
        <f>+'RT (17)'!#REF!</f>
        <v>#REF!</v>
      </c>
      <c r="C834" s="274" t="e">
        <f>+'RT (17)'!#REF!</f>
        <v>#REF!</v>
      </c>
      <c r="D834" s="274" t="e">
        <f>+'RT (17)'!#REF!</f>
        <v>#REF!</v>
      </c>
    </row>
    <row r="835" spans="1:4" hidden="1">
      <c r="A835" s="274" t="e">
        <f>+'RT (17)'!#REF!</f>
        <v>#REF!</v>
      </c>
      <c r="B835" s="274" t="e">
        <f>+'RT (17)'!#REF!</f>
        <v>#REF!</v>
      </c>
      <c r="C835" s="274" t="e">
        <f>+'RT (17)'!#REF!</f>
        <v>#REF!</v>
      </c>
      <c r="D835" s="274" t="e">
        <f>+'RT (17)'!#REF!</f>
        <v>#REF!</v>
      </c>
    </row>
    <row r="836" spans="1:4" hidden="1">
      <c r="A836" s="274" t="e">
        <f>+'RT (17)'!#REF!</f>
        <v>#REF!</v>
      </c>
      <c r="B836" s="274" t="e">
        <f>+'RT (17)'!#REF!</f>
        <v>#REF!</v>
      </c>
      <c r="C836" s="274" t="e">
        <f>+'RT (17)'!#REF!</f>
        <v>#REF!</v>
      </c>
      <c r="D836" s="274" t="e">
        <f>+'RT (17)'!#REF!</f>
        <v>#REF!</v>
      </c>
    </row>
    <row r="837" spans="1:4" hidden="1">
      <c r="A837" s="274" t="e">
        <f>+'RT (17)'!#REF!</f>
        <v>#REF!</v>
      </c>
      <c r="B837" s="274" t="e">
        <f>+'RT (17)'!#REF!</f>
        <v>#REF!</v>
      </c>
      <c r="C837" s="274" t="e">
        <f>+'RT (17)'!#REF!</f>
        <v>#REF!</v>
      </c>
      <c r="D837" s="274" t="e">
        <f>+'RT (17)'!#REF!</f>
        <v>#REF!</v>
      </c>
    </row>
    <row r="838" spans="1:4" hidden="1">
      <c r="A838" s="274" t="e">
        <f>+'RT (17)'!#REF!</f>
        <v>#REF!</v>
      </c>
      <c r="B838" s="274" t="e">
        <f>+'RT (17)'!#REF!</f>
        <v>#REF!</v>
      </c>
      <c r="C838" s="274" t="e">
        <f>+'RT (17)'!#REF!</f>
        <v>#REF!</v>
      </c>
      <c r="D838" s="274" t="e">
        <f>+'RT (17)'!#REF!</f>
        <v>#REF!</v>
      </c>
    </row>
    <row r="839" spans="1:4" hidden="1">
      <c r="A839" s="274" t="e">
        <f>+'RT (17)'!#REF!</f>
        <v>#REF!</v>
      </c>
      <c r="B839" s="274" t="e">
        <f>+'RT (17)'!#REF!</f>
        <v>#REF!</v>
      </c>
      <c r="C839" s="274" t="e">
        <f>+'RT (17)'!#REF!</f>
        <v>#REF!</v>
      </c>
      <c r="D839" s="274" t="e">
        <f>+'RT (17)'!#REF!</f>
        <v>#REF!</v>
      </c>
    </row>
    <row r="840" spans="1:4" hidden="1">
      <c r="A840" s="274" t="e">
        <f>+'RT (17)'!#REF!</f>
        <v>#REF!</v>
      </c>
      <c r="B840" s="274" t="e">
        <f>+'RT (17)'!#REF!</f>
        <v>#REF!</v>
      </c>
      <c r="C840" s="274" t="e">
        <f>+'RT (17)'!#REF!</f>
        <v>#REF!</v>
      </c>
      <c r="D840" s="274" t="e">
        <f>+'RT (17)'!#REF!</f>
        <v>#REF!</v>
      </c>
    </row>
    <row r="841" spans="1:4" hidden="1">
      <c r="A841" s="274" t="e">
        <f>+'RT (17)'!#REF!</f>
        <v>#REF!</v>
      </c>
      <c r="B841" s="274" t="e">
        <f>+'RT (17)'!#REF!</f>
        <v>#REF!</v>
      </c>
      <c r="C841" s="274" t="e">
        <f>+'RT (17)'!#REF!</f>
        <v>#REF!</v>
      </c>
      <c r="D841" s="274" t="e">
        <f>+'RT (17)'!#REF!</f>
        <v>#REF!</v>
      </c>
    </row>
    <row r="842" spans="1:4" hidden="1">
      <c r="A842" s="274" t="e">
        <f>+'RT (17)'!#REF!</f>
        <v>#REF!</v>
      </c>
      <c r="B842" s="274" t="e">
        <f>+'RT (17)'!#REF!</f>
        <v>#REF!</v>
      </c>
      <c r="C842" s="274" t="e">
        <f>+'RT (17)'!#REF!</f>
        <v>#REF!</v>
      </c>
      <c r="D842" s="274" t="e">
        <f>+'RT (17)'!#REF!</f>
        <v>#REF!</v>
      </c>
    </row>
    <row r="843" spans="1:4" hidden="1">
      <c r="A843" s="274" t="e">
        <f>+'RT (17)'!#REF!</f>
        <v>#REF!</v>
      </c>
      <c r="B843" s="274" t="e">
        <f>+'RT (17)'!#REF!</f>
        <v>#REF!</v>
      </c>
      <c r="C843" s="274" t="e">
        <f>+'RT (17)'!#REF!</f>
        <v>#REF!</v>
      </c>
      <c r="D843" s="274" t="e">
        <f>+'RT (17)'!#REF!</f>
        <v>#REF!</v>
      </c>
    </row>
    <row r="844" spans="1:4" hidden="1">
      <c r="A844" s="274" t="e">
        <f>+'RT (17)'!#REF!</f>
        <v>#REF!</v>
      </c>
      <c r="B844" s="274" t="e">
        <f>+'RT (17)'!#REF!</f>
        <v>#REF!</v>
      </c>
      <c r="C844" s="274" t="e">
        <f>+'RT (17)'!#REF!</f>
        <v>#REF!</v>
      </c>
      <c r="D844" s="274" t="e">
        <f>+'RT (17)'!#REF!</f>
        <v>#REF!</v>
      </c>
    </row>
    <row r="845" spans="1:4" hidden="1">
      <c r="A845" s="274" t="e">
        <f>+'RT (17)'!#REF!</f>
        <v>#REF!</v>
      </c>
      <c r="B845" s="274" t="e">
        <f>+'RT (17)'!#REF!</f>
        <v>#REF!</v>
      </c>
      <c r="C845" s="274" t="e">
        <f>+'RT (17)'!#REF!</f>
        <v>#REF!</v>
      </c>
      <c r="D845" s="274" t="e">
        <f>+'RT (17)'!#REF!</f>
        <v>#REF!</v>
      </c>
    </row>
    <row r="846" spans="1:4" hidden="1">
      <c r="A846" s="274" t="e">
        <f>+'RT (17)'!#REF!</f>
        <v>#REF!</v>
      </c>
      <c r="B846" s="274" t="e">
        <f>+'RT (17)'!#REF!</f>
        <v>#REF!</v>
      </c>
      <c r="C846" s="274" t="e">
        <f>+'RT (17)'!#REF!</f>
        <v>#REF!</v>
      </c>
      <c r="D846" s="274" t="e">
        <f>+'RT (17)'!#REF!</f>
        <v>#REF!</v>
      </c>
    </row>
    <row r="847" spans="1:4" hidden="1">
      <c r="A847" s="274" t="e">
        <f>+'RT (17)'!#REF!</f>
        <v>#REF!</v>
      </c>
      <c r="B847" s="274" t="e">
        <f>+'RT (17)'!#REF!</f>
        <v>#REF!</v>
      </c>
      <c r="C847" s="274" t="e">
        <f>+'RT (17)'!#REF!</f>
        <v>#REF!</v>
      </c>
      <c r="D847" s="274" t="e">
        <f>+'RT (17)'!#REF!</f>
        <v>#REF!</v>
      </c>
    </row>
    <row r="848" spans="1:4" hidden="1">
      <c r="A848" s="274" t="e">
        <f>+'RT (17)'!#REF!</f>
        <v>#REF!</v>
      </c>
      <c r="B848" s="274" t="e">
        <f>+'RT (17)'!#REF!</f>
        <v>#REF!</v>
      </c>
      <c r="C848" s="274" t="e">
        <f>+'RT (17)'!#REF!</f>
        <v>#REF!</v>
      </c>
      <c r="D848" s="274" t="e">
        <f>+'RT (17)'!#REF!</f>
        <v>#REF!</v>
      </c>
    </row>
    <row r="849" spans="1:4" hidden="1">
      <c r="A849" s="274" t="e">
        <f>+'RT (17)'!#REF!</f>
        <v>#REF!</v>
      </c>
      <c r="B849" s="274" t="e">
        <f>+'RT (17)'!#REF!</f>
        <v>#REF!</v>
      </c>
      <c r="C849" s="274" t="e">
        <f>+'RT (17)'!#REF!</f>
        <v>#REF!</v>
      </c>
      <c r="D849" s="274" t="e">
        <f>+'RT (17)'!#REF!</f>
        <v>#REF!</v>
      </c>
    </row>
    <row r="850" spans="1:4" hidden="1">
      <c r="A850" s="274" t="e">
        <f>+'RT (17)'!#REF!</f>
        <v>#REF!</v>
      </c>
      <c r="B850" s="274" t="e">
        <f>+'RT (17)'!#REF!</f>
        <v>#REF!</v>
      </c>
      <c r="C850" s="274" t="e">
        <f>+'RT (17)'!#REF!</f>
        <v>#REF!</v>
      </c>
      <c r="D850" s="274" t="e">
        <f>+'RT (17)'!#REF!</f>
        <v>#REF!</v>
      </c>
    </row>
    <row r="851" spans="1:4" hidden="1">
      <c r="A851" s="274" t="e">
        <f>+'RT (17)'!#REF!</f>
        <v>#REF!</v>
      </c>
      <c r="B851" s="274" t="e">
        <f>+'RT (17)'!#REF!</f>
        <v>#REF!</v>
      </c>
      <c r="C851" s="274" t="e">
        <f>+'RT (17)'!#REF!</f>
        <v>#REF!</v>
      </c>
      <c r="D851" s="274" t="e">
        <f>+'RT (17)'!#REF!</f>
        <v>#REF!</v>
      </c>
    </row>
    <row r="852" spans="1:4" hidden="1">
      <c r="A852" s="274" t="e">
        <f>+'RT (17)'!#REF!</f>
        <v>#REF!</v>
      </c>
      <c r="B852" s="274" t="e">
        <f>+'RT (17)'!#REF!</f>
        <v>#REF!</v>
      </c>
      <c r="C852" s="274" t="e">
        <f>+'RT (17)'!#REF!</f>
        <v>#REF!</v>
      </c>
      <c r="D852" s="274" t="e">
        <f>+'RT (17)'!#REF!</f>
        <v>#REF!</v>
      </c>
    </row>
    <row r="853" spans="1:4" hidden="1">
      <c r="A853" s="274" t="e">
        <f>+'RT (17)'!#REF!</f>
        <v>#REF!</v>
      </c>
      <c r="B853" s="274" t="e">
        <f>+'RT (17)'!#REF!</f>
        <v>#REF!</v>
      </c>
      <c r="C853" s="274" t="e">
        <f>+'RT (17)'!#REF!</f>
        <v>#REF!</v>
      </c>
      <c r="D853" s="274" t="e">
        <f>+'RT (17)'!#REF!</f>
        <v>#REF!</v>
      </c>
    </row>
    <row r="854" spans="1:4" hidden="1">
      <c r="A854" s="274" t="e">
        <f>+'RT (17)'!#REF!</f>
        <v>#REF!</v>
      </c>
      <c r="B854" s="274" t="e">
        <f>+'RT (17)'!#REF!</f>
        <v>#REF!</v>
      </c>
      <c r="C854" s="274" t="e">
        <f>+'RT (17)'!#REF!</f>
        <v>#REF!</v>
      </c>
      <c r="D854" s="274" t="e">
        <f>+'RT (17)'!#REF!</f>
        <v>#REF!</v>
      </c>
    </row>
    <row r="855" spans="1:4" hidden="1">
      <c r="A855" s="274" t="e">
        <f>+'RT (17)'!#REF!</f>
        <v>#REF!</v>
      </c>
      <c r="B855" s="274" t="e">
        <f>+'RT (17)'!#REF!</f>
        <v>#REF!</v>
      </c>
      <c r="C855" s="274" t="e">
        <f>+'RT (17)'!#REF!</f>
        <v>#REF!</v>
      </c>
      <c r="D855" s="274" t="e">
        <f>+'RT (17)'!#REF!</f>
        <v>#REF!</v>
      </c>
    </row>
    <row r="856" spans="1:4" hidden="1">
      <c r="A856" s="274" t="e">
        <f>+'RT (18)'!#REF!</f>
        <v>#REF!</v>
      </c>
      <c r="B856" s="274" t="e">
        <f>+'RT (18)'!#REF!</f>
        <v>#REF!</v>
      </c>
      <c r="C856" s="274" t="e">
        <f>+'RT (18)'!#REF!</f>
        <v>#REF!</v>
      </c>
      <c r="D856" s="274" t="e">
        <f>+'RT (18)'!#REF!</f>
        <v>#REF!</v>
      </c>
    </row>
    <row r="857" spans="1:4" hidden="1">
      <c r="A857" s="274" t="e">
        <f>+'RT (18)'!#REF!</f>
        <v>#REF!</v>
      </c>
      <c r="B857" s="274" t="e">
        <f>+'RT (18)'!#REF!</f>
        <v>#REF!</v>
      </c>
      <c r="C857" s="274" t="e">
        <f>+'RT (18)'!#REF!</f>
        <v>#REF!</v>
      </c>
      <c r="D857" s="274" t="e">
        <f>+'RT (18)'!#REF!</f>
        <v>#REF!</v>
      </c>
    </row>
    <row r="858" spans="1:4" hidden="1">
      <c r="A858" s="274" t="e">
        <f>+'RT (18)'!#REF!</f>
        <v>#REF!</v>
      </c>
      <c r="B858" s="274" t="e">
        <f>+'RT (18)'!#REF!</f>
        <v>#REF!</v>
      </c>
      <c r="C858" s="274" t="e">
        <f>+'RT (18)'!#REF!</f>
        <v>#REF!</v>
      </c>
      <c r="D858" s="274" t="e">
        <f>+'RT (18)'!#REF!</f>
        <v>#REF!</v>
      </c>
    </row>
    <row r="859" spans="1:4" hidden="1">
      <c r="A859" s="274" t="e">
        <f>+'RT (18)'!#REF!</f>
        <v>#REF!</v>
      </c>
      <c r="B859" s="274" t="e">
        <f>+'RT (18)'!#REF!</f>
        <v>#REF!</v>
      </c>
      <c r="C859" s="274" t="e">
        <f>+'RT (18)'!#REF!</f>
        <v>#REF!</v>
      </c>
      <c r="D859" s="274" t="e">
        <f>+'RT (18)'!#REF!</f>
        <v>#REF!</v>
      </c>
    </row>
    <row r="860" spans="1:4" hidden="1">
      <c r="A860" s="274" t="e">
        <f>+'RT (18)'!#REF!</f>
        <v>#REF!</v>
      </c>
      <c r="B860" s="274" t="e">
        <f>+'RT (18)'!#REF!</f>
        <v>#REF!</v>
      </c>
      <c r="C860" s="274" t="e">
        <f>+'RT (18)'!#REF!</f>
        <v>#REF!</v>
      </c>
      <c r="D860" s="274" t="e">
        <f>+'RT (18)'!#REF!</f>
        <v>#REF!</v>
      </c>
    </row>
    <row r="861" spans="1:4" hidden="1">
      <c r="A861" s="274" t="e">
        <f>+'RT (18)'!#REF!</f>
        <v>#REF!</v>
      </c>
      <c r="B861" s="274" t="e">
        <f>+'RT (18)'!#REF!</f>
        <v>#REF!</v>
      </c>
      <c r="C861" s="274" t="e">
        <f>+'RT (18)'!#REF!</f>
        <v>#REF!</v>
      </c>
      <c r="D861" s="274" t="e">
        <f>+'RT (18)'!#REF!</f>
        <v>#REF!</v>
      </c>
    </row>
    <row r="862" spans="1:4" hidden="1">
      <c r="A862" s="274" t="e">
        <f>+'RT (18)'!#REF!</f>
        <v>#REF!</v>
      </c>
      <c r="B862" s="274" t="e">
        <f>+'RT (18)'!#REF!</f>
        <v>#REF!</v>
      </c>
      <c r="C862" s="274" t="e">
        <f>+'RT (18)'!#REF!</f>
        <v>#REF!</v>
      </c>
      <c r="D862" s="274" t="e">
        <f>+'RT (18)'!#REF!</f>
        <v>#REF!</v>
      </c>
    </row>
    <row r="863" spans="1:4" hidden="1">
      <c r="A863" s="274" t="e">
        <f>+'RT (18)'!#REF!</f>
        <v>#REF!</v>
      </c>
      <c r="B863" s="274" t="e">
        <f>+'RT (18)'!#REF!</f>
        <v>#REF!</v>
      </c>
      <c r="C863" s="274" t="e">
        <f>+'RT (18)'!#REF!</f>
        <v>#REF!</v>
      </c>
      <c r="D863" s="274" t="e">
        <f>+'RT (18)'!#REF!</f>
        <v>#REF!</v>
      </c>
    </row>
    <row r="864" spans="1:4" hidden="1">
      <c r="A864" s="274" t="e">
        <f>+'RT (18)'!#REF!</f>
        <v>#REF!</v>
      </c>
      <c r="B864" s="274" t="e">
        <f>+'RT (18)'!#REF!</f>
        <v>#REF!</v>
      </c>
      <c r="C864" s="274" t="e">
        <f>+'RT (18)'!#REF!</f>
        <v>#REF!</v>
      </c>
      <c r="D864" s="274" t="e">
        <f>+'RT (18)'!#REF!</f>
        <v>#REF!</v>
      </c>
    </row>
    <row r="865" spans="1:4" hidden="1">
      <c r="A865" s="274" t="e">
        <f>+'RT (18)'!#REF!</f>
        <v>#REF!</v>
      </c>
      <c r="B865" s="274" t="e">
        <f>+'RT (18)'!#REF!</f>
        <v>#REF!</v>
      </c>
      <c r="C865" s="274" t="e">
        <f>+'RT (18)'!#REF!</f>
        <v>#REF!</v>
      </c>
      <c r="D865" s="274" t="e">
        <f>+'RT (18)'!#REF!</f>
        <v>#REF!</v>
      </c>
    </row>
    <row r="866" spans="1:4" hidden="1">
      <c r="A866" s="274" t="e">
        <f>+'RT (18)'!#REF!</f>
        <v>#REF!</v>
      </c>
      <c r="B866" s="274" t="e">
        <f>+'RT (18)'!#REF!</f>
        <v>#REF!</v>
      </c>
      <c r="C866" s="274" t="e">
        <f>+'RT (18)'!#REF!</f>
        <v>#REF!</v>
      </c>
      <c r="D866" s="274" t="e">
        <f>+'RT (18)'!#REF!</f>
        <v>#REF!</v>
      </c>
    </row>
    <row r="867" spans="1:4" hidden="1">
      <c r="A867" s="274" t="e">
        <f>+'RT (18)'!#REF!</f>
        <v>#REF!</v>
      </c>
      <c r="B867" s="274" t="e">
        <f>+'RT (18)'!#REF!</f>
        <v>#REF!</v>
      </c>
      <c r="C867" s="274" t="e">
        <f>+'RT (18)'!#REF!</f>
        <v>#REF!</v>
      </c>
      <c r="D867" s="274" t="e">
        <f>+'RT (18)'!#REF!</f>
        <v>#REF!</v>
      </c>
    </row>
    <row r="868" spans="1:4" hidden="1">
      <c r="A868" s="274" t="e">
        <f>+'RT (18)'!#REF!</f>
        <v>#REF!</v>
      </c>
      <c r="B868" s="274" t="e">
        <f>+'RT (18)'!#REF!</f>
        <v>#REF!</v>
      </c>
      <c r="C868" s="274" t="e">
        <f>+'RT (18)'!#REF!</f>
        <v>#REF!</v>
      </c>
      <c r="D868" s="274" t="e">
        <f>+'RT (18)'!#REF!</f>
        <v>#REF!</v>
      </c>
    </row>
    <row r="869" spans="1:4" hidden="1">
      <c r="A869" s="274" t="e">
        <f>+'RT (18)'!#REF!</f>
        <v>#REF!</v>
      </c>
      <c r="B869" s="274" t="e">
        <f>+'RT (18)'!#REF!</f>
        <v>#REF!</v>
      </c>
      <c r="C869" s="274" t="e">
        <f>+'RT (18)'!#REF!</f>
        <v>#REF!</v>
      </c>
      <c r="D869" s="274" t="e">
        <f>+'RT (18)'!#REF!</f>
        <v>#REF!</v>
      </c>
    </row>
    <row r="870" spans="1:4" hidden="1">
      <c r="A870" s="274" t="e">
        <f>+'RT (18)'!#REF!</f>
        <v>#REF!</v>
      </c>
      <c r="B870" s="274" t="e">
        <f>+'RT (18)'!#REF!</f>
        <v>#REF!</v>
      </c>
      <c r="C870" s="274" t="e">
        <f>+'RT (18)'!#REF!</f>
        <v>#REF!</v>
      </c>
      <c r="D870" s="274" t="e">
        <f>+'RT (18)'!#REF!</f>
        <v>#REF!</v>
      </c>
    </row>
    <row r="871" spans="1:4" hidden="1">
      <c r="A871" s="274" t="e">
        <f>+'RT (18)'!#REF!</f>
        <v>#REF!</v>
      </c>
      <c r="B871" s="274" t="e">
        <f>+'RT (18)'!#REF!</f>
        <v>#REF!</v>
      </c>
      <c r="C871" s="274" t="e">
        <f>+'RT (18)'!#REF!</f>
        <v>#REF!</v>
      </c>
      <c r="D871" s="274" t="e">
        <f>+'RT (18)'!#REF!</f>
        <v>#REF!</v>
      </c>
    </row>
    <row r="872" spans="1:4" hidden="1">
      <c r="A872" s="274" t="e">
        <f>+'RT (18)'!#REF!</f>
        <v>#REF!</v>
      </c>
      <c r="B872" s="274" t="e">
        <f>+'RT (18)'!#REF!</f>
        <v>#REF!</v>
      </c>
      <c r="C872" s="274" t="e">
        <f>+'RT (18)'!#REF!</f>
        <v>#REF!</v>
      </c>
      <c r="D872" s="274" t="e">
        <f>+'RT (18)'!#REF!</f>
        <v>#REF!</v>
      </c>
    </row>
    <row r="873" spans="1:4" hidden="1">
      <c r="A873" s="274" t="e">
        <f>+'RT (18)'!#REF!</f>
        <v>#REF!</v>
      </c>
      <c r="B873" s="274" t="e">
        <f>+'RT (18)'!#REF!</f>
        <v>#REF!</v>
      </c>
      <c r="C873" s="274" t="e">
        <f>+'RT (18)'!#REF!</f>
        <v>#REF!</v>
      </c>
      <c r="D873" s="274" t="e">
        <f>+'RT (18)'!#REF!</f>
        <v>#REF!</v>
      </c>
    </row>
    <row r="874" spans="1:4" hidden="1">
      <c r="A874" s="274" t="e">
        <f>+'RT (18)'!#REF!</f>
        <v>#REF!</v>
      </c>
      <c r="B874" s="274" t="e">
        <f>+'RT (18)'!#REF!</f>
        <v>#REF!</v>
      </c>
      <c r="C874" s="274" t="e">
        <f>+'RT (18)'!#REF!</f>
        <v>#REF!</v>
      </c>
      <c r="D874" s="274" t="e">
        <f>+'RT (18)'!#REF!</f>
        <v>#REF!</v>
      </c>
    </row>
    <row r="875" spans="1:4" hidden="1">
      <c r="A875" s="274" t="e">
        <f>+'RT (18)'!#REF!</f>
        <v>#REF!</v>
      </c>
      <c r="B875" s="274" t="e">
        <f>+'RT (18)'!#REF!</f>
        <v>#REF!</v>
      </c>
      <c r="C875" s="274" t="e">
        <f>+'RT (18)'!#REF!</f>
        <v>#REF!</v>
      </c>
      <c r="D875" s="274" t="e">
        <f>+'RT (18)'!#REF!</f>
        <v>#REF!</v>
      </c>
    </row>
    <row r="876" spans="1:4" hidden="1">
      <c r="A876" s="274" t="e">
        <f>+'RT (18)'!#REF!</f>
        <v>#REF!</v>
      </c>
      <c r="B876" s="274" t="e">
        <f>+'RT (18)'!#REF!</f>
        <v>#REF!</v>
      </c>
      <c r="C876" s="274" t="e">
        <f>+'RT (18)'!#REF!</f>
        <v>#REF!</v>
      </c>
      <c r="D876" s="274" t="e">
        <f>+'RT (18)'!#REF!</f>
        <v>#REF!</v>
      </c>
    </row>
    <row r="877" spans="1:4" hidden="1">
      <c r="A877" s="274" t="e">
        <f>+'RT (18)'!#REF!</f>
        <v>#REF!</v>
      </c>
      <c r="B877" s="274" t="e">
        <f>+'RT (18)'!#REF!</f>
        <v>#REF!</v>
      </c>
      <c r="C877" s="274" t="e">
        <f>+'RT (18)'!#REF!</f>
        <v>#REF!</v>
      </c>
      <c r="D877" s="274" t="e">
        <f>+'RT (18)'!#REF!</f>
        <v>#REF!</v>
      </c>
    </row>
    <row r="878" spans="1:4" hidden="1">
      <c r="A878" s="274" t="e">
        <f>+'RT (18)'!#REF!</f>
        <v>#REF!</v>
      </c>
      <c r="B878" s="274" t="e">
        <f>+'RT (18)'!#REF!</f>
        <v>#REF!</v>
      </c>
      <c r="C878" s="274" t="e">
        <f>+'RT (18)'!#REF!</f>
        <v>#REF!</v>
      </c>
      <c r="D878" s="274" t="e">
        <f>+'RT (18)'!#REF!</f>
        <v>#REF!</v>
      </c>
    </row>
    <row r="879" spans="1:4" hidden="1">
      <c r="A879" s="274" t="e">
        <f>+'RT (18)'!#REF!</f>
        <v>#REF!</v>
      </c>
      <c r="B879" s="274" t="e">
        <f>+'RT (18)'!#REF!</f>
        <v>#REF!</v>
      </c>
      <c r="C879" s="274" t="e">
        <f>+'RT (18)'!#REF!</f>
        <v>#REF!</v>
      </c>
      <c r="D879" s="274" t="e">
        <f>+'RT (18)'!#REF!</f>
        <v>#REF!</v>
      </c>
    </row>
    <row r="880" spans="1:4" hidden="1">
      <c r="A880" s="274" t="e">
        <f>+'RT (18)'!#REF!</f>
        <v>#REF!</v>
      </c>
      <c r="B880" s="274" t="e">
        <f>+'RT (18)'!#REF!</f>
        <v>#REF!</v>
      </c>
      <c r="C880" s="274" t="e">
        <f>+'RT (18)'!#REF!</f>
        <v>#REF!</v>
      </c>
      <c r="D880" s="274" t="e">
        <f>+'RT (18)'!#REF!</f>
        <v>#REF!</v>
      </c>
    </row>
    <row r="881" spans="1:4" hidden="1">
      <c r="A881" s="274" t="e">
        <f>+'RT (18)'!#REF!</f>
        <v>#REF!</v>
      </c>
      <c r="B881" s="274" t="e">
        <f>+'RT (18)'!#REF!</f>
        <v>#REF!</v>
      </c>
      <c r="C881" s="274" t="e">
        <f>+'RT (18)'!#REF!</f>
        <v>#REF!</v>
      </c>
      <c r="D881" s="274" t="e">
        <f>+'RT (18)'!#REF!</f>
        <v>#REF!</v>
      </c>
    </row>
    <row r="882" spans="1:4" hidden="1">
      <c r="A882" s="274" t="e">
        <f>+'RT (18)'!#REF!</f>
        <v>#REF!</v>
      </c>
      <c r="B882" s="274" t="e">
        <f>+'RT (18)'!#REF!</f>
        <v>#REF!</v>
      </c>
      <c r="C882" s="274" t="e">
        <f>+'RT (18)'!#REF!</f>
        <v>#REF!</v>
      </c>
      <c r="D882" s="274" t="e">
        <f>+'RT (18)'!#REF!</f>
        <v>#REF!</v>
      </c>
    </row>
    <row r="883" spans="1:4" hidden="1">
      <c r="A883" s="274" t="e">
        <f>+'RT (18)'!#REF!</f>
        <v>#REF!</v>
      </c>
      <c r="B883" s="274" t="e">
        <f>+'RT (18)'!#REF!</f>
        <v>#REF!</v>
      </c>
      <c r="C883" s="274" t="e">
        <f>+'RT (18)'!#REF!</f>
        <v>#REF!</v>
      </c>
      <c r="D883" s="274" t="e">
        <f>+'RT (18)'!#REF!</f>
        <v>#REF!</v>
      </c>
    </row>
    <row r="884" spans="1:4" hidden="1">
      <c r="A884" s="274" t="e">
        <f>+'RT (18)'!#REF!</f>
        <v>#REF!</v>
      </c>
      <c r="B884" s="274" t="e">
        <f>+'RT (18)'!#REF!</f>
        <v>#REF!</v>
      </c>
      <c r="C884" s="274" t="e">
        <f>+'RT (18)'!#REF!</f>
        <v>#REF!</v>
      </c>
      <c r="D884" s="274" t="e">
        <f>+'RT (18)'!#REF!</f>
        <v>#REF!</v>
      </c>
    </row>
    <row r="885" spans="1:4" hidden="1">
      <c r="A885" s="274" t="e">
        <f>+'RT (18)'!#REF!</f>
        <v>#REF!</v>
      </c>
      <c r="B885" s="274" t="e">
        <f>+'RT (18)'!#REF!</f>
        <v>#REF!</v>
      </c>
      <c r="C885" s="274" t="e">
        <f>+'RT (18)'!#REF!</f>
        <v>#REF!</v>
      </c>
      <c r="D885" s="274" t="e">
        <f>+'RT (18)'!#REF!</f>
        <v>#REF!</v>
      </c>
    </row>
    <row r="886" spans="1:4" hidden="1">
      <c r="A886" s="274" t="e">
        <f>+'RT (18)'!#REF!</f>
        <v>#REF!</v>
      </c>
      <c r="B886" s="274" t="e">
        <f>+'RT (18)'!#REF!</f>
        <v>#REF!</v>
      </c>
      <c r="C886" s="274" t="e">
        <f>+'RT (18)'!#REF!</f>
        <v>#REF!</v>
      </c>
      <c r="D886" s="274" t="e">
        <f>+'RT (18)'!#REF!</f>
        <v>#REF!</v>
      </c>
    </row>
    <row r="887" spans="1:4" hidden="1">
      <c r="A887" s="274" t="e">
        <f>+'RT (18)'!#REF!</f>
        <v>#REF!</v>
      </c>
      <c r="B887" s="274" t="e">
        <f>+'RT (18)'!#REF!</f>
        <v>#REF!</v>
      </c>
      <c r="C887" s="274" t="e">
        <f>+'RT (18)'!#REF!</f>
        <v>#REF!</v>
      </c>
      <c r="D887" s="274" t="e">
        <f>+'RT (18)'!#REF!</f>
        <v>#REF!</v>
      </c>
    </row>
    <row r="888" spans="1:4" hidden="1">
      <c r="A888" s="274" t="e">
        <f>+'RT (18)'!#REF!</f>
        <v>#REF!</v>
      </c>
      <c r="B888" s="274" t="e">
        <f>+'RT (18)'!#REF!</f>
        <v>#REF!</v>
      </c>
      <c r="C888" s="274" t="e">
        <f>+'RT (18)'!#REF!</f>
        <v>#REF!</v>
      </c>
      <c r="D888" s="274" t="e">
        <f>+'RT (18)'!#REF!</f>
        <v>#REF!</v>
      </c>
    </row>
    <row r="889" spans="1:4" hidden="1">
      <c r="A889" s="274" t="e">
        <f>+'RT (18)'!#REF!</f>
        <v>#REF!</v>
      </c>
      <c r="B889" s="274" t="e">
        <f>+'RT (18)'!#REF!</f>
        <v>#REF!</v>
      </c>
      <c r="C889" s="274" t="e">
        <f>+'RT (18)'!#REF!</f>
        <v>#REF!</v>
      </c>
      <c r="D889" s="274" t="e">
        <f>+'RT (18)'!#REF!</f>
        <v>#REF!</v>
      </c>
    </row>
    <row r="890" spans="1:4" hidden="1">
      <c r="A890" s="274" t="e">
        <f>+'RT (18)'!#REF!</f>
        <v>#REF!</v>
      </c>
      <c r="B890" s="274" t="e">
        <f>+'RT (18)'!#REF!</f>
        <v>#REF!</v>
      </c>
      <c r="C890" s="274" t="e">
        <f>+'RT (18)'!#REF!</f>
        <v>#REF!</v>
      </c>
      <c r="D890" s="274" t="e">
        <f>+'RT (18)'!#REF!</f>
        <v>#REF!</v>
      </c>
    </row>
    <row r="891" spans="1:4" hidden="1">
      <c r="A891" s="274" t="e">
        <f>+'RT (18)'!#REF!</f>
        <v>#REF!</v>
      </c>
      <c r="B891" s="274" t="e">
        <f>+'RT (18)'!#REF!</f>
        <v>#REF!</v>
      </c>
      <c r="C891" s="274" t="e">
        <f>+'RT (18)'!#REF!</f>
        <v>#REF!</v>
      </c>
      <c r="D891" s="274" t="e">
        <f>+'RT (18)'!#REF!</f>
        <v>#REF!</v>
      </c>
    </row>
    <row r="892" spans="1:4" hidden="1">
      <c r="A892" s="274" t="e">
        <f>+'RT (18)'!#REF!</f>
        <v>#REF!</v>
      </c>
      <c r="B892" s="274" t="e">
        <f>+'RT (18)'!#REF!</f>
        <v>#REF!</v>
      </c>
      <c r="C892" s="274" t="e">
        <f>+'RT (18)'!#REF!</f>
        <v>#REF!</v>
      </c>
      <c r="D892" s="274" t="e">
        <f>+'RT (18)'!#REF!</f>
        <v>#REF!</v>
      </c>
    </row>
    <row r="893" spans="1:4" hidden="1">
      <c r="A893" s="274" t="e">
        <f>+'RT (18)'!#REF!</f>
        <v>#REF!</v>
      </c>
      <c r="B893" s="274" t="e">
        <f>+'RT (18)'!#REF!</f>
        <v>#REF!</v>
      </c>
      <c r="C893" s="274" t="e">
        <f>+'RT (18)'!#REF!</f>
        <v>#REF!</v>
      </c>
      <c r="D893" s="274" t="e">
        <f>+'RT (18)'!#REF!</f>
        <v>#REF!</v>
      </c>
    </row>
    <row r="894" spans="1:4" hidden="1">
      <c r="A894" s="274" t="e">
        <f>+'RT (18)'!#REF!</f>
        <v>#REF!</v>
      </c>
      <c r="B894" s="274" t="e">
        <f>+'RT (18)'!#REF!</f>
        <v>#REF!</v>
      </c>
      <c r="C894" s="274" t="e">
        <f>+'RT (18)'!#REF!</f>
        <v>#REF!</v>
      </c>
      <c r="D894" s="274" t="e">
        <f>+'RT (18)'!#REF!</f>
        <v>#REF!</v>
      </c>
    </row>
    <row r="895" spans="1:4" hidden="1">
      <c r="A895" s="274" t="e">
        <f>+'RT (18)'!#REF!</f>
        <v>#REF!</v>
      </c>
      <c r="B895" s="274" t="e">
        <f>+'RT (18)'!#REF!</f>
        <v>#REF!</v>
      </c>
      <c r="C895" s="274" t="e">
        <f>+'RT (18)'!#REF!</f>
        <v>#REF!</v>
      </c>
      <c r="D895" s="274" t="e">
        <f>+'RT (18)'!#REF!</f>
        <v>#REF!</v>
      </c>
    </row>
    <row r="896" spans="1:4" hidden="1">
      <c r="A896" s="274" t="e">
        <f>+'RT (18)'!#REF!</f>
        <v>#REF!</v>
      </c>
      <c r="B896" s="274" t="e">
        <f>+'RT (18)'!#REF!</f>
        <v>#REF!</v>
      </c>
      <c r="C896" s="274" t="e">
        <f>+'RT (18)'!#REF!</f>
        <v>#REF!</v>
      </c>
      <c r="D896" s="274" t="e">
        <f>+'RT (18)'!#REF!</f>
        <v>#REF!</v>
      </c>
    </row>
    <row r="897" spans="1:4" hidden="1">
      <c r="A897" s="274" t="e">
        <f>+'RT (18)'!#REF!</f>
        <v>#REF!</v>
      </c>
      <c r="B897" s="274" t="e">
        <f>+'RT (18)'!#REF!</f>
        <v>#REF!</v>
      </c>
      <c r="C897" s="274" t="e">
        <f>+'RT (18)'!#REF!</f>
        <v>#REF!</v>
      </c>
      <c r="D897" s="274" t="e">
        <f>+'RT (18)'!#REF!</f>
        <v>#REF!</v>
      </c>
    </row>
    <row r="898" spans="1:4" hidden="1">
      <c r="A898" s="274" t="e">
        <f>+'RT (18)'!#REF!</f>
        <v>#REF!</v>
      </c>
      <c r="B898" s="274" t="e">
        <f>+'RT (18)'!#REF!</f>
        <v>#REF!</v>
      </c>
      <c r="C898" s="274" t="e">
        <f>+'RT (18)'!#REF!</f>
        <v>#REF!</v>
      </c>
      <c r="D898" s="274" t="e">
        <f>+'RT (18)'!#REF!</f>
        <v>#REF!</v>
      </c>
    </row>
    <row r="899" spans="1:4" hidden="1">
      <c r="A899" s="274" t="e">
        <f>+'RT (18)'!#REF!</f>
        <v>#REF!</v>
      </c>
      <c r="B899" s="274" t="e">
        <f>+'RT (18)'!#REF!</f>
        <v>#REF!</v>
      </c>
      <c r="C899" s="274" t="e">
        <f>+'RT (18)'!#REF!</f>
        <v>#REF!</v>
      </c>
      <c r="D899" s="274" t="e">
        <f>+'RT (18)'!#REF!</f>
        <v>#REF!</v>
      </c>
    </row>
    <row r="900" spans="1:4" hidden="1">
      <c r="A900" s="274" t="e">
        <f>+'RT (18)'!#REF!</f>
        <v>#REF!</v>
      </c>
      <c r="B900" s="274" t="e">
        <f>+'RT (18)'!#REF!</f>
        <v>#REF!</v>
      </c>
      <c r="C900" s="274" t="e">
        <f>+'RT (18)'!#REF!</f>
        <v>#REF!</v>
      </c>
      <c r="D900" s="274" t="e">
        <f>+'RT (18)'!#REF!</f>
        <v>#REF!</v>
      </c>
    </row>
    <row r="901" spans="1:4" hidden="1">
      <c r="A901" s="274" t="e">
        <f>+'RT (18)'!#REF!</f>
        <v>#REF!</v>
      </c>
      <c r="B901" s="274" t="e">
        <f>+'RT (18)'!#REF!</f>
        <v>#REF!</v>
      </c>
      <c r="C901" s="274" t="e">
        <f>+'RT (18)'!#REF!</f>
        <v>#REF!</v>
      </c>
      <c r="D901" s="274" t="e">
        <f>+'RT (18)'!#REF!</f>
        <v>#REF!</v>
      </c>
    </row>
    <row r="902" spans="1:4" hidden="1">
      <c r="A902" s="274" t="e">
        <f>+'RT (18)'!#REF!</f>
        <v>#REF!</v>
      </c>
      <c r="B902" s="274" t="e">
        <f>+'RT (18)'!#REF!</f>
        <v>#REF!</v>
      </c>
      <c r="C902" s="274" t="e">
        <f>+'RT (18)'!#REF!</f>
        <v>#REF!</v>
      </c>
      <c r="D902" s="274" t="e">
        <f>+'RT (18)'!#REF!</f>
        <v>#REF!</v>
      </c>
    </row>
    <row r="903" spans="1:4" hidden="1">
      <c r="A903" s="274" t="e">
        <f>+'RT (18)'!#REF!</f>
        <v>#REF!</v>
      </c>
      <c r="B903" s="274" t="e">
        <f>+'RT (18)'!#REF!</f>
        <v>#REF!</v>
      </c>
      <c r="C903" s="274" t="e">
        <f>+'RT (18)'!#REF!</f>
        <v>#REF!</v>
      </c>
      <c r="D903" s="274" t="e">
        <f>+'RT (18)'!#REF!</f>
        <v>#REF!</v>
      </c>
    </row>
    <row r="904" spans="1:4" hidden="1">
      <c r="A904" s="274" t="e">
        <f>+'RT (18)'!#REF!</f>
        <v>#REF!</v>
      </c>
      <c r="B904" s="274" t="e">
        <f>+'RT (18)'!#REF!</f>
        <v>#REF!</v>
      </c>
      <c r="C904" s="274" t="e">
        <f>+'RT (18)'!#REF!</f>
        <v>#REF!</v>
      </c>
      <c r="D904" s="274" t="e">
        <f>+'RT (18)'!#REF!</f>
        <v>#REF!</v>
      </c>
    </row>
    <row r="905" spans="1:4" hidden="1">
      <c r="A905" s="274" t="e">
        <f>+'RT (18)'!#REF!</f>
        <v>#REF!</v>
      </c>
      <c r="B905" s="274" t="e">
        <f>+'RT (18)'!#REF!</f>
        <v>#REF!</v>
      </c>
      <c r="C905" s="274" t="e">
        <f>+'RT (18)'!#REF!</f>
        <v>#REF!</v>
      </c>
      <c r="D905" s="274" t="e">
        <f>+'RT (18)'!#REF!</f>
        <v>#REF!</v>
      </c>
    </row>
    <row r="906" spans="1:4" hidden="1">
      <c r="A906" s="274" t="e">
        <f>+'RT (18)'!#REF!</f>
        <v>#REF!</v>
      </c>
      <c r="B906" s="274" t="e">
        <f>+'RT (18)'!#REF!</f>
        <v>#REF!</v>
      </c>
      <c r="C906" s="274" t="e">
        <f>+'RT (18)'!#REF!</f>
        <v>#REF!</v>
      </c>
      <c r="D906" s="274" t="e">
        <f>+'RT (18)'!#REF!</f>
        <v>#REF!</v>
      </c>
    </row>
    <row r="907" spans="1:4" hidden="1">
      <c r="A907" s="274" t="e">
        <f>+'RT (18)'!#REF!</f>
        <v>#REF!</v>
      </c>
      <c r="B907" s="274" t="e">
        <f>+'RT (18)'!#REF!</f>
        <v>#REF!</v>
      </c>
      <c r="C907" s="274" t="e">
        <f>+'RT (18)'!#REF!</f>
        <v>#REF!</v>
      </c>
      <c r="D907" s="274" t="e">
        <f>+'RT (18)'!#REF!</f>
        <v>#REF!</v>
      </c>
    </row>
    <row r="908" spans="1:4" hidden="1">
      <c r="A908" s="274" t="e">
        <f>+'RT (18)'!#REF!</f>
        <v>#REF!</v>
      </c>
      <c r="B908" s="274" t="e">
        <f>+'RT (18)'!#REF!</f>
        <v>#REF!</v>
      </c>
      <c r="C908" s="274" t="e">
        <f>+'RT (18)'!#REF!</f>
        <v>#REF!</v>
      </c>
      <c r="D908" s="274" t="e">
        <f>+'RT (18)'!#REF!</f>
        <v>#REF!</v>
      </c>
    </row>
    <row r="909" spans="1:4" hidden="1">
      <c r="A909" s="274" t="e">
        <f>+'RT (18)'!#REF!</f>
        <v>#REF!</v>
      </c>
      <c r="B909" s="274" t="e">
        <f>+'RT (18)'!#REF!</f>
        <v>#REF!</v>
      </c>
      <c r="C909" s="274" t="e">
        <f>+'RT (18)'!#REF!</f>
        <v>#REF!</v>
      </c>
      <c r="D909" s="274" t="e">
        <f>+'RT (18)'!#REF!</f>
        <v>#REF!</v>
      </c>
    </row>
    <row r="910" spans="1:4" hidden="1">
      <c r="A910" s="274" t="e">
        <f>+'RT (18)'!#REF!</f>
        <v>#REF!</v>
      </c>
      <c r="B910" s="274" t="e">
        <f>+'RT (18)'!#REF!</f>
        <v>#REF!</v>
      </c>
      <c r="C910" s="274" t="e">
        <f>+'RT (18)'!#REF!</f>
        <v>#REF!</v>
      </c>
      <c r="D910" s="274" t="e">
        <f>+'RT (18)'!#REF!</f>
        <v>#REF!</v>
      </c>
    </row>
    <row r="911" spans="1:4" hidden="1">
      <c r="A911" s="274" t="e">
        <f>+'RT (18)'!#REF!</f>
        <v>#REF!</v>
      </c>
      <c r="B911" s="274" t="e">
        <f>+'RT (18)'!#REF!</f>
        <v>#REF!</v>
      </c>
      <c r="C911" s="274" t="e">
        <f>+'RT (18)'!#REF!</f>
        <v>#REF!</v>
      </c>
      <c r="D911" s="274" t="e">
        <f>+'RT (18)'!#REF!</f>
        <v>#REF!</v>
      </c>
    </row>
    <row r="912" spans="1:4" hidden="1">
      <c r="A912" s="274" t="e">
        <f>+'RT (19)'!#REF!</f>
        <v>#REF!</v>
      </c>
      <c r="B912" s="274" t="e">
        <f>+'RT (19)'!#REF!</f>
        <v>#REF!</v>
      </c>
      <c r="C912" s="274" t="e">
        <f>+'RT (19)'!#REF!</f>
        <v>#REF!</v>
      </c>
      <c r="D912" s="274" t="e">
        <f>+'RT (19)'!#REF!</f>
        <v>#REF!</v>
      </c>
    </row>
    <row r="913" spans="1:4" hidden="1">
      <c r="A913" s="274" t="e">
        <f>+'RT (19)'!#REF!</f>
        <v>#REF!</v>
      </c>
      <c r="B913" s="274" t="e">
        <f>+'RT (19)'!#REF!</f>
        <v>#REF!</v>
      </c>
      <c r="C913" s="274" t="e">
        <f>+'RT (19)'!#REF!</f>
        <v>#REF!</v>
      </c>
      <c r="D913" s="274" t="e">
        <f>+'RT (19)'!#REF!</f>
        <v>#REF!</v>
      </c>
    </row>
    <row r="914" spans="1:4" hidden="1">
      <c r="A914" s="274" t="e">
        <f>+'RT (19)'!#REF!</f>
        <v>#REF!</v>
      </c>
      <c r="B914" s="274" t="e">
        <f>+'RT (19)'!#REF!</f>
        <v>#REF!</v>
      </c>
      <c r="C914" s="274" t="e">
        <f>+'RT (19)'!#REF!</f>
        <v>#REF!</v>
      </c>
      <c r="D914" s="274" t="e">
        <f>+'RT (19)'!#REF!</f>
        <v>#REF!</v>
      </c>
    </row>
    <row r="915" spans="1:4" hidden="1">
      <c r="A915" s="274" t="e">
        <f>+'RT (19)'!#REF!</f>
        <v>#REF!</v>
      </c>
      <c r="B915" s="274" t="e">
        <f>+'RT (19)'!#REF!</f>
        <v>#REF!</v>
      </c>
      <c r="C915" s="274" t="e">
        <f>+'RT (19)'!#REF!</f>
        <v>#REF!</v>
      </c>
      <c r="D915" s="274" t="e">
        <f>+'RT (19)'!#REF!</f>
        <v>#REF!</v>
      </c>
    </row>
    <row r="916" spans="1:4" hidden="1">
      <c r="A916" s="274" t="e">
        <f>+'RT (19)'!#REF!</f>
        <v>#REF!</v>
      </c>
      <c r="B916" s="274" t="e">
        <f>+'RT (19)'!#REF!</f>
        <v>#REF!</v>
      </c>
      <c r="C916" s="274" t="e">
        <f>+'RT (19)'!#REF!</f>
        <v>#REF!</v>
      </c>
      <c r="D916" s="274" t="e">
        <f>+'RT (19)'!#REF!</f>
        <v>#REF!</v>
      </c>
    </row>
    <row r="917" spans="1:4" hidden="1">
      <c r="A917" s="274" t="e">
        <f>+'RT (19)'!#REF!</f>
        <v>#REF!</v>
      </c>
      <c r="B917" s="274" t="e">
        <f>+'RT (19)'!#REF!</f>
        <v>#REF!</v>
      </c>
      <c r="C917" s="274" t="e">
        <f>+'RT (19)'!#REF!</f>
        <v>#REF!</v>
      </c>
      <c r="D917" s="274" t="e">
        <f>+'RT (19)'!#REF!</f>
        <v>#REF!</v>
      </c>
    </row>
    <row r="918" spans="1:4" hidden="1">
      <c r="A918" s="274" t="e">
        <f>+'RT (19)'!#REF!</f>
        <v>#REF!</v>
      </c>
      <c r="B918" s="274" t="e">
        <f>+'RT (19)'!#REF!</f>
        <v>#REF!</v>
      </c>
      <c r="C918" s="274" t="e">
        <f>+'RT (19)'!#REF!</f>
        <v>#REF!</v>
      </c>
      <c r="D918" s="274" t="e">
        <f>+'RT (19)'!#REF!</f>
        <v>#REF!</v>
      </c>
    </row>
    <row r="919" spans="1:4" hidden="1">
      <c r="A919" s="274" t="e">
        <f>+'RT (19)'!#REF!</f>
        <v>#REF!</v>
      </c>
      <c r="B919" s="274" t="e">
        <f>+'RT (19)'!#REF!</f>
        <v>#REF!</v>
      </c>
      <c r="C919" s="274" t="e">
        <f>+'RT (19)'!#REF!</f>
        <v>#REF!</v>
      </c>
      <c r="D919" s="274" t="e">
        <f>+'RT (19)'!#REF!</f>
        <v>#REF!</v>
      </c>
    </row>
    <row r="920" spans="1:4" hidden="1">
      <c r="A920" s="274" t="e">
        <f>+'RT (19)'!#REF!</f>
        <v>#REF!</v>
      </c>
      <c r="B920" s="274" t="e">
        <f>+'RT (19)'!#REF!</f>
        <v>#REF!</v>
      </c>
      <c r="C920" s="274" t="e">
        <f>+'RT (19)'!#REF!</f>
        <v>#REF!</v>
      </c>
      <c r="D920" s="274" t="e">
        <f>+'RT (19)'!#REF!</f>
        <v>#REF!</v>
      </c>
    </row>
    <row r="921" spans="1:4" hidden="1">
      <c r="A921" s="274" t="e">
        <f>+'RT (19)'!#REF!</f>
        <v>#REF!</v>
      </c>
      <c r="B921" s="274" t="e">
        <f>+'RT (19)'!#REF!</f>
        <v>#REF!</v>
      </c>
      <c r="C921" s="274" t="e">
        <f>+'RT (19)'!#REF!</f>
        <v>#REF!</v>
      </c>
      <c r="D921" s="274" t="e">
        <f>+'RT (19)'!#REF!</f>
        <v>#REF!</v>
      </c>
    </row>
    <row r="922" spans="1:4" hidden="1">
      <c r="A922" s="274" t="e">
        <f>+'RT (19)'!#REF!</f>
        <v>#REF!</v>
      </c>
      <c r="B922" s="274" t="e">
        <f>+'RT (19)'!#REF!</f>
        <v>#REF!</v>
      </c>
      <c r="C922" s="274" t="e">
        <f>+'RT (19)'!#REF!</f>
        <v>#REF!</v>
      </c>
      <c r="D922" s="274" t="e">
        <f>+'RT (19)'!#REF!</f>
        <v>#REF!</v>
      </c>
    </row>
    <row r="923" spans="1:4" hidden="1">
      <c r="A923" s="274" t="e">
        <f>+'RT (19)'!#REF!</f>
        <v>#REF!</v>
      </c>
      <c r="B923" s="274" t="e">
        <f>+'RT (19)'!#REF!</f>
        <v>#REF!</v>
      </c>
      <c r="C923" s="274" t="e">
        <f>+'RT (19)'!#REF!</f>
        <v>#REF!</v>
      </c>
      <c r="D923" s="274" t="e">
        <f>+'RT (19)'!#REF!</f>
        <v>#REF!</v>
      </c>
    </row>
    <row r="924" spans="1:4" hidden="1">
      <c r="A924" s="274" t="e">
        <f>+'RT (19)'!#REF!</f>
        <v>#REF!</v>
      </c>
      <c r="B924" s="274" t="e">
        <f>+'RT (19)'!#REF!</f>
        <v>#REF!</v>
      </c>
      <c r="C924" s="274" t="e">
        <f>+'RT (19)'!#REF!</f>
        <v>#REF!</v>
      </c>
      <c r="D924" s="274" t="e">
        <f>+'RT (19)'!#REF!</f>
        <v>#REF!</v>
      </c>
    </row>
    <row r="925" spans="1:4" hidden="1">
      <c r="A925" s="274" t="e">
        <f>+'RT (19)'!#REF!</f>
        <v>#REF!</v>
      </c>
      <c r="B925" s="274" t="e">
        <f>+'RT (19)'!#REF!</f>
        <v>#REF!</v>
      </c>
      <c r="C925" s="274" t="e">
        <f>+'RT (19)'!#REF!</f>
        <v>#REF!</v>
      </c>
      <c r="D925" s="274" t="e">
        <f>+'RT (19)'!#REF!</f>
        <v>#REF!</v>
      </c>
    </row>
    <row r="926" spans="1:4" hidden="1">
      <c r="A926" s="274" t="e">
        <f>+'RT (19)'!#REF!</f>
        <v>#REF!</v>
      </c>
      <c r="B926" s="274" t="e">
        <f>+'RT (19)'!#REF!</f>
        <v>#REF!</v>
      </c>
      <c r="C926" s="274" t="e">
        <f>+'RT (19)'!#REF!</f>
        <v>#REF!</v>
      </c>
      <c r="D926" s="274" t="e">
        <f>+'RT (19)'!#REF!</f>
        <v>#REF!</v>
      </c>
    </row>
    <row r="927" spans="1:4" hidden="1">
      <c r="A927" s="274" t="e">
        <f>+'RT (19)'!#REF!</f>
        <v>#REF!</v>
      </c>
      <c r="B927" s="274" t="e">
        <f>+'RT (19)'!#REF!</f>
        <v>#REF!</v>
      </c>
      <c r="C927" s="274" t="e">
        <f>+'RT (19)'!#REF!</f>
        <v>#REF!</v>
      </c>
      <c r="D927" s="274" t="e">
        <f>+'RT (19)'!#REF!</f>
        <v>#REF!</v>
      </c>
    </row>
    <row r="928" spans="1:4" hidden="1">
      <c r="A928" s="274" t="e">
        <f>+'RT (19)'!#REF!</f>
        <v>#REF!</v>
      </c>
      <c r="B928" s="274" t="e">
        <f>+'RT (19)'!#REF!</f>
        <v>#REF!</v>
      </c>
      <c r="C928" s="274" t="e">
        <f>+'RT (19)'!#REF!</f>
        <v>#REF!</v>
      </c>
      <c r="D928" s="274" t="e">
        <f>+'RT (19)'!#REF!</f>
        <v>#REF!</v>
      </c>
    </row>
    <row r="929" spans="1:4" hidden="1">
      <c r="A929" s="274" t="e">
        <f>+'RT (19)'!#REF!</f>
        <v>#REF!</v>
      </c>
      <c r="B929" s="274" t="e">
        <f>+'RT (19)'!#REF!</f>
        <v>#REF!</v>
      </c>
      <c r="C929" s="274" t="e">
        <f>+'RT (19)'!#REF!</f>
        <v>#REF!</v>
      </c>
      <c r="D929" s="274" t="e">
        <f>+'RT (19)'!#REF!</f>
        <v>#REF!</v>
      </c>
    </row>
    <row r="930" spans="1:4" hidden="1">
      <c r="A930" s="274" t="e">
        <f>+'RT (19)'!#REF!</f>
        <v>#REF!</v>
      </c>
      <c r="B930" s="274" t="e">
        <f>+'RT (19)'!#REF!</f>
        <v>#REF!</v>
      </c>
      <c r="C930" s="274" t="e">
        <f>+'RT (19)'!#REF!</f>
        <v>#REF!</v>
      </c>
      <c r="D930" s="274" t="e">
        <f>+'RT (19)'!#REF!</f>
        <v>#REF!</v>
      </c>
    </row>
    <row r="931" spans="1:4" hidden="1">
      <c r="A931" s="274" t="e">
        <f>+'RT (19)'!#REF!</f>
        <v>#REF!</v>
      </c>
      <c r="B931" s="274" t="e">
        <f>+'RT (19)'!#REF!</f>
        <v>#REF!</v>
      </c>
      <c r="C931" s="274" t="e">
        <f>+'RT (19)'!#REF!</f>
        <v>#REF!</v>
      </c>
      <c r="D931" s="274" t="e">
        <f>+'RT (19)'!#REF!</f>
        <v>#REF!</v>
      </c>
    </row>
    <row r="932" spans="1:4" hidden="1">
      <c r="A932" s="274" t="e">
        <f>+'RT (19)'!#REF!</f>
        <v>#REF!</v>
      </c>
      <c r="B932" s="274" t="e">
        <f>+'RT (19)'!#REF!</f>
        <v>#REF!</v>
      </c>
      <c r="C932" s="274" t="e">
        <f>+'RT (19)'!#REF!</f>
        <v>#REF!</v>
      </c>
      <c r="D932" s="274" t="e">
        <f>+'RT (19)'!#REF!</f>
        <v>#REF!</v>
      </c>
    </row>
    <row r="933" spans="1:4" hidden="1">
      <c r="A933" s="274" t="e">
        <f>+'RT (19)'!#REF!</f>
        <v>#REF!</v>
      </c>
      <c r="B933" s="274" t="e">
        <f>+'RT (19)'!#REF!</f>
        <v>#REF!</v>
      </c>
      <c r="C933" s="274" t="e">
        <f>+'RT (19)'!#REF!</f>
        <v>#REF!</v>
      </c>
      <c r="D933" s="274" t="e">
        <f>+'RT (19)'!#REF!</f>
        <v>#REF!</v>
      </c>
    </row>
    <row r="934" spans="1:4" hidden="1">
      <c r="A934" s="274" t="e">
        <f>+'RT (19)'!#REF!</f>
        <v>#REF!</v>
      </c>
      <c r="B934" s="274" t="e">
        <f>+'RT (19)'!#REF!</f>
        <v>#REF!</v>
      </c>
      <c r="C934" s="274" t="e">
        <f>+'RT (19)'!#REF!</f>
        <v>#REF!</v>
      </c>
      <c r="D934" s="274" t="e">
        <f>+'RT (19)'!#REF!</f>
        <v>#REF!</v>
      </c>
    </row>
    <row r="935" spans="1:4" hidden="1">
      <c r="A935" s="274" t="e">
        <f>+'RT (19)'!#REF!</f>
        <v>#REF!</v>
      </c>
      <c r="B935" s="274" t="e">
        <f>+'RT (19)'!#REF!</f>
        <v>#REF!</v>
      </c>
      <c r="C935" s="274" t="e">
        <f>+'RT (19)'!#REF!</f>
        <v>#REF!</v>
      </c>
      <c r="D935" s="274" t="e">
        <f>+'RT (19)'!#REF!</f>
        <v>#REF!</v>
      </c>
    </row>
    <row r="936" spans="1:4" hidden="1">
      <c r="A936" s="274" t="e">
        <f>+'RT (19)'!#REF!</f>
        <v>#REF!</v>
      </c>
      <c r="B936" s="274" t="e">
        <f>+'RT (19)'!#REF!</f>
        <v>#REF!</v>
      </c>
      <c r="C936" s="274" t="e">
        <f>+'RT (19)'!#REF!</f>
        <v>#REF!</v>
      </c>
      <c r="D936" s="274" t="e">
        <f>+'RT (19)'!#REF!</f>
        <v>#REF!</v>
      </c>
    </row>
    <row r="937" spans="1:4" hidden="1">
      <c r="A937" s="274" t="e">
        <f>+'RT (19)'!#REF!</f>
        <v>#REF!</v>
      </c>
      <c r="B937" s="274" t="e">
        <f>+'RT (19)'!#REF!</f>
        <v>#REF!</v>
      </c>
      <c r="C937" s="274" t="e">
        <f>+'RT (19)'!#REF!</f>
        <v>#REF!</v>
      </c>
      <c r="D937" s="274" t="e">
        <f>+'RT (19)'!#REF!</f>
        <v>#REF!</v>
      </c>
    </row>
    <row r="938" spans="1:4" hidden="1">
      <c r="A938" s="274" t="e">
        <f>+'RT (19)'!#REF!</f>
        <v>#REF!</v>
      </c>
      <c r="B938" s="274" t="e">
        <f>+'RT (19)'!#REF!</f>
        <v>#REF!</v>
      </c>
      <c r="C938" s="274" t="e">
        <f>+'RT (19)'!#REF!</f>
        <v>#REF!</v>
      </c>
      <c r="D938" s="274" t="e">
        <f>+'RT (19)'!#REF!</f>
        <v>#REF!</v>
      </c>
    </row>
    <row r="939" spans="1:4" hidden="1">
      <c r="A939" s="274" t="e">
        <f>+'RT (19)'!#REF!</f>
        <v>#REF!</v>
      </c>
      <c r="B939" s="274" t="e">
        <f>+'RT (19)'!#REF!</f>
        <v>#REF!</v>
      </c>
      <c r="C939" s="274" t="e">
        <f>+'RT (19)'!#REF!</f>
        <v>#REF!</v>
      </c>
      <c r="D939" s="274" t="e">
        <f>+'RT (19)'!#REF!</f>
        <v>#REF!</v>
      </c>
    </row>
    <row r="940" spans="1:4" hidden="1">
      <c r="A940" s="274" t="e">
        <f>+'RT (19)'!#REF!</f>
        <v>#REF!</v>
      </c>
      <c r="B940" s="274" t="e">
        <f>+'RT (19)'!#REF!</f>
        <v>#REF!</v>
      </c>
      <c r="C940" s="274" t="e">
        <f>+'RT (19)'!#REF!</f>
        <v>#REF!</v>
      </c>
      <c r="D940" s="274" t="e">
        <f>+'RT (19)'!#REF!</f>
        <v>#REF!</v>
      </c>
    </row>
    <row r="941" spans="1:4" hidden="1">
      <c r="A941" s="274" t="e">
        <f>+'RT (19)'!#REF!</f>
        <v>#REF!</v>
      </c>
      <c r="B941" s="274" t="e">
        <f>+'RT (19)'!#REF!</f>
        <v>#REF!</v>
      </c>
      <c r="C941" s="274" t="e">
        <f>+'RT (19)'!#REF!</f>
        <v>#REF!</v>
      </c>
      <c r="D941" s="274" t="e">
        <f>+'RT (19)'!#REF!</f>
        <v>#REF!</v>
      </c>
    </row>
    <row r="942" spans="1:4" hidden="1">
      <c r="A942" s="274" t="e">
        <f>+'RT (19)'!#REF!</f>
        <v>#REF!</v>
      </c>
      <c r="B942" s="274" t="e">
        <f>+'RT (19)'!#REF!</f>
        <v>#REF!</v>
      </c>
      <c r="C942" s="274" t="e">
        <f>+'RT (19)'!#REF!</f>
        <v>#REF!</v>
      </c>
      <c r="D942" s="274" t="e">
        <f>+'RT (19)'!#REF!</f>
        <v>#REF!</v>
      </c>
    </row>
    <row r="943" spans="1:4" hidden="1">
      <c r="A943" s="274" t="e">
        <f>+'RT (19)'!#REF!</f>
        <v>#REF!</v>
      </c>
      <c r="B943" s="274" t="e">
        <f>+'RT (19)'!#REF!</f>
        <v>#REF!</v>
      </c>
      <c r="C943" s="274" t="e">
        <f>+'RT (19)'!#REF!</f>
        <v>#REF!</v>
      </c>
      <c r="D943" s="274" t="e">
        <f>+'RT (19)'!#REF!</f>
        <v>#REF!</v>
      </c>
    </row>
    <row r="944" spans="1:4" hidden="1">
      <c r="A944" s="274" t="e">
        <f>+'RT (19)'!#REF!</f>
        <v>#REF!</v>
      </c>
      <c r="B944" s="274" t="e">
        <f>+'RT (19)'!#REF!</f>
        <v>#REF!</v>
      </c>
      <c r="C944" s="274" t="e">
        <f>+'RT (19)'!#REF!</f>
        <v>#REF!</v>
      </c>
      <c r="D944" s="274" t="e">
        <f>+'RT (19)'!#REF!</f>
        <v>#REF!</v>
      </c>
    </row>
    <row r="945" spans="1:4" hidden="1">
      <c r="A945" s="274" t="e">
        <f>+'RT (19)'!#REF!</f>
        <v>#REF!</v>
      </c>
      <c r="B945" s="274" t="e">
        <f>+'RT (19)'!#REF!</f>
        <v>#REF!</v>
      </c>
      <c r="C945" s="274" t="e">
        <f>+'RT (19)'!#REF!</f>
        <v>#REF!</v>
      </c>
      <c r="D945" s="274" t="e">
        <f>+'RT (19)'!#REF!</f>
        <v>#REF!</v>
      </c>
    </row>
    <row r="946" spans="1:4" hidden="1">
      <c r="A946" s="274" t="e">
        <f>+'RT (19)'!#REF!</f>
        <v>#REF!</v>
      </c>
      <c r="B946" s="274" t="e">
        <f>+'RT (19)'!#REF!</f>
        <v>#REF!</v>
      </c>
      <c r="C946" s="274" t="e">
        <f>+'RT (19)'!#REF!</f>
        <v>#REF!</v>
      </c>
      <c r="D946" s="274" t="e">
        <f>+'RT (19)'!#REF!</f>
        <v>#REF!</v>
      </c>
    </row>
    <row r="947" spans="1:4" hidden="1">
      <c r="A947" s="274" t="e">
        <f>+'RT (19)'!#REF!</f>
        <v>#REF!</v>
      </c>
      <c r="B947" s="274" t="e">
        <f>+'RT (19)'!#REF!</f>
        <v>#REF!</v>
      </c>
      <c r="C947" s="274" t="e">
        <f>+'RT (19)'!#REF!</f>
        <v>#REF!</v>
      </c>
      <c r="D947" s="274" t="e">
        <f>+'RT (19)'!#REF!</f>
        <v>#REF!</v>
      </c>
    </row>
    <row r="948" spans="1:4" hidden="1">
      <c r="A948" s="274" t="e">
        <f>+'RT (19)'!#REF!</f>
        <v>#REF!</v>
      </c>
      <c r="B948" s="274" t="e">
        <f>+'RT (19)'!#REF!</f>
        <v>#REF!</v>
      </c>
      <c r="C948" s="274" t="e">
        <f>+'RT (19)'!#REF!</f>
        <v>#REF!</v>
      </c>
      <c r="D948" s="274" t="e">
        <f>+'RT (19)'!#REF!</f>
        <v>#REF!</v>
      </c>
    </row>
    <row r="949" spans="1:4" hidden="1">
      <c r="A949" s="274" t="e">
        <f>+'RT (19)'!#REF!</f>
        <v>#REF!</v>
      </c>
      <c r="B949" s="274" t="e">
        <f>+'RT (19)'!#REF!</f>
        <v>#REF!</v>
      </c>
      <c r="C949" s="274" t="e">
        <f>+'RT (19)'!#REF!</f>
        <v>#REF!</v>
      </c>
      <c r="D949" s="274" t="e">
        <f>+'RT (19)'!#REF!</f>
        <v>#REF!</v>
      </c>
    </row>
    <row r="950" spans="1:4" hidden="1">
      <c r="A950" s="274" t="e">
        <f>+'RT (19)'!#REF!</f>
        <v>#REF!</v>
      </c>
      <c r="B950" s="274" t="e">
        <f>+'RT (19)'!#REF!</f>
        <v>#REF!</v>
      </c>
      <c r="C950" s="274" t="e">
        <f>+'RT (19)'!#REF!</f>
        <v>#REF!</v>
      </c>
      <c r="D950" s="274" t="e">
        <f>+'RT (19)'!#REF!</f>
        <v>#REF!</v>
      </c>
    </row>
    <row r="951" spans="1:4" hidden="1">
      <c r="A951" s="274" t="e">
        <f>+'RT (19)'!#REF!</f>
        <v>#REF!</v>
      </c>
      <c r="B951" s="274" t="e">
        <f>+'RT (19)'!#REF!</f>
        <v>#REF!</v>
      </c>
      <c r="C951" s="274" t="e">
        <f>+'RT (19)'!#REF!</f>
        <v>#REF!</v>
      </c>
      <c r="D951" s="274" t="e">
        <f>+'RT (19)'!#REF!</f>
        <v>#REF!</v>
      </c>
    </row>
    <row r="952" spans="1:4" hidden="1">
      <c r="A952" s="274" t="e">
        <f>+'RT (19)'!#REF!</f>
        <v>#REF!</v>
      </c>
      <c r="B952" s="274" t="e">
        <f>+'RT (19)'!#REF!</f>
        <v>#REF!</v>
      </c>
      <c r="C952" s="274" t="e">
        <f>+'RT (19)'!#REF!</f>
        <v>#REF!</v>
      </c>
      <c r="D952" s="274" t="e">
        <f>+'RT (19)'!#REF!</f>
        <v>#REF!</v>
      </c>
    </row>
    <row r="953" spans="1:4" hidden="1">
      <c r="A953" s="274" t="e">
        <f>+'RT (19)'!#REF!</f>
        <v>#REF!</v>
      </c>
      <c r="B953" s="274" t="e">
        <f>+'RT (19)'!#REF!</f>
        <v>#REF!</v>
      </c>
      <c r="C953" s="274" t="e">
        <f>+'RT (19)'!#REF!</f>
        <v>#REF!</v>
      </c>
      <c r="D953" s="274" t="e">
        <f>+'RT (19)'!#REF!</f>
        <v>#REF!</v>
      </c>
    </row>
    <row r="954" spans="1:4" hidden="1">
      <c r="A954" s="274" t="e">
        <f>+'RT (19)'!#REF!</f>
        <v>#REF!</v>
      </c>
      <c r="B954" s="274" t="e">
        <f>+'RT (19)'!#REF!</f>
        <v>#REF!</v>
      </c>
      <c r="C954" s="274" t="e">
        <f>+'RT (19)'!#REF!</f>
        <v>#REF!</v>
      </c>
      <c r="D954" s="274" t="e">
        <f>+'RT (19)'!#REF!</f>
        <v>#REF!</v>
      </c>
    </row>
    <row r="955" spans="1:4" hidden="1">
      <c r="A955" s="274" t="e">
        <f>+'RT (19)'!#REF!</f>
        <v>#REF!</v>
      </c>
      <c r="B955" s="274" t="e">
        <f>+'RT (19)'!#REF!</f>
        <v>#REF!</v>
      </c>
      <c r="C955" s="274" t="e">
        <f>+'RT (19)'!#REF!</f>
        <v>#REF!</v>
      </c>
      <c r="D955" s="274" t="e">
        <f>+'RT (19)'!#REF!</f>
        <v>#REF!</v>
      </c>
    </row>
    <row r="956" spans="1:4" hidden="1">
      <c r="A956" s="274" t="e">
        <f>+'RT (19)'!#REF!</f>
        <v>#REF!</v>
      </c>
      <c r="B956" s="274" t="e">
        <f>+'RT (19)'!#REF!</f>
        <v>#REF!</v>
      </c>
      <c r="C956" s="274" t="e">
        <f>+'RT (19)'!#REF!</f>
        <v>#REF!</v>
      </c>
      <c r="D956" s="274" t="e">
        <f>+'RT (19)'!#REF!</f>
        <v>#REF!</v>
      </c>
    </row>
    <row r="957" spans="1:4" hidden="1">
      <c r="A957" s="274" t="e">
        <f>+'RT (19)'!#REF!</f>
        <v>#REF!</v>
      </c>
      <c r="B957" s="274" t="e">
        <f>+'RT (19)'!#REF!</f>
        <v>#REF!</v>
      </c>
      <c r="C957" s="274" t="e">
        <f>+'RT (19)'!#REF!</f>
        <v>#REF!</v>
      </c>
      <c r="D957" s="274" t="e">
        <f>+'RT (19)'!#REF!</f>
        <v>#REF!</v>
      </c>
    </row>
    <row r="958" spans="1:4" hidden="1">
      <c r="A958" s="274" t="e">
        <f>+'RT (19)'!#REF!</f>
        <v>#REF!</v>
      </c>
      <c r="B958" s="274" t="e">
        <f>+'RT (19)'!#REF!</f>
        <v>#REF!</v>
      </c>
      <c r="C958" s="274" t="e">
        <f>+'RT (19)'!#REF!</f>
        <v>#REF!</v>
      </c>
      <c r="D958" s="274" t="e">
        <f>+'RT (19)'!#REF!</f>
        <v>#REF!</v>
      </c>
    </row>
    <row r="959" spans="1:4" hidden="1">
      <c r="A959" s="274" t="e">
        <f>+'RT (19)'!#REF!</f>
        <v>#REF!</v>
      </c>
      <c r="B959" s="274" t="e">
        <f>+'RT (19)'!#REF!</f>
        <v>#REF!</v>
      </c>
      <c r="C959" s="274" t="e">
        <f>+'RT (19)'!#REF!</f>
        <v>#REF!</v>
      </c>
      <c r="D959" s="274" t="e">
        <f>+'RT (19)'!#REF!</f>
        <v>#REF!</v>
      </c>
    </row>
    <row r="960" spans="1:4" hidden="1">
      <c r="A960" s="274" t="e">
        <f>+'RT (19)'!#REF!</f>
        <v>#REF!</v>
      </c>
      <c r="B960" s="274" t="e">
        <f>+'RT (19)'!#REF!</f>
        <v>#REF!</v>
      </c>
      <c r="C960" s="274" t="e">
        <f>+'RT (19)'!#REF!</f>
        <v>#REF!</v>
      </c>
      <c r="D960" s="274" t="e">
        <f>+'RT (19)'!#REF!</f>
        <v>#REF!</v>
      </c>
    </row>
    <row r="961" spans="1:4" hidden="1">
      <c r="A961" s="274" t="e">
        <f>+'RT (19)'!#REF!</f>
        <v>#REF!</v>
      </c>
      <c r="B961" s="274" t="e">
        <f>+'RT (19)'!#REF!</f>
        <v>#REF!</v>
      </c>
      <c r="C961" s="274" t="e">
        <f>+'RT (19)'!#REF!</f>
        <v>#REF!</v>
      </c>
      <c r="D961" s="274" t="e">
        <f>+'RT (19)'!#REF!</f>
        <v>#REF!</v>
      </c>
    </row>
    <row r="962" spans="1:4" hidden="1">
      <c r="A962" s="274" t="e">
        <f>+'RT (19)'!#REF!</f>
        <v>#REF!</v>
      </c>
      <c r="B962" s="274" t="e">
        <f>+'RT (19)'!#REF!</f>
        <v>#REF!</v>
      </c>
      <c r="C962" s="274" t="e">
        <f>+'RT (19)'!#REF!</f>
        <v>#REF!</v>
      </c>
      <c r="D962" s="274" t="e">
        <f>+'RT (19)'!#REF!</f>
        <v>#REF!</v>
      </c>
    </row>
    <row r="963" spans="1:4" hidden="1">
      <c r="A963" s="274" t="e">
        <f>+'RT (19)'!#REF!</f>
        <v>#REF!</v>
      </c>
      <c r="B963" s="274" t="e">
        <f>+'RT (19)'!#REF!</f>
        <v>#REF!</v>
      </c>
      <c r="C963" s="274" t="e">
        <f>+'RT (19)'!#REF!</f>
        <v>#REF!</v>
      </c>
      <c r="D963" s="274" t="e">
        <f>+'RT (19)'!#REF!</f>
        <v>#REF!</v>
      </c>
    </row>
    <row r="964" spans="1:4" hidden="1">
      <c r="A964" s="274" t="e">
        <f>+'RT (19)'!#REF!</f>
        <v>#REF!</v>
      </c>
      <c r="B964" s="274" t="e">
        <f>+'RT (19)'!#REF!</f>
        <v>#REF!</v>
      </c>
      <c r="C964" s="274" t="e">
        <f>+'RT (19)'!#REF!</f>
        <v>#REF!</v>
      </c>
      <c r="D964" s="274" t="e">
        <f>+'RT (19)'!#REF!</f>
        <v>#REF!</v>
      </c>
    </row>
    <row r="965" spans="1:4" hidden="1">
      <c r="A965" s="274" t="e">
        <f>+'RT (19)'!#REF!</f>
        <v>#REF!</v>
      </c>
      <c r="B965" s="274" t="e">
        <f>+'RT (19)'!#REF!</f>
        <v>#REF!</v>
      </c>
      <c r="C965" s="274" t="e">
        <f>+'RT (19)'!#REF!</f>
        <v>#REF!</v>
      </c>
      <c r="D965" s="274" t="e">
        <f>+'RT (19)'!#REF!</f>
        <v>#REF!</v>
      </c>
    </row>
    <row r="966" spans="1:4" hidden="1">
      <c r="A966" s="274" t="e">
        <f>+'RT (19)'!#REF!</f>
        <v>#REF!</v>
      </c>
      <c r="B966" s="274" t="e">
        <f>+'RT (19)'!#REF!</f>
        <v>#REF!</v>
      </c>
      <c r="C966" s="274" t="e">
        <f>+'RT (19)'!#REF!</f>
        <v>#REF!</v>
      </c>
      <c r="D966" s="274" t="e">
        <f>+'RT (19)'!#REF!</f>
        <v>#REF!</v>
      </c>
    </row>
    <row r="967" spans="1:4" hidden="1">
      <c r="A967" s="274" t="e">
        <f>+'RT (19)'!#REF!</f>
        <v>#REF!</v>
      </c>
      <c r="B967" s="274" t="e">
        <f>+'RT (19)'!#REF!</f>
        <v>#REF!</v>
      </c>
      <c r="C967" s="274" t="e">
        <f>+'RT (19)'!#REF!</f>
        <v>#REF!</v>
      </c>
      <c r="D967" s="274" t="e">
        <f>+'RT (19)'!#REF!</f>
        <v>#REF!</v>
      </c>
    </row>
    <row r="968" spans="1:4" hidden="1">
      <c r="A968" s="274" t="e">
        <f>+'RT (20)'!#REF!</f>
        <v>#REF!</v>
      </c>
      <c r="B968" s="274" t="e">
        <f>+'RT (20)'!#REF!</f>
        <v>#REF!</v>
      </c>
      <c r="C968" s="274" t="e">
        <f>+'RT (20)'!#REF!</f>
        <v>#REF!</v>
      </c>
      <c r="D968" s="274" t="e">
        <f>+'RT (20)'!#REF!</f>
        <v>#REF!</v>
      </c>
    </row>
    <row r="969" spans="1:4" hidden="1">
      <c r="A969" s="274" t="e">
        <f>+'RT (20)'!#REF!</f>
        <v>#REF!</v>
      </c>
      <c r="B969" s="274" t="e">
        <f>+'RT (20)'!#REF!</f>
        <v>#REF!</v>
      </c>
      <c r="C969" s="274" t="e">
        <f>+'RT (20)'!#REF!</f>
        <v>#REF!</v>
      </c>
      <c r="D969" s="274" t="e">
        <f>+'RT (20)'!#REF!</f>
        <v>#REF!</v>
      </c>
    </row>
    <row r="970" spans="1:4" hidden="1">
      <c r="A970" s="274" t="e">
        <f>+'RT (20)'!#REF!</f>
        <v>#REF!</v>
      </c>
      <c r="B970" s="274" t="e">
        <f>+'RT (20)'!#REF!</f>
        <v>#REF!</v>
      </c>
      <c r="C970" s="274" t="e">
        <f>+'RT (20)'!#REF!</f>
        <v>#REF!</v>
      </c>
      <c r="D970" s="274" t="e">
        <f>+'RT (20)'!#REF!</f>
        <v>#REF!</v>
      </c>
    </row>
    <row r="971" spans="1:4" hidden="1">
      <c r="A971" s="274" t="e">
        <f>+'RT (20)'!#REF!</f>
        <v>#REF!</v>
      </c>
      <c r="B971" s="274" t="e">
        <f>+'RT (20)'!#REF!</f>
        <v>#REF!</v>
      </c>
      <c r="C971" s="274" t="e">
        <f>+'RT (20)'!#REF!</f>
        <v>#REF!</v>
      </c>
      <c r="D971" s="274" t="e">
        <f>+'RT (20)'!#REF!</f>
        <v>#REF!</v>
      </c>
    </row>
    <row r="972" spans="1:4" hidden="1">
      <c r="A972" s="274" t="e">
        <f>+'RT (20)'!#REF!</f>
        <v>#REF!</v>
      </c>
      <c r="B972" s="274" t="e">
        <f>+'RT (20)'!#REF!</f>
        <v>#REF!</v>
      </c>
      <c r="C972" s="274" t="e">
        <f>+'RT (20)'!#REF!</f>
        <v>#REF!</v>
      </c>
      <c r="D972" s="274" t="e">
        <f>+'RT (20)'!#REF!</f>
        <v>#REF!</v>
      </c>
    </row>
    <row r="973" spans="1:4" hidden="1">
      <c r="A973" s="274" t="e">
        <f>+'RT (20)'!#REF!</f>
        <v>#REF!</v>
      </c>
      <c r="B973" s="274" t="e">
        <f>+'RT (20)'!#REF!</f>
        <v>#REF!</v>
      </c>
      <c r="C973" s="274" t="e">
        <f>+'RT (20)'!#REF!</f>
        <v>#REF!</v>
      </c>
      <c r="D973" s="274" t="e">
        <f>+'RT (20)'!#REF!</f>
        <v>#REF!</v>
      </c>
    </row>
    <row r="974" spans="1:4" hidden="1">
      <c r="A974" s="274" t="e">
        <f>+'RT (20)'!#REF!</f>
        <v>#REF!</v>
      </c>
      <c r="B974" s="274" t="e">
        <f>+'RT (20)'!#REF!</f>
        <v>#REF!</v>
      </c>
      <c r="C974" s="274" t="e">
        <f>+'RT (20)'!#REF!</f>
        <v>#REF!</v>
      </c>
      <c r="D974" s="274" t="e">
        <f>+'RT (20)'!#REF!</f>
        <v>#REF!</v>
      </c>
    </row>
    <row r="975" spans="1:4" hidden="1">
      <c r="A975" s="274" t="e">
        <f>+'RT (20)'!#REF!</f>
        <v>#REF!</v>
      </c>
      <c r="B975" s="274" t="e">
        <f>+'RT (20)'!#REF!</f>
        <v>#REF!</v>
      </c>
      <c r="C975" s="274" t="e">
        <f>+'RT (20)'!#REF!</f>
        <v>#REF!</v>
      </c>
      <c r="D975" s="274" t="e">
        <f>+'RT (20)'!#REF!</f>
        <v>#REF!</v>
      </c>
    </row>
    <row r="976" spans="1:4" hidden="1">
      <c r="A976" s="274" t="e">
        <f>+'RT (20)'!#REF!</f>
        <v>#REF!</v>
      </c>
      <c r="B976" s="274" t="e">
        <f>+'RT (20)'!#REF!</f>
        <v>#REF!</v>
      </c>
      <c r="C976" s="274" t="e">
        <f>+'RT (20)'!#REF!</f>
        <v>#REF!</v>
      </c>
      <c r="D976" s="274" t="e">
        <f>+'RT (20)'!#REF!</f>
        <v>#REF!</v>
      </c>
    </row>
    <row r="977" spans="1:4" hidden="1">
      <c r="A977" s="274" t="e">
        <f>+'RT (20)'!#REF!</f>
        <v>#REF!</v>
      </c>
      <c r="B977" s="274" t="e">
        <f>+'RT (20)'!#REF!</f>
        <v>#REF!</v>
      </c>
      <c r="C977" s="274" t="e">
        <f>+'RT (20)'!#REF!</f>
        <v>#REF!</v>
      </c>
      <c r="D977" s="274" t="e">
        <f>+'RT (20)'!#REF!</f>
        <v>#REF!</v>
      </c>
    </row>
    <row r="978" spans="1:4" hidden="1">
      <c r="A978" s="274" t="e">
        <f>+'RT (20)'!#REF!</f>
        <v>#REF!</v>
      </c>
      <c r="B978" s="274" t="e">
        <f>+'RT (20)'!#REF!</f>
        <v>#REF!</v>
      </c>
      <c r="C978" s="274" t="e">
        <f>+'RT (20)'!#REF!</f>
        <v>#REF!</v>
      </c>
      <c r="D978" s="274" t="e">
        <f>+'RT (20)'!#REF!</f>
        <v>#REF!</v>
      </c>
    </row>
    <row r="979" spans="1:4" hidden="1">
      <c r="A979" s="274" t="e">
        <f>+'RT (20)'!#REF!</f>
        <v>#REF!</v>
      </c>
      <c r="B979" s="274" t="e">
        <f>+'RT (20)'!#REF!</f>
        <v>#REF!</v>
      </c>
      <c r="C979" s="274" t="e">
        <f>+'RT (20)'!#REF!</f>
        <v>#REF!</v>
      </c>
      <c r="D979" s="274" t="e">
        <f>+'RT (20)'!#REF!</f>
        <v>#REF!</v>
      </c>
    </row>
    <row r="980" spans="1:4" hidden="1">
      <c r="A980" s="274" t="e">
        <f>+'RT (20)'!#REF!</f>
        <v>#REF!</v>
      </c>
      <c r="B980" s="274" t="e">
        <f>+'RT (20)'!#REF!</f>
        <v>#REF!</v>
      </c>
      <c r="C980" s="274" t="e">
        <f>+'RT (20)'!#REF!</f>
        <v>#REF!</v>
      </c>
      <c r="D980" s="274" t="e">
        <f>+'RT (20)'!#REF!</f>
        <v>#REF!</v>
      </c>
    </row>
    <row r="981" spans="1:4" hidden="1">
      <c r="A981" s="274" t="e">
        <f>+'RT (20)'!#REF!</f>
        <v>#REF!</v>
      </c>
      <c r="B981" s="274" t="e">
        <f>+'RT (20)'!#REF!</f>
        <v>#REF!</v>
      </c>
      <c r="C981" s="274" t="e">
        <f>+'RT (20)'!#REF!</f>
        <v>#REF!</v>
      </c>
      <c r="D981" s="274" t="e">
        <f>+'RT (20)'!#REF!</f>
        <v>#REF!</v>
      </c>
    </row>
    <row r="982" spans="1:4" hidden="1">
      <c r="A982" s="274" t="e">
        <f>+'RT (20)'!#REF!</f>
        <v>#REF!</v>
      </c>
      <c r="B982" s="274" t="e">
        <f>+'RT (20)'!#REF!</f>
        <v>#REF!</v>
      </c>
      <c r="C982" s="274" t="e">
        <f>+'RT (20)'!#REF!</f>
        <v>#REF!</v>
      </c>
      <c r="D982" s="274" t="e">
        <f>+'RT (20)'!#REF!</f>
        <v>#REF!</v>
      </c>
    </row>
    <row r="983" spans="1:4" hidden="1">
      <c r="A983" s="274" t="e">
        <f>+'RT (20)'!#REF!</f>
        <v>#REF!</v>
      </c>
      <c r="B983" s="274" t="e">
        <f>+'RT (20)'!#REF!</f>
        <v>#REF!</v>
      </c>
      <c r="C983" s="274" t="e">
        <f>+'RT (20)'!#REF!</f>
        <v>#REF!</v>
      </c>
      <c r="D983" s="274" t="e">
        <f>+'RT (20)'!#REF!</f>
        <v>#REF!</v>
      </c>
    </row>
    <row r="984" spans="1:4" hidden="1">
      <c r="A984" s="274" t="e">
        <f>+'RT (20)'!#REF!</f>
        <v>#REF!</v>
      </c>
      <c r="B984" s="274" t="e">
        <f>+'RT (20)'!#REF!</f>
        <v>#REF!</v>
      </c>
      <c r="C984" s="274" t="e">
        <f>+'RT (20)'!#REF!</f>
        <v>#REF!</v>
      </c>
      <c r="D984" s="274" t="e">
        <f>+'RT (20)'!#REF!</f>
        <v>#REF!</v>
      </c>
    </row>
    <row r="985" spans="1:4" hidden="1">
      <c r="A985" s="274" t="e">
        <f>+'RT (20)'!#REF!</f>
        <v>#REF!</v>
      </c>
      <c r="B985" s="274" t="e">
        <f>+'RT (20)'!#REF!</f>
        <v>#REF!</v>
      </c>
      <c r="C985" s="274" t="e">
        <f>+'RT (20)'!#REF!</f>
        <v>#REF!</v>
      </c>
      <c r="D985" s="274" t="e">
        <f>+'RT (20)'!#REF!</f>
        <v>#REF!</v>
      </c>
    </row>
    <row r="986" spans="1:4" hidden="1">
      <c r="A986" s="274" t="e">
        <f>+'RT (20)'!#REF!</f>
        <v>#REF!</v>
      </c>
      <c r="B986" s="274" t="e">
        <f>+'RT (20)'!#REF!</f>
        <v>#REF!</v>
      </c>
      <c r="C986" s="274" t="e">
        <f>+'RT (20)'!#REF!</f>
        <v>#REF!</v>
      </c>
      <c r="D986" s="274" t="e">
        <f>+'RT (20)'!#REF!</f>
        <v>#REF!</v>
      </c>
    </row>
    <row r="987" spans="1:4" hidden="1">
      <c r="A987" s="274" t="e">
        <f>+'RT (20)'!#REF!</f>
        <v>#REF!</v>
      </c>
      <c r="B987" s="274" t="e">
        <f>+'RT (20)'!#REF!</f>
        <v>#REF!</v>
      </c>
      <c r="C987" s="274" t="e">
        <f>+'RT (20)'!#REF!</f>
        <v>#REF!</v>
      </c>
      <c r="D987" s="274" t="e">
        <f>+'RT (20)'!#REF!</f>
        <v>#REF!</v>
      </c>
    </row>
    <row r="988" spans="1:4" hidden="1">
      <c r="A988" s="274" t="e">
        <f>+'RT (20)'!#REF!</f>
        <v>#REF!</v>
      </c>
      <c r="B988" s="274" t="e">
        <f>+'RT (20)'!#REF!</f>
        <v>#REF!</v>
      </c>
      <c r="C988" s="274" t="e">
        <f>+'RT (20)'!#REF!</f>
        <v>#REF!</v>
      </c>
      <c r="D988" s="274" t="e">
        <f>+'RT (20)'!#REF!</f>
        <v>#REF!</v>
      </c>
    </row>
    <row r="989" spans="1:4" hidden="1">
      <c r="A989" s="274" t="e">
        <f>+'RT (20)'!#REF!</f>
        <v>#REF!</v>
      </c>
      <c r="B989" s="274" t="e">
        <f>+'RT (20)'!#REF!</f>
        <v>#REF!</v>
      </c>
      <c r="C989" s="274" t="e">
        <f>+'RT (20)'!#REF!</f>
        <v>#REF!</v>
      </c>
      <c r="D989" s="274" t="e">
        <f>+'RT (20)'!#REF!</f>
        <v>#REF!</v>
      </c>
    </row>
    <row r="990" spans="1:4" hidden="1">
      <c r="A990" s="274" t="e">
        <f>+'RT (20)'!#REF!</f>
        <v>#REF!</v>
      </c>
      <c r="B990" s="274" t="e">
        <f>+'RT (20)'!#REF!</f>
        <v>#REF!</v>
      </c>
      <c r="C990" s="274" t="e">
        <f>+'RT (20)'!#REF!</f>
        <v>#REF!</v>
      </c>
      <c r="D990" s="274" t="e">
        <f>+'RT (20)'!#REF!</f>
        <v>#REF!</v>
      </c>
    </row>
    <row r="991" spans="1:4" hidden="1">
      <c r="A991" s="274" t="e">
        <f>+'RT (20)'!#REF!</f>
        <v>#REF!</v>
      </c>
      <c r="B991" s="274" t="e">
        <f>+'RT (20)'!#REF!</f>
        <v>#REF!</v>
      </c>
      <c r="C991" s="274" t="e">
        <f>+'RT (20)'!#REF!</f>
        <v>#REF!</v>
      </c>
      <c r="D991" s="274" t="e">
        <f>+'RT (20)'!#REF!</f>
        <v>#REF!</v>
      </c>
    </row>
    <row r="992" spans="1:4" hidden="1">
      <c r="A992" s="274" t="e">
        <f>+'RT (20)'!#REF!</f>
        <v>#REF!</v>
      </c>
      <c r="B992" s="274" t="e">
        <f>+'RT (20)'!#REF!</f>
        <v>#REF!</v>
      </c>
      <c r="C992" s="274" t="e">
        <f>+'RT (20)'!#REF!</f>
        <v>#REF!</v>
      </c>
      <c r="D992" s="274" t="e">
        <f>+'RT (20)'!#REF!</f>
        <v>#REF!</v>
      </c>
    </row>
    <row r="993" spans="1:4" hidden="1">
      <c r="A993" s="274" t="e">
        <f>+'RT (20)'!#REF!</f>
        <v>#REF!</v>
      </c>
      <c r="B993" s="274" t="e">
        <f>+'RT (20)'!#REF!</f>
        <v>#REF!</v>
      </c>
      <c r="C993" s="274" t="e">
        <f>+'RT (20)'!#REF!</f>
        <v>#REF!</v>
      </c>
      <c r="D993" s="274" t="e">
        <f>+'RT (20)'!#REF!</f>
        <v>#REF!</v>
      </c>
    </row>
    <row r="994" spans="1:4" hidden="1">
      <c r="A994" s="274" t="e">
        <f>+'RT (20)'!#REF!</f>
        <v>#REF!</v>
      </c>
      <c r="B994" s="274" t="e">
        <f>+'RT (20)'!#REF!</f>
        <v>#REF!</v>
      </c>
      <c r="C994" s="274" t="e">
        <f>+'RT (20)'!#REF!</f>
        <v>#REF!</v>
      </c>
      <c r="D994" s="274" t="e">
        <f>+'RT (20)'!#REF!</f>
        <v>#REF!</v>
      </c>
    </row>
    <row r="995" spans="1:4" hidden="1">
      <c r="A995" s="274" t="e">
        <f>+'RT (20)'!#REF!</f>
        <v>#REF!</v>
      </c>
      <c r="B995" s="274" t="e">
        <f>+'RT (20)'!#REF!</f>
        <v>#REF!</v>
      </c>
      <c r="C995" s="274" t="e">
        <f>+'RT (20)'!#REF!</f>
        <v>#REF!</v>
      </c>
      <c r="D995" s="274" t="e">
        <f>+'RT (20)'!#REF!</f>
        <v>#REF!</v>
      </c>
    </row>
    <row r="996" spans="1:4" hidden="1">
      <c r="A996" s="274" t="e">
        <f>+'RT (20)'!#REF!</f>
        <v>#REF!</v>
      </c>
      <c r="B996" s="274" t="e">
        <f>+'RT (20)'!#REF!</f>
        <v>#REF!</v>
      </c>
      <c r="C996" s="274" t="e">
        <f>+'RT (20)'!#REF!</f>
        <v>#REF!</v>
      </c>
      <c r="D996" s="274" t="e">
        <f>+'RT (20)'!#REF!</f>
        <v>#REF!</v>
      </c>
    </row>
    <row r="997" spans="1:4" hidden="1">
      <c r="A997" s="274" t="e">
        <f>+'RT (20)'!#REF!</f>
        <v>#REF!</v>
      </c>
      <c r="B997" s="274" t="e">
        <f>+'RT (20)'!#REF!</f>
        <v>#REF!</v>
      </c>
      <c r="C997" s="274" t="e">
        <f>+'RT (20)'!#REF!</f>
        <v>#REF!</v>
      </c>
      <c r="D997" s="274" t="e">
        <f>+'RT (20)'!#REF!</f>
        <v>#REF!</v>
      </c>
    </row>
    <row r="998" spans="1:4" hidden="1">
      <c r="A998" s="274" t="e">
        <f>+'RT (20)'!#REF!</f>
        <v>#REF!</v>
      </c>
      <c r="B998" s="274" t="e">
        <f>+'RT (20)'!#REF!</f>
        <v>#REF!</v>
      </c>
      <c r="C998" s="274" t="e">
        <f>+'RT (20)'!#REF!</f>
        <v>#REF!</v>
      </c>
      <c r="D998" s="274" t="e">
        <f>+'RT (20)'!#REF!</f>
        <v>#REF!</v>
      </c>
    </row>
    <row r="999" spans="1:4" hidden="1">
      <c r="A999" s="274" t="e">
        <f>+'RT (20)'!#REF!</f>
        <v>#REF!</v>
      </c>
      <c r="B999" s="274" t="e">
        <f>+'RT (20)'!#REF!</f>
        <v>#REF!</v>
      </c>
      <c r="C999" s="274" t="e">
        <f>+'RT (20)'!#REF!</f>
        <v>#REF!</v>
      </c>
      <c r="D999" s="274" t="e">
        <f>+'RT (20)'!#REF!</f>
        <v>#REF!</v>
      </c>
    </row>
    <row r="1000" spans="1:4" hidden="1">
      <c r="A1000" s="274" t="e">
        <f>+'RT (20)'!#REF!</f>
        <v>#REF!</v>
      </c>
      <c r="B1000" s="274" t="e">
        <f>+'RT (20)'!#REF!</f>
        <v>#REF!</v>
      </c>
      <c r="C1000" s="274" t="e">
        <f>+'RT (20)'!#REF!</f>
        <v>#REF!</v>
      </c>
      <c r="D1000" s="274" t="e">
        <f>+'RT (20)'!#REF!</f>
        <v>#REF!</v>
      </c>
    </row>
    <row r="1001" spans="1:4" hidden="1">
      <c r="A1001" s="274" t="e">
        <f>+'RT (20)'!#REF!</f>
        <v>#REF!</v>
      </c>
      <c r="B1001" s="274" t="e">
        <f>+'RT (20)'!#REF!</f>
        <v>#REF!</v>
      </c>
      <c r="C1001" s="274" t="e">
        <f>+'RT (20)'!#REF!</f>
        <v>#REF!</v>
      </c>
      <c r="D1001" s="274" t="e">
        <f>+'RT (20)'!#REF!</f>
        <v>#REF!</v>
      </c>
    </row>
    <row r="1002" spans="1:4" hidden="1">
      <c r="A1002" s="274" t="e">
        <f>+'RT (20)'!#REF!</f>
        <v>#REF!</v>
      </c>
      <c r="B1002" s="274" t="e">
        <f>+'RT (20)'!#REF!</f>
        <v>#REF!</v>
      </c>
      <c r="C1002" s="274" t="e">
        <f>+'RT (20)'!#REF!</f>
        <v>#REF!</v>
      </c>
      <c r="D1002" s="274" t="e">
        <f>+'RT (20)'!#REF!</f>
        <v>#REF!</v>
      </c>
    </row>
    <row r="1003" spans="1:4" hidden="1">
      <c r="A1003" s="274" t="e">
        <f>+'RT (20)'!#REF!</f>
        <v>#REF!</v>
      </c>
      <c r="B1003" s="274" t="e">
        <f>+'RT (20)'!#REF!</f>
        <v>#REF!</v>
      </c>
      <c r="C1003" s="274" t="e">
        <f>+'RT (20)'!#REF!</f>
        <v>#REF!</v>
      </c>
      <c r="D1003" s="274" t="e">
        <f>+'RT (20)'!#REF!</f>
        <v>#REF!</v>
      </c>
    </row>
    <row r="1004" spans="1:4" hidden="1">
      <c r="A1004" s="274" t="e">
        <f>+'RT (20)'!#REF!</f>
        <v>#REF!</v>
      </c>
      <c r="B1004" s="274" t="e">
        <f>+'RT (20)'!#REF!</f>
        <v>#REF!</v>
      </c>
      <c r="C1004" s="274" t="e">
        <f>+'RT (20)'!#REF!</f>
        <v>#REF!</v>
      </c>
      <c r="D1004" s="274" t="e">
        <f>+'RT (20)'!#REF!</f>
        <v>#REF!</v>
      </c>
    </row>
    <row r="1005" spans="1:4" hidden="1">
      <c r="A1005" s="274" t="e">
        <f>+'RT (20)'!#REF!</f>
        <v>#REF!</v>
      </c>
      <c r="B1005" s="274" t="e">
        <f>+'RT (20)'!#REF!</f>
        <v>#REF!</v>
      </c>
      <c r="C1005" s="274" t="e">
        <f>+'RT (20)'!#REF!</f>
        <v>#REF!</v>
      </c>
      <c r="D1005" s="274" t="e">
        <f>+'RT (20)'!#REF!</f>
        <v>#REF!</v>
      </c>
    </row>
    <row r="1006" spans="1:4" hidden="1">
      <c r="A1006" s="274" t="e">
        <f>+'RT (20)'!#REF!</f>
        <v>#REF!</v>
      </c>
      <c r="B1006" s="274" t="e">
        <f>+'RT (20)'!#REF!</f>
        <v>#REF!</v>
      </c>
      <c r="C1006" s="274" t="e">
        <f>+'RT (20)'!#REF!</f>
        <v>#REF!</v>
      </c>
      <c r="D1006" s="274" t="e">
        <f>+'RT (20)'!#REF!</f>
        <v>#REF!</v>
      </c>
    </row>
    <row r="1007" spans="1:4" hidden="1">
      <c r="A1007" s="274" t="e">
        <f>+'RT (20)'!#REF!</f>
        <v>#REF!</v>
      </c>
      <c r="B1007" s="274" t="e">
        <f>+'RT (20)'!#REF!</f>
        <v>#REF!</v>
      </c>
      <c r="C1007" s="274" t="e">
        <f>+'RT (20)'!#REF!</f>
        <v>#REF!</v>
      </c>
      <c r="D1007" s="274" t="e">
        <f>+'RT (20)'!#REF!</f>
        <v>#REF!</v>
      </c>
    </row>
    <row r="1008" spans="1:4" hidden="1">
      <c r="A1008" s="274" t="e">
        <f>+'RT (20)'!#REF!</f>
        <v>#REF!</v>
      </c>
      <c r="B1008" s="274" t="e">
        <f>+'RT (20)'!#REF!</f>
        <v>#REF!</v>
      </c>
      <c r="C1008" s="274" t="e">
        <f>+'RT (20)'!#REF!</f>
        <v>#REF!</v>
      </c>
      <c r="D1008" s="274" t="e">
        <f>+'RT (20)'!#REF!</f>
        <v>#REF!</v>
      </c>
    </row>
    <row r="1009" spans="1:4" hidden="1">
      <c r="A1009" s="274" t="e">
        <f>+'RT (20)'!#REF!</f>
        <v>#REF!</v>
      </c>
      <c r="B1009" s="274" t="e">
        <f>+'RT (20)'!#REF!</f>
        <v>#REF!</v>
      </c>
      <c r="C1009" s="274" t="e">
        <f>+'RT (20)'!#REF!</f>
        <v>#REF!</v>
      </c>
      <c r="D1009" s="274" t="e">
        <f>+'RT (20)'!#REF!</f>
        <v>#REF!</v>
      </c>
    </row>
    <row r="1010" spans="1:4" hidden="1">
      <c r="A1010" s="274" t="e">
        <f>+'RT (20)'!#REF!</f>
        <v>#REF!</v>
      </c>
      <c r="B1010" s="274" t="e">
        <f>+'RT (20)'!#REF!</f>
        <v>#REF!</v>
      </c>
      <c r="C1010" s="274" t="e">
        <f>+'RT (20)'!#REF!</f>
        <v>#REF!</v>
      </c>
      <c r="D1010" s="274" t="e">
        <f>+'RT (20)'!#REF!</f>
        <v>#REF!</v>
      </c>
    </row>
    <row r="1011" spans="1:4" hidden="1">
      <c r="A1011" s="274" t="e">
        <f>+'RT (20)'!#REF!</f>
        <v>#REF!</v>
      </c>
      <c r="B1011" s="274" t="e">
        <f>+'RT (20)'!#REF!</f>
        <v>#REF!</v>
      </c>
      <c r="C1011" s="274" t="e">
        <f>+'RT (20)'!#REF!</f>
        <v>#REF!</v>
      </c>
      <c r="D1011" s="274" t="e">
        <f>+'RT (20)'!#REF!</f>
        <v>#REF!</v>
      </c>
    </row>
    <row r="1012" spans="1:4" hidden="1">
      <c r="A1012" s="274" t="e">
        <f>+'RT (20)'!#REF!</f>
        <v>#REF!</v>
      </c>
      <c r="B1012" s="274" t="e">
        <f>+'RT (20)'!#REF!</f>
        <v>#REF!</v>
      </c>
      <c r="C1012" s="274" t="e">
        <f>+'RT (20)'!#REF!</f>
        <v>#REF!</v>
      </c>
      <c r="D1012" s="274" t="e">
        <f>+'RT (20)'!#REF!</f>
        <v>#REF!</v>
      </c>
    </row>
    <row r="1013" spans="1:4" hidden="1">
      <c r="A1013" s="274" t="e">
        <f>+'RT (20)'!#REF!</f>
        <v>#REF!</v>
      </c>
      <c r="B1013" s="274" t="e">
        <f>+'RT (20)'!#REF!</f>
        <v>#REF!</v>
      </c>
      <c r="C1013" s="274" t="e">
        <f>+'RT (20)'!#REF!</f>
        <v>#REF!</v>
      </c>
      <c r="D1013" s="274" t="e">
        <f>+'RT (20)'!#REF!</f>
        <v>#REF!</v>
      </c>
    </row>
    <row r="1014" spans="1:4" hidden="1">
      <c r="A1014" s="274" t="e">
        <f>+'RT (20)'!#REF!</f>
        <v>#REF!</v>
      </c>
      <c r="B1014" s="274" t="e">
        <f>+'RT (20)'!#REF!</f>
        <v>#REF!</v>
      </c>
      <c r="C1014" s="274" t="e">
        <f>+'RT (20)'!#REF!</f>
        <v>#REF!</v>
      </c>
      <c r="D1014" s="274" t="e">
        <f>+'RT (20)'!#REF!</f>
        <v>#REF!</v>
      </c>
    </row>
    <row r="1015" spans="1:4" hidden="1">
      <c r="A1015" s="274" t="e">
        <f>+'RT (20)'!#REF!</f>
        <v>#REF!</v>
      </c>
      <c r="B1015" s="274" t="e">
        <f>+'RT (20)'!#REF!</f>
        <v>#REF!</v>
      </c>
      <c r="C1015" s="274" t="e">
        <f>+'RT (20)'!#REF!</f>
        <v>#REF!</v>
      </c>
      <c r="D1015" s="274" t="e">
        <f>+'RT (20)'!#REF!</f>
        <v>#REF!</v>
      </c>
    </row>
    <row r="1016" spans="1:4" hidden="1">
      <c r="A1016" s="274" t="e">
        <f>+'RT (20)'!#REF!</f>
        <v>#REF!</v>
      </c>
      <c r="B1016" s="274" t="e">
        <f>+'RT (20)'!#REF!</f>
        <v>#REF!</v>
      </c>
      <c r="C1016" s="274" t="e">
        <f>+'RT (20)'!#REF!</f>
        <v>#REF!</v>
      </c>
      <c r="D1016" s="274" t="e">
        <f>+'RT (20)'!#REF!</f>
        <v>#REF!</v>
      </c>
    </row>
    <row r="1017" spans="1:4" hidden="1">
      <c r="A1017" s="274" t="e">
        <f>+'RT (20)'!#REF!</f>
        <v>#REF!</v>
      </c>
      <c r="B1017" s="274" t="e">
        <f>+'RT (20)'!#REF!</f>
        <v>#REF!</v>
      </c>
      <c r="C1017" s="274" t="e">
        <f>+'RT (20)'!#REF!</f>
        <v>#REF!</v>
      </c>
      <c r="D1017" s="274" t="e">
        <f>+'RT (20)'!#REF!</f>
        <v>#REF!</v>
      </c>
    </row>
    <row r="1018" spans="1:4" hidden="1">
      <c r="A1018" s="274" t="e">
        <f>+'RT (20)'!#REF!</f>
        <v>#REF!</v>
      </c>
      <c r="B1018" s="274" t="e">
        <f>+'RT (20)'!#REF!</f>
        <v>#REF!</v>
      </c>
      <c r="C1018" s="274" t="e">
        <f>+'RT (20)'!#REF!</f>
        <v>#REF!</v>
      </c>
      <c r="D1018" s="274" t="e">
        <f>+'RT (20)'!#REF!</f>
        <v>#REF!</v>
      </c>
    </row>
    <row r="1019" spans="1:4" hidden="1">
      <c r="A1019" s="274" t="e">
        <f>+'RT (20)'!#REF!</f>
        <v>#REF!</v>
      </c>
      <c r="B1019" s="274" t="e">
        <f>+'RT (20)'!#REF!</f>
        <v>#REF!</v>
      </c>
      <c r="C1019" s="274" t="e">
        <f>+'RT (20)'!#REF!</f>
        <v>#REF!</v>
      </c>
      <c r="D1019" s="274" t="e">
        <f>+'RT (20)'!#REF!</f>
        <v>#REF!</v>
      </c>
    </row>
    <row r="1020" spans="1:4" hidden="1">
      <c r="A1020" s="274" t="e">
        <f>+'RT (20)'!#REF!</f>
        <v>#REF!</v>
      </c>
      <c r="B1020" s="274" t="e">
        <f>+'RT (20)'!#REF!</f>
        <v>#REF!</v>
      </c>
      <c r="C1020" s="274" t="e">
        <f>+'RT (20)'!#REF!</f>
        <v>#REF!</v>
      </c>
      <c r="D1020" s="274" t="e">
        <f>+'RT (20)'!#REF!</f>
        <v>#REF!</v>
      </c>
    </row>
    <row r="1021" spans="1:4" hidden="1">
      <c r="A1021" s="274" t="e">
        <f>+'RT (20)'!#REF!</f>
        <v>#REF!</v>
      </c>
      <c r="B1021" s="274" t="e">
        <f>+'RT (20)'!#REF!</f>
        <v>#REF!</v>
      </c>
      <c r="C1021" s="274" t="e">
        <f>+'RT (20)'!#REF!</f>
        <v>#REF!</v>
      </c>
      <c r="D1021" s="274" t="e">
        <f>+'RT (20)'!#REF!</f>
        <v>#REF!</v>
      </c>
    </row>
    <row r="1022" spans="1:4" hidden="1">
      <c r="A1022" s="274" t="e">
        <f>+'RT (20)'!#REF!</f>
        <v>#REF!</v>
      </c>
      <c r="B1022" s="274" t="e">
        <f>+'RT (20)'!#REF!</f>
        <v>#REF!</v>
      </c>
      <c r="C1022" s="274" t="e">
        <f>+'RT (20)'!#REF!</f>
        <v>#REF!</v>
      </c>
      <c r="D1022" s="274" t="e">
        <f>+'RT (20)'!#REF!</f>
        <v>#REF!</v>
      </c>
    </row>
    <row r="1023" spans="1:4" hidden="1">
      <c r="A1023" s="274" t="e">
        <f>+'RT (20)'!#REF!</f>
        <v>#REF!</v>
      </c>
      <c r="B1023" s="274" t="e">
        <f>+'RT (20)'!#REF!</f>
        <v>#REF!</v>
      </c>
      <c r="C1023" s="274" t="e">
        <f>+'RT (20)'!#REF!</f>
        <v>#REF!</v>
      </c>
      <c r="D1023" s="274" t="e">
        <f>+'RT (20)'!#REF!</f>
        <v>#REF!</v>
      </c>
    </row>
    <row r="1024" spans="1:4" hidden="1">
      <c r="A1024" s="274" t="e">
        <f>+'RT (21)'!#REF!</f>
        <v>#REF!</v>
      </c>
      <c r="B1024" s="274" t="e">
        <f>+'RT (21)'!#REF!</f>
        <v>#REF!</v>
      </c>
      <c r="C1024" s="274" t="e">
        <f>+'RT (21)'!#REF!</f>
        <v>#REF!</v>
      </c>
      <c r="D1024" s="274" t="e">
        <f>+'RT (21)'!#REF!</f>
        <v>#REF!</v>
      </c>
    </row>
    <row r="1025" spans="1:4" hidden="1">
      <c r="A1025" s="274" t="e">
        <f>+'RT (21)'!#REF!</f>
        <v>#REF!</v>
      </c>
      <c r="B1025" s="274" t="e">
        <f>+'RT (21)'!#REF!</f>
        <v>#REF!</v>
      </c>
      <c r="C1025" s="274" t="e">
        <f>+'RT (21)'!#REF!</f>
        <v>#REF!</v>
      </c>
      <c r="D1025" s="274" t="e">
        <f>+'RT (21)'!#REF!</f>
        <v>#REF!</v>
      </c>
    </row>
    <row r="1026" spans="1:4" hidden="1">
      <c r="A1026" s="274" t="e">
        <f>+'RT (21)'!#REF!</f>
        <v>#REF!</v>
      </c>
      <c r="B1026" s="274" t="e">
        <f>+'RT (21)'!#REF!</f>
        <v>#REF!</v>
      </c>
      <c r="C1026" s="274" t="e">
        <f>+'RT (21)'!#REF!</f>
        <v>#REF!</v>
      </c>
      <c r="D1026" s="274" t="e">
        <f>+'RT (21)'!#REF!</f>
        <v>#REF!</v>
      </c>
    </row>
    <row r="1027" spans="1:4" hidden="1">
      <c r="A1027" s="274" t="e">
        <f>+'RT (21)'!#REF!</f>
        <v>#REF!</v>
      </c>
      <c r="B1027" s="274" t="e">
        <f>+'RT (21)'!#REF!</f>
        <v>#REF!</v>
      </c>
      <c r="C1027" s="274" t="e">
        <f>+'RT (21)'!#REF!</f>
        <v>#REF!</v>
      </c>
      <c r="D1027" s="274" t="e">
        <f>+'RT (21)'!#REF!</f>
        <v>#REF!</v>
      </c>
    </row>
    <row r="1028" spans="1:4" hidden="1">
      <c r="A1028" s="274" t="e">
        <f>+'RT (21)'!#REF!</f>
        <v>#REF!</v>
      </c>
      <c r="B1028" s="274" t="e">
        <f>+'RT (21)'!#REF!</f>
        <v>#REF!</v>
      </c>
      <c r="C1028" s="274" t="e">
        <f>+'RT (21)'!#REF!</f>
        <v>#REF!</v>
      </c>
      <c r="D1028" s="274" t="e">
        <f>+'RT (21)'!#REF!</f>
        <v>#REF!</v>
      </c>
    </row>
    <row r="1029" spans="1:4" hidden="1">
      <c r="A1029" s="274" t="e">
        <f>+'RT (21)'!#REF!</f>
        <v>#REF!</v>
      </c>
      <c r="B1029" s="274" t="e">
        <f>+'RT (21)'!#REF!</f>
        <v>#REF!</v>
      </c>
      <c r="C1029" s="274" t="e">
        <f>+'RT (21)'!#REF!</f>
        <v>#REF!</v>
      </c>
      <c r="D1029" s="274" t="e">
        <f>+'RT (21)'!#REF!</f>
        <v>#REF!</v>
      </c>
    </row>
    <row r="1030" spans="1:4" hidden="1">
      <c r="A1030" s="274" t="e">
        <f>+'RT (21)'!#REF!</f>
        <v>#REF!</v>
      </c>
      <c r="B1030" s="274" t="e">
        <f>+'RT (21)'!#REF!</f>
        <v>#REF!</v>
      </c>
      <c r="C1030" s="274" t="e">
        <f>+'RT (21)'!#REF!</f>
        <v>#REF!</v>
      </c>
      <c r="D1030" s="274" t="e">
        <f>+'RT (21)'!#REF!</f>
        <v>#REF!</v>
      </c>
    </row>
    <row r="1031" spans="1:4" hidden="1">
      <c r="A1031" s="274" t="e">
        <f>+'RT (21)'!#REF!</f>
        <v>#REF!</v>
      </c>
      <c r="B1031" s="274" t="e">
        <f>+'RT (21)'!#REF!</f>
        <v>#REF!</v>
      </c>
      <c r="C1031" s="274" t="e">
        <f>+'RT (21)'!#REF!</f>
        <v>#REF!</v>
      </c>
      <c r="D1031" s="274" t="e">
        <f>+'RT (21)'!#REF!</f>
        <v>#REF!</v>
      </c>
    </row>
    <row r="1032" spans="1:4" hidden="1">
      <c r="A1032" s="274" t="e">
        <f>+'RT (21)'!#REF!</f>
        <v>#REF!</v>
      </c>
      <c r="B1032" s="274" t="e">
        <f>+'RT (21)'!#REF!</f>
        <v>#REF!</v>
      </c>
      <c r="C1032" s="274" t="e">
        <f>+'RT (21)'!#REF!</f>
        <v>#REF!</v>
      </c>
      <c r="D1032" s="274" t="e">
        <f>+'RT (21)'!#REF!</f>
        <v>#REF!</v>
      </c>
    </row>
    <row r="1033" spans="1:4" hidden="1">
      <c r="A1033" s="274" t="e">
        <f>+'RT (21)'!#REF!</f>
        <v>#REF!</v>
      </c>
      <c r="B1033" s="274" t="e">
        <f>+'RT (21)'!#REF!</f>
        <v>#REF!</v>
      </c>
      <c r="C1033" s="274" t="e">
        <f>+'RT (21)'!#REF!</f>
        <v>#REF!</v>
      </c>
      <c r="D1033" s="274" t="e">
        <f>+'RT (21)'!#REF!</f>
        <v>#REF!</v>
      </c>
    </row>
    <row r="1034" spans="1:4" hidden="1">
      <c r="A1034" s="274" t="e">
        <f>+'RT (21)'!#REF!</f>
        <v>#REF!</v>
      </c>
      <c r="B1034" s="274" t="e">
        <f>+'RT (21)'!#REF!</f>
        <v>#REF!</v>
      </c>
      <c r="C1034" s="274" t="e">
        <f>+'RT (21)'!#REF!</f>
        <v>#REF!</v>
      </c>
      <c r="D1034" s="274" t="e">
        <f>+'RT (21)'!#REF!</f>
        <v>#REF!</v>
      </c>
    </row>
    <row r="1035" spans="1:4" hidden="1">
      <c r="A1035" s="274" t="e">
        <f>+'RT (21)'!#REF!</f>
        <v>#REF!</v>
      </c>
      <c r="B1035" s="274" t="e">
        <f>+'RT (21)'!#REF!</f>
        <v>#REF!</v>
      </c>
      <c r="C1035" s="274" t="e">
        <f>+'RT (21)'!#REF!</f>
        <v>#REF!</v>
      </c>
      <c r="D1035" s="274" t="e">
        <f>+'RT (21)'!#REF!</f>
        <v>#REF!</v>
      </c>
    </row>
    <row r="1036" spans="1:4" hidden="1">
      <c r="A1036" s="274" t="e">
        <f>+'RT (21)'!#REF!</f>
        <v>#REF!</v>
      </c>
      <c r="B1036" s="274" t="e">
        <f>+'RT (21)'!#REF!</f>
        <v>#REF!</v>
      </c>
      <c r="C1036" s="274" t="e">
        <f>+'RT (21)'!#REF!</f>
        <v>#REF!</v>
      </c>
      <c r="D1036" s="274" t="e">
        <f>+'RT (21)'!#REF!</f>
        <v>#REF!</v>
      </c>
    </row>
    <row r="1037" spans="1:4" hidden="1">
      <c r="A1037" s="274" t="e">
        <f>+'RT (21)'!#REF!</f>
        <v>#REF!</v>
      </c>
      <c r="B1037" s="274" t="e">
        <f>+'RT (21)'!#REF!</f>
        <v>#REF!</v>
      </c>
      <c r="C1037" s="274" t="e">
        <f>+'RT (21)'!#REF!</f>
        <v>#REF!</v>
      </c>
      <c r="D1037" s="274" t="e">
        <f>+'RT (21)'!#REF!</f>
        <v>#REF!</v>
      </c>
    </row>
    <row r="1038" spans="1:4" hidden="1">
      <c r="A1038" s="274" t="e">
        <f>+'RT (21)'!#REF!</f>
        <v>#REF!</v>
      </c>
      <c r="B1038" s="274" t="e">
        <f>+'RT (21)'!#REF!</f>
        <v>#REF!</v>
      </c>
      <c r="C1038" s="274" t="e">
        <f>+'RT (21)'!#REF!</f>
        <v>#REF!</v>
      </c>
      <c r="D1038" s="274" t="e">
        <f>+'RT (21)'!#REF!</f>
        <v>#REF!</v>
      </c>
    </row>
    <row r="1039" spans="1:4" hidden="1">
      <c r="A1039" s="274" t="e">
        <f>+'RT (21)'!#REF!</f>
        <v>#REF!</v>
      </c>
      <c r="B1039" s="274" t="e">
        <f>+'RT (21)'!#REF!</f>
        <v>#REF!</v>
      </c>
      <c r="C1039" s="274" t="e">
        <f>+'RT (21)'!#REF!</f>
        <v>#REF!</v>
      </c>
      <c r="D1039" s="274" t="e">
        <f>+'RT (21)'!#REF!</f>
        <v>#REF!</v>
      </c>
    </row>
    <row r="1040" spans="1:4" hidden="1">
      <c r="A1040" s="274" t="e">
        <f>+'RT (21)'!#REF!</f>
        <v>#REF!</v>
      </c>
      <c r="B1040" s="274" t="e">
        <f>+'RT (21)'!#REF!</f>
        <v>#REF!</v>
      </c>
      <c r="C1040" s="274" t="e">
        <f>+'RT (21)'!#REF!</f>
        <v>#REF!</v>
      </c>
      <c r="D1040" s="274" t="e">
        <f>+'RT (21)'!#REF!</f>
        <v>#REF!</v>
      </c>
    </row>
    <row r="1041" spans="1:4" hidden="1">
      <c r="A1041" s="274" t="e">
        <f>+'RT (21)'!#REF!</f>
        <v>#REF!</v>
      </c>
      <c r="B1041" s="274" t="e">
        <f>+'RT (21)'!#REF!</f>
        <v>#REF!</v>
      </c>
      <c r="C1041" s="274" t="e">
        <f>+'RT (21)'!#REF!</f>
        <v>#REF!</v>
      </c>
      <c r="D1041" s="274" t="e">
        <f>+'RT (21)'!#REF!</f>
        <v>#REF!</v>
      </c>
    </row>
    <row r="1042" spans="1:4" hidden="1">
      <c r="A1042" s="274" t="e">
        <f>+'RT (21)'!#REF!</f>
        <v>#REF!</v>
      </c>
      <c r="B1042" s="274" t="e">
        <f>+'RT (21)'!#REF!</f>
        <v>#REF!</v>
      </c>
      <c r="C1042" s="274" t="e">
        <f>+'RT (21)'!#REF!</f>
        <v>#REF!</v>
      </c>
      <c r="D1042" s="274" t="e">
        <f>+'RT (21)'!#REF!</f>
        <v>#REF!</v>
      </c>
    </row>
    <row r="1043" spans="1:4" hidden="1">
      <c r="A1043" s="274" t="e">
        <f>+'RT (21)'!#REF!</f>
        <v>#REF!</v>
      </c>
      <c r="B1043" s="274" t="e">
        <f>+'RT (21)'!#REF!</f>
        <v>#REF!</v>
      </c>
      <c r="C1043" s="274" t="e">
        <f>+'RT (21)'!#REF!</f>
        <v>#REF!</v>
      </c>
      <c r="D1043" s="274" t="e">
        <f>+'RT (21)'!#REF!</f>
        <v>#REF!</v>
      </c>
    </row>
    <row r="1044" spans="1:4" hidden="1">
      <c r="A1044" s="274" t="e">
        <f>+'RT (21)'!#REF!</f>
        <v>#REF!</v>
      </c>
      <c r="B1044" s="274" t="e">
        <f>+'RT (21)'!#REF!</f>
        <v>#REF!</v>
      </c>
      <c r="C1044" s="274" t="e">
        <f>+'RT (21)'!#REF!</f>
        <v>#REF!</v>
      </c>
      <c r="D1044" s="274" t="e">
        <f>+'RT (21)'!#REF!</f>
        <v>#REF!</v>
      </c>
    </row>
    <row r="1045" spans="1:4" hidden="1">
      <c r="A1045" s="274" t="e">
        <f>+'RT (21)'!#REF!</f>
        <v>#REF!</v>
      </c>
      <c r="B1045" s="274" t="e">
        <f>+'RT (21)'!#REF!</f>
        <v>#REF!</v>
      </c>
      <c r="C1045" s="274" t="e">
        <f>+'RT (21)'!#REF!</f>
        <v>#REF!</v>
      </c>
      <c r="D1045" s="274" t="e">
        <f>+'RT (21)'!#REF!</f>
        <v>#REF!</v>
      </c>
    </row>
    <row r="1046" spans="1:4" hidden="1">
      <c r="A1046" s="274" t="e">
        <f>+'RT (21)'!#REF!</f>
        <v>#REF!</v>
      </c>
      <c r="B1046" s="274" t="e">
        <f>+'RT (21)'!#REF!</f>
        <v>#REF!</v>
      </c>
      <c r="C1046" s="274" t="e">
        <f>+'RT (21)'!#REF!</f>
        <v>#REF!</v>
      </c>
      <c r="D1046" s="274" t="e">
        <f>+'RT (21)'!#REF!</f>
        <v>#REF!</v>
      </c>
    </row>
    <row r="1047" spans="1:4" hidden="1">
      <c r="A1047" s="274" t="e">
        <f>+'RT (21)'!#REF!</f>
        <v>#REF!</v>
      </c>
      <c r="B1047" s="274" t="e">
        <f>+'RT (21)'!#REF!</f>
        <v>#REF!</v>
      </c>
      <c r="C1047" s="274" t="e">
        <f>+'RT (21)'!#REF!</f>
        <v>#REF!</v>
      </c>
      <c r="D1047" s="274" t="e">
        <f>+'RT (21)'!#REF!</f>
        <v>#REF!</v>
      </c>
    </row>
    <row r="1048" spans="1:4" hidden="1">
      <c r="A1048" s="274" t="e">
        <f>+'RT (21)'!#REF!</f>
        <v>#REF!</v>
      </c>
      <c r="B1048" s="274" t="e">
        <f>+'RT (21)'!#REF!</f>
        <v>#REF!</v>
      </c>
      <c r="C1048" s="274" t="e">
        <f>+'RT (21)'!#REF!</f>
        <v>#REF!</v>
      </c>
      <c r="D1048" s="274" t="e">
        <f>+'RT (21)'!#REF!</f>
        <v>#REF!</v>
      </c>
    </row>
    <row r="1049" spans="1:4" hidden="1">
      <c r="A1049" s="274" t="e">
        <f>+'RT (21)'!#REF!</f>
        <v>#REF!</v>
      </c>
      <c r="B1049" s="274" t="e">
        <f>+'RT (21)'!#REF!</f>
        <v>#REF!</v>
      </c>
      <c r="C1049" s="274" t="e">
        <f>+'RT (21)'!#REF!</f>
        <v>#REF!</v>
      </c>
      <c r="D1049" s="274" t="e">
        <f>+'RT (21)'!#REF!</f>
        <v>#REF!</v>
      </c>
    </row>
    <row r="1050" spans="1:4" hidden="1">
      <c r="A1050" s="274" t="e">
        <f>+'RT (21)'!#REF!</f>
        <v>#REF!</v>
      </c>
      <c r="B1050" s="274" t="e">
        <f>+'RT (21)'!#REF!</f>
        <v>#REF!</v>
      </c>
      <c r="C1050" s="274" t="e">
        <f>+'RT (21)'!#REF!</f>
        <v>#REF!</v>
      </c>
      <c r="D1050" s="274" t="e">
        <f>+'RT (21)'!#REF!</f>
        <v>#REF!</v>
      </c>
    </row>
    <row r="1051" spans="1:4" hidden="1">
      <c r="A1051" s="274" t="e">
        <f>+'RT (21)'!#REF!</f>
        <v>#REF!</v>
      </c>
      <c r="B1051" s="274" t="e">
        <f>+'RT (21)'!#REF!</f>
        <v>#REF!</v>
      </c>
      <c r="C1051" s="274" t="e">
        <f>+'RT (21)'!#REF!</f>
        <v>#REF!</v>
      </c>
      <c r="D1051" s="274" t="e">
        <f>+'RT (21)'!#REF!</f>
        <v>#REF!</v>
      </c>
    </row>
    <row r="1052" spans="1:4" hidden="1">
      <c r="A1052" s="274" t="e">
        <f>+'RT (21)'!#REF!</f>
        <v>#REF!</v>
      </c>
      <c r="B1052" s="274" t="e">
        <f>+'RT (21)'!#REF!</f>
        <v>#REF!</v>
      </c>
      <c r="C1052" s="274" t="e">
        <f>+'RT (21)'!#REF!</f>
        <v>#REF!</v>
      </c>
      <c r="D1052" s="274" t="e">
        <f>+'RT (21)'!#REF!</f>
        <v>#REF!</v>
      </c>
    </row>
    <row r="1053" spans="1:4" hidden="1">
      <c r="A1053" s="274" t="e">
        <f>+'RT (21)'!#REF!</f>
        <v>#REF!</v>
      </c>
      <c r="B1053" s="274" t="e">
        <f>+'RT (21)'!#REF!</f>
        <v>#REF!</v>
      </c>
      <c r="C1053" s="274" t="e">
        <f>+'RT (21)'!#REF!</f>
        <v>#REF!</v>
      </c>
      <c r="D1053" s="274" t="e">
        <f>+'RT (21)'!#REF!</f>
        <v>#REF!</v>
      </c>
    </row>
    <row r="1054" spans="1:4" hidden="1">
      <c r="A1054" s="274" t="e">
        <f>+'RT (21)'!#REF!</f>
        <v>#REF!</v>
      </c>
      <c r="B1054" s="274" t="e">
        <f>+'RT (21)'!#REF!</f>
        <v>#REF!</v>
      </c>
      <c r="C1054" s="274" t="e">
        <f>+'RT (21)'!#REF!</f>
        <v>#REF!</v>
      </c>
      <c r="D1054" s="274" t="e">
        <f>+'RT (21)'!#REF!</f>
        <v>#REF!</v>
      </c>
    </row>
    <row r="1055" spans="1:4" hidden="1">
      <c r="A1055" s="274" t="e">
        <f>+'RT (21)'!#REF!</f>
        <v>#REF!</v>
      </c>
      <c r="B1055" s="274" t="e">
        <f>+'RT (21)'!#REF!</f>
        <v>#REF!</v>
      </c>
      <c r="C1055" s="274" t="e">
        <f>+'RT (21)'!#REF!</f>
        <v>#REF!</v>
      </c>
      <c r="D1055" s="274" t="e">
        <f>+'RT (21)'!#REF!</f>
        <v>#REF!</v>
      </c>
    </row>
    <row r="1056" spans="1:4" hidden="1">
      <c r="A1056" s="274" t="e">
        <f>+'RT (21)'!#REF!</f>
        <v>#REF!</v>
      </c>
      <c r="B1056" s="274" t="e">
        <f>+'RT (21)'!#REF!</f>
        <v>#REF!</v>
      </c>
      <c r="C1056" s="274" t="e">
        <f>+'RT (21)'!#REF!</f>
        <v>#REF!</v>
      </c>
      <c r="D1056" s="274" t="e">
        <f>+'RT (21)'!#REF!</f>
        <v>#REF!</v>
      </c>
    </row>
    <row r="1057" spans="1:4" hidden="1">
      <c r="A1057" s="274" t="e">
        <f>+'RT (21)'!#REF!</f>
        <v>#REF!</v>
      </c>
      <c r="B1057" s="274" t="e">
        <f>+'RT (21)'!#REF!</f>
        <v>#REF!</v>
      </c>
      <c r="C1057" s="274" t="e">
        <f>+'RT (21)'!#REF!</f>
        <v>#REF!</v>
      </c>
      <c r="D1057" s="274" t="e">
        <f>+'RT (21)'!#REF!</f>
        <v>#REF!</v>
      </c>
    </row>
    <row r="1058" spans="1:4" hidden="1">
      <c r="A1058" s="274" t="e">
        <f>+'RT (21)'!#REF!</f>
        <v>#REF!</v>
      </c>
      <c r="B1058" s="274" t="e">
        <f>+'RT (21)'!#REF!</f>
        <v>#REF!</v>
      </c>
      <c r="C1058" s="274" t="e">
        <f>+'RT (21)'!#REF!</f>
        <v>#REF!</v>
      </c>
      <c r="D1058" s="274" t="e">
        <f>+'RT (21)'!#REF!</f>
        <v>#REF!</v>
      </c>
    </row>
    <row r="1059" spans="1:4" hidden="1">
      <c r="A1059" s="274" t="e">
        <f>+'RT (21)'!#REF!</f>
        <v>#REF!</v>
      </c>
      <c r="B1059" s="274" t="e">
        <f>+'RT (21)'!#REF!</f>
        <v>#REF!</v>
      </c>
      <c r="C1059" s="274" t="e">
        <f>+'RT (21)'!#REF!</f>
        <v>#REF!</v>
      </c>
      <c r="D1059" s="274" t="e">
        <f>+'RT (21)'!#REF!</f>
        <v>#REF!</v>
      </c>
    </row>
    <row r="1060" spans="1:4" hidden="1">
      <c r="A1060" s="274" t="e">
        <f>+'RT (21)'!#REF!</f>
        <v>#REF!</v>
      </c>
      <c r="B1060" s="274" t="e">
        <f>+'RT (21)'!#REF!</f>
        <v>#REF!</v>
      </c>
      <c r="C1060" s="274" t="e">
        <f>+'RT (21)'!#REF!</f>
        <v>#REF!</v>
      </c>
      <c r="D1060" s="274" t="e">
        <f>+'RT (21)'!#REF!</f>
        <v>#REF!</v>
      </c>
    </row>
    <row r="1061" spans="1:4" hidden="1">
      <c r="A1061" s="274" t="e">
        <f>+'RT (21)'!#REF!</f>
        <v>#REF!</v>
      </c>
      <c r="B1061" s="274" t="e">
        <f>+'RT (21)'!#REF!</f>
        <v>#REF!</v>
      </c>
      <c r="C1061" s="274" t="e">
        <f>+'RT (21)'!#REF!</f>
        <v>#REF!</v>
      </c>
      <c r="D1061" s="274" t="e">
        <f>+'RT (21)'!#REF!</f>
        <v>#REF!</v>
      </c>
    </row>
    <row r="1062" spans="1:4" hidden="1">
      <c r="A1062" s="274" t="e">
        <f>+'RT (21)'!#REF!</f>
        <v>#REF!</v>
      </c>
      <c r="B1062" s="274" t="e">
        <f>+'RT (21)'!#REF!</f>
        <v>#REF!</v>
      </c>
      <c r="C1062" s="274" t="e">
        <f>+'RT (21)'!#REF!</f>
        <v>#REF!</v>
      </c>
      <c r="D1062" s="274" t="e">
        <f>+'RT (21)'!#REF!</f>
        <v>#REF!</v>
      </c>
    </row>
    <row r="1063" spans="1:4" hidden="1">
      <c r="A1063" s="274" t="e">
        <f>+'RT (21)'!#REF!</f>
        <v>#REF!</v>
      </c>
      <c r="B1063" s="274" t="e">
        <f>+'RT (21)'!#REF!</f>
        <v>#REF!</v>
      </c>
      <c r="C1063" s="274" t="e">
        <f>+'RT (21)'!#REF!</f>
        <v>#REF!</v>
      </c>
      <c r="D1063" s="274" t="e">
        <f>+'RT (21)'!#REF!</f>
        <v>#REF!</v>
      </c>
    </row>
    <row r="1064" spans="1:4" hidden="1">
      <c r="A1064" s="274" t="e">
        <f>+'RT (21)'!#REF!</f>
        <v>#REF!</v>
      </c>
      <c r="B1064" s="274" t="e">
        <f>+'RT (21)'!#REF!</f>
        <v>#REF!</v>
      </c>
      <c r="C1064" s="274" t="e">
        <f>+'RT (21)'!#REF!</f>
        <v>#REF!</v>
      </c>
      <c r="D1064" s="274" t="e">
        <f>+'RT (21)'!#REF!</f>
        <v>#REF!</v>
      </c>
    </row>
    <row r="1065" spans="1:4" hidden="1">
      <c r="A1065" s="274" t="e">
        <f>+'RT (21)'!#REF!</f>
        <v>#REF!</v>
      </c>
      <c r="B1065" s="274" t="e">
        <f>+'RT (21)'!#REF!</f>
        <v>#REF!</v>
      </c>
      <c r="C1065" s="274" t="e">
        <f>+'RT (21)'!#REF!</f>
        <v>#REF!</v>
      </c>
      <c r="D1065" s="274" t="e">
        <f>+'RT (21)'!#REF!</f>
        <v>#REF!</v>
      </c>
    </row>
    <row r="1066" spans="1:4" hidden="1">
      <c r="A1066" s="274" t="e">
        <f>+'RT (21)'!#REF!</f>
        <v>#REF!</v>
      </c>
      <c r="B1066" s="274" t="e">
        <f>+'RT (21)'!#REF!</f>
        <v>#REF!</v>
      </c>
      <c r="C1066" s="274" t="e">
        <f>+'RT (21)'!#REF!</f>
        <v>#REF!</v>
      </c>
      <c r="D1066" s="274" t="e">
        <f>+'RT (21)'!#REF!</f>
        <v>#REF!</v>
      </c>
    </row>
    <row r="1067" spans="1:4" hidden="1">
      <c r="A1067" s="274" t="e">
        <f>+'RT (21)'!#REF!</f>
        <v>#REF!</v>
      </c>
      <c r="B1067" s="274" t="e">
        <f>+'RT (21)'!#REF!</f>
        <v>#REF!</v>
      </c>
      <c r="C1067" s="274" t="e">
        <f>+'RT (21)'!#REF!</f>
        <v>#REF!</v>
      </c>
      <c r="D1067" s="274" t="e">
        <f>+'RT (21)'!#REF!</f>
        <v>#REF!</v>
      </c>
    </row>
    <row r="1068" spans="1:4" hidden="1">
      <c r="A1068" s="274" t="e">
        <f>+'RT (21)'!#REF!</f>
        <v>#REF!</v>
      </c>
      <c r="B1068" s="274" t="e">
        <f>+'RT (21)'!#REF!</f>
        <v>#REF!</v>
      </c>
      <c r="C1068" s="274" t="e">
        <f>+'RT (21)'!#REF!</f>
        <v>#REF!</v>
      </c>
      <c r="D1068" s="274" t="e">
        <f>+'RT (21)'!#REF!</f>
        <v>#REF!</v>
      </c>
    </row>
    <row r="1069" spans="1:4" hidden="1">
      <c r="A1069" s="274" t="e">
        <f>+'RT (21)'!#REF!</f>
        <v>#REF!</v>
      </c>
      <c r="B1069" s="274" t="e">
        <f>+'RT (21)'!#REF!</f>
        <v>#REF!</v>
      </c>
      <c r="C1069" s="274" t="e">
        <f>+'RT (21)'!#REF!</f>
        <v>#REF!</v>
      </c>
      <c r="D1069" s="274" t="e">
        <f>+'RT (21)'!#REF!</f>
        <v>#REF!</v>
      </c>
    </row>
    <row r="1070" spans="1:4" hidden="1">
      <c r="A1070" s="274" t="e">
        <f>+'RT (21)'!#REF!</f>
        <v>#REF!</v>
      </c>
      <c r="B1070" s="274" t="e">
        <f>+'RT (21)'!#REF!</f>
        <v>#REF!</v>
      </c>
      <c r="C1070" s="274" t="e">
        <f>+'RT (21)'!#REF!</f>
        <v>#REF!</v>
      </c>
      <c r="D1070" s="274" t="e">
        <f>+'RT (21)'!#REF!</f>
        <v>#REF!</v>
      </c>
    </row>
    <row r="1071" spans="1:4" hidden="1">
      <c r="A1071" s="274" t="e">
        <f>+'RT (21)'!#REF!</f>
        <v>#REF!</v>
      </c>
      <c r="B1071" s="274" t="e">
        <f>+'RT (21)'!#REF!</f>
        <v>#REF!</v>
      </c>
      <c r="C1071" s="274" t="e">
        <f>+'RT (21)'!#REF!</f>
        <v>#REF!</v>
      </c>
      <c r="D1071" s="274" t="e">
        <f>+'RT (21)'!#REF!</f>
        <v>#REF!</v>
      </c>
    </row>
    <row r="1072" spans="1:4" hidden="1">
      <c r="A1072" s="274" t="e">
        <f>+'RT (21)'!#REF!</f>
        <v>#REF!</v>
      </c>
      <c r="B1072" s="274" t="e">
        <f>+'RT (21)'!#REF!</f>
        <v>#REF!</v>
      </c>
      <c r="C1072" s="274" t="e">
        <f>+'RT (21)'!#REF!</f>
        <v>#REF!</v>
      </c>
      <c r="D1072" s="274" t="e">
        <f>+'RT (21)'!#REF!</f>
        <v>#REF!</v>
      </c>
    </row>
    <row r="1073" spans="1:4" hidden="1">
      <c r="A1073" s="274" t="e">
        <f>+'RT (21)'!#REF!</f>
        <v>#REF!</v>
      </c>
      <c r="B1073" s="274" t="e">
        <f>+'RT (21)'!#REF!</f>
        <v>#REF!</v>
      </c>
      <c r="C1073" s="274" t="e">
        <f>+'RT (21)'!#REF!</f>
        <v>#REF!</v>
      </c>
      <c r="D1073" s="274" t="e">
        <f>+'RT (21)'!#REF!</f>
        <v>#REF!</v>
      </c>
    </row>
    <row r="1074" spans="1:4" hidden="1">
      <c r="A1074" s="274" t="e">
        <f>+'RT (21)'!#REF!</f>
        <v>#REF!</v>
      </c>
      <c r="B1074" s="274" t="e">
        <f>+'RT (21)'!#REF!</f>
        <v>#REF!</v>
      </c>
      <c r="C1074" s="274" t="e">
        <f>+'RT (21)'!#REF!</f>
        <v>#REF!</v>
      </c>
      <c r="D1074" s="274" t="e">
        <f>+'RT (21)'!#REF!</f>
        <v>#REF!</v>
      </c>
    </row>
    <row r="1075" spans="1:4" hidden="1">
      <c r="A1075" s="274" t="e">
        <f>+'RT (21)'!#REF!</f>
        <v>#REF!</v>
      </c>
      <c r="B1075" s="274" t="e">
        <f>+'RT (21)'!#REF!</f>
        <v>#REF!</v>
      </c>
      <c r="C1075" s="274" t="e">
        <f>+'RT (21)'!#REF!</f>
        <v>#REF!</v>
      </c>
      <c r="D1075" s="274" t="e">
        <f>+'RT (21)'!#REF!</f>
        <v>#REF!</v>
      </c>
    </row>
    <row r="1076" spans="1:4" hidden="1">
      <c r="A1076" s="274" t="e">
        <f>+'RT (21)'!#REF!</f>
        <v>#REF!</v>
      </c>
      <c r="B1076" s="274" t="e">
        <f>+'RT (21)'!#REF!</f>
        <v>#REF!</v>
      </c>
      <c r="C1076" s="274" t="e">
        <f>+'RT (21)'!#REF!</f>
        <v>#REF!</v>
      </c>
      <c r="D1076" s="274" t="e">
        <f>+'RT (21)'!#REF!</f>
        <v>#REF!</v>
      </c>
    </row>
    <row r="1077" spans="1:4" hidden="1">
      <c r="A1077" s="274" t="e">
        <f>+'RT (21)'!#REF!</f>
        <v>#REF!</v>
      </c>
      <c r="B1077" s="274" t="e">
        <f>+'RT (21)'!#REF!</f>
        <v>#REF!</v>
      </c>
      <c r="C1077" s="274" t="e">
        <f>+'RT (21)'!#REF!</f>
        <v>#REF!</v>
      </c>
      <c r="D1077" s="274" t="e">
        <f>+'RT (21)'!#REF!</f>
        <v>#REF!</v>
      </c>
    </row>
    <row r="1078" spans="1:4" hidden="1">
      <c r="A1078" s="274" t="e">
        <f>+'RT (21)'!#REF!</f>
        <v>#REF!</v>
      </c>
      <c r="B1078" s="274" t="e">
        <f>+'RT (21)'!#REF!</f>
        <v>#REF!</v>
      </c>
      <c r="C1078" s="274" t="e">
        <f>+'RT (21)'!#REF!</f>
        <v>#REF!</v>
      </c>
      <c r="D1078" s="274" t="e">
        <f>+'RT (21)'!#REF!</f>
        <v>#REF!</v>
      </c>
    </row>
    <row r="1079" spans="1:4" hidden="1">
      <c r="A1079" s="274" t="e">
        <f>+'RT (21)'!#REF!</f>
        <v>#REF!</v>
      </c>
      <c r="B1079" s="274" t="e">
        <f>+'RT (21)'!#REF!</f>
        <v>#REF!</v>
      </c>
      <c r="C1079" s="274" t="e">
        <f>+'RT (21)'!#REF!</f>
        <v>#REF!</v>
      </c>
      <c r="D1079" s="274" t="e">
        <f>+'RT (21)'!#REF!</f>
        <v>#REF!</v>
      </c>
    </row>
    <row r="1080" spans="1:4" hidden="1">
      <c r="A1080" s="274" t="e">
        <f>+'RT (22)'!#REF!</f>
        <v>#REF!</v>
      </c>
      <c r="B1080" s="274" t="e">
        <f>+'RT (22)'!#REF!</f>
        <v>#REF!</v>
      </c>
      <c r="C1080" s="274" t="e">
        <f>+'RT (22)'!#REF!</f>
        <v>#REF!</v>
      </c>
      <c r="D1080" s="274" t="e">
        <f>+'RT (22)'!#REF!</f>
        <v>#REF!</v>
      </c>
    </row>
    <row r="1081" spans="1:4" hidden="1">
      <c r="A1081" s="274" t="e">
        <f>+'RT (22)'!#REF!</f>
        <v>#REF!</v>
      </c>
      <c r="B1081" s="274" t="e">
        <f>+'RT (22)'!#REF!</f>
        <v>#REF!</v>
      </c>
      <c r="C1081" s="274" t="e">
        <f>+'RT (22)'!#REF!</f>
        <v>#REF!</v>
      </c>
      <c r="D1081" s="274" t="e">
        <f>+'RT (22)'!#REF!</f>
        <v>#REF!</v>
      </c>
    </row>
    <row r="1082" spans="1:4" hidden="1">
      <c r="A1082" s="274" t="e">
        <f>+'RT (22)'!#REF!</f>
        <v>#REF!</v>
      </c>
      <c r="B1082" s="274" t="e">
        <f>+'RT (22)'!#REF!</f>
        <v>#REF!</v>
      </c>
      <c r="C1082" s="274" t="e">
        <f>+'RT (22)'!#REF!</f>
        <v>#REF!</v>
      </c>
      <c r="D1082" s="274" t="e">
        <f>+'RT (22)'!#REF!</f>
        <v>#REF!</v>
      </c>
    </row>
    <row r="1083" spans="1:4" hidden="1">
      <c r="A1083" s="274" t="e">
        <f>+'RT (22)'!#REF!</f>
        <v>#REF!</v>
      </c>
      <c r="B1083" s="274" t="e">
        <f>+'RT (22)'!#REF!</f>
        <v>#REF!</v>
      </c>
      <c r="C1083" s="274" t="e">
        <f>+'RT (22)'!#REF!</f>
        <v>#REF!</v>
      </c>
      <c r="D1083" s="274" t="e">
        <f>+'RT (22)'!#REF!</f>
        <v>#REF!</v>
      </c>
    </row>
    <row r="1084" spans="1:4" hidden="1">
      <c r="A1084" s="274" t="e">
        <f>+'RT (22)'!#REF!</f>
        <v>#REF!</v>
      </c>
      <c r="B1084" s="274" t="e">
        <f>+'RT (22)'!#REF!</f>
        <v>#REF!</v>
      </c>
      <c r="C1084" s="274" t="e">
        <f>+'RT (22)'!#REF!</f>
        <v>#REF!</v>
      </c>
      <c r="D1084" s="274" t="e">
        <f>+'RT (22)'!#REF!</f>
        <v>#REF!</v>
      </c>
    </row>
    <row r="1085" spans="1:4" hidden="1">
      <c r="A1085" s="274" t="e">
        <f>+'RT (22)'!#REF!</f>
        <v>#REF!</v>
      </c>
      <c r="B1085" s="274" t="e">
        <f>+'RT (22)'!#REF!</f>
        <v>#REF!</v>
      </c>
      <c r="C1085" s="274" t="e">
        <f>+'RT (22)'!#REF!</f>
        <v>#REF!</v>
      </c>
      <c r="D1085" s="274" t="e">
        <f>+'RT (22)'!#REF!</f>
        <v>#REF!</v>
      </c>
    </row>
    <row r="1086" spans="1:4" hidden="1">
      <c r="A1086" s="274" t="e">
        <f>+'RT (22)'!#REF!</f>
        <v>#REF!</v>
      </c>
      <c r="B1086" s="274" t="e">
        <f>+'RT (22)'!#REF!</f>
        <v>#REF!</v>
      </c>
      <c r="C1086" s="274" t="e">
        <f>+'RT (22)'!#REF!</f>
        <v>#REF!</v>
      </c>
      <c r="D1086" s="274" t="e">
        <f>+'RT (22)'!#REF!</f>
        <v>#REF!</v>
      </c>
    </row>
    <row r="1087" spans="1:4" hidden="1">
      <c r="A1087" s="274" t="e">
        <f>+'RT (22)'!#REF!</f>
        <v>#REF!</v>
      </c>
      <c r="B1087" s="274" t="e">
        <f>+'RT (22)'!#REF!</f>
        <v>#REF!</v>
      </c>
      <c r="C1087" s="274" t="e">
        <f>+'RT (22)'!#REF!</f>
        <v>#REF!</v>
      </c>
      <c r="D1087" s="274" t="e">
        <f>+'RT (22)'!#REF!</f>
        <v>#REF!</v>
      </c>
    </row>
    <row r="1088" spans="1:4" hidden="1">
      <c r="A1088" s="274" t="e">
        <f>+'RT (22)'!#REF!</f>
        <v>#REF!</v>
      </c>
      <c r="B1088" s="274" t="e">
        <f>+'RT (22)'!#REF!</f>
        <v>#REF!</v>
      </c>
      <c r="C1088" s="274" t="e">
        <f>+'RT (22)'!#REF!</f>
        <v>#REF!</v>
      </c>
      <c r="D1088" s="274" t="e">
        <f>+'RT (22)'!#REF!</f>
        <v>#REF!</v>
      </c>
    </row>
    <row r="1089" spans="1:4" hidden="1">
      <c r="A1089" s="274" t="e">
        <f>+'RT (22)'!#REF!</f>
        <v>#REF!</v>
      </c>
      <c r="B1089" s="274" t="e">
        <f>+'RT (22)'!#REF!</f>
        <v>#REF!</v>
      </c>
      <c r="C1089" s="274" t="e">
        <f>+'RT (22)'!#REF!</f>
        <v>#REF!</v>
      </c>
      <c r="D1089" s="274" t="e">
        <f>+'RT (22)'!#REF!</f>
        <v>#REF!</v>
      </c>
    </row>
    <row r="1090" spans="1:4" hidden="1">
      <c r="A1090" s="274" t="e">
        <f>+'RT (22)'!#REF!</f>
        <v>#REF!</v>
      </c>
      <c r="B1090" s="274" t="e">
        <f>+'RT (22)'!#REF!</f>
        <v>#REF!</v>
      </c>
      <c r="C1090" s="274" t="e">
        <f>+'RT (22)'!#REF!</f>
        <v>#REF!</v>
      </c>
      <c r="D1090" s="274" t="e">
        <f>+'RT (22)'!#REF!</f>
        <v>#REF!</v>
      </c>
    </row>
    <row r="1091" spans="1:4" hidden="1">
      <c r="A1091" s="274" t="e">
        <f>+'RT (22)'!#REF!</f>
        <v>#REF!</v>
      </c>
      <c r="B1091" s="274" t="e">
        <f>+'RT (22)'!#REF!</f>
        <v>#REF!</v>
      </c>
      <c r="C1091" s="274" t="e">
        <f>+'RT (22)'!#REF!</f>
        <v>#REF!</v>
      </c>
      <c r="D1091" s="274" t="e">
        <f>+'RT (22)'!#REF!</f>
        <v>#REF!</v>
      </c>
    </row>
    <row r="1092" spans="1:4" hidden="1">
      <c r="A1092" s="274" t="e">
        <f>+'RT (22)'!#REF!</f>
        <v>#REF!</v>
      </c>
      <c r="B1092" s="274" t="e">
        <f>+'RT (22)'!#REF!</f>
        <v>#REF!</v>
      </c>
      <c r="C1092" s="274" t="e">
        <f>+'RT (22)'!#REF!</f>
        <v>#REF!</v>
      </c>
      <c r="D1092" s="274" t="e">
        <f>+'RT (22)'!#REF!</f>
        <v>#REF!</v>
      </c>
    </row>
    <row r="1093" spans="1:4" hidden="1">
      <c r="A1093" s="274" t="e">
        <f>+'RT (22)'!#REF!</f>
        <v>#REF!</v>
      </c>
      <c r="B1093" s="274" t="e">
        <f>+'RT (22)'!#REF!</f>
        <v>#REF!</v>
      </c>
      <c r="C1093" s="274" t="e">
        <f>+'RT (22)'!#REF!</f>
        <v>#REF!</v>
      </c>
      <c r="D1093" s="274" t="e">
        <f>+'RT (22)'!#REF!</f>
        <v>#REF!</v>
      </c>
    </row>
    <row r="1094" spans="1:4" hidden="1">
      <c r="A1094" s="274" t="e">
        <f>+'RT (22)'!#REF!</f>
        <v>#REF!</v>
      </c>
      <c r="B1094" s="274" t="e">
        <f>+'RT (22)'!#REF!</f>
        <v>#REF!</v>
      </c>
      <c r="C1094" s="274" t="e">
        <f>+'RT (22)'!#REF!</f>
        <v>#REF!</v>
      </c>
      <c r="D1094" s="274" t="e">
        <f>+'RT (22)'!#REF!</f>
        <v>#REF!</v>
      </c>
    </row>
    <row r="1095" spans="1:4" hidden="1">
      <c r="A1095" s="274" t="e">
        <f>+'RT (22)'!#REF!</f>
        <v>#REF!</v>
      </c>
      <c r="B1095" s="274" t="e">
        <f>+'RT (22)'!#REF!</f>
        <v>#REF!</v>
      </c>
      <c r="C1095" s="274" t="e">
        <f>+'RT (22)'!#REF!</f>
        <v>#REF!</v>
      </c>
      <c r="D1095" s="274" t="e">
        <f>+'RT (22)'!#REF!</f>
        <v>#REF!</v>
      </c>
    </row>
    <row r="1096" spans="1:4" hidden="1">
      <c r="A1096" s="274" t="e">
        <f>+'RT (22)'!#REF!</f>
        <v>#REF!</v>
      </c>
      <c r="B1096" s="274" t="e">
        <f>+'RT (22)'!#REF!</f>
        <v>#REF!</v>
      </c>
      <c r="C1096" s="274" t="e">
        <f>+'RT (22)'!#REF!</f>
        <v>#REF!</v>
      </c>
      <c r="D1096" s="274" t="e">
        <f>+'RT (22)'!#REF!</f>
        <v>#REF!</v>
      </c>
    </row>
    <row r="1097" spans="1:4" hidden="1">
      <c r="A1097" s="274" t="e">
        <f>+'RT (22)'!#REF!</f>
        <v>#REF!</v>
      </c>
      <c r="B1097" s="274" t="e">
        <f>+'RT (22)'!#REF!</f>
        <v>#REF!</v>
      </c>
      <c r="C1097" s="274" t="e">
        <f>+'RT (22)'!#REF!</f>
        <v>#REF!</v>
      </c>
      <c r="D1097" s="274" t="e">
        <f>+'RT (22)'!#REF!</f>
        <v>#REF!</v>
      </c>
    </row>
    <row r="1098" spans="1:4" hidden="1">
      <c r="A1098" s="274" t="e">
        <f>+'RT (22)'!#REF!</f>
        <v>#REF!</v>
      </c>
      <c r="B1098" s="274" t="e">
        <f>+'RT (22)'!#REF!</f>
        <v>#REF!</v>
      </c>
      <c r="C1098" s="274" t="e">
        <f>+'RT (22)'!#REF!</f>
        <v>#REF!</v>
      </c>
      <c r="D1098" s="274" t="e">
        <f>+'RT (22)'!#REF!</f>
        <v>#REF!</v>
      </c>
    </row>
    <row r="1099" spans="1:4" hidden="1">
      <c r="A1099" s="274" t="e">
        <f>+'RT (22)'!#REF!</f>
        <v>#REF!</v>
      </c>
      <c r="B1099" s="274" t="e">
        <f>+'RT (22)'!#REF!</f>
        <v>#REF!</v>
      </c>
      <c r="C1099" s="274" t="e">
        <f>+'RT (22)'!#REF!</f>
        <v>#REF!</v>
      </c>
      <c r="D1099" s="274" t="e">
        <f>+'RT (22)'!#REF!</f>
        <v>#REF!</v>
      </c>
    </row>
    <row r="1100" spans="1:4" hidden="1">
      <c r="A1100" s="274" t="e">
        <f>+'RT (22)'!#REF!</f>
        <v>#REF!</v>
      </c>
      <c r="B1100" s="274" t="e">
        <f>+'RT (22)'!#REF!</f>
        <v>#REF!</v>
      </c>
      <c r="C1100" s="274" t="e">
        <f>+'RT (22)'!#REF!</f>
        <v>#REF!</v>
      </c>
      <c r="D1100" s="274" t="e">
        <f>+'RT (22)'!#REF!</f>
        <v>#REF!</v>
      </c>
    </row>
    <row r="1101" spans="1:4" hidden="1">
      <c r="A1101" s="274" t="e">
        <f>+'RT (22)'!#REF!</f>
        <v>#REF!</v>
      </c>
      <c r="B1101" s="274" t="e">
        <f>+'RT (22)'!#REF!</f>
        <v>#REF!</v>
      </c>
      <c r="C1101" s="274" t="e">
        <f>+'RT (22)'!#REF!</f>
        <v>#REF!</v>
      </c>
      <c r="D1101" s="274" t="e">
        <f>+'RT (22)'!#REF!</f>
        <v>#REF!</v>
      </c>
    </row>
    <row r="1102" spans="1:4" hidden="1">
      <c r="A1102" s="274" t="e">
        <f>+'RT (22)'!#REF!</f>
        <v>#REF!</v>
      </c>
      <c r="B1102" s="274" t="e">
        <f>+'RT (22)'!#REF!</f>
        <v>#REF!</v>
      </c>
      <c r="C1102" s="274" t="e">
        <f>+'RT (22)'!#REF!</f>
        <v>#REF!</v>
      </c>
      <c r="D1102" s="274" t="e">
        <f>+'RT (22)'!#REF!</f>
        <v>#REF!</v>
      </c>
    </row>
    <row r="1103" spans="1:4" hidden="1">
      <c r="A1103" s="274" t="e">
        <f>+'RT (22)'!#REF!</f>
        <v>#REF!</v>
      </c>
      <c r="B1103" s="274" t="e">
        <f>+'RT (22)'!#REF!</f>
        <v>#REF!</v>
      </c>
      <c r="C1103" s="274" t="e">
        <f>+'RT (22)'!#REF!</f>
        <v>#REF!</v>
      </c>
      <c r="D1103" s="274" t="e">
        <f>+'RT (22)'!#REF!</f>
        <v>#REF!</v>
      </c>
    </row>
    <row r="1104" spans="1:4" hidden="1">
      <c r="A1104" s="274" t="e">
        <f>+'RT (22)'!#REF!</f>
        <v>#REF!</v>
      </c>
      <c r="B1104" s="274" t="e">
        <f>+'RT (22)'!#REF!</f>
        <v>#REF!</v>
      </c>
      <c r="C1104" s="274" t="e">
        <f>+'RT (22)'!#REF!</f>
        <v>#REF!</v>
      </c>
      <c r="D1104" s="274" t="e">
        <f>+'RT (22)'!#REF!</f>
        <v>#REF!</v>
      </c>
    </row>
    <row r="1105" spans="1:4" hidden="1">
      <c r="A1105" s="274" t="e">
        <f>+'RT (22)'!#REF!</f>
        <v>#REF!</v>
      </c>
      <c r="B1105" s="274" t="e">
        <f>+'RT (22)'!#REF!</f>
        <v>#REF!</v>
      </c>
      <c r="C1105" s="274" t="e">
        <f>+'RT (22)'!#REF!</f>
        <v>#REF!</v>
      </c>
      <c r="D1105" s="274" t="e">
        <f>+'RT (22)'!#REF!</f>
        <v>#REF!</v>
      </c>
    </row>
    <row r="1106" spans="1:4" hidden="1">
      <c r="A1106" s="274" t="e">
        <f>+'RT (22)'!#REF!</f>
        <v>#REF!</v>
      </c>
      <c r="B1106" s="274" t="e">
        <f>+'RT (22)'!#REF!</f>
        <v>#REF!</v>
      </c>
      <c r="C1106" s="274" t="e">
        <f>+'RT (22)'!#REF!</f>
        <v>#REF!</v>
      </c>
      <c r="D1106" s="274" t="e">
        <f>+'RT (22)'!#REF!</f>
        <v>#REF!</v>
      </c>
    </row>
    <row r="1107" spans="1:4" hidden="1">
      <c r="A1107" s="274" t="e">
        <f>+'RT (22)'!#REF!</f>
        <v>#REF!</v>
      </c>
      <c r="B1107" s="274" t="e">
        <f>+'RT (22)'!#REF!</f>
        <v>#REF!</v>
      </c>
      <c r="C1107" s="274" t="e">
        <f>+'RT (22)'!#REF!</f>
        <v>#REF!</v>
      </c>
      <c r="D1107" s="274" t="e">
        <f>+'RT (22)'!#REF!</f>
        <v>#REF!</v>
      </c>
    </row>
    <row r="1108" spans="1:4" hidden="1">
      <c r="A1108" s="274" t="e">
        <f>+'RT (22)'!#REF!</f>
        <v>#REF!</v>
      </c>
      <c r="B1108" s="274" t="e">
        <f>+'RT (22)'!#REF!</f>
        <v>#REF!</v>
      </c>
      <c r="C1108" s="274" t="e">
        <f>+'RT (22)'!#REF!</f>
        <v>#REF!</v>
      </c>
      <c r="D1108" s="274" t="e">
        <f>+'RT (22)'!#REF!</f>
        <v>#REF!</v>
      </c>
    </row>
    <row r="1109" spans="1:4" hidden="1">
      <c r="A1109" s="274" t="e">
        <f>+'RT (22)'!#REF!</f>
        <v>#REF!</v>
      </c>
      <c r="B1109" s="274" t="e">
        <f>+'RT (22)'!#REF!</f>
        <v>#REF!</v>
      </c>
      <c r="C1109" s="274" t="e">
        <f>+'RT (22)'!#REF!</f>
        <v>#REF!</v>
      </c>
      <c r="D1109" s="274" t="e">
        <f>+'RT (22)'!#REF!</f>
        <v>#REF!</v>
      </c>
    </row>
    <row r="1110" spans="1:4" hidden="1">
      <c r="A1110" s="274" t="e">
        <f>+'RT (22)'!#REF!</f>
        <v>#REF!</v>
      </c>
      <c r="B1110" s="274" t="e">
        <f>+'RT (22)'!#REF!</f>
        <v>#REF!</v>
      </c>
      <c r="C1110" s="274" t="e">
        <f>+'RT (22)'!#REF!</f>
        <v>#REF!</v>
      </c>
      <c r="D1110" s="274" t="e">
        <f>+'RT (22)'!#REF!</f>
        <v>#REF!</v>
      </c>
    </row>
    <row r="1111" spans="1:4" hidden="1">
      <c r="A1111" s="274" t="e">
        <f>+'RT (22)'!#REF!</f>
        <v>#REF!</v>
      </c>
      <c r="B1111" s="274" t="e">
        <f>+'RT (22)'!#REF!</f>
        <v>#REF!</v>
      </c>
      <c r="C1111" s="274" t="e">
        <f>+'RT (22)'!#REF!</f>
        <v>#REF!</v>
      </c>
      <c r="D1111" s="274" t="e">
        <f>+'RT (22)'!#REF!</f>
        <v>#REF!</v>
      </c>
    </row>
    <row r="1112" spans="1:4" hidden="1">
      <c r="A1112" s="274" t="e">
        <f>+'RT (22)'!#REF!</f>
        <v>#REF!</v>
      </c>
      <c r="B1112" s="274" t="e">
        <f>+'RT (22)'!#REF!</f>
        <v>#REF!</v>
      </c>
      <c r="C1112" s="274" t="e">
        <f>+'RT (22)'!#REF!</f>
        <v>#REF!</v>
      </c>
      <c r="D1112" s="274" t="e">
        <f>+'RT (22)'!#REF!</f>
        <v>#REF!</v>
      </c>
    </row>
    <row r="1113" spans="1:4" hidden="1">
      <c r="A1113" s="274" t="e">
        <f>+'RT (22)'!#REF!</f>
        <v>#REF!</v>
      </c>
      <c r="B1113" s="274" t="e">
        <f>+'RT (22)'!#REF!</f>
        <v>#REF!</v>
      </c>
      <c r="C1113" s="274" t="e">
        <f>+'RT (22)'!#REF!</f>
        <v>#REF!</v>
      </c>
      <c r="D1113" s="274" t="e">
        <f>+'RT (22)'!#REF!</f>
        <v>#REF!</v>
      </c>
    </row>
    <row r="1114" spans="1:4" hidden="1">
      <c r="A1114" s="274" t="e">
        <f>+'RT (22)'!#REF!</f>
        <v>#REF!</v>
      </c>
      <c r="B1114" s="274" t="e">
        <f>+'RT (22)'!#REF!</f>
        <v>#REF!</v>
      </c>
      <c r="C1114" s="274" t="e">
        <f>+'RT (22)'!#REF!</f>
        <v>#REF!</v>
      </c>
      <c r="D1114" s="274" t="e">
        <f>+'RT (22)'!#REF!</f>
        <v>#REF!</v>
      </c>
    </row>
    <row r="1115" spans="1:4" hidden="1">
      <c r="A1115" s="274" t="e">
        <f>+'RT (22)'!#REF!</f>
        <v>#REF!</v>
      </c>
      <c r="B1115" s="274" t="e">
        <f>+'RT (22)'!#REF!</f>
        <v>#REF!</v>
      </c>
      <c r="C1115" s="274" t="e">
        <f>+'RT (22)'!#REF!</f>
        <v>#REF!</v>
      </c>
      <c r="D1115" s="274" t="e">
        <f>+'RT (22)'!#REF!</f>
        <v>#REF!</v>
      </c>
    </row>
    <row r="1116" spans="1:4" hidden="1">
      <c r="A1116" s="274" t="e">
        <f>+'RT (22)'!#REF!</f>
        <v>#REF!</v>
      </c>
      <c r="B1116" s="274" t="e">
        <f>+'RT (22)'!#REF!</f>
        <v>#REF!</v>
      </c>
      <c r="C1116" s="274" t="e">
        <f>+'RT (22)'!#REF!</f>
        <v>#REF!</v>
      </c>
      <c r="D1116" s="274" t="e">
        <f>+'RT (22)'!#REF!</f>
        <v>#REF!</v>
      </c>
    </row>
    <row r="1117" spans="1:4" hidden="1">
      <c r="A1117" s="274" t="e">
        <f>+'RT (22)'!#REF!</f>
        <v>#REF!</v>
      </c>
      <c r="B1117" s="274" t="e">
        <f>+'RT (22)'!#REF!</f>
        <v>#REF!</v>
      </c>
      <c r="C1117" s="274" t="e">
        <f>+'RT (22)'!#REF!</f>
        <v>#REF!</v>
      </c>
      <c r="D1117" s="274" t="e">
        <f>+'RT (22)'!#REF!</f>
        <v>#REF!</v>
      </c>
    </row>
    <row r="1118" spans="1:4" hidden="1">
      <c r="A1118" s="274" t="e">
        <f>+'RT (22)'!#REF!</f>
        <v>#REF!</v>
      </c>
      <c r="B1118" s="274" t="e">
        <f>+'RT (22)'!#REF!</f>
        <v>#REF!</v>
      </c>
      <c r="C1118" s="274" t="e">
        <f>+'RT (22)'!#REF!</f>
        <v>#REF!</v>
      </c>
      <c r="D1118" s="274" t="e">
        <f>+'RT (22)'!#REF!</f>
        <v>#REF!</v>
      </c>
    </row>
    <row r="1119" spans="1:4" hidden="1">
      <c r="A1119" s="274" t="e">
        <f>+'RT (22)'!#REF!</f>
        <v>#REF!</v>
      </c>
      <c r="B1119" s="274" t="e">
        <f>+'RT (22)'!#REF!</f>
        <v>#REF!</v>
      </c>
      <c r="C1119" s="274" t="e">
        <f>+'RT (22)'!#REF!</f>
        <v>#REF!</v>
      </c>
      <c r="D1119" s="274" t="e">
        <f>+'RT (22)'!#REF!</f>
        <v>#REF!</v>
      </c>
    </row>
    <row r="1120" spans="1:4" hidden="1">
      <c r="A1120" s="274" t="e">
        <f>+'RT (22)'!#REF!</f>
        <v>#REF!</v>
      </c>
      <c r="B1120" s="274" t="e">
        <f>+'RT (22)'!#REF!</f>
        <v>#REF!</v>
      </c>
      <c r="C1120" s="274" t="e">
        <f>+'RT (22)'!#REF!</f>
        <v>#REF!</v>
      </c>
      <c r="D1120" s="274" t="e">
        <f>+'RT (22)'!#REF!</f>
        <v>#REF!</v>
      </c>
    </row>
    <row r="1121" spans="1:4" hidden="1">
      <c r="A1121" s="274" t="e">
        <f>+'RT (22)'!#REF!</f>
        <v>#REF!</v>
      </c>
      <c r="B1121" s="274" t="e">
        <f>+'RT (22)'!#REF!</f>
        <v>#REF!</v>
      </c>
      <c r="C1121" s="274" t="e">
        <f>+'RT (22)'!#REF!</f>
        <v>#REF!</v>
      </c>
      <c r="D1121" s="274" t="e">
        <f>+'RT (22)'!#REF!</f>
        <v>#REF!</v>
      </c>
    </row>
    <row r="1122" spans="1:4" hidden="1">
      <c r="A1122" s="274" t="e">
        <f>+'RT (22)'!#REF!</f>
        <v>#REF!</v>
      </c>
      <c r="B1122" s="274" t="e">
        <f>+'RT (22)'!#REF!</f>
        <v>#REF!</v>
      </c>
      <c r="C1122" s="274" t="e">
        <f>+'RT (22)'!#REF!</f>
        <v>#REF!</v>
      </c>
      <c r="D1122" s="274" t="e">
        <f>+'RT (22)'!#REF!</f>
        <v>#REF!</v>
      </c>
    </row>
    <row r="1123" spans="1:4" hidden="1">
      <c r="A1123" s="274" t="e">
        <f>+'RT (22)'!#REF!</f>
        <v>#REF!</v>
      </c>
      <c r="B1123" s="274" t="e">
        <f>+'RT (22)'!#REF!</f>
        <v>#REF!</v>
      </c>
      <c r="C1123" s="274" t="e">
        <f>+'RT (22)'!#REF!</f>
        <v>#REF!</v>
      </c>
      <c r="D1123" s="274" t="e">
        <f>+'RT (22)'!#REF!</f>
        <v>#REF!</v>
      </c>
    </row>
    <row r="1124" spans="1:4" hidden="1">
      <c r="A1124" s="274" t="e">
        <f>+'RT (22)'!#REF!</f>
        <v>#REF!</v>
      </c>
      <c r="B1124" s="274" t="e">
        <f>+'RT (22)'!#REF!</f>
        <v>#REF!</v>
      </c>
      <c r="C1124" s="274" t="e">
        <f>+'RT (22)'!#REF!</f>
        <v>#REF!</v>
      </c>
      <c r="D1124" s="274" t="e">
        <f>+'RT (22)'!#REF!</f>
        <v>#REF!</v>
      </c>
    </row>
    <row r="1125" spans="1:4" hidden="1">
      <c r="A1125" s="274" t="e">
        <f>+'RT (22)'!#REF!</f>
        <v>#REF!</v>
      </c>
      <c r="B1125" s="274" t="e">
        <f>+'RT (22)'!#REF!</f>
        <v>#REF!</v>
      </c>
      <c r="C1125" s="274" t="e">
        <f>+'RT (22)'!#REF!</f>
        <v>#REF!</v>
      </c>
      <c r="D1125" s="274" t="e">
        <f>+'RT (22)'!#REF!</f>
        <v>#REF!</v>
      </c>
    </row>
    <row r="1126" spans="1:4" hidden="1">
      <c r="A1126" s="274" t="e">
        <f>+'RT (22)'!#REF!</f>
        <v>#REF!</v>
      </c>
      <c r="B1126" s="274" t="e">
        <f>+'RT (22)'!#REF!</f>
        <v>#REF!</v>
      </c>
      <c r="C1126" s="274" t="e">
        <f>+'RT (22)'!#REF!</f>
        <v>#REF!</v>
      </c>
      <c r="D1126" s="274" t="e">
        <f>+'RT (22)'!#REF!</f>
        <v>#REF!</v>
      </c>
    </row>
    <row r="1127" spans="1:4" hidden="1">
      <c r="A1127" s="274" t="e">
        <f>+'RT (22)'!#REF!</f>
        <v>#REF!</v>
      </c>
      <c r="B1127" s="274" t="e">
        <f>+'RT (22)'!#REF!</f>
        <v>#REF!</v>
      </c>
      <c r="C1127" s="274" t="e">
        <f>+'RT (22)'!#REF!</f>
        <v>#REF!</v>
      </c>
      <c r="D1127" s="274" t="e">
        <f>+'RT (22)'!#REF!</f>
        <v>#REF!</v>
      </c>
    </row>
    <row r="1128" spans="1:4" hidden="1">
      <c r="A1128" s="274" t="e">
        <f>+'RT (22)'!#REF!</f>
        <v>#REF!</v>
      </c>
      <c r="B1128" s="274" t="e">
        <f>+'RT (22)'!#REF!</f>
        <v>#REF!</v>
      </c>
      <c r="C1128" s="274" t="e">
        <f>+'RT (22)'!#REF!</f>
        <v>#REF!</v>
      </c>
      <c r="D1128" s="274" t="e">
        <f>+'RT (22)'!#REF!</f>
        <v>#REF!</v>
      </c>
    </row>
    <row r="1129" spans="1:4" hidden="1">
      <c r="A1129" s="274" t="e">
        <f>+'RT (22)'!#REF!</f>
        <v>#REF!</v>
      </c>
      <c r="B1129" s="274" t="e">
        <f>+'RT (22)'!#REF!</f>
        <v>#REF!</v>
      </c>
      <c r="C1129" s="274" t="e">
        <f>+'RT (22)'!#REF!</f>
        <v>#REF!</v>
      </c>
      <c r="D1129" s="274" t="e">
        <f>+'RT (22)'!#REF!</f>
        <v>#REF!</v>
      </c>
    </row>
    <row r="1130" spans="1:4" hidden="1">
      <c r="A1130" s="274" t="e">
        <f>+'RT (22)'!#REF!</f>
        <v>#REF!</v>
      </c>
      <c r="B1130" s="274" t="e">
        <f>+'RT (22)'!#REF!</f>
        <v>#REF!</v>
      </c>
      <c r="C1130" s="274" t="e">
        <f>+'RT (22)'!#REF!</f>
        <v>#REF!</v>
      </c>
      <c r="D1130" s="274" t="e">
        <f>+'RT (22)'!#REF!</f>
        <v>#REF!</v>
      </c>
    </row>
    <row r="1131" spans="1:4" hidden="1">
      <c r="A1131" s="274" t="e">
        <f>+'RT (22)'!#REF!</f>
        <v>#REF!</v>
      </c>
      <c r="B1131" s="274" t="e">
        <f>+'RT (22)'!#REF!</f>
        <v>#REF!</v>
      </c>
      <c r="C1131" s="274" t="e">
        <f>+'RT (22)'!#REF!</f>
        <v>#REF!</v>
      </c>
      <c r="D1131" s="274" t="e">
        <f>+'RT (22)'!#REF!</f>
        <v>#REF!</v>
      </c>
    </row>
    <row r="1132" spans="1:4" hidden="1">
      <c r="A1132" s="274" t="e">
        <f>+'RT (22)'!#REF!</f>
        <v>#REF!</v>
      </c>
      <c r="B1132" s="274" t="e">
        <f>+'RT (22)'!#REF!</f>
        <v>#REF!</v>
      </c>
      <c r="C1132" s="274" t="e">
        <f>+'RT (22)'!#REF!</f>
        <v>#REF!</v>
      </c>
      <c r="D1132" s="274" t="e">
        <f>+'RT (22)'!#REF!</f>
        <v>#REF!</v>
      </c>
    </row>
    <row r="1133" spans="1:4" hidden="1">
      <c r="A1133" s="274" t="e">
        <f>+'RT (22)'!#REF!</f>
        <v>#REF!</v>
      </c>
      <c r="B1133" s="274" t="e">
        <f>+'RT (22)'!#REF!</f>
        <v>#REF!</v>
      </c>
      <c r="C1133" s="274" t="e">
        <f>+'RT (22)'!#REF!</f>
        <v>#REF!</v>
      </c>
      <c r="D1133" s="274" t="e">
        <f>+'RT (22)'!#REF!</f>
        <v>#REF!</v>
      </c>
    </row>
    <row r="1134" spans="1:4" hidden="1">
      <c r="A1134" s="274" t="e">
        <f>+'RT (22)'!#REF!</f>
        <v>#REF!</v>
      </c>
      <c r="B1134" s="274" t="e">
        <f>+'RT (22)'!#REF!</f>
        <v>#REF!</v>
      </c>
      <c r="C1134" s="274" t="e">
        <f>+'RT (22)'!#REF!</f>
        <v>#REF!</v>
      </c>
      <c r="D1134" s="274" t="e">
        <f>+'RT (22)'!#REF!</f>
        <v>#REF!</v>
      </c>
    </row>
    <row r="1135" spans="1:4" hidden="1">
      <c r="A1135" s="274" t="e">
        <f>+'RT (22)'!#REF!</f>
        <v>#REF!</v>
      </c>
      <c r="B1135" s="274" t="e">
        <f>+'RT (22)'!#REF!</f>
        <v>#REF!</v>
      </c>
      <c r="C1135" s="274" t="e">
        <f>+'RT (22)'!#REF!</f>
        <v>#REF!</v>
      </c>
      <c r="D1135" s="274" t="e">
        <f>+'RT (22)'!#REF!</f>
        <v>#REF!</v>
      </c>
    </row>
    <row r="1136" spans="1:4" hidden="1">
      <c r="A1136" s="274" t="e">
        <f>+'RT (23)'!#REF!</f>
        <v>#REF!</v>
      </c>
      <c r="B1136" s="274" t="e">
        <f>+'RT (23)'!#REF!</f>
        <v>#REF!</v>
      </c>
      <c r="C1136" s="274" t="e">
        <f>+'RT (23)'!#REF!</f>
        <v>#REF!</v>
      </c>
      <c r="D1136" s="274" t="e">
        <f>+'RT (23)'!#REF!</f>
        <v>#REF!</v>
      </c>
    </row>
    <row r="1137" spans="1:4" hidden="1">
      <c r="A1137" s="274" t="e">
        <f>+'RT (23)'!#REF!</f>
        <v>#REF!</v>
      </c>
      <c r="B1137" s="274" t="e">
        <f>+'RT (23)'!#REF!</f>
        <v>#REF!</v>
      </c>
      <c r="C1137" s="274" t="e">
        <f>+'RT (23)'!#REF!</f>
        <v>#REF!</v>
      </c>
      <c r="D1137" s="274" t="e">
        <f>+'RT (23)'!#REF!</f>
        <v>#REF!</v>
      </c>
    </row>
    <row r="1138" spans="1:4" hidden="1">
      <c r="A1138" s="274" t="e">
        <f>+'RT (23)'!#REF!</f>
        <v>#REF!</v>
      </c>
      <c r="B1138" s="274" t="e">
        <f>+'RT (23)'!#REF!</f>
        <v>#REF!</v>
      </c>
      <c r="C1138" s="274" t="e">
        <f>+'RT (23)'!#REF!</f>
        <v>#REF!</v>
      </c>
      <c r="D1138" s="274" t="e">
        <f>+'RT (23)'!#REF!</f>
        <v>#REF!</v>
      </c>
    </row>
    <row r="1139" spans="1:4" hidden="1">
      <c r="A1139" s="274" t="e">
        <f>+'RT (23)'!#REF!</f>
        <v>#REF!</v>
      </c>
      <c r="B1139" s="274" t="e">
        <f>+'RT (23)'!#REF!</f>
        <v>#REF!</v>
      </c>
      <c r="C1139" s="274" t="e">
        <f>+'RT (23)'!#REF!</f>
        <v>#REF!</v>
      </c>
      <c r="D1139" s="274" t="e">
        <f>+'RT (23)'!#REF!</f>
        <v>#REF!</v>
      </c>
    </row>
    <row r="1140" spans="1:4" hidden="1">
      <c r="A1140" s="274" t="e">
        <f>+'RT (23)'!#REF!</f>
        <v>#REF!</v>
      </c>
      <c r="B1140" s="274" t="e">
        <f>+'RT (23)'!#REF!</f>
        <v>#REF!</v>
      </c>
      <c r="C1140" s="274" t="e">
        <f>+'RT (23)'!#REF!</f>
        <v>#REF!</v>
      </c>
      <c r="D1140" s="274" t="e">
        <f>+'RT (23)'!#REF!</f>
        <v>#REF!</v>
      </c>
    </row>
    <row r="1141" spans="1:4" hidden="1">
      <c r="A1141" s="274" t="e">
        <f>+'RT (23)'!#REF!</f>
        <v>#REF!</v>
      </c>
      <c r="B1141" s="274" t="e">
        <f>+'RT (23)'!#REF!</f>
        <v>#REF!</v>
      </c>
      <c r="C1141" s="274" t="e">
        <f>+'RT (23)'!#REF!</f>
        <v>#REF!</v>
      </c>
      <c r="D1141" s="274" t="e">
        <f>+'RT (23)'!#REF!</f>
        <v>#REF!</v>
      </c>
    </row>
    <row r="1142" spans="1:4" hidden="1">
      <c r="A1142" s="274" t="e">
        <f>+'RT (23)'!#REF!</f>
        <v>#REF!</v>
      </c>
      <c r="B1142" s="274" t="e">
        <f>+'RT (23)'!#REF!</f>
        <v>#REF!</v>
      </c>
      <c r="C1142" s="274" t="e">
        <f>+'RT (23)'!#REF!</f>
        <v>#REF!</v>
      </c>
      <c r="D1142" s="274" t="e">
        <f>+'RT (23)'!#REF!</f>
        <v>#REF!</v>
      </c>
    </row>
    <row r="1143" spans="1:4" hidden="1">
      <c r="A1143" s="274" t="e">
        <f>+'RT (23)'!#REF!</f>
        <v>#REF!</v>
      </c>
      <c r="B1143" s="274" t="e">
        <f>+'RT (23)'!#REF!</f>
        <v>#REF!</v>
      </c>
      <c r="C1143" s="274" t="e">
        <f>+'RT (23)'!#REF!</f>
        <v>#REF!</v>
      </c>
      <c r="D1143" s="274" t="e">
        <f>+'RT (23)'!#REF!</f>
        <v>#REF!</v>
      </c>
    </row>
    <row r="1144" spans="1:4" hidden="1">
      <c r="A1144" s="274" t="e">
        <f>+'RT (23)'!#REF!</f>
        <v>#REF!</v>
      </c>
      <c r="B1144" s="274" t="e">
        <f>+'RT (23)'!#REF!</f>
        <v>#REF!</v>
      </c>
      <c r="C1144" s="274" t="e">
        <f>+'RT (23)'!#REF!</f>
        <v>#REF!</v>
      </c>
      <c r="D1144" s="274" t="e">
        <f>+'RT (23)'!#REF!</f>
        <v>#REF!</v>
      </c>
    </row>
    <row r="1145" spans="1:4" hidden="1">
      <c r="A1145" s="274" t="e">
        <f>+'RT (23)'!#REF!</f>
        <v>#REF!</v>
      </c>
      <c r="B1145" s="274" t="e">
        <f>+'RT (23)'!#REF!</f>
        <v>#REF!</v>
      </c>
      <c r="C1145" s="274" t="e">
        <f>+'RT (23)'!#REF!</f>
        <v>#REF!</v>
      </c>
      <c r="D1145" s="274" t="e">
        <f>+'RT (23)'!#REF!</f>
        <v>#REF!</v>
      </c>
    </row>
    <row r="1146" spans="1:4" hidden="1">
      <c r="A1146" s="274" t="e">
        <f>+'RT (23)'!#REF!</f>
        <v>#REF!</v>
      </c>
      <c r="B1146" s="274" t="e">
        <f>+'RT (23)'!#REF!</f>
        <v>#REF!</v>
      </c>
      <c r="C1146" s="274" t="e">
        <f>+'RT (23)'!#REF!</f>
        <v>#REF!</v>
      </c>
      <c r="D1146" s="274" t="e">
        <f>+'RT (23)'!#REF!</f>
        <v>#REF!</v>
      </c>
    </row>
    <row r="1147" spans="1:4" hidden="1">
      <c r="A1147" s="274" t="e">
        <f>+'RT (23)'!#REF!</f>
        <v>#REF!</v>
      </c>
      <c r="B1147" s="274" t="e">
        <f>+'RT (23)'!#REF!</f>
        <v>#REF!</v>
      </c>
      <c r="C1147" s="274" t="e">
        <f>+'RT (23)'!#REF!</f>
        <v>#REF!</v>
      </c>
      <c r="D1147" s="274" t="e">
        <f>+'RT (23)'!#REF!</f>
        <v>#REF!</v>
      </c>
    </row>
    <row r="1148" spans="1:4" hidden="1">
      <c r="A1148" s="274" t="e">
        <f>+'RT (23)'!#REF!</f>
        <v>#REF!</v>
      </c>
      <c r="B1148" s="274" t="e">
        <f>+'RT (23)'!#REF!</f>
        <v>#REF!</v>
      </c>
      <c r="C1148" s="274" t="e">
        <f>+'RT (23)'!#REF!</f>
        <v>#REF!</v>
      </c>
      <c r="D1148" s="274" t="e">
        <f>+'RT (23)'!#REF!</f>
        <v>#REF!</v>
      </c>
    </row>
    <row r="1149" spans="1:4" hidden="1">
      <c r="A1149" s="274" t="e">
        <f>+'RT (23)'!#REF!</f>
        <v>#REF!</v>
      </c>
      <c r="B1149" s="274" t="e">
        <f>+'RT (23)'!#REF!</f>
        <v>#REF!</v>
      </c>
      <c r="C1149" s="274" t="e">
        <f>+'RT (23)'!#REF!</f>
        <v>#REF!</v>
      </c>
      <c r="D1149" s="274" t="e">
        <f>+'RT (23)'!#REF!</f>
        <v>#REF!</v>
      </c>
    </row>
    <row r="1150" spans="1:4" hidden="1">
      <c r="A1150" s="274" t="e">
        <f>+'RT (23)'!#REF!</f>
        <v>#REF!</v>
      </c>
      <c r="B1150" s="274" t="e">
        <f>+'RT (23)'!#REF!</f>
        <v>#REF!</v>
      </c>
      <c r="C1150" s="274" t="e">
        <f>+'RT (23)'!#REF!</f>
        <v>#REF!</v>
      </c>
      <c r="D1150" s="274" t="e">
        <f>+'RT (23)'!#REF!</f>
        <v>#REF!</v>
      </c>
    </row>
    <row r="1151" spans="1:4" hidden="1">
      <c r="A1151" s="274" t="e">
        <f>+'RT (23)'!#REF!</f>
        <v>#REF!</v>
      </c>
      <c r="B1151" s="274" t="e">
        <f>+'RT (23)'!#REF!</f>
        <v>#REF!</v>
      </c>
      <c r="C1151" s="274" t="e">
        <f>+'RT (23)'!#REF!</f>
        <v>#REF!</v>
      </c>
      <c r="D1151" s="274" t="e">
        <f>+'RT (23)'!#REF!</f>
        <v>#REF!</v>
      </c>
    </row>
    <row r="1152" spans="1:4" hidden="1">
      <c r="A1152" s="274" t="e">
        <f>+'RT (23)'!#REF!</f>
        <v>#REF!</v>
      </c>
      <c r="B1152" s="274" t="e">
        <f>+'RT (23)'!#REF!</f>
        <v>#REF!</v>
      </c>
      <c r="C1152" s="274" t="e">
        <f>+'RT (23)'!#REF!</f>
        <v>#REF!</v>
      </c>
      <c r="D1152" s="274" t="e">
        <f>+'RT (23)'!#REF!</f>
        <v>#REF!</v>
      </c>
    </row>
    <row r="1153" spans="1:4" hidden="1">
      <c r="A1153" s="274" t="e">
        <f>+'RT (23)'!#REF!</f>
        <v>#REF!</v>
      </c>
      <c r="B1153" s="274" t="e">
        <f>+'RT (23)'!#REF!</f>
        <v>#REF!</v>
      </c>
      <c r="C1153" s="274" t="e">
        <f>+'RT (23)'!#REF!</f>
        <v>#REF!</v>
      </c>
      <c r="D1153" s="274" t="e">
        <f>+'RT (23)'!#REF!</f>
        <v>#REF!</v>
      </c>
    </row>
    <row r="1154" spans="1:4" hidden="1">
      <c r="A1154" s="274" t="e">
        <f>+'RT (23)'!#REF!</f>
        <v>#REF!</v>
      </c>
      <c r="B1154" s="274" t="e">
        <f>+'RT (23)'!#REF!</f>
        <v>#REF!</v>
      </c>
      <c r="C1154" s="274" t="e">
        <f>+'RT (23)'!#REF!</f>
        <v>#REF!</v>
      </c>
      <c r="D1154" s="274" t="e">
        <f>+'RT (23)'!#REF!</f>
        <v>#REF!</v>
      </c>
    </row>
    <row r="1155" spans="1:4" hidden="1">
      <c r="A1155" s="274" t="e">
        <f>+'RT (23)'!#REF!</f>
        <v>#REF!</v>
      </c>
      <c r="B1155" s="274" t="e">
        <f>+'RT (23)'!#REF!</f>
        <v>#REF!</v>
      </c>
      <c r="C1155" s="274" t="e">
        <f>+'RT (23)'!#REF!</f>
        <v>#REF!</v>
      </c>
      <c r="D1155" s="274" t="e">
        <f>+'RT (23)'!#REF!</f>
        <v>#REF!</v>
      </c>
    </row>
    <row r="1156" spans="1:4" hidden="1">
      <c r="A1156" s="274" t="e">
        <f>+'RT (23)'!#REF!</f>
        <v>#REF!</v>
      </c>
      <c r="B1156" s="274" t="e">
        <f>+'RT (23)'!#REF!</f>
        <v>#REF!</v>
      </c>
      <c r="C1156" s="274" t="e">
        <f>+'RT (23)'!#REF!</f>
        <v>#REF!</v>
      </c>
      <c r="D1156" s="274" t="e">
        <f>+'RT (23)'!#REF!</f>
        <v>#REF!</v>
      </c>
    </row>
    <row r="1157" spans="1:4" hidden="1">
      <c r="A1157" s="274" t="e">
        <f>+'RT (23)'!#REF!</f>
        <v>#REF!</v>
      </c>
      <c r="B1157" s="274" t="e">
        <f>+'RT (23)'!#REF!</f>
        <v>#REF!</v>
      </c>
      <c r="C1157" s="274" t="e">
        <f>+'RT (23)'!#REF!</f>
        <v>#REF!</v>
      </c>
      <c r="D1157" s="274" t="e">
        <f>+'RT (23)'!#REF!</f>
        <v>#REF!</v>
      </c>
    </row>
    <row r="1158" spans="1:4" hidden="1">
      <c r="A1158" s="274" t="e">
        <f>+'RT (23)'!#REF!</f>
        <v>#REF!</v>
      </c>
      <c r="B1158" s="274" t="e">
        <f>+'RT (23)'!#REF!</f>
        <v>#REF!</v>
      </c>
      <c r="C1158" s="274" t="e">
        <f>+'RT (23)'!#REF!</f>
        <v>#REF!</v>
      </c>
      <c r="D1158" s="274" t="e">
        <f>+'RT (23)'!#REF!</f>
        <v>#REF!</v>
      </c>
    </row>
    <row r="1159" spans="1:4" hidden="1">
      <c r="A1159" s="274" t="e">
        <f>+'RT (23)'!#REF!</f>
        <v>#REF!</v>
      </c>
      <c r="B1159" s="274" t="e">
        <f>+'RT (23)'!#REF!</f>
        <v>#REF!</v>
      </c>
      <c r="C1159" s="274" t="e">
        <f>+'RT (23)'!#REF!</f>
        <v>#REF!</v>
      </c>
      <c r="D1159" s="274" t="e">
        <f>+'RT (23)'!#REF!</f>
        <v>#REF!</v>
      </c>
    </row>
    <row r="1160" spans="1:4" hidden="1">
      <c r="A1160" s="274" t="e">
        <f>+'RT (23)'!#REF!</f>
        <v>#REF!</v>
      </c>
      <c r="B1160" s="274" t="e">
        <f>+'RT (23)'!#REF!</f>
        <v>#REF!</v>
      </c>
      <c r="C1160" s="274" t="e">
        <f>+'RT (23)'!#REF!</f>
        <v>#REF!</v>
      </c>
      <c r="D1160" s="274" t="e">
        <f>+'RT (23)'!#REF!</f>
        <v>#REF!</v>
      </c>
    </row>
    <row r="1161" spans="1:4" hidden="1">
      <c r="A1161" s="274" t="e">
        <f>+'RT (23)'!#REF!</f>
        <v>#REF!</v>
      </c>
      <c r="B1161" s="274" t="e">
        <f>+'RT (23)'!#REF!</f>
        <v>#REF!</v>
      </c>
      <c r="C1161" s="274" t="e">
        <f>+'RT (23)'!#REF!</f>
        <v>#REF!</v>
      </c>
      <c r="D1161" s="274" t="e">
        <f>+'RT (23)'!#REF!</f>
        <v>#REF!</v>
      </c>
    </row>
    <row r="1162" spans="1:4" hidden="1">
      <c r="A1162" s="274" t="e">
        <f>+'RT (23)'!#REF!</f>
        <v>#REF!</v>
      </c>
      <c r="B1162" s="274" t="e">
        <f>+'RT (23)'!#REF!</f>
        <v>#REF!</v>
      </c>
      <c r="C1162" s="274" t="e">
        <f>+'RT (23)'!#REF!</f>
        <v>#REF!</v>
      </c>
      <c r="D1162" s="274" t="e">
        <f>+'RT (23)'!#REF!</f>
        <v>#REF!</v>
      </c>
    </row>
    <row r="1163" spans="1:4" hidden="1">
      <c r="A1163" s="274" t="e">
        <f>+'RT (23)'!#REF!</f>
        <v>#REF!</v>
      </c>
      <c r="B1163" s="274" t="e">
        <f>+'RT (23)'!#REF!</f>
        <v>#REF!</v>
      </c>
      <c r="C1163" s="274" t="e">
        <f>+'RT (23)'!#REF!</f>
        <v>#REF!</v>
      </c>
      <c r="D1163" s="274" t="e">
        <f>+'RT (23)'!#REF!</f>
        <v>#REF!</v>
      </c>
    </row>
    <row r="1164" spans="1:4" hidden="1">
      <c r="A1164" s="274" t="e">
        <f>+'RT (23)'!#REF!</f>
        <v>#REF!</v>
      </c>
      <c r="B1164" s="274" t="e">
        <f>+'RT (23)'!#REF!</f>
        <v>#REF!</v>
      </c>
      <c r="C1164" s="274" t="e">
        <f>+'RT (23)'!#REF!</f>
        <v>#REF!</v>
      </c>
      <c r="D1164" s="274" t="e">
        <f>+'RT (23)'!#REF!</f>
        <v>#REF!</v>
      </c>
    </row>
    <row r="1165" spans="1:4" hidden="1">
      <c r="A1165" s="274" t="e">
        <f>+'RT (23)'!#REF!</f>
        <v>#REF!</v>
      </c>
      <c r="B1165" s="274" t="e">
        <f>+'RT (23)'!#REF!</f>
        <v>#REF!</v>
      </c>
      <c r="C1165" s="274" t="e">
        <f>+'RT (23)'!#REF!</f>
        <v>#REF!</v>
      </c>
      <c r="D1165" s="274" t="e">
        <f>+'RT (23)'!#REF!</f>
        <v>#REF!</v>
      </c>
    </row>
    <row r="1166" spans="1:4" hidden="1">
      <c r="A1166" s="274" t="e">
        <f>+'RT (23)'!#REF!</f>
        <v>#REF!</v>
      </c>
      <c r="B1166" s="274" t="e">
        <f>+'RT (23)'!#REF!</f>
        <v>#REF!</v>
      </c>
      <c r="C1166" s="274" t="e">
        <f>+'RT (23)'!#REF!</f>
        <v>#REF!</v>
      </c>
      <c r="D1166" s="274" t="e">
        <f>+'RT (23)'!#REF!</f>
        <v>#REF!</v>
      </c>
    </row>
    <row r="1167" spans="1:4" hidden="1">
      <c r="A1167" s="274" t="e">
        <f>+'RT (23)'!#REF!</f>
        <v>#REF!</v>
      </c>
      <c r="B1167" s="274" t="e">
        <f>+'RT (23)'!#REF!</f>
        <v>#REF!</v>
      </c>
      <c r="C1167" s="274" t="e">
        <f>+'RT (23)'!#REF!</f>
        <v>#REF!</v>
      </c>
      <c r="D1167" s="274" t="e">
        <f>+'RT (23)'!#REF!</f>
        <v>#REF!</v>
      </c>
    </row>
    <row r="1168" spans="1:4" hidden="1">
      <c r="A1168" s="274" t="e">
        <f>+'RT (23)'!#REF!</f>
        <v>#REF!</v>
      </c>
      <c r="B1168" s="274" t="e">
        <f>+'RT (23)'!#REF!</f>
        <v>#REF!</v>
      </c>
      <c r="C1168" s="274" t="e">
        <f>+'RT (23)'!#REF!</f>
        <v>#REF!</v>
      </c>
      <c r="D1168" s="274" t="e">
        <f>+'RT (23)'!#REF!</f>
        <v>#REF!</v>
      </c>
    </row>
    <row r="1169" spans="1:4" hidden="1">
      <c r="A1169" s="274" t="e">
        <f>+'RT (23)'!#REF!</f>
        <v>#REF!</v>
      </c>
      <c r="B1169" s="274" t="e">
        <f>+'RT (23)'!#REF!</f>
        <v>#REF!</v>
      </c>
      <c r="C1169" s="274" t="e">
        <f>+'RT (23)'!#REF!</f>
        <v>#REF!</v>
      </c>
      <c r="D1169" s="274" t="e">
        <f>+'RT (23)'!#REF!</f>
        <v>#REF!</v>
      </c>
    </row>
    <row r="1170" spans="1:4" hidden="1">
      <c r="A1170" s="274" t="e">
        <f>+'RT (23)'!#REF!</f>
        <v>#REF!</v>
      </c>
      <c r="B1170" s="274" t="e">
        <f>+'RT (23)'!#REF!</f>
        <v>#REF!</v>
      </c>
      <c r="C1170" s="274" t="e">
        <f>+'RT (23)'!#REF!</f>
        <v>#REF!</v>
      </c>
      <c r="D1170" s="274" t="e">
        <f>+'RT (23)'!#REF!</f>
        <v>#REF!</v>
      </c>
    </row>
    <row r="1171" spans="1:4" hidden="1">
      <c r="A1171" s="274" t="e">
        <f>+'RT (23)'!#REF!</f>
        <v>#REF!</v>
      </c>
      <c r="B1171" s="274" t="e">
        <f>+'RT (23)'!#REF!</f>
        <v>#REF!</v>
      </c>
      <c r="C1171" s="274" t="e">
        <f>+'RT (23)'!#REF!</f>
        <v>#REF!</v>
      </c>
      <c r="D1171" s="274" t="e">
        <f>+'RT (23)'!#REF!</f>
        <v>#REF!</v>
      </c>
    </row>
    <row r="1172" spans="1:4" hidden="1">
      <c r="A1172" s="274" t="e">
        <f>+'RT (23)'!#REF!</f>
        <v>#REF!</v>
      </c>
      <c r="B1172" s="274" t="e">
        <f>+'RT (23)'!#REF!</f>
        <v>#REF!</v>
      </c>
      <c r="C1172" s="274" t="e">
        <f>+'RT (23)'!#REF!</f>
        <v>#REF!</v>
      </c>
      <c r="D1172" s="274" t="e">
        <f>+'RT (23)'!#REF!</f>
        <v>#REF!</v>
      </c>
    </row>
    <row r="1173" spans="1:4" hidden="1">
      <c r="A1173" s="274" t="e">
        <f>+'RT (23)'!#REF!</f>
        <v>#REF!</v>
      </c>
      <c r="B1173" s="274" t="e">
        <f>+'RT (23)'!#REF!</f>
        <v>#REF!</v>
      </c>
      <c r="C1173" s="274" t="e">
        <f>+'RT (23)'!#REF!</f>
        <v>#REF!</v>
      </c>
      <c r="D1173" s="274" t="e">
        <f>+'RT (23)'!#REF!</f>
        <v>#REF!</v>
      </c>
    </row>
    <row r="1174" spans="1:4" hidden="1">
      <c r="A1174" s="274" t="e">
        <f>+'RT (23)'!#REF!</f>
        <v>#REF!</v>
      </c>
      <c r="B1174" s="274" t="e">
        <f>+'RT (23)'!#REF!</f>
        <v>#REF!</v>
      </c>
      <c r="C1174" s="274" t="e">
        <f>+'RT (23)'!#REF!</f>
        <v>#REF!</v>
      </c>
      <c r="D1174" s="274" t="e">
        <f>+'RT (23)'!#REF!</f>
        <v>#REF!</v>
      </c>
    </row>
    <row r="1175" spans="1:4" hidden="1">
      <c r="A1175" s="274" t="e">
        <f>+'RT (23)'!#REF!</f>
        <v>#REF!</v>
      </c>
      <c r="B1175" s="274" t="e">
        <f>+'RT (23)'!#REF!</f>
        <v>#REF!</v>
      </c>
      <c r="C1175" s="274" t="e">
        <f>+'RT (23)'!#REF!</f>
        <v>#REF!</v>
      </c>
      <c r="D1175" s="274" t="e">
        <f>+'RT (23)'!#REF!</f>
        <v>#REF!</v>
      </c>
    </row>
    <row r="1176" spans="1:4" hidden="1">
      <c r="A1176" s="274" t="e">
        <f>+'RT (23)'!#REF!</f>
        <v>#REF!</v>
      </c>
      <c r="B1176" s="274" t="e">
        <f>+'RT (23)'!#REF!</f>
        <v>#REF!</v>
      </c>
      <c r="C1176" s="274" t="e">
        <f>+'RT (23)'!#REF!</f>
        <v>#REF!</v>
      </c>
      <c r="D1176" s="274" t="e">
        <f>+'RT (23)'!#REF!</f>
        <v>#REF!</v>
      </c>
    </row>
    <row r="1177" spans="1:4" hidden="1">
      <c r="A1177" s="274" t="e">
        <f>+'RT (23)'!#REF!</f>
        <v>#REF!</v>
      </c>
      <c r="B1177" s="274" t="e">
        <f>+'RT (23)'!#REF!</f>
        <v>#REF!</v>
      </c>
      <c r="C1177" s="274" t="e">
        <f>+'RT (23)'!#REF!</f>
        <v>#REF!</v>
      </c>
      <c r="D1177" s="274" t="e">
        <f>+'RT (23)'!#REF!</f>
        <v>#REF!</v>
      </c>
    </row>
    <row r="1178" spans="1:4" hidden="1">
      <c r="A1178" s="274" t="e">
        <f>+'RT (23)'!#REF!</f>
        <v>#REF!</v>
      </c>
      <c r="B1178" s="274" t="e">
        <f>+'RT (23)'!#REF!</f>
        <v>#REF!</v>
      </c>
      <c r="C1178" s="274" t="e">
        <f>+'RT (23)'!#REF!</f>
        <v>#REF!</v>
      </c>
      <c r="D1178" s="274" t="e">
        <f>+'RT (23)'!#REF!</f>
        <v>#REF!</v>
      </c>
    </row>
    <row r="1179" spans="1:4" hidden="1">
      <c r="A1179" s="274" t="e">
        <f>+'RT (23)'!#REF!</f>
        <v>#REF!</v>
      </c>
      <c r="B1179" s="274" t="e">
        <f>+'RT (23)'!#REF!</f>
        <v>#REF!</v>
      </c>
      <c r="C1179" s="274" t="e">
        <f>+'RT (23)'!#REF!</f>
        <v>#REF!</v>
      </c>
      <c r="D1179" s="274" t="e">
        <f>+'RT (23)'!#REF!</f>
        <v>#REF!</v>
      </c>
    </row>
    <row r="1180" spans="1:4" hidden="1">
      <c r="A1180" s="274" t="e">
        <f>+'RT (23)'!#REF!</f>
        <v>#REF!</v>
      </c>
      <c r="B1180" s="274" t="e">
        <f>+'RT (23)'!#REF!</f>
        <v>#REF!</v>
      </c>
      <c r="C1180" s="274" t="e">
        <f>+'RT (23)'!#REF!</f>
        <v>#REF!</v>
      </c>
      <c r="D1180" s="274" t="e">
        <f>+'RT (23)'!#REF!</f>
        <v>#REF!</v>
      </c>
    </row>
    <row r="1181" spans="1:4" hidden="1">
      <c r="A1181" s="274" t="e">
        <f>+'RT (23)'!#REF!</f>
        <v>#REF!</v>
      </c>
      <c r="B1181" s="274" t="e">
        <f>+'RT (23)'!#REF!</f>
        <v>#REF!</v>
      </c>
      <c r="C1181" s="274" t="e">
        <f>+'RT (23)'!#REF!</f>
        <v>#REF!</v>
      </c>
      <c r="D1181" s="274" t="e">
        <f>+'RT (23)'!#REF!</f>
        <v>#REF!</v>
      </c>
    </row>
    <row r="1182" spans="1:4" hidden="1">
      <c r="A1182" s="274" t="e">
        <f>+'RT (23)'!#REF!</f>
        <v>#REF!</v>
      </c>
      <c r="B1182" s="274" t="e">
        <f>+'RT (23)'!#REF!</f>
        <v>#REF!</v>
      </c>
      <c r="C1182" s="274" t="e">
        <f>+'RT (23)'!#REF!</f>
        <v>#REF!</v>
      </c>
      <c r="D1182" s="274" t="e">
        <f>+'RT (23)'!#REF!</f>
        <v>#REF!</v>
      </c>
    </row>
    <row r="1183" spans="1:4" hidden="1">
      <c r="A1183" s="274" t="e">
        <f>+'RT (23)'!#REF!</f>
        <v>#REF!</v>
      </c>
      <c r="B1183" s="274" t="e">
        <f>+'RT (23)'!#REF!</f>
        <v>#REF!</v>
      </c>
      <c r="C1183" s="274" t="e">
        <f>+'RT (23)'!#REF!</f>
        <v>#REF!</v>
      </c>
      <c r="D1183" s="274" t="e">
        <f>+'RT (23)'!#REF!</f>
        <v>#REF!</v>
      </c>
    </row>
    <row r="1184" spans="1:4" hidden="1">
      <c r="A1184" s="274" t="e">
        <f>+'RT (23)'!#REF!</f>
        <v>#REF!</v>
      </c>
      <c r="B1184" s="274" t="e">
        <f>+'RT (23)'!#REF!</f>
        <v>#REF!</v>
      </c>
      <c r="C1184" s="274" t="e">
        <f>+'RT (23)'!#REF!</f>
        <v>#REF!</v>
      </c>
      <c r="D1184" s="274" t="e">
        <f>+'RT (23)'!#REF!</f>
        <v>#REF!</v>
      </c>
    </row>
    <row r="1185" spans="1:4" hidden="1">
      <c r="A1185" s="274" t="e">
        <f>+'RT (23)'!#REF!</f>
        <v>#REF!</v>
      </c>
      <c r="B1185" s="274" t="e">
        <f>+'RT (23)'!#REF!</f>
        <v>#REF!</v>
      </c>
      <c r="C1185" s="274" t="e">
        <f>+'RT (23)'!#REF!</f>
        <v>#REF!</v>
      </c>
      <c r="D1185" s="274" t="e">
        <f>+'RT (23)'!#REF!</f>
        <v>#REF!</v>
      </c>
    </row>
    <row r="1186" spans="1:4" hidden="1">
      <c r="A1186" s="274" t="e">
        <f>+'RT (23)'!#REF!</f>
        <v>#REF!</v>
      </c>
      <c r="B1186" s="274" t="e">
        <f>+'RT (23)'!#REF!</f>
        <v>#REF!</v>
      </c>
      <c r="C1186" s="274" t="e">
        <f>+'RT (23)'!#REF!</f>
        <v>#REF!</v>
      </c>
      <c r="D1186" s="274" t="e">
        <f>+'RT (23)'!#REF!</f>
        <v>#REF!</v>
      </c>
    </row>
    <row r="1187" spans="1:4" hidden="1">
      <c r="A1187" s="274" t="e">
        <f>+'RT (23)'!#REF!</f>
        <v>#REF!</v>
      </c>
      <c r="B1187" s="274" t="e">
        <f>+'RT (23)'!#REF!</f>
        <v>#REF!</v>
      </c>
      <c r="C1187" s="274" t="e">
        <f>+'RT (23)'!#REF!</f>
        <v>#REF!</v>
      </c>
      <c r="D1187" s="274" t="e">
        <f>+'RT (23)'!#REF!</f>
        <v>#REF!</v>
      </c>
    </row>
    <row r="1188" spans="1:4" hidden="1">
      <c r="A1188" s="274" t="e">
        <f>+'RT (23)'!#REF!</f>
        <v>#REF!</v>
      </c>
      <c r="B1188" s="274" t="e">
        <f>+'RT (23)'!#REF!</f>
        <v>#REF!</v>
      </c>
      <c r="C1188" s="274" t="e">
        <f>+'RT (23)'!#REF!</f>
        <v>#REF!</v>
      </c>
      <c r="D1188" s="274" t="e">
        <f>+'RT (23)'!#REF!</f>
        <v>#REF!</v>
      </c>
    </row>
    <row r="1189" spans="1:4" hidden="1">
      <c r="A1189" s="274" t="e">
        <f>+'RT (23)'!#REF!</f>
        <v>#REF!</v>
      </c>
      <c r="B1189" s="274" t="e">
        <f>+'RT (23)'!#REF!</f>
        <v>#REF!</v>
      </c>
      <c r="C1189" s="274" t="e">
        <f>+'RT (23)'!#REF!</f>
        <v>#REF!</v>
      </c>
      <c r="D1189" s="274" t="e">
        <f>+'RT (23)'!#REF!</f>
        <v>#REF!</v>
      </c>
    </row>
    <row r="1190" spans="1:4" hidden="1">
      <c r="A1190" s="274" t="e">
        <f>+'RT (23)'!#REF!</f>
        <v>#REF!</v>
      </c>
      <c r="B1190" s="274" t="e">
        <f>+'RT (23)'!#REF!</f>
        <v>#REF!</v>
      </c>
      <c r="C1190" s="274" t="e">
        <f>+'RT (23)'!#REF!</f>
        <v>#REF!</v>
      </c>
      <c r="D1190" s="274" t="e">
        <f>+'RT (23)'!#REF!</f>
        <v>#REF!</v>
      </c>
    </row>
    <row r="1191" spans="1:4" hidden="1">
      <c r="A1191" s="274" t="e">
        <f>+'RT (23)'!#REF!</f>
        <v>#REF!</v>
      </c>
      <c r="B1191" s="274" t="e">
        <f>+'RT (23)'!#REF!</f>
        <v>#REF!</v>
      </c>
      <c r="C1191" s="274" t="e">
        <f>+'RT (23)'!#REF!</f>
        <v>#REF!</v>
      </c>
      <c r="D1191" s="274" t="e">
        <f>+'RT (23)'!#REF!</f>
        <v>#REF!</v>
      </c>
    </row>
    <row r="1192" spans="1:4" hidden="1">
      <c r="A1192" s="274" t="e">
        <f>+'RT (24)'!#REF!</f>
        <v>#REF!</v>
      </c>
      <c r="B1192" s="274" t="e">
        <f>+'RT (24)'!#REF!</f>
        <v>#REF!</v>
      </c>
      <c r="C1192" s="274" t="e">
        <f>+'RT (24)'!#REF!</f>
        <v>#REF!</v>
      </c>
      <c r="D1192" s="274" t="e">
        <f>+'RT (24)'!#REF!</f>
        <v>#REF!</v>
      </c>
    </row>
    <row r="1193" spans="1:4" hidden="1">
      <c r="A1193" s="274" t="e">
        <f>+'RT (24)'!#REF!</f>
        <v>#REF!</v>
      </c>
      <c r="B1193" s="274" t="e">
        <f>+'RT (24)'!#REF!</f>
        <v>#REF!</v>
      </c>
      <c r="C1193" s="274" t="e">
        <f>+'RT (24)'!#REF!</f>
        <v>#REF!</v>
      </c>
      <c r="D1193" s="274" t="e">
        <f>+'RT (24)'!#REF!</f>
        <v>#REF!</v>
      </c>
    </row>
    <row r="1194" spans="1:4" hidden="1">
      <c r="A1194" s="274" t="e">
        <f>+'RT (24)'!#REF!</f>
        <v>#REF!</v>
      </c>
      <c r="B1194" s="274" t="e">
        <f>+'RT (24)'!#REF!</f>
        <v>#REF!</v>
      </c>
      <c r="C1194" s="274" t="e">
        <f>+'RT (24)'!#REF!</f>
        <v>#REF!</v>
      </c>
      <c r="D1194" s="274" t="e">
        <f>+'RT (24)'!#REF!</f>
        <v>#REF!</v>
      </c>
    </row>
    <row r="1195" spans="1:4" hidden="1">
      <c r="A1195" s="274" t="e">
        <f>+'RT (24)'!#REF!</f>
        <v>#REF!</v>
      </c>
      <c r="B1195" s="274" t="e">
        <f>+'RT (24)'!#REF!</f>
        <v>#REF!</v>
      </c>
      <c r="C1195" s="274" t="e">
        <f>+'RT (24)'!#REF!</f>
        <v>#REF!</v>
      </c>
      <c r="D1195" s="274" t="e">
        <f>+'RT (24)'!#REF!</f>
        <v>#REF!</v>
      </c>
    </row>
    <row r="1196" spans="1:4" hidden="1">
      <c r="A1196" s="274" t="e">
        <f>+'RT (24)'!#REF!</f>
        <v>#REF!</v>
      </c>
      <c r="B1196" s="274" t="e">
        <f>+'RT (24)'!#REF!</f>
        <v>#REF!</v>
      </c>
      <c r="C1196" s="274" t="e">
        <f>+'RT (24)'!#REF!</f>
        <v>#REF!</v>
      </c>
      <c r="D1196" s="274" t="e">
        <f>+'RT (24)'!#REF!</f>
        <v>#REF!</v>
      </c>
    </row>
    <row r="1197" spans="1:4" hidden="1">
      <c r="A1197" s="274" t="e">
        <f>+'RT (24)'!#REF!</f>
        <v>#REF!</v>
      </c>
      <c r="B1197" s="274" t="e">
        <f>+'RT (24)'!#REF!</f>
        <v>#REF!</v>
      </c>
      <c r="C1197" s="274" t="e">
        <f>+'RT (24)'!#REF!</f>
        <v>#REF!</v>
      </c>
      <c r="D1197" s="274" t="e">
        <f>+'RT (24)'!#REF!</f>
        <v>#REF!</v>
      </c>
    </row>
    <row r="1198" spans="1:4" hidden="1">
      <c r="A1198" s="274" t="e">
        <f>+'RT (24)'!#REF!</f>
        <v>#REF!</v>
      </c>
      <c r="B1198" s="274" t="e">
        <f>+'RT (24)'!#REF!</f>
        <v>#REF!</v>
      </c>
      <c r="C1198" s="274" t="e">
        <f>+'RT (24)'!#REF!</f>
        <v>#REF!</v>
      </c>
      <c r="D1198" s="274" t="e">
        <f>+'RT (24)'!#REF!</f>
        <v>#REF!</v>
      </c>
    </row>
    <row r="1199" spans="1:4" hidden="1">
      <c r="A1199" s="274" t="e">
        <f>+'RT (24)'!#REF!</f>
        <v>#REF!</v>
      </c>
      <c r="B1199" s="274" t="e">
        <f>+'RT (24)'!#REF!</f>
        <v>#REF!</v>
      </c>
      <c r="C1199" s="274" t="e">
        <f>+'RT (24)'!#REF!</f>
        <v>#REF!</v>
      </c>
      <c r="D1199" s="274" t="e">
        <f>+'RT (24)'!#REF!</f>
        <v>#REF!</v>
      </c>
    </row>
    <row r="1200" spans="1:4" hidden="1">
      <c r="A1200" s="274" t="e">
        <f>+'RT (24)'!#REF!</f>
        <v>#REF!</v>
      </c>
      <c r="B1200" s="274" t="e">
        <f>+'RT (24)'!#REF!</f>
        <v>#REF!</v>
      </c>
      <c r="C1200" s="274" t="e">
        <f>+'RT (24)'!#REF!</f>
        <v>#REF!</v>
      </c>
      <c r="D1200" s="274" t="e">
        <f>+'RT (24)'!#REF!</f>
        <v>#REF!</v>
      </c>
    </row>
    <row r="1201" spans="1:4" hidden="1">
      <c r="A1201" s="274" t="e">
        <f>+'RT (24)'!#REF!</f>
        <v>#REF!</v>
      </c>
      <c r="B1201" s="274" t="e">
        <f>+'RT (24)'!#REF!</f>
        <v>#REF!</v>
      </c>
      <c r="C1201" s="274" t="e">
        <f>+'RT (24)'!#REF!</f>
        <v>#REF!</v>
      </c>
      <c r="D1201" s="274" t="e">
        <f>+'RT (24)'!#REF!</f>
        <v>#REF!</v>
      </c>
    </row>
    <row r="1202" spans="1:4" hidden="1">
      <c r="A1202" s="274" t="e">
        <f>+'RT (24)'!#REF!</f>
        <v>#REF!</v>
      </c>
      <c r="B1202" s="274" t="e">
        <f>+'RT (24)'!#REF!</f>
        <v>#REF!</v>
      </c>
      <c r="C1202" s="274" t="e">
        <f>+'RT (24)'!#REF!</f>
        <v>#REF!</v>
      </c>
      <c r="D1202" s="274" t="e">
        <f>+'RT (24)'!#REF!</f>
        <v>#REF!</v>
      </c>
    </row>
    <row r="1203" spans="1:4" hidden="1">
      <c r="A1203" s="274" t="e">
        <f>+'RT (24)'!#REF!</f>
        <v>#REF!</v>
      </c>
      <c r="B1203" s="274" t="e">
        <f>+'RT (24)'!#REF!</f>
        <v>#REF!</v>
      </c>
      <c r="C1203" s="274" t="e">
        <f>+'RT (24)'!#REF!</f>
        <v>#REF!</v>
      </c>
      <c r="D1203" s="274" t="e">
        <f>+'RT (24)'!#REF!</f>
        <v>#REF!</v>
      </c>
    </row>
    <row r="1204" spans="1:4" hidden="1">
      <c r="A1204" s="274" t="e">
        <f>+'RT (24)'!#REF!</f>
        <v>#REF!</v>
      </c>
      <c r="B1204" s="274" t="e">
        <f>+'RT (24)'!#REF!</f>
        <v>#REF!</v>
      </c>
      <c r="C1204" s="274" t="e">
        <f>+'RT (24)'!#REF!</f>
        <v>#REF!</v>
      </c>
      <c r="D1204" s="274" t="e">
        <f>+'RT (24)'!#REF!</f>
        <v>#REF!</v>
      </c>
    </row>
    <row r="1205" spans="1:4" hidden="1">
      <c r="A1205" s="274" t="e">
        <f>+'RT (24)'!#REF!</f>
        <v>#REF!</v>
      </c>
      <c r="B1205" s="274" t="e">
        <f>+'RT (24)'!#REF!</f>
        <v>#REF!</v>
      </c>
      <c r="C1205" s="274" t="e">
        <f>+'RT (24)'!#REF!</f>
        <v>#REF!</v>
      </c>
      <c r="D1205" s="274" t="e">
        <f>+'RT (24)'!#REF!</f>
        <v>#REF!</v>
      </c>
    </row>
    <row r="1206" spans="1:4" hidden="1">
      <c r="A1206" s="274" t="e">
        <f>+'RT (24)'!#REF!</f>
        <v>#REF!</v>
      </c>
      <c r="B1206" s="274" t="e">
        <f>+'RT (24)'!#REF!</f>
        <v>#REF!</v>
      </c>
      <c r="C1206" s="274" t="e">
        <f>+'RT (24)'!#REF!</f>
        <v>#REF!</v>
      </c>
      <c r="D1206" s="274" t="e">
        <f>+'RT (24)'!#REF!</f>
        <v>#REF!</v>
      </c>
    </row>
    <row r="1207" spans="1:4" hidden="1">
      <c r="A1207" s="274" t="e">
        <f>+'RT (24)'!#REF!</f>
        <v>#REF!</v>
      </c>
      <c r="B1207" s="274" t="e">
        <f>+'RT (24)'!#REF!</f>
        <v>#REF!</v>
      </c>
      <c r="C1207" s="274" t="e">
        <f>+'RT (24)'!#REF!</f>
        <v>#REF!</v>
      </c>
      <c r="D1207" s="274" t="e">
        <f>+'RT (24)'!#REF!</f>
        <v>#REF!</v>
      </c>
    </row>
    <row r="1208" spans="1:4" hidden="1">
      <c r="A1208" s="274" t="e">
        <f>+'RT (24)'!#REF!</f>
        <v>#REF!</v>
      </c>
      <c r="B1208" s="274" t="e">
        <f>+'RT (24)'!#REF!</f>
        <v>#REF!</v>
      </c>
      <c r="C1208" s="274" t="e">
        <f>+'RT (24)'!#REF!</f>
        <v>#REF!</v>
      </c>
      <c r="D1208" s="274" t="e">
        <f>+'RT (24)'!#REF!</f>
        <v>#REF!</v>
      </c>
    </row>
    <row r="1209" spans="1:4" hidden="1">
      <c r="A1209" s="274" t="e">
        <f>+'RT (24)'!#REF!</f>
        <v>#REF!</v>
      </c>
      <c r="B1209" s="274" t="e">
        <f>+'RT (24)'!#REF!</f>
        <v>#REF!</v>
      </c>
      <c r="C1209" s="274" t="e">
        <f>+'RT (24)'!#REF!</f>
        <v>#REF!</v>
      </c>
      <c r="D1209" s="274" t="e">
        <f>+'RT (24)'!#REF!</f>
        <v>#REF!</v>
      </c>
    </row>
    <row r="1210" spans="1:4" hidden="1">
      <c r="A1210" s="274" t="e">
        <f>+'RT (24)'!#REF!</f>
        <v>#REF!</v>
      </c>
      <c r="B1210" s="274" t="e">
        <f>+'RT (24)'!#REF!</f>
        <v>#REF!</v>
      </c>
      <c r="C1210" s="274" t="e">
        <f>+'RT (24)'!#REF!</f>
        <v>#REF!</v>
      </c>
      <c r="D1210" s="274" t="e">
        <f>+'RT (24)'!#REF!</f>
        <v>#REF!</v>
      </c>
    </row>
    <row r="1211" spans="1:4" hidden="1">
      <c r="A1211" s="274" t="e">
        <f>+'RT (24)'!#REF!</f>
        <v>#REF!</v>
      </c>
      <c r="B1211" s="274" t="e">
        <f>+'RT (24)'!#REF!</f>
        <v>#REF!</v>
      </c>
      <c r="C1211" s="274" t="e">
        <f>+'RT (24)'!#REF!</f>
        <v>#REF!</v>
      </c>
      <c r="D1211" s="274" t="e">
        <f>+'RT (24)'!#REF!</f>
        <v>#REF!</v>
      </c>
    </row>
    <row r="1212" spans="1:4" hidden="1">
      <c r="A1212" s="274" t="e">
        <f>+'RT (24)'!#REF!</f>
        <v>#REF!</v>
      </c>
      <c r="B1212" s="274" t="e">
        <f>+'RT (24)'!#REF!</f>
        <v>#REF!</v>
      </c>
      <c r="C1212" s="274" t="e">
        <f>+'RT (24)'!#REF!</f>
        <v>#REF!</v>
      </c>
      <c r="D1212" s="274" t="e">
        <f>+'RT (24)'!#REF!</f>
        <v>#REF!</v>
      </c>
    </row>
    <row r="1213" spans="1:4" hidden="1">
      <c r="A1213" s="274" t="e">
        <f>+'RT (24)'!#REF!</f>
        <v>#REF!</v>
      </c>
      <c r="B1213" s="274" t="e">
        <f>+'RT (24)'!#REF!</f>
        <v>#REF!</v>
      </c>
      <c r="C1213" s="274" t="e">
        <f>+'RT (24)'!#REF!</f>
        <v>#REF!</v>
      </c>
      <c r="D1213" s="274" t="e">
        <f>+'RT (24)'!#REF!</f>
        <v>#REF!</v>
      </c>
    </row>
    <row r="1214" spans="1:4" hidden="1">
      <c r="A1214" s="274" t="e">
        <f>+'RT (24)'!#REF!</f>
        <v>#REF!</v>
      </c>
      <c r="B1214" s="274" t="e">
        <f>+'RT (24)'!#REF!</f>
        <v>#REF!</v>
      </c>
      <c r="C1214" s="274" t="e">
        <f>+'RT (24)'!#REF!</f>
        <v>#REF!</v>
      </c>
      <c r="D1214" s="274" t="e">
        <f>+'RT (24)'!#REF!</f>
        <v>#REF!</v>
      </c>
    </row>
    <row r="1215" spans="1:4" hidden="1">
      <c r="A1215" s="274" t="e">
        <f>+'RT (24)'!#REF!</f>
        <v>#REF!</v>
      </c>
      <c r="B1215" s="274" t="e">
        <f>+'RT (24)'!#REF!</f>
        <v>#REF!</v>
      </c>
      <c r="C1215" s="274" t="e">
        <f>+'RT (24)'!#REF!</f>
        <v>#REF!</v>
      </c>
      <c r="D1215" s="274" t="e">
        <f>+'RT (24)'!#REF!</f>
        <v>#REF!</v>
      </c>
    </row>
    <row r="1216" spans="1:4" hidden="1">
      <c r="A1216" s="274" t="e">
        <f>+'RT (24)'!#REF!</f>
        <v>#REF!</v>
      </c>
      <c r="B1216" s="274" t="e">
        <f>+'RT (24)'!#REF!</f>
        <v>#REF!</v>
      </c>
      <c r="C1216" s="274" t="e">
        <f>+'RT (24)'!#REF!</f>
        <v>#REF!</v>
      </c>
      <c r="D1216" s="274" t="e">
        <f>+'RT (24)'!#REF!</f>
        <v>#REF!</v>
      </c>
    </row>
    <row r="1217" spans="1:4" hidden="1">
      <c r="A1217" s="274" t="e">
        <f>+'RT (24)'!#REF!</f>
        <v>#REF!</v>
      </c>
      <c r="B1217" s="274" t="e">
        <f>+'RT (24)'!#REF!</f>
        <v>#REF!</v>
      </c>
      <c r="C1217" s="274" t="e">
        <f>+'RT (24)'!#REF!</f>
        <v>#REF!</v>
      </c>
      <c r="D1217" s="274" t="e">
        <f>+'RT (24)'!#REF!</f>
        <v>#REF!</v>
      </c>
    </row>
    <row r="1218" spans="1:4" hidden="1">
      <c r="A1218" s="274" t="e">
        <f>+'RT (24)'!#REF!</f>
        <v>#REF!</v>
      </c>
      <c r="B1218" s="274" t="e">
        <f>+'RT (24)'!#REF!</f>
        <v>#REF!</v>
      </c>
      <c r="C1218" s="274" t="e">
        <f>+'RT (24)'!#REF!</f>
        <v>#REF!</v>
      </c>
      <c r="D1218" s="274" t="e">
        <f>+'RT (24)'!#REF!</f>
        <v>#REF!</v>
      </c>
    </row>
    <row r="1219" spans="1:4" hidden="1">
      <c r="A1219" s="274" t="e">
        <f>+'RT (24)'!#REF!</f>
        <v>#REF!</v>
      </c>
      <c r="B1219" s="274" t="e">
        <f>+'RT (24)'!#REF!</f>
        <v>#REF!</v>
      </c>
      <c r="C1219" s="274" t="e">
        <f>+'RT (24)'!#REF!</f>
        <v>#REF!</v>
      </c>
      <c r="D1219" s="274" t="e">
        <f>+'RT (24)'!#REF!</f>
        <v>#REF!</v>
      </c>
    </row>
    <row r="1220" spans="1:4" hidden="1">
      <c r="A1220" s="274" t="e">
        <f>+'RT (24)'!#REF!</f>
        <v>#REF!</v>
      </c>
      <c r="B1220" s="274" t="e">
        <f>+'RT (24)'!#REF!</f>
        <v>#REF!</v>
      </c>
      <c r="C1220" s="274" t="e">
        <f>+'RT (24)'!#REF!</f>
        <v>#REF!</v>
      </c>
      <c r="D1220" s="274" t="e">
        <f>+'RT (24)'!#REF!</f>
        <v>#REF!</v>
      </c>
    </row>
    <row r="1221" spans="1:4" hidden="1">
      <c r="A1221" s="274" t="e">
        <f>+'RT (24)'!#REF!</f>
        <v>#REF!</v>
      </c>
      <c r="B1221" s="274" t="e">
        <f>+'RT (24)'!#REF!</f>
        <v>#REF!</v>
      </c>
      <c r="C1221" s="274" t="e">
        <f>+'RT (24)'!#REF!</f>
        <v>#REF!</v>
      </c>
      <c r="D1221" s="274" t="e">
        <f>+'RT (24)'!#REF!</f>
        <v>#REF!</v>
      </c>
    </row>
    <row r="1222" spans="1:4" hidden="1">
      <c r="A1222" s="274" t="e">
        <f>+'RT (24)'!#REF!</f>
        <v>#REF!</v>
      </c>
      <c r="B1222" s="274" t="e">
        <f>+'RT (24)'!#REF!</f>
        <v>#REF!</v>
      </c>
      <c r="C1222" s="274" t="e">
        <f>+'RT (24)'!#REF!</f>
        <v>#REF!</v>
      </c>
      <c r="D1222" s="274" t="e">
        <f>+'RT (24)'!#REF!</f>
        <v>#REF!</v>
      </c>
    </row>
    <row r="1223" spans="1:4" hidden="1">
      <c r="A1223" s="274" t="e">
        <f>+'RT (24)'!#REF!</f>
        <v>#REF!</v>
      </c>
      <c r="B1223" s="274" t="e">
        <f>+'RT (24)'!#REF!</f>
        <v>#REF!</v>
      </c>
      <c r="C1223" s="274" t="e">
        <f>+'RT (24)'!#REF!</f>
        <v>#REF!</v>
      </c>
      <c r="D1223" s="274" t="e">
        <f>+'RT (24)'!#REF!</f>
        <v>#REF!</v>
      </c>
    </row>
    <row r="1224" spans="1:4" hidden="1">
      <c r="A1224" s="274" t="e">
        <f>+'RT (24)'!#REF!</f>
        <v>#REF!</v>
      </c>
      <c r="B1224" s="274" t="e">
        <f>+'RT (24)'!#REF!</f>
        <v>#REF!</v>
      </c>
      <c r="C1224" s="274" t="e">
        <f>+'RT (24)'!#REF!</f>
        <v>#REF!</v>
      </c>
      <c r="D1224" s="274" t="e">
        <f>+'RT (24)'!#REF!</f>
        <v>#REF!</v>
      </c>
    </row>
    <row r="1225" spans="1:4" hidden="1">
      <c r="A1225" s="274" t="e">
        <f>+'RT (24)'!#REF!</f>
        <v>#REF!</v>
      </c>
      <c r="B1225" s="274" t="e">
        <f>+'RT (24)'!#REF!</f>
        <v>#REF!</v>
      </c>
      <c r="C1225" s="274" t="e">
        <f>+'RT (24)'!#REF!</f>
        <v>#REF!</v>
      </c>
      <c r="D1225" s="274" t="e">
        <f>+'RT (24)'!#REF!</f>
        <v>#REF!</v>
      </c>
    </row>
    <row r="1226" spans="1:4" hidden="1">
      <c r="A1226" s="274" t="e">
        <f>+'RT (24)'!#REF!</f>
        <v>#REF!</v>
      </c>
      <c r="B1226" s="274" t="e">
        <f>+'RT (24)'!#REF!</f>
        <v>#REF!</v>
      </c>
      <c r="C1226" s="274" t="e">
        <f>+'RT (24)'!#REF!</f>
        <v>#REF!</v>
      </c>
      <c r="D1226" s="274" t="e">
        <f>+'RT (24)'!#REF!</f>
        <v>#REF!</v>
      </c>
    </row>
    <row r="1227" spans="1:4" hidden="1">
      <c r="A1227" s="274" t="e">
        <f>+'RT (24)'!#REF!</f>
        <v>#REF!</v>
      </c>
      <c r="B1227" s="274" t="e">
        <f>+'RT (24)'!#REF!</f>
        <v>#REF!</v>
      </c>
      <c r="C1227" s="274" t="e">
        <f>+'RT (24)'!#REF!</f>
        <v>#REF!</v>
      </c>
      <c r="D1227" s="274" t="e">
        <f>+'RT (24)'!#REF!</f>
        <v>#REF!</v>
      </c>
    </row>
    <row r="1228" spans="1:4" hidden="1">
      <c r="A1228" s="274" t="e">
        <f>+'RT (24)'!#REF!</f>
        <v>#REF!</v>
      </c>
      <c r="B1228" s="274" t="e">
        <f>+'RT (24)'!#REF!</f>
        <v>#REF!</v>
      </c>
      <c r="C1228" s="274" t="e">
        <f>+'RT (24)'!#REF!</f>
        <v>#REF!</v>
      </c>
      <c r="D1228" s="274" t="e">
        <f>+'RT (24)'!#REF!</f>
        <v>#REF!</v>
      </c>
    </row>
    <row r="1229" spans="1:4" hidden="1">
      <c r="A1229" s="274" t="e">
        <f>+'RT (24)'!#REF!</f>
        <v>#REF!</v>
      </c>
      <c r="B1229" s="274" t="e">
        <f>+'RT (24)'!#REF!</f>
        <v>#REF!</v>
      </c>
      <c r="C1229" s="274" t="e">
        <f>+'RT (24)'!#REF!</f>
        <v>#REF!</v>
      </c>
      <c r="D1229" s="274" t="e">
        <f>+'RT (24)'!#REF!</f>
        <v>#REF!</v>
      </c>
    </row>
    <row r="1230" spans="1:4" hidden="1">
      <c r="A1230" s="274" t="e">
        <f>+'RT (24)'!#REF!</f>
        <v>#REF!</v>
      </c>
      <c r="B1230" s="274" t="e">
        <f>+'RT (24)'!#REF!</f>
        <v>#REF!</v>
      </c>
      <c r="C1230" s="274" t="e">
        <f>+'RT (24)'!#REF!</f>
        <v>#REF!</v>
      </c>
      <c r="D1230" s="274" t="e">
        <f>+'RT (24)'!#REF!</f>
        <v>#REF!</v>
      </c>
    </row>
    <row r="1231" spans="1:4" hidden="1">
      <c r="A1231" s="274" t="e">
        <f>+'RT (24)'!#REF!</f>
        <v>#REF!</v>
      </c>
      <c r="B1231" s="274" t="e">
        <f>+'RT (24)'!#REF!</f>
        <v>#REF!</v>
      </c>
      <c r="C1231" s="274" t="e">
        <f>+'RT (24)'!#REF!</f>
        <v>#REF!</v>
      </c>
      <c r="D1231" s="274" t="e">
        <f>+'RT (24)'!#REF!</f>
        <v>#REF!</v>
      </c>
    </row>
    <row r="1232" spans="1:4" hidden="1">
      <c r="A1232" s="274" t="e">
        <f>+'RT (24)'!#REF!</f>
        <v>#REF!</v>
      </c>
      <c r="B1232" s="274" t="e">
        <f>+'RT (24)'!#REF!</f>
        <v>#REF!</v>
      </c>
      <c r="C1232" s="274" t="e">
        <f>+'RT (24)'!#REF!</f>
        <v>#REF!</v>
      </c>
      <c r="D1232" s="274" t="e">
        <f>+'RT (24)'!#REF!</f>
        <v>#REF!</v>
      </c>
    </row>
    <row r="1233" spans="1:4" hidden="1">
      <c r="A1233" s="274" t="e">
        <f>+'RT (24)'!#REF!</f>
        <v>#REF!</v>
      </c>
      <c r="B1233" s="274" t="e">
        <f>+'RT (24)'!#REF!</f>
        <v>#REF!</v>
      </c>
      <c r="C1233" s="274" t="e">
        <f>+'RT (24)'!#REF!</f>
        <v>#REF!</v>
      </c>
      <c r="D1233" s="274" t="e">
        <f>+'RT (24)'!#REF!</f>
        <v>#REF!</v>
      </c>
    </row>
    <row r="1234" spans="1:4" hidden="1">
      <c r="A1234" s="274" t="e">
        <f>+'RT (24)'!#REF!</f>
        <v>#REF!</v>
      </c>
      <c r="B1234" s="274" t="e">
        <f>+'RT (24)'!#REF!</f>
        <v>#REF!</v>
      </c>
      <c r="C1234" s="274" t="e">
        <f>+'RT (24)'!#REF!</f>
        <v>#REF!</v>
      </c>
      <c r="D1234" s="274" t="e">
        <f>+'RT (24)'!#REF!</f>
        <v>#REF!</v>
      </c>
    </row>
    <row r="1235" spans="1:4" hidden="1">
      <c r="A1235" s="274" t="e">
        <f>+'RT (24)'!#REF!</f>
        <v>#REF!</v>
      </c>
      <c r="B1235" s="274" t="e">
        <f>+'RT (24)'!#REF!</f>
        <v>#REF!</v>
      </c>
      <c r="C1235" s="274" t="e">
        <f>+'RT (24)'!#REF!</f>
        <v>#REF!</v>
      </c>
      <c r="D1235" s="274" t="e">
        <f>+'RT (24)'!#REF!</f>
        <v>#REF!</v>
      </c>
    </row>
    <row r="1236" spans="1:4" hidden="1">
      <c r="A1236" s="274" t="e">
        <f>+'RT (24)'!#REF!</f>
        <v>#REF!</v>
      </c>
      <c r="B1236" s="274" t="e">
        <f>+'RT (24)'!#REF!</f>
        <v>#REF!</v>
      </c>
      <c r="C1236" s="274" t="e">
        <f>+'RT (24)'!#REF!</f>
        <v>#REF!</v>
      </c>
      <c r="D1236" s="274" t="e">
        <f>+'RT (24)'!#REF!</f>
        <v>#REF!</v>
      </c>
    </row>
    <row r="1237" spans="1:4" hidden="1">
      <c r="A1237" s="274" t="e">
        <f>+'RT (24)'!#REF!</f>
        <v>#REF!</v>
      </c>
      <c r="B1237" s="274" t="e">
        <f>+'RT (24)'!#REF!</f>
        <v>#REF!</v>
      </c>
      <c r="C1237" s="274" t="e">
        <f>+'RT (24)'!#REF!</f>
        <v>#REF!</v>
      </c>
      <c r="D1237" s="274" t="e">
        <f>+'RT (24)'!#REF!</f>
        <v>#REF!</v>
      </c>
    </row>
    <row r="1238" spans="1:4" hidden="1">
      <c r="A1238" s="274" t="e">
        <f>+'RT (24)'!#REF!</f>
        <v>#REF!</v>
      </c>
      <c r="B1238" s="274" t="e">
        <f>+'RT (24)'!#REF!</f>
        <v>#REF!</v>
      </c>
      <c r="C1238" s="274" t="e">
        <f>+'RT (24)'!#REF!</f>
        <v>#REF!</v>
      </c>
      <c r="D1238" s="274" t="e">
        <f>+'RT (24)'!#REF!</f>
        <v>#REF!</v>
      </c>
    </row>
    <row r="1239" spans="1:4" hidden="1">
      <c r="A1239" s="274" t="e">
        <f>+'RT (24)'!#REF!</f>
        <v>#REF!</v>
      </c>
      <c r="B1239" s="274" t="e">
        <f>+'RT (24)'!#REF!</f>
        <v>#REF!</v>
      </c>
      <c r="C1239" s="274" t="e">
        <f>+'RT (24)'!#REF!</f>
        <v>#REF!</v>
      </c>
      <c r="D1239" s="274" t="e">
        <f>+'RT (24)'!#REF!</f>
        <v>#REF!</v>
      </c>
    </row>
    <row r="1240" spans="1:4" hidden="1">
      <c r="A1240" s="274" t="e">
        <f>+'RT (24)'!#REF!</f>
        <v>#REF!</v>
      </c>
      <c r="B1240" s="274" t="e">
        <f>+'RT (24)'!#REF!</f>
        <v>#REF!</v>
      </c>
      <c r="C1240" s="274" t="e">
        <f>+'RT (24)'!#REF!</f>
        <v>#REF!</v>
      </c>
      <c r="D1240" s="274" t="e">
        <f>+'RT (24)'!#REF!</f>
        <v>#REF!</v>
      </c>
    </row>
    <row r="1241" spans="1:4" hidden="1">
      <c r="A1241" s="274" t="e">
        <f>+'RT (24)'!#REF!</f>
        <v>#REF!</v>
      </c>
      <c r="B1241" s="274" t="e">
        <f>+'RT (24)'!#REF!</f>
        <v>#REF!</v>
      </c>
      <c r="C1241" s="274" t="e">
        <f>+'RT (24)'!#REF!</f>
        <v>#REF!</v>
      </c>
      <c r="D1241" s="274" t="e">
        <f>+'RT (24)'!#REF!</f>
        <v>#REF!</v>
      </c>
    </row>
    <row r="1242" spans="1:4" hidden="1">
      <c r="A1242" s="274" t="e">
        <f>+'RT (24)'!#REF!</f>
        <v>#REF!</v>
      </c>
      <c r="B1242" s="274" t="e">
        <f>+'RT (24)'!#REF!</f>
        <v>#REF!</v>
      </c>
      <c r="C1242" s="274" t="e">
        <f>+'RT (24)'!#REF!</f>
        <v>#REF!</v>
      </c>
      <c r="D1242" s="274" t="e">
        <f>+'RT (24)'!#REF!</f>
        <v>#REF!</v>
      </c>
    </row>
    <row r="1243" spans="1:4" hidden="1">
      <c r="A1243" s="274" t="e">
        <f>+'RT (24)'!#REF!</f>
        <v>#REF!</v>
      </c>
      <c r="B1243" s="274" t="e">
        <f>+'RT (24)'!#REF!</f>
        <v>#REF!</v>
      </c>
      <c r="C1243" s="274" t="e">
        <f>+'RT (24)'!#REF!</f>
        <v>#REF!</v>
      </c>
      <c r="D1243" s="274" t="e">
        <f>+'RT (24)'!#REF!</f>
        <v>#REF!</v>
      </c>
    </row>
    <row r="1244" spans="1:4" hidden="1">
      <c r="A1244" s="274" t="e">
        <f>+'RT (24)'!#REF!</f>
        <v>#REF!</v>
      </c>
      <c r="B1244" s="274" t="e">
        <f>+'RT (24)'!#REF!</f>
        <v>#REF!</v>
      </c>
      <c r="C1244" s="274" t="e">
        <f>+'RT (24)'!#REF!</f>
        <v>#REF!</v>
      </c>
      <c r="D1244" s="274" t="e">
        <f>+'RT (24)'!#REF!</f>
        <v>#REF!</v>
      </c>
    </row>
    <row r="1245" spans="1:4" hidden="1">
      <c r="A1245" s="274" t="e">
        <f>+'RT (24)'!#REF!</f>
        <v>#REF!</v>
      </c>
      <c r="B1245" s="274" t="e">
        <f>+'RT (24)'!#REF!</f>
        <v>#REF!</v>
      </c>
      <c r="C1245" s="274" t="e">
        <f>+'RT (24)'!#REF!</f>
        <v>#REF!</v>
      </c>
      <c r="D1245" s="274" t="e">
        <f>+'RT (24)'!#REF!</f>
        <v>#REF!</v>
      </c>
    </row>
    <row r="1246" spans="1:4" hidden="1">
      <c r="A1246" s="274" t="e">
        <f>+'RT (24)'!#REF!</f>
        <v>#REF!</v>
      </c>
      <c r="B1246" s="274" t="e">
        <f>+'RT (24)'!#REF!</f>
        <v>#REF!</v>
      </c>
      <c r="C1246" s="274" t="e">
        <f>+'RT (24)'!#REF!</f>
        <v>#REF!</v>
      </c>
      <c r="D1246" s="274" t="e">
        <f>+'RT (24)'!#REF!</f>
        <v>#REF!</v>
      </c>
    </row>
    <row r="1247" spans="1:4" hidden="1">
      <c r="A1247" s="274" t="e">
        <f>+'RT (24)'!#REF!</f>
        <v>#REF!</v>
      </c>
      <c r="B1247" s="274" t="e">
        <f>+'RT (24)'!#REF!</f>
        <v>#REF!</v>
      </c>
      <c r="C1247" s="274" t="e">
        <f>+'RT (24)'!#REF!</f>
        <v>#REF!</v>
      </c>
      <c r="D1247" s="274" t="e">
        <f>+'RT (24)'!#REF!</f>
        <v>#REF!</v>
      </c>
    </row>
    <row r="1248" spans="1:4" hidden="1">
      <c r="A1248" s="274" t="e">
        <f>+'RT (25)'!#REF!</f>
        <v>#REF!</v>
      </c>
      <c r="B1248" s="274" t="e">
        <f>+'RT (25)'!#REF!</f>
        <v>#REF!</v>
      </c>
      <c r="C1248" s="274" t="e">
        <f>+'RT (25)'!#REF!</f>
        <v>#REF!</v>
      </c>
      <c r="D1248" s="274" t="e">
        <f>+'RT (25)'!#REF!</f>
        <v>#REF!</v>
      </c>
    </row>
    <row r="1249" spans="1:4" hidden="1">
      <c r="A1249" s="274" t="e">
        <f>+'RT (25)'!#REF!</f>
        <v>#REF!</v>
      </c>
      <c r="B1249" s="274" t="e">
        <f>+'RT (25)'!#REF!</f>
        <v>#REF!</v>
      </c>
      <c r="C1249" s="274" t="e">
        <f>+'RT (25)'!#REF!</f>
        <v>#REF!</v>
      </c>
      <c r="D1249" s="274" t="e">
        <f>+'RT (25)'!#REF!</f>
        <v>#REF!</v>
      </c>
    </row>
    <row r="1250" spans="1:4" hidden="1">
      <c r="A1250" s="274" t="e">
        <f>+'RT (25)'!#REF!</f>
        <v>#REF!</v>
      </c>
      <c r="B1250" s="274" t="e">
        <f>+'RT (25)'!#REF!</f>
        <v>#REF!</v>
      </c>
      <c r="C1250" s="274" t="e">
        <f>+'RT (25)'!#REF!</f>
        <v>#REF!</v>
      </c>
      <c r="D1250" s="274" t="e">
        <f>+'RT (25)'!#REF!</f>
        <v>#REF!</v>
      </c>
    </row>
    <row r="1251" spans="1:4" hidden="1">
      <c r="A1251" s="274" t="e">
        <f>+'RT (25)'!#REF!</f>
        <v>#REF!</v>
      </c>
      <c r="B1251" s="274" t="e">
        <f>+'RT (25)'!#REF!</f>
        <v>#REF!</v>
      </c>
      <c r="C1251" s="274" t="e">
        <f>+'RT (25)'!#REF!</f>
        <v>#REF!</v>
      </c>
      <c r="D1251" s="274" t="e">
        <f>+'RT (25)'!#REF!</f>
        <v>#REF!</v>
      </c>
    </row>
    <row r="1252" spans="1:4" hidden="1">
      <c r="A1252" s="274" t="e">
        <f>+'RT (25)'!#REF!</f>
        <v>#REF!</v>
      </c>
      <c r="B1252" s="274" t="e">
        <f>+'RT (25)'!#REF!</f>
        <v>#REF!</v>
      </c>
      <c r="C1252" s="274" t="e">
        <f>+'RT (25)'!#REF!</f>
        <v>#REF!</v>
      </c>
      <c r="D1252" s="274" t="e">
        <f>+'RT (25)'!#REF!</f>
        <v>#REF!</v>
      </c>
    </row>
    <row r="1253" spans="1:4" hidden="1">
      <c r="A1253" s="274" t="e">
        <f>+'RT (25)'!#REF!</f>
        <v>#REF!</v>
      </c>
      <c r="B1253" s="274" t="e">
        <f>+'RT (25)'!#REF!</f>
        <v>#REF!</v>
      </c>
      <c r="C1253" s="274" t="e">
        <f>+'RT (25)'!#REF!</f>
        <v>#REF!</v>
      </c>
      <c r="D1253" s="274" t="e">
        <f>+'RT (25)'!#REF!</f>
        <v>#REF!</v>
      </c>
    </row>
    <row r="1254" spans="1:4" hidden="1">
      <c r="A1254" s="274" t="e">
        <f>+'RT (25)'!#REF!</f>
        <v>#REF!</v>
      </c>
      <c r="B1254" s="274" t="e">
        <f>+'RT (25)'!#REF!</f>
        <v>#REF!</v>
      </c>
      <c r="C1254" s="274" t="e">
        <f>+'RT (25)'!#REF!</f>
        <v>#REF!</v>
      </c>
      <c r="D1254" s="274" t="e">
        <f>+'RT (25)'!#REF!</f>
        <v>#REF!</v>
      </c>
    </row>
    <row r="1255" spans="1:4" hidden="1">
      <c r="A1255" s="274" t="e">
        <f>+'RT (25)'!#REF!</f>
        <v>#REF!</v>
      </c>
      <c r="B1255" s="274" t="e">
        <f>+'RT (25)'!#REF!</f>
        <v>#REF!</v>
      </c>
      <c r="C1255" s="274" t="e">
        <f>+'RT (25)'!#REF!</f>
        <v>#REF!</v>
      </c>
      <c r="D1255" s="274" t="e">
        <f>+'RT (25)'!#REF!</f>
        <v>#REF!</v>
      </c>
    </row>
    <row r="1256" spans="1:4" hidden="1">
      <c r="A1256" s="274" t="e">
        <f>+'RT (25)'!#REF!</f>
        <v>#REF!</v>
      </c>
      <c r="B1256" s="274" t="e">
        <f>+'RT (25)'!#REF!</f>
        <v>#REF!</v>
      </c>
      <c r="C1256" s="274" t="e">
        <f>+'RT (25)'!#REF!</f>
        <v>#REF!</v>
      </c>
      <c r="D1256" s="274" t="e">
        <f>+'RT (25)'!#REF!</f>
        <v>#REF!</v>
      </c>
    </row>
    <row r="1257" spans="1:4" hidden="1">
      <c r="A1257" s="274" t="e">
        <f>+'RT (25)'!#REF!</f>
        <v>#REF!</v>
      </c>
      <c r="B1257" s="274" t="e">
        <f>+'RT (25)'!#REF!</f>
        <v>#REF!</v>
      </c>
      <c r="C1257" s="274" t="e">
        <f>+'RT (25)'!#REF!</f>
        <v>#REF!</v>
      </c>
      <c r="D1257" s="274" t="e">
        <f>+'RT (25)'!#REF!</f>
        <v>#REF!</v>
      </c>
    </row>
    <row r="1258" spans="1:4" hidden="1">
      <c r="A1258" s="274" t="e">
        <f>+'RT (25)'!#REF!</f>
        <v>#REF!</v>
      </c>
      <c r="B1258" s="274" t="e">
        <f>+'RT (25)'!#REF!</f>
        <v>#REF!</v>
      </c>
      <c r="C1258" s="274" t="e">
        <f>+'RT (25)'!#REF!</f>
        <v>#REF!</v>
      </c>
      <c r="D1258" s="274" t="e">
        <f>+'RT (25)'!#REF!</f>
        <v>#REF!</v>
      </c>
    </row>
    <row r="1259" spans="1:4" hidden="1">
      <c r="A1259" s="274" t="e">
        <f>+'RT (25)'!#REF!</f>
        <v>#REF!</v>
      </c>
      <c r="B1259" s="274" t="e">
        <f>+'RT (25)'!#REF!</f>
        <v>#REF!</v>
      </c>
      <c r="C1259" s="274" t="e">
        <f>+'RT (25)'!#REF!</f>
        <v>#REF!</v>
      </c>
      <c r="D1259" s="274" t="e">
        <f>+'RT (25)'!#REF!</f>
        <v>#REF!</v>
      </c>
    </row>
    <row r="1260" spans="1:4" hidden="1">
      <c r="A1260" s="274" t="e">
        <f>+'RT (25)'!#REF!</f>
        <v>#REF!</v>
      </c>
      <c r="B1260" s="274" t="e">
        <f>+'RT (25)'!#REF!</f>
        <v>#REF!</v>
      </c>
      <c r="C1260" s="274" t="e">
        <f>+'RT (25)'!#REF!</f>
        <v>#REF!</v>
      </c>
      <c r="D1260" s="274" t="e">
        <f>+'RT (25)'!#REF!</f>
        <v>#REF!</v>
      </c>
    </row>
    <row r="1261" spans="1:4" hidden="1">
      <c r="A1261" s="274" t="e">
        <f>+'RT (25)'!#REF!</f>
        <v>#REF!</v>
      </c>
      <c r="B1261" s="274" t="e">
        <f>+'RT (25)'!#REF!</f>
        <v>#REF!</v>
      </c>
      <c r="C1261" s="274" t="e">
        <f>+'RT (25)'!#REF!</f>
        <v>#REF!</v>
      </c>
      <c r="D1261" s="274" t="e">
        <f>+'RT (25)'!#REF!</f>
        <v>#REF!</v>
      </c>
    </row>
    <row r="1262" spans="1:4" hidden="1">
      <c r="A1262" s="274" t="e">
        <f>+'RT (25)'!#REF!</f>
        <v>#REF!</v>
      </c>
      <c r="B1262" s="274" t="e">
        <f>+'RT (25)'!#REF!</f>
        <v>#REF!</v>
      </c>
      <c r="C1262" s="274" t="e">
        <f>+'RT (25)'!#REF!</f>
        <v>#REF!</v>
      </c>
      <c r="D1262" s="274" t="e">
        <f>+'RT (25)'!#REF!</f>
        <v>#REF!</v>
      </c>
    </row>
    <row r="1263" spans="1:4" hidden="1">
      <c r="A1263" s="274" t="e">
        <f>+'RT (25)'!#REF!</f>
        <v>#REF!</v>
      </c>
      <c r="B1263" s="274" t="e">
        <f>+'RT (25)'!#REF!</f>
        <v>#REF!</v>
      </c>
      <c r="C1263" s="274" t="e">
        <f>+'RT (25)'!#REF!</f>
        <v>#REF!</v>
      </c>
      <c r="D1263" s="274" t="e">
        <f>+'RT (25)'!#REF!</f>
        <v>#REF!</v>
      </c>
    </row>
    <row r="1264" spans="1:4" hidden="1">
      <c r="A1264" s="274" t="e">
        <f>+'RT (25)'!#REF!</f>
        <v>#REF!</v>
      </c>
      <c r="B1264" s="274" t="e">
        <f>+'RT (25)'!#REF!</f>
        <v>#REF!</v>
      </c>
      <c r="C1264" s="274" t="e">
        <f>+'RT (25)'!#REF!</f>
        <v>#REF!</v>
      </c>
      <c r="D1264" s="274" t="e">
        <f>+'RT (25)'!#REF!</f>
        <v>#REF!</v>
      </c>
    </row>
    <row r="1265" spans="1:4" hidden="1">
      <c r="A1265" s="274" t="e">
        <f>+'RT (25)'!#REF!</f>
        <v>#REF!</v>
      </c>
      <c r="B1265" s="274" t="e">
        <f>+'RT (25)'!#REF!</f>
        <v>#REF!</v>
      </c>
      <c r="C1265" s="274" t="e">
        <f>+'RT (25)'!#REF!</f>
        <v>#REF!</v>
      </c>
      <c r="D1265" s="274" t="e">
        <f>+'RT (25)'!#REF!</f>
        <v>#REF!</v>
      </c>
    </row>
    <row r="1266" spans="1:4" hidden="1">
      <c r="A1266" s="274" t="e">
        <f>+'RT (25)'!#REF!</f>
        <v>#REF!</v>
      </c>
      <c r="B1266" s="274" t="e">
        <f>+'RT (25)'!#REF!</f>
        <v>#REF!</v>
      </c>
      <c r="C1266" s="274" t="e">
        <f>+'RT (25)'!#REF!</f>
        <v>#REF!</v>
      </c>
      <c r="D1266" s="274" t="e">
        <f>+'RT (25)'!#REF!</f>
        <v>#REF!</v>
      </c>
    </row>
    <row r="1267" spans="1:4" hidden="1">
      <c r="A1267" s="274" t="e">
        <f>+'RT (25)'!#REF!</f>
        <v>#REF!</v>
      </c>
      <c r="B1267" s="274" t="e">
        <f>+'RT (25)'!#REF!</f>
        <v>#REF!</v>
      </c>
      <c r="C1267" s="274" t="e">
        <f>+'RT (25)'!#REF!</f>
        <v>#REF!</v>
      </c>
      <c r="D1267" s="274" t="e">
        <f>+'RT (25)'!#REF!</f>
        <v>#REF!</v>
      </c>
    </row>
    <row r="1268" spans="1:4" hidden="1">
      <c r="A1268" s="274" t="e">
        <f>+'RT (25)'!#REF!</f>
        <v>#REF!</v>
      </c>
      <c r="B1268" s="274" t="e">
        <f>+'RT (25)'!#REF!</f>
        <v>#REF!</v>
      </c>
      <c r="C1268" s="274" t="e">
        <f>+'RT (25)'!#REF!</f>
        <v>#REF!</v>
      </c>
      <c r="D1268" s="274" t="e">
        <f>+'RT (25)'!#REF!</f>
        <v>#REF!</v>
      </c>
    </row>
    <row r="1269" spans="1:4" hidden="1">
      <c r="A1269" s="274" t="e">
        <f>+'RT (25)'!#REF!</f>
        <v>#REF!</v>
      </c>
      <c r="B1269" s="274" t="e">
        <f>+'RT (25)'!#REF!</f>
        <v>#REF!</v>
      </c>
      <c r="C1269" s="274" t="e">
        <f>+'RT (25)'!#REF!</f>
        <v>#REF!</v>
      </c>
      <c r="D1269" s="274" t="e">
        <f>+'RT (25)'!#REF!</f>
        <v>#REF!</v>
      </c>
    </row>
    <row r="1270" spans="1:4" hidden="1">
      <c r="A1270" s="274" t="e">
        <f>+'RT (25)'!#REF!</f>
        <v>#REF!</v>
      </c>
      <c r="B1270" s="274" t="e">
        <f>+'RT (25)'!#REF!</f>
        <v>#REF!</v>
      </c>
      <c r="C1270" s="274" t="e">
        <f>+'RT (25)'!#REF!</f>
        <v>#REF!</v>
      </c>
      <c r="D1270" s="274" t="e">
        <f>+'RT (25)'!#REF!</f>
        <v>#REF!</v>
      </c>
    </row>
    <row r="1271" spans="1:4" hidden="1">
      <c r="A1271" s="274" t="e">
        <f>+'RT (25)'!#REF!</f>
        <v>#REF!</v>
      </c>
      <c r="B1271" s="274" t="e">
        <f>+'RT (25)'!#REF!</f>
        <v>#REF!</v>
      </c>
      <c r="C1271" s="274" t="e">
        <f>+'RT (25)'!#REF!</f>
        <v>#REF!</v>
      </c>
      <c r="D1271" s="274" t="e">
        <f>+'RT (25)'!#REF!</f>
        <v>#REF!</v>
      </c>
    </row>
    <row r="1272" spans="1:4" hidden="1">
      <c r="A1272" s="274" t="e">
        <f>+'RT (25)'!#REF!</f>
        <v>#REF!</v>
      </c>
      <c r="B1272" s="274" t="e">
        <f>+'RT (25)'!#REF!</f>
        <v>#REF!</v>
      </c>
      <c r="C1272" s="274" t="e">
        <f>+'RT (25)'!#REF!</f>
        <v>#REF!</v>
      </c>
      <c r="D1272" s="274" t="e">
        <f>+'RT (25)'!#REF!</f>
        <v>#REF!</v>
      </c>
    </row>
    <row r="1273" spans="1:4" hidden="1">
      <c r="A1273" s="274" t="e">
        <f>+'RT (25)'!#REF!</f>
        <v>#REF!</v>
      </c>
      <c r="B1273" s="274" t="e">
        <f>+'RT (25)'!#REF!</f>
        <v>#REF!</v>
      </c>
      <c r="C1273" s="274" t="e">
        <f>+'RT (25)'!#REF!</f>
        <v>#REF!</v>
      </c>
      <c r="D1273" s="274" t="e">
        <f>+'RT (25)'!#REF!</f>
        <v>#REF!</v>
      </c>
    </row>
    <row r="1274" spans="1:4" hidden="1">
      <c r="A1274" s="274" t="e">
        <f>+'RT (25)'!#REF!</f>
        <v>#REF!</v>
      </c>
      <c r="B1274" s="274" t="e">
        <f>+'RT (25)'!#REF!</f>
        <v>#REF!</v>
      </c>
      <c r="C1274" s="274" t="e">
        <f>+'RT (25)'!#REF!</f>
        <v>#REF!</v>
      </c>
      <c r="D1274" s="274" t="e">
        <f>+'RT (25)'!#REF!</f>
        <v>#REF!</v>
      </c>
    </row>
    <row r="1275" spans="1:4" hidden="1">
      <c r="A1275" s="274" t="e">
        <f>+'RT (25)'!#REF!</f>
        <v>#REF!</v>
      </c>
      <c r="B1275" s="274" t="e">
        <f>+'RT (25)'!#REF!</f>
        <v>#REF!</v>
      </c>
      <c r="C1275" s="274" t="e">
        <f>+'RT (25)'!#REF!</f>
        <v>#REF!</v>
      </c>
      <c r="D1275" s="274" t="e">
        <f>+'RT (25)'!#REF!</f>
        <v>#REF!</v>
      </c>
    </row>
    <row r="1276" spans="1:4" hidden="1">
      <c r="A1276" s="274" t="e">
        <f>+'RT (25)'!#REF!</f>
        <v>#REF!</v>
      </c>
      <c r="B1276" s="274" t="e">
        <f>+'RT (25)'!#REF!</f>
        <v>#REF!</v>
      </c>
      <c r="C1276" s="274" t="e">
        <f>+'RT (25)'!#REF!</f>
        <v>#REF!</v>
      </c>
      <c r="D1276" s="274" t="e">
        <f>+'RT (25)'!#REF!</f>
        <v>#REF!</v>
      </c>
    </row>
    <row r="1277" spans="1:4" hidden="1">
      <c r="A1277" s="274" t="e">
        <f>+'RT (25)'!#REF!</f>
        <v>#REF!</v>
      </c>
      <c r="B1277" s="274" t="e">
        <f>+'RT (25)'!#REF!</f>
        <v>#REF!</v>
      </c>
      <c r="C1277" s="274" t="e">
        <f>+'RT (25)'!#REF!</f>
        <v>#REF!</v>
      </c>
      <c r="D1277" s="274" t="e">
        <f>+'RT (25)'!#REF!</f>
        <v>#REF!</v>
      </c>
    </row>
    <row r="1278" spans="1:4" hidden="1">
      <c r="A1278" s="274" t="e">
        <f>+'RT (25)'!#REF!</f>
        <v>#REF!</v>
      </c>
      <c r="B1278" s="274" t="e">
        <f>+'RT (25)'!#REF!</f>
        <v>#REF!</v>
      </c>
      <c r="C1278" s="274" t="e">
        <f>+'RT (25)'!#REF!</f>
        <v>#REF!</v>
      </c>
      <c r="D1278" s="274" t="e">
        <f>+'RT (25)'!#REF!</f>
        <v>#REF!</v>
      </c>
    </row>
    <row r="1279" spans="1:4" hidden="1">
      <c r="A1279" s="274" t="e">
        <f>+'RT (25)'!#REF!</f>
        <v>#REF!</v>
      </c>
      <c r="B1279" s="274" t="e">
        <f>+'RT (25)'!#REF!</f>
        <v>#REF!</v>
      </c>
      <c r="C1279" s="274" t="e">
        <f>+'RT (25)'!#REF!</f>
        <v>#REF!</v>
      </c>
      <c r="D1279" s="274" t="e">
        <f>+'RT (25)'!#REF!</f>
        <v>#REF!</v>
      </c>
    </row>
    <row r="1280" spans="1:4" hidden="1">
      <c r="A1280" s="274" t="e">
        <f>+'RT (25)'!#REF!</f>
        <v>#REF!</v>
      </c>
      <c r="B1280" s="274" t="e">
        <f>+'RT (25)'!#REF!</f>
        <v>#REF!</v>
      </c>
      <c r="C1280" s="274" t="e">
        <f>+'RT (25)'!#REF!</f>
        <v>#REF!</v>
      </c>
      <c r="D1280" s="274" t="e">
        <f>+'RT (25)'!#REF!</f>
        <v>#REF!</v>
      </c>
    </row>
    <row r="1281" spans="1:4" hidden="1">
      <c r="A1281" s="274" t="e">
        <f>+'RT (25)'!#REF!</f>
        <v>#REF!</v>
      </c>
      <c r="B1281" s="274" t="e">
        <f>+'RT (25)'!#REF!</f>
        <v>#REF!</v>
      </c>
      <c r="C1281" s="274" t="e">
        <f>+'RT (25)'!#REF!</f>
        <v>#REF!</v>
      </c>
      <c r="D1281" s="274" t="e">
        <f>+'RT (25)'!#REF!</f>
        <v>#REF!</v>
      </c>
    </row>
    <row r="1282" spans="1:4" hidden="1">
      <c r="A1282" s="274" t="e">
        <f>+'RT (25)'!#REF!</f>
        <v>#REF!</v>
      </c>
      <c r="B1282" s="274" t="e">
        <f>+'RT (25)'!#REF!</f>
        <v>#REF!</v>
      </c>
      <c r="C1282" s="274" t="e">
        <f>+'RT (25)'!#REF!</f>
        <v>#REF!</v>
      </c>
      <c r="D1282" s="274" t="e">
        <f>+'RT (25)'!#REF!</f>
        <v>#REF!</v>
      </c>
    </row>
    <row r="1283" spans="1:4" hidden="1">
      <c r="A1283" s="274" t="e">
        <f>+'RT (25)'!#REF!</f>
        <v>#REF!</v>
      </c>
      <c r="B1283" s="274" t="e">
        <f>+'RT (25)'!#REF!</f>
        <v>#REF!</v>
      </c>
      <c r="C1283" s="274" t="e">
        <f>+'RT (25)'!#REF!</f>
        <v>#REF!</v>
      </c>
      <c r="D1283" s="274" t="e">
        <f>+'RT (25)'!#REF!</f>
        <v>#REF!</v>
      </c>
    </row>
    <row r="1284" spans="1:4" hidden="1">
      <c r="A1284" s="274" t="e">
        <f>+'RT (25)'!#REF!</f>
        <v>#REF!</v>
      </c>
      <c r="B1284" s="274" t="e">
        <f>+'RT (25)'!#REF!</f>
        <v>#REF!</v>
      </c>
      <c r="C1284" s="274" t="e">
        <f>+'RT (25)'!#REF!</f>
        <v>#REF!</v>
      </c>
      <c r="D1284" s="274" t="e">
        <f>+'RT (25)'!#REF!</f>
        <v>#REF!</v>
      </c>
    </row>
    <row r="1285" spans="1:4" hidden="1">
      <c r="A1285" s="274" t="e">
        <f>+'RT (25)'!#REF!</f>
        <v>#REF!</v>
      </c>
      <c r="B1285" s="274" t="e">
        <f>+'RT (25)'!#REF!</f>
        <v>#REF!</v>
      </c>
      <c r="C1285" s="274" t="e">
        <f>+'RT (25)'!#REF!</f>
        <v>#REF!</v>
      </c>
      <c r="D1285" s="274" t="e">
        <f>+'RT (25)'!#REF!</f>
        <v>#REF!</v>
      </c>
    </row>
    <row r="1286" spans="1:4" hidden="1">
      <c r="A1286" s="274" t="e">
        <f>+'RT (25)'!#REF!</f>
        <v>#REF!</v>
      </c>
      <c r="B1286" s="274" t="e">
        <f>+'RT (25)'!#REF!</f>
        <v>#REF!</v>
      </c>
      <c r="C1286" s="274" t="e">
        <f>+'RT (25)'!#REF!</f>
        <v>#REF!</v>
      </c>
      <c r="D1286" s="274" t="e">
        <f>+'RT (25)'!#REF!</f>
        <v>#REF!</v>
      </c>
    </row>
    <row r="1287" spans="1:4" hidden="1">
      <c r="A1287" s="274" t="e">
        <f>+'RT (25)'!#REF!</f>
        <v>#REF!</v>
      </c>
      <c r="B1287" s="274" t="e">
        <f>+'RT (25)'!#REF!</f>
        <v>#REF!</v>
      </c>
      <c r="C1287" s="274" t="e">
        <f>+'RT (25)'!#REF!</f>
        <v>#REF!</v>
      </c>
      <c r="D1287" s="274" t="e">
        <f>+'RT (25)'!#REF!</f>
        <v>#REF!</v>
      </c>
    </row>
    <row r="1288" spans="1:4" hidden="1">
      <c r="A1288" s="274" t="e">
        <f>+'RT (25)'!#REF!</f>
        <v>#REF!</v>
      </c>
      <c r="B1288" s="274" t="e">
        <f>+'RT (25)'!#REF!</f>
        <v>#REF!</v>
      </c>
      <c r="C1288" s="274" t="e">
        <f>+'RT (25)'!#REF!</f>
        <v>#REF!</v>
      </c>
      <c r="D1288" s="274" t="e">
        <f>+'RT (25)'!#REF!</f>
        <v>#REF!</v>
      </c>
    </row>
    <row r="1289" spans="1:4" hidden="1">
      <c r="A1289" s="274" t="e">
        <f>+'RT (25)'!#REF!</f>
        <v>#REF!</v>
      </c>
      <c r="B1289" s="274" t="e">
        <f>+'RT (25)'!#REF!</f>
        <v>#REF!</v>
      </c>
      <c r="C1289" s="274" t="e">
        <f>+'RT (25)'!#REF!</f>
        <v>#REF!</v>
      </c>
      <c r="D1289" s="274" t="e">
        <f>+'RT (25)'!#REF!</f>
        <v>#REF!</v>
      </c>
    </row>
    <row r="1290" spans="1:4" hidden="1">
      <c r="A1290" s="274" t="e">
        <f>+'RT (25)'!#REF!</f>
        <v>#REF!</v>
      </c>
      <c r="B1290" s="274" t="e">
        <f>+'RT (25)'!#REF!</f>
        <v>#REF!</v>
      </c>
      <c r="C1290" s="274" t="e">
        <f>+'RT (25)'!#REF!</f>
        <v>#REF!</v>
      </c>
      <c r="D1290" s="274" t="e">
        <f>+'RT (25)'!#REF!</f>
        <v>#REF!</v>
      </c>
    </row>
    <row r="1291" spans="1:4" hidden="1">
      <c r="A1291" s="274" t="e">
        <f>+'RT (25)'!#REF!</f>
        <v>#REF!</v>
      </c>
      <c r="B1291" s="274" t="e">
        <f>+'RT (25)'!#REF!</f>
        <v>#REF!</v>
      </c>
      <c r="C1291" s="274" t="e">
        <f>+'RT (25)'!#REF!</f>
        <v>#REF!</v>
      </c>
      <c r="D1291" s="274" t="e">
        <f>+'RT (25)'!#REF!</f>
        <v>#REF!</v>
      </c>
    </row>
    <row r="1292" spans="1:4" hidden="1">
      <c r="A1292" s="274" t="e">
        <f>+'RT (25)'!#REF!</f>
        <v>#REF!</v>
      </c>
      <c r="B1292" s="274" t="e">
        <f>+'RT (25)'!#REF!</f>
        <v>#REF!</v>
      </c>
      <c r="C1292" s="274" t="e">
        <f>+'RT (25)'!#REF!</f>
        <v>#REF!</v>
      </c>
      <c r="D1292" s="274" t="e">
        <f>+'RT (25)'!#REF!</f>
        <v>#REF!</v>
      </c>
    </row>
    <row r="1293" spans="1:4" hidden="1">
      <c r="A1293" s="274" t="e">
        <f>+'RT (25)'!#REF!</f>
        <v>#REF!</v>
      </c>
      <c r="B1293" s="274" t="e">
        <f>+'RT (25)'!#REF!</f>
        <v>#REF!</v>
      </c>
      <c r="C1293" s="274" t="e">
        <f>+'RT (25)'!#REF!</f>
        <v>#REF!</v>
      </c>
      <c r="D1293" s="274" t="e">
        <f>+'RT (25)'!#REF!</f>
        <v>#REF!</v>
      </c>
    </row>
    <row r="1294" spans="1:4" hidden="1">
      <c r="A1294" s="274" t="e">
        <f>+'RT (25)'!#REF!</f>
        <v>#REF!</v>
      </c>
      <c r="B1294" s="274" t="e">
        <f>+'RT (25)'!#REF!</f>
        <v>#REF!</v>
      </c>
      <c r="C1294" s="274" t="e">
        <f>+'RT (25)'!#REF!</f>
        <v>#REF!</v>
      </c>
      <c r="D1294" s="274" t="e">
        <f>+'RT (25)'!#REF!</f>
        <v>#REF!</v>
      </c>
    </row>
    <row r="1295" spans="1:4" hidden="1">
      <c r="A1295" s="274" t="e">
        <f>+'RT (25)'!#REF!</f>
        <v>#REF!</v>
      </c>
      <c r="B1295" s="274" t="e">
        <f>+'RT (25)'!#REF!</f>
        <v>#REF!</v>
      </c>
      <c r="C1295" s="274" t="e">
        <f>+'RT (25)'!#REF!</f>
        <v>#REF!</v>
      </c>
      <c r="D1295" s="274" t="e">
        <f>+'RT (25)'!#REF!</f>
        <v>#REF!</v>
      </c>
    </row>
    <row r="1296" spans="1:4" hidden="1">
      <c r="A1296" s="274" t="e">
        <f>+'RT (25)'!#REF!</f>
        <v>#REF!</v>
      </c>
      <c r="B1296" s="274" t="e">
        <f>+'RT (25)'!#REF!</f>
        <v>#REF!</v>
      </c>
      <c r="C1296" s="274" t="e">
        <f>+'RT (25)'!#REF!</f>
        <v>#REF!</v>
      </c>
      <c r="D1296" s="274" t="e">
        <f>+'RT (25)'!#REF!</f>
        <v>#REF!</v>
      </c>
    </row>
    <row r="1297" spans="1:4" hidden="1">
      <c r="A1297" s="274" t="e">
        <f>+'RT (25)'!#REF!</f>
        <v>#REF!</v>
      </c>
      <c r="B1297" s="274" t="e">
        <f>+'RT (25)'!#REF!</f>
        <v>#REF!</v>
      </c>
      <c r="C1297" s="274" t="e">
        <f>+'RT (25)'!#REF!</f>
        <v>#REF!</v>
      </c>
      <c r="D1297" s="274" t="e">
        <f>+'RT (25)'!#REF!</f>
        <v>#REF!</v>
      </c>
    </row>
    <row r="1298" spans="1:4" hidden="1">
      <c r="A1298" s="274" t="e">
        <f>+'RT (25)'!#REF!</f>
        <v>#REF!</v>
      </c>
      <c r="B1298" s="274" t="e">
        <f>+'RT (25)'!#REF!</f>
        <v>#REF!</v>
      </c>
      <c r="C1298" s="274" t="e">
        <f>+'RT (25)'!#REF!</f>
        <v>#REF!</v>
      </c>
      <c r="D1298" s="274" t="e">
        <f>+'RT (25)'!#REF!</f>
        <v>#REF!</v>
      </c>
    </row>
    <row r="1299" spans="1:4" hidden="1">
      <c r="A1299" s="274" t="e">
        <f>+'RT (25)'!#REF!</f>
        <v>#REF!</v>
      </c>
      <c r="B1299" s="274" t="e">
        <f>+'RT (25)'!#REF!</f>
        <v>#REF!</v>
      </c>
      <c r="C1299" s="274" t="e">
        <f>+'RT (25)'!#REF!</f>
        <v>#REF!</v>
      </c>
      <c r="D1299" s="274" t="e">
        <f>+'RT (25)'!#REF!</f>
        <v>#REF!</v>
      </c>
    </row>
    <row r="1300" spans="1:4" hidden="1">
      <c r="A1300" s="274" t="e">
        <f>+'RT (25)'!#REF!</f>
        <v>#REF!</v>
      </c>
      <c r="B1300" s="274" t="e">
        <f>+'RT (25)'!#REF!</f>
        <v>#REF!</v>
      </c>
      <c r="C1300" s="274" t="e">
        <f>+'RT (25)'!#REF!</f>
        <v>#REF!</v>
      </c>
      <c r="D1300" s="274" t="e">
        <f>+'RT (25)'!#REF!</f>
        <v>#REF!</v>
      </c>
    </row>
    <row r="1301" spans="1:4" hidden="1">
      <c r="A1301" s="274" t="e">
        <f>+'RT (25)'!#REF!</f>
        <v>#REF!</v>
      </c>
      <c r="B1301" s="274" t="e">
        <f>+'RT (25)'!#REF!</f>
        <v>#REF!</v>
      </c>
      <c r="C1301" s="274" t="e">
        <f>+'RT (25)'!#REF!</f>
        <v>#REF!</v>
      </c>
      <c r="D1301" s="274" t="e">
        <f>+'RT (25)'!#REF!</f>
        <v>#REF!</v>
      </c>
    </row>
    <row r="1302" spans="1:4" hidden="1">
      <c r="A1302" s="274" t="e">
        <f>+'RT (25)'!#REF!</f>
        <v>#REF!</v>
      </c>
      <c r="B1302" s="274" t="e">
        <f>+'RT (25)'!#REF!</f>
        <v>#REF!</v>
      </c>
      <c r="C1302" s="274" t="e">
        <f>+'RT (25)'!#REF!</f>
        <v>#REF!</v>
      </c>
      <c r="D1302" s="274" t="e">
        <f>+'RT (25)'!#REF!</f>
        <v>#REF!</v>
      </c>
    </row>
    <row r="1303" spans="1:4" hidden="1">
      <c r="A1303" s="274" t="e">
        <f>+'RT (25)'!#REF!</f>
        <v>#REF!</v>
      </c>
      <c r="B1303" s="274" t="e">
        <f>+'RT (25)'!#REF!</f>
        <v>#REF!</v>
      </c>
      <c r="C1303" s="274" t="e">
        <f>+'RT (25)'!#REF!</f>
        <v>#REF!</v>
      </c>
      <c r="D1303" s="274" t="e">
        <f>+'RT (25)'!#REF!</f>
        <v>#REF!</v>
      </c>
    </row>
    <row r="1304" spans="1:4" hidden="1">
      <c r="A1304" s="274" t="e">
        <f>+'RT (26)'!#REF!</f>
        <v>#REF!</v>
      </c>
      <c r="B1304" s="274" t="e">
        <f>+'RT (26)'!#REF!</f>
        <v>#REF!</v>
      </c>
      <c r="C1304" s="274" t="e">
        <f>+'RT (26)'!#REF!</f>
        <v>#REF!</v>
      </c>
      <c r="D1304" s="274" t="e">
        <f>+'RT (26)'!#REF!</f>
        <v>#REF!</v>
      </c>
    </row>
    <row r="1305" spans="1:4" hidden="1">
      <c r="A1305" s="274" t="e">
        <f>+'RT (26)'!#REF!</f>
        <v>#REF!</v>
      </c>
      <c r="B1305" s="274" t="e">
        <f>+'RT (26)'!#REF!</f>
        <v>#REF!</v>
      </c>
      <c r="C1305" s="274" t="e">
        <f>+'RT (26)'!#REF!</f>
        <v>#REF!</v>
      </c>
      <c r="D1305" s="274" t="e">
        <f>+'RT (26)'!#REF!</f>
        <v>#REF!</v>
      </c>
    </row>
    <row r="1306" spans="1:4" hidden="1">
      <c r="A1306" s="274" t="e">
        <f>+'RT (26)'!#REF!</f>
        <v>#REF!</v>
      </c>
      <c r="B1306" s="274" t="e">
        <f>+'RT (26)'!#REF!</f>
        <v>#REF!</v>
      </c>
      <c r="C1306" s="274" t="e">
        <f>+'RT (26)'!#REF!</f>
        <v>#REF!</v>
      </c>
      <c r="D1306" s="274" t="e">
        <f>+'RT (26)'!#REF!</f>
        <v>#REF!</v>
      </c>
    </row>
    <row r="1307" spans="1:4" hidden="1">
      <c r="A1307" s="274" t="e">
        <f>+'RT (26)'!#REF!</f>
        <v>#REF!</v>
      </c>
      <c r="B1307" s="274" t="e">
        <f>+'RT (26)'!#REF!</f>
        <v>#REF!</v>
      </c>
      <c r="C1307" s="274" t="e">
        <f>+'RT (26)'!#REF!</f>
        <v>#REF!</v>
      </c>
      <c r="D1307" s="274" t="e">
        <f>+'RT (26)'!#REF!</f>
        <v>#REF!</v>
      </c>
    </row>
    <row r="1308" spans="1:4" hidden="1">
      <c r="A1308" s="274" t="e">
        <f>+'RT (26)'!#REF!</f>
        <v>#REF!</v>
      </c>
      <c r="B1308" s="274" t="e">
        <f>+'RT (26)'!#REF!</f>
        <v>#REF!</v>
      </c>
      <c r="C1308" s="274" t="e">
        <f>+'RT (26)'!#REF!</f>
        <v>#REF!</v>
      </c>
      <c r="D1308" s="274" t="e">
        <f>+'RT (26)'!#REF!</f>
        <v>#REF!</v>
      </c>
    </row>
    <row r="1309" spans="1:4" hidden="1">
      <c r="A1309" s="274" t="e">
        <f>+'RT (26)'!#REF!</f>
        <v>#REF!</v>
      </c>
      <c r="B1309" s="274" t="e">
        <f>+'RT (26)'!#REF!</f>
        <v>#REF!</v>
      </c>
      <c r="C1309" s="274" t="e">
        <f>+'RT (26)'!#REF!</f>
        <v>#REF!</v>
      </c>
      <c r="D1309" s="274" t="e">
        <f>+'RT (26)'!#REF!</f>
        <v>#REF!</v>
      </c>
    </row>
    <row r="1310" spans="1:4" hidden="1">
      <c r="A1310" s="274" t="e">
        <f>+'RT (26)'!#REF!</f>
        <v>#REF!</v>
      </c>
      <c r="B1310" s="274" t="e">
        <f>+'RT (26)'!#REF!</f>
        <v>#REF!</v>
      </c>
      <c r="C1310" s="274" t="e">
        <f>+'RT (26)'!#REF!</f>
        <v>#REF!</v>
      </c>
      <c r="D1310" s="274" t="e">
        <f>+'RT (26)'!#REF!</f>
        <v>#REF!</v>
      </c>
    </row>
    <row r="1311" spans="1:4" hidden="1">
      <c r="A1311" s="274" t="e">
        <f>+'RT (26)'!#REF!</f>
        <v>#REF!</v>
      </c>
      <c r="B1311" s="274" t="e">
        <f>+'RT (26)'!#REF!</f>
        <v>#REF!</v>
      </c>
      <c r="C1311" s="274" t="e">
        <f>+'RT (26)'!#REF!</f>
        <v>#REF!</v>
      </c>
      <c r="D1311" s="274" t="e">
        <f>+'RT (26)'!#REF!</f>
        <v>#REF!</v>
      </c>
    </row>
    <row r="1312" spans="1:4" hidden="1">
      <c r="A1312" s="274" t="e">
        <f>+'RT (26)'!#REF!</f>
        <v>#REF!</v>
      </c>
      <c r="B1312" s="274" t="e">
        <f>+'RT (26)'!#REF!</f>
        <v>#REF!</v>
      </c>
      <c r="C1312" s="274" t="e">
        <f>+'RT (26)'!#REF!</f>
        <v>#REF!</v>
      </c>
      <c r="D1312" s="274" t="e">
        <f>+'RT (26)'!#REF!</f>
        <v>#REF!</v>
      </c>
    </row>
    <row r="1313" spans="1:4" hidden="1">
      <c r="A1313" s="274" t="e">
        <f>+'RT (26)'!#REF!</f>
        <v>#REF!</v>
      </c>
      <c r="B1313" s="274" t="e">
        <f>+'RT (26)'!#REF!</f>
        <v>#REF!</v>
      </c>
      <c r="C1313" s="274" t="e">
        <f>+'RT (26)'!#REF!</f>
        <v>#REF!</v>
      </c>
      <c r="D1313" s="274" t="e">
        <f>+'RT (26)'!#REF!</f>
        <v>#REF!</v>
      </c>
    </row>
    <row r="1314" spans="1:4" hidden="1">
      <c r="A1314" s="274" t="e">
        <f>+'RT (26)'!#REF!</f>
        <v>#REF!</v>
      </c>
      <c r="B1314" s="274" t="e">
        <f>+'RT (26)'!#REF!</f>
        <v>#REF!</v>
      </c>
      <c r="C1314" s="274" t="e">
        <f>+'RT (26)'!#REF!</f>
        <v>#REF!</v>
      </c>
      <c r="D1314" s="274" t="e">
        <f>+'RT (26)'!#REF!</f>
        <v>#REF!</v>
      </c>
    </row>
    <row r="1315" spans="1:4" hidden="1">
      <c r="A1315" s="274" t="e">
        <f>+'RT (26)'!#REF!</f>
        <v>#REF!</v>
      </c>
      <c r="B1315" s="274" t="e">
        <f>+'RT (26)'!#REF!</f>
        <v>#REF!</v>
      </c>
      <c r="C1315" s="274" t="e">
        <f>+'RT (26)'!#REF!</f>
        <v>#REF!</v>
      </c>
      <c r="D1315" s="274" t="e">
        <f>+'RT (26)'!#REF!</f>
        <v>#REF!</v>
      </c>
    </row>
    <row r="1316" spans="1:4" hidden="1">
      <c r="A1316" s="274" t="e">
        <f>+'RT (26)'!#REF!</f>
        <v>#REF!</v>
      </c>
      <c r="B1316" s="274" t="e">
        <f>+'RT (26)'!#REF!</f>
        <v>#REF!</v>
      </c>
      <c r="C1316" s="274" t="e">
        <f>+'RT (26)'!#REF!</f>
        <v>#REF!</v>
      </c>
      <c r="D1316" s="274" t="e">
        <f>+'RT (26)'!#REF!</f>
        <v>#REF!</v>
      </c>
    </row>
    <row r="1317" spans="1:4" hidden="1">
      <c r="A1317" s="274" t="e">
        <f>+'RT (26)'!#REF!</f>
        <v>#REF!</v>
      </c>
      <c r="B1317" s="274" t="e">
        <f>+'RT (26)'!#REF!</f>
        <v>#REF!</v>
      </c>
      <c r="C1317" s="274" t="e">
        <f>+'RT (26)'!#REF!</f>
        <v>#REF!</v>
      </c>
      <c r="D1317" s="274" t="e">
        <f>+'RT (26)'!#REF!</f>
        <v>#REF!</v>
      </c>
    </row>
    <row r="1318" spans="1:4" hidden="1">
      <c r="A1318" s="274" t="e">
        <f>+'RT (26)'!#REF!</f>
        <v>#REF!</v>
      </c>
      <c r="B1318" s="274" t="e">
        <f>+'RT (26)'!#REF!</f>
        <v>#REF!</v>
      </c>
      <c r="C1318" s="274" t="e">
        <f>+'RT (26)'!#REF!</f>
        <v>#REF!</v>
      </c>
      <c r="D1318" s="274" t="e">
        <f>+'RT (26)'!#REF!</f>
        <v>#REF!</v>
      </c>
    </row>
    <row r="1319" spans="1:4" hidden="1">
      <c r="A1319" s="274" t="e">
        <f>+'RT (26)'!#REF!</f>
        <v>#REF!</v>
      </c>
      <c r="B1319" s="274" t="e">
        <f>+'RT (26)'!#REF!</f>
        <v>#REF!</v>
      </c>
      <c r="C1319" s="274" t="e">
        <f>+'RT (26)'!#REF!</f>
        <v>#REF!</v>
      </c>
      <c r="D1319" s="274" t="e">
        <f>+'RT (26)'!#REF!</f>
        <v>#REF!</v>
      </c>
    </row>
    <row r="1320" spans="1:4" hidden="1">
      <c r="A1320" s="274" t="e">
        <f>+'RT (26)'!#REF!</f>
        <v>#REF!</v>
      </c>
      <c r="B1320" s="274" t="e">
        <f>+'RT (26)'!#REF!</f>
        <v>#REF!</v>
      </c>
      <c r="C1320" s="274" t="e">
        <f>+'RT (26)'!#REF!</f>
        <v>#REF!</v>
      </c>
      <c r="D1320" s="274" t="e">
        <f>+'RT (26)'!#REF!</f>
        <v>#REF!</v>
      </c>
    </row>
    <row r="1321" spans="1:4" hidden="1">
      <c r="A1321" s="274" t="e">
        <f>+'RT (26)'!#REF!</f>
        <v>#REF!</v>
      </c>
      <c r="B1321" s="274" t="e">
        <f>+'RT (26)'!#REF!</f>
        <v>#REF!</v>
      </c>
      <c r="C1321" s="274" t="e">
        <f>+'RT (26)'!#REF!</f>
        <v>#REF!</v>
      </c>
      <c r="D1321" s="274" t="e">
        <f>+'RT (26)'!#REF!</f>
        <v>#REF!</v>
      </c>
    </row>
    <row r="1322" spans="1:4" hidden="1">
      <c r="A1322" s="274" t="e">
        <f>+'RT (26)'!#REF!</f>
        <v>#REF!</v>
      </c>
      <c r="B1322" s="274" t="e">
        <f>+'RT (26)'!#REF!</f>
        <v>#REF!</v>
      </c>
      <c r="C1322" s="274" t="e">
        <f>+'RT (26)'!#REF!</f>
        <v>#REF!</v>
      </c>
      <c r="D1322" s="274" t="e">
        <f>+'RT (26)'!#REF!</f>
        <v>#REF!</v>
      </c>
    </row>
    <row r="1323" spans="1:4" hidden="1">
      <c r="A1323" s="274" t="e">
        <f>+'RT (26)'!#REF!</f>
        <v>#REF!</v>
      </c>
      <c r="B1323" s="274" t="e">
        <f>+'RT (26)'!#REF!</f>
        <v>#REF!</v>
      </c>
      <c r="C1323" s="274" t="e">
        <f>+'RT (26)'!#REF!</f>
        <v>#REF!</v>
      </c>
      <c r="D1323" s="274" t="e">
        <f>+'RT (26)'!#REF!</f>
        <v>#REF!</v>
      </c>
    </row>
    <row r="1324" spans="1:4" hidden="1">
      <c r="A1324" s="274" t="e">
        <f>+'RT (26)'!#REF!</f>
        <v>#REF!</v>
      </c>
      <c r="B1324" s="274" t="e">
        <f>+'RT (26)'!#REF!</f>
        <v>#REF!</v>
      </c>
      <c r="C1324" s="274" t="e">
        <f>+'RT (26)'!#REF!</f>
        <v>#REF!</v>
      </c>
      <c r="D1324" s="274" t="e">
        <f>+'RT (26)'!#REF!</f>
        <v>#REF!</v>
      </c>
    </row>
    <row r="1325" spans="1:4" hidden="1">
      <c r="A1325" s="274" t="e">
        <f>+'RT (26)'!#REF!</f>
        <v>#REF!</v>
      </c>
      <c r="B1325" s="274" t="e">
        <f>+'RT (26)'!#REF!</f>
        <v>#REF!</v>
      </c>
      <c r="C1325" s="274" t="e">
        <f>+'RT (26)'!#REF!</f>
        <v>#REF!</v>
      </c>
      <c r="D1325" s="274" t="e">
        <f>+'RT (26)'!#REF!</f>
        <v>#REF!</v>
      </c>
    </row>
    <row r="1326" spans="1:4" hidden="1">
      <c r="A1326" s="274" t="e">
        <f>+'RT (26)'!#REF!</f>
        <v>#REF!</v>
      </c>
      <c r="B1326" s="274" t="e">
        <f>+'RT (26)'!#REF!</f>
        <v>#REF!</v>
      </c>
      <c r="C1326" s="274" t="e">
        <f>+'RT (26)'!#REF!</f>
        <v>#REF!</v>
      </c>
      <c r="D1326" s="274" t="e">
        <f>+'RT (26)'!#REF!</f>
        <v>#REF!</v>
      </c>
    </row>
    <row r="1327" spans="1:4" hidden="1">
      <c r="A1327" s="274" t="e">
        <f>+'RT (26)'!#REF!</f>
        <v>#REF!</v>
      </c>
      <c r="B1327" s="274" t="e">
        <f>+'RT (26)'!#REF!</f>
        <v>#REF!</v>
      </c>
      <c r="C1327" s="274" t="e">
        <f>+'RT (26)'!#REF!</f>
        <v>#REF!</v>
      </c>
      <c r="D1327" s="274" t="e">
        <f>+'RT (26)'!#REF!</f>
        <v>#REF!</v>
      </c>
    </row>
    <row r="1328" spans="1:4" hidden="1">
      <c r="A1328" s="274" t="e">
        <f>+'RT (26)'!#REF!</f>
        <v>#REF!</v>
      </c>
      <c r="B1328" s="274" t="e">
        <f>+'RT (26)'!#REF!</f>
        <v>#REF!</v>
      </c>
      <c r="C1328" s="274" t="e">
        <f>+'RT (26)'!#REF!</f>
        <v>#REF!</v>
      </c>
      <c r="D1328" s="274" t="e">
        <f>+'RT (26)'!#REF!</f>
        <v>#REF!</v>
      </c>
    </row>
    <row r="1329" spans="1:4" hidden="1">
      <c r="A1329" s="274" t="e">
        <f>+'RT (26)'!#REF!</f>
        <v>#REF!</v>
      </c>
      <c r="B1329" s="274" t="e">
        <f>+'RT (26)'!#REF!</f>
        <v>#REF!</v>
      </c>
      <c r="C1329" s="274" t="e">
        <f>+'RT (26)'!#REF!</f>
        <v>#REF!</v>
      </c>
      <c r="D1329" s="274" t="e">
        <f>+'RT (26)'!#REF!</f>
        <v>#REF!</v>
      </c>
    </row>
    <row r="1330" spans="1:4" hidden="1">
      <c r="A1330" s="274" t="e">
        <f>+'RT (26)'!#REF!</f>
        <v>#REF!</v>
      </c>
      <c r="B1330" s="274" t="e">
        <f>+'RT (26)'!#REF!</f>
        <v>#REF!</v>
      </c>
      <c r="C1330" s="274" t="e">
        <f>+'RT (26)'!#REF!</f>
        <v>#REF!</v>
      </c>
      <c r="D1330" s="274" t="e">
        <f>+'RT (26)'!#REF!</f>
        <v>#REF!</v>
      </c>
    </row>
    <row r="1331" spans="1:4" hidden="1">
      <c r="A1331" s="274" t="e">
        <f>+'RT (26)'!#REF!</f>
        <v>#REF!</v>
      </c>
      <c r="B1331" s="274" t="e">
        <f>+'RT (26)'!#REF!</f>
        <v>#REF!</v>
      </c>
      <c r="C1331" s="274" t="e">
        <f>+'RT (26)'!#REF!</f>
        <v>#REF!</v>
      </c>
      <c r="D1331" s="274" t="e">
        <f>+'RT (26)'!#REF!</f>
        <v>#REF!</v>
      </c>
    </row>
    <row r="1332" spans="1:4" hidden="1">
      <c r="A1332" s="274" t="e">
        <f>+'RT (26)'!#REF!</f>
        <v>#REF!</v>
      </c>
      <c r="B1332" s="274" t="e">
        <f>+'RT (26)'!#REF!</f>
        <v>#REF!</v>
      </c>
      <c r="C1332" s="274" t="e">
        <f>+'RT (26)'!#REF!</f>
        <v>#REF!</v>
      </c>
      <c r="D1332" s="274" t="e">
        <f>+'RT (26)'!#REF!</f>
        <v>#REF!</v>
      </c>
    </row>
    <row r="1333" spans="1:4" hidden="1">
      <c r="A1333" s="274" t="e">
        <f>+'RT (26)'!#REF!</f>
        <v>#REF!</v>
      </c>
      <c r="B1333" s="274" t="e">
        <f>+'RT (26)'!#REF!</f>
        <v>#REF!</v>
      </c>
      <c r="C1333" s="274" t="e">
        <f>+'RT (26)'!#REF!</f>
        <v>#REF!</v>
      </c>
      <c r="D1333" s="274" t="e">
        <f>+'RT (26)'!#REF!</f>
        <v>#REF!</v>
      </c>
    </row>
    <row r="1334" spans="1:4" hidden="1">
      <c r="A1334" s="274" t="e">
        <f>+'RT (26)'!#REF!</f>
        <v>#REF!</v>
      </c>
      <c r="B1334" s="274" t="e">
        <f>+'RT (26)'!#REF!</f>
        <v>#REF!</v>
      </c>
      <c r="C1334" s="274" t="e">
        <f>+'RT (26)'!#REF!</f>
        <v>#REF!</v>
      </c>
      <c r="D1334" s="274" t="e">
        <f>+'RT (26)'!#REF!</f>
        <v>#REF!</v>
      </c>
    </row>
    <row r="1335" spans="1:4" hidden="1">
      <c r="A1335" s="274" t="e">
        <f>+'RT (26)'!#REF!</f>
        <v>#REF!</v>
      </c>
      <c r="B1335" s="274" t="e">
        <f>+'RT (26)'!#REF!</f>
        <v>#REF!</v>
      </c>
      <c r="C1335" s="274" t="e">
        <f>+'RT (26)'!#REF!</f>
        <v>#REF!</v>
      </c>
      <c r="D1335" s="274" t="e">
        <f>+'RT (26)'!#REF!</f>
        <v>#REF!</v>
      </c>
    </row>
    <row r="1336" spans="1:4" hidden="1">
      <c r="A1336" s="274" t="e">
        <f>+'RT (26)'!#REF!</f>
        <v>#REF!</v>
      </c>
      <c r="B1336" s="274" t="e">
        <f>+'RT (26)'!#REF!</f>
        <v>#REF!</v>
      </c>
      <c r="C1336" s="274" t="e">
        <f>+'RT (26)'!#REF!</f>
        <v>#REF!</v>
      </c>
      <c r="D1336" s="274" t="e">
        <f>+'RT (26)'!#REF!</f>
        <v>#REF!</v>
      </c>
    </row>
    <row r="1337" spans="1:4" hidden="1">
      <c r="A1337" s="274" t="e">
        <f>+'RT (26)'!#REF!</f>
        <v>#REF!</v>
      </c>
      <c r="B1337" s="274" t="e">
        <f>+'RT (26)'!#REF!</f>
        <v>#REF!</v>
      </c>
      <c r="C1337" s="274" t="e">
        <f>+'RT (26)'!#REF!</f>
        <v>#REF!</v>
      </c>
      <c r="D1337" s="274" t="e">
        <f>+'RT (26)'!#REF!</f>
        <v>#REF!</v>
      </c>
    </row>
    <row r="1338" spans="1:4" hidden="1">
      <c r="A1338" s="274" t="e">
        <f>+'RT (26)'!#REF!</f>
        <v>#REF!</v>
      </c>
      <c r="B1338" s="274" t="e">
        <f>+'RT (26)'!#REF!</f>
        <v>#REF!</v>
      </c>
      <c r="C1338" s="274" t="e">
        <f>+'RT (26)'!#REF!</f>
        <v>#REF!</v>
      </c>
      <c r="D1338" s="274" t="e">
        <f>+'RT (26)'!#REF!</f>
        <v>#REF!</v>
      </c>
    </row>
    <row r="1339" spans="1:4" hidden="1">
      <c r="A1339" s="274" t="e">
        <f>+'RT (26)'!#REF!</f>
        <v>#REF!</v>
      </c>
      <c r="B1339" s="274" t="e">
        <f>+'RT (26)'!#REF!</f>
        <v>#REF!</v>
      </c>
      <c r="C1339" s="274" t="e">
        <f>+'RT (26)'!#REF!</f>
        <v>#REF!</v>
      </c>
      <c r="D1339" s="274" t="e">
        <f>+'RT (26)'!#REF!</f>
        <v>#REF!</v>
      </c>
    </row>
    <row r="1340" spans="1:4" hidden="1">
      <c r="A1340" s="274" t="e">
        <f>+'RT (26)'!#REF!</f>
        <v>#REF!</v>
      </c>
      <c r="B1340" s="274" t="e">
        <f>+'RT (26)'!#REF!</f>
        <v>#REF!</v>
      </c>
      <c r="C1340" s="274" t="e">
        <f>+'RT (26)'!#REF!</f>
        <v>#REF!</v>
      </c>
      <c r="D1340" s="274" t="e">
        <f>+'RT (26)'!#REF!</f>
        <v>#REF!</v>
      </c>
    </row>
    <row r="1341" spans="1:4" hidden="1">
      <c r="A1341" s="274" t="e">
        <f>+'RT (26)'!#REF!</f>
        <v>#REF!</v>
      </c>
      <c r="B1341" s="274" t="e">
        <f>+'RT (26)'!#REF!</f>
        <v>#REF!</v>
      </c>
      <c r="C1341" s="274" t="e">
        <f>+'RT (26)'!#REF!</f>
        <v>#REF!</v>
      </c>
      <c r="D1341" s="274" t="e">
        <f>+'RT (26)'!#REF!</f>
        <v>#REF!</v>
      </c>
    </row>
    <row r="1342" spans="1:4" hidden="1">
      <c r="A1342" s="274" t="e">
        <f>+'RT (26)'!#REF!</f>
        <v>#REF!</v>
      </c>
      <c r="B1342" s="274" t="e">
        <f>+'RT (26)'!#REF!</f>
        <v>#REF!</v>
      </c>
      <c r="C1342" s="274" t="e">
        <f>+'RT (26)'!#REF!</f>
        <v>#REF!</v>
      </c>
      <c r="D1342" s="274" t="e">
        <f>+'RT (26)'!#REF!</f>
        <v>#REF!</v>
      </c>
    </row>
    <row r="1343" spans="1:4" hidden="1">
      <c r="A1343" s="274" t="e">
        <f>+'RT (26)'!#REF!</f>
        <v>#REF!</v>
      </c>
      <c r="B1343" s="274" t="e">
        <f>+'RT (26)'!#REF!</f>
        <v>#REF!</v>
      </c>
      <c r="C1343" s="274" t="e">
        <f>+'RT (26)'!#REF!</f>
        <v>#REF!</v>
      </c>
      <c r="D1343" s="274" t="e">
        <f>+'RT (26)'!#REF!</f>
        <v>#REF!</v>
      </c>
    </row>
    <row r="1344" spans="1:4" hidden="1">
      <c r="A1344" s="274" t="e">
        <f>+'RT (26)'!#REF!</f>
        <v>#REF!</v>
      </c>
      <c r="B1344" s="274" t="e">
        <f>+'RT (26)'!#REF!</f>
        <v>#REF!</v>
      </c>
      <c r="C1344" s="274" t="e">
        <f>+'RT (26)'!#REF!</f>
        <v>#REF!</v>
      </c>
      <c r="D1344" s="274" t="e">
        <f>+'RT (26)'!#REF!</f>
        <v>#REF!</v>
      </c>
    </row>
    <row r="1345" spans="1:4" hidden="1">
      <c r="A1345" s="274" t="e">
        <f>+'RT (26)'!#REF!</f>
        <v>#REF!</v>
      </c>
      <c r="B1345" s="274" t="e">
        <f>+'RT (26)'!#REF!</f>
        <v>#REF!</v>
      </c>
      <c r="C1345" s="274" t="e">
        <f>+'RT (26)'!#REF!</f>
        <v>#REF!</v>
      </c>
      <c r="D1345" s="274" t="e">
        <f>+'RT (26)'!#REF!</f>
        <v>#REF!</v>
      </c>
    </row>
    <row r="1346" spans="1:4" hidden="1">
      <c r="A1346" s="274" t="e">
        <f>+'RT (26)'!#REF!</f>
        <v>#REF!</v>
      </c>
      <c r="B1346" s="274" t="e">
        <f>+'RT (26)'!#REF!</f>
        <v>#REF!</v>
      </c>
      <c r="C1346" s="274" t="e">
        <f>+'RT (26)'!#REF!</f>
        <v>#REF!</v>
      </c>
      <c r="D1346" s="274" t="e">
        <f>+'RT (26)'!#REF!</f>
        <v>#REF!</v>
      </c>
    </row>
    <row r="1347" spans="1:4" hidden="1">
      <c r="A1347" s="274" t="e">
        <f>+'RT (26)'!#REF!</f>
        <v>#REF!</v>
      </c>
      <c r="B1347" s="274" t="e">
        <f>+'RT (26)'!#REF!</f>
        <v>#REF!</v>
      </c>
      <c r="C1347" s="274" t="e">
        <f>+'RT (26)'!#REF!</f>
        <v>#REF!</v>
      </c>
      <c r="D1347" s="274" t="e">
        <f>+'RT (26)'!#REF!</f>
        <v>#REF!</v>
      </c>
    </row>
    <row r="1348" spans="1:4" hidden="1">
      <c r="A1348" s="274" t="e">
        <f>+'RT (26)'!#REF!</f>
        <v>#REF!</v>
      </c>
      <c r="B1348" s="274" t="e">
        <f>+'RT (26)'!#REF!</f>
        <v>#REF!</v>
      </c>
      <c r="C1348" s="274" t="e">
        <f>+'RT (26)'!#REF!</f>
        <v>#REF!</v>
      </c>
      <c r="D1348" s="274" t="e">
        <f>+'RT (26)'!#REF!</f>
        <v>#REF!</v>
      </c>
    </row>
    <row r="1349" spans="1:4" hidden="1">
      <c r="A1349" s="274" t="e">
        <f>+'RT (26)'!#REF!</f>
        <v>#REF!</v>
      </c>
      <c r="B1349" s="274" t="e">
        <f>+'RT (26)'!#REF!</f>
        <v>#REF!</v>
      </c>
      <c r="C1349" s="274" t="e">
        <f>+'RT (26)'!#REF!</f>
        <v>#REF!</v>
      </c>
      <c r="D1349" s="274" t="e">
        <f>+'RT (26)'!#REF!</f>
        <v>#REF!</v>
      </c>
    </row>
    <row r="1350" spans="1:4" hidden="1">
      <c r="A1350" s="274" t="e">
        <f>+'RT (26)'!#REF!</f>
        <v>#REF!</v>
      </c>
      <c r="B1350" s="274" t="e">
        <f>+'RT (26)'!#REF!</f>
        <v>#REF!</v>
      </c>
      <c r="C1350" s="274" t="e">
        <f>+'RT (26)'!#REF!</f>
        <v>#REF!</v>
      </c>
      <c r="D1350" s="274" t="e">
        <f>+'RT (26)'!#REF!</f>
        <v>#REF!</v>
      </c>
    </row>
    <row r="1351" spans="1:4" hidden="1">
      <c r="A1351" s="274" t="e">
        <f>+'RT (26)'!#REF!</f>
        <v>#REF!</v>
      </c>
      <c r="B1351" s="274" t="e">
        <f>+'RT (26)'!#REF!</f>
        <v>#REF!</v>
      </c>
      <c r="C1351" s="274" t="e">
        <f>+'RT (26)'!#REF!</f>
        <v>#REF!</v>
      </c>
      <c r="D1351" s="274" t="e">
        <f>+'RT (26)'!#REF!</f>
        <v>#REF!</v>
      </c>
    </row>
    <row r="1352" spans="1:4" hidden="1">
      <c r="A1352" s="274" t="e">
        <f>+'RT (26)'!#REF!</f>
        <v>#REF!</v>
      </c>
      <c r="B1352" s="274" t="e">
        <f>+'RT (26)'!#REF!</f>
        <v>#REF!</v>
      </c>
      <c r="C1352" s="274" t="e">
        <f>+'RT (26)'!#REF!</f>
        <v>#REF!</v>
      </c>
      <c r="D1352" s="274" t="e">
        <f>+'RT (26)'!#REF!</f>
        <v>#REF!</v>
      </c>
    </row>
    <row r="1353" spans="1:4" hidden="1">
      <c r="A1353" s="274" t="e">
        <f>+'RT (26)'!#REF!</f>
        <v>#REF!</v>
      </c>
      <c r="B1353" s="274" t="e">
        <f>+'RT (26)'!#REF!</f>
        <v>#REF!</v>
      </c>
      <c r="C1353" s="274" t="e">
        <f>+'RT (26)'!#REF!</f>
        <v>#REF!</v>
      </c>
      <c r="D1353" s="274" t="e">
        <f>+'RT (26)'!#REF!</f>
        <v>#REF!</v>
      </c>
    </row>
    <row r="1354" spans="1:4" hidden="1">
      <c r="A1354" s="274" t="e">
        <f>+'RT (26)'!#REF!</f>
        <v>#REF!</v>
      </c>
      <c r="B1354" s="274" t="e">
        <f>+'RT (26)'!#REF!</f>
        <v>#REF!</v>
      </c>
      <c r="C1354" s="274" t="e">
        <f>+'RT (26)'!#REF!</f>
        <v>#REF!</v>
      </c>
      <c r="D1354" s="274" t="e">
        <f>+'RT (26)'!#REF!</f>
        <v>#REF!</v>
      </c>
    </row>
    <row r="1355" spans="1:4" hidden="1">
      <c r="A1355" s="274" t="e">
        <f>+'RT (26)'!#REF!</f>
        <v>#REF!</v>
      </c>
      <c r="B1355" s="274" t="e">
        <f>+'RT (26)'!#REF!</f>
        <v>#REF!</v>
      </c>
      <c r="C1355" s="274" t="e">
        <f>+'RT (26)'!#REF!</f>
        <v>#REF!</v>
      </c>
      <c r="D1355" s="274" t="e">
        <f>+'RT (26)'!#REF!</f>
        <v>#REF!</v>
      </c>
    </row>
    <row r="1356" spans="1:4" hidden="1">
      <c r="A1356" s="274" t="e">
        <f>+'RT (26)'!#REF!</f>
        <v>#REF!</v>
      </c>
      <c r="B1356" s="274" t="e">
        <f>+'RT (26)'!#REF!</f>
        <v>#REF!</v>
      </c>
      <c r="C1356" s="274" t="e">
        <f>+'RT (26)'!#REF!</f>
        <v>#REF!</v>
      </c>
      <c r="D1356" s="274" t="e">
        <f>+'RT (26)'!#REF!</f>
        <v>#REF!</v>
      </c>
    </row>
    <row r="1357" spans="1:4" hidden="1">
      <c r="A1357" s="274" t="e">
        <f>+'RT (26)'!#REF!</f>
        <v>#REF!</v>
      </c>
      <c r="B1357" s="274" t="e">
        <f>+'RT (26)'!#REF!</f>
        <v>#REF!</v>
      </c>
      <c r="C1357" s="274" t="e">
        <f>+'RT (26)'!#REF!</f>
        <v>#REF!</v>
      </c>
      <c r="D1357" s="274" t="e">
        <f>+'RT (26)'!#REF!</f>
        <v>#REF!</v>
      </c>
    </row>
    <row r="1358" spans="1:4" hidden="1">
      <c r="A1358" s="274" t="e">
        <f>+'RT (26)'!#REF!</f>
        <v>#REF!</v>
      </c>
      <c r="B1358" s="274" t="e">
        <f>+'RT (26)'!#REF!</f>
        <v>#REF!</v>
      </c>
      <c r="C1358" s="274" t="e">
        <f>+'RT (26)'!#REF!</f>
        <v>#REF!</v>
      </c>
      <c r="D1358" s="274" t="e">
        <f>+'RT (26)'!#REF!</f>
        <v>#REF!</v>
      </c>
    </row>
    <row r="1359" spans="1:4" hidden="1">
      <c r="A1359" s="274" t="e">
        <f>+'RT (26)'!#REF!</f>
        <v>#REF!</v>
      </c>
      <c r="B1359" s="274" t="e">
        <f>+'RT (26)'!#REF!</f>
        <v>#REF!</v>
      </c>
      <c r="C1359" s="274" t="e">
        <f>+'RT (26)'!#REF!</f>
        <v>#REF!</v>
      </c>
      <c r="D1359" s="274" t="e">
        <f>+'RT (26)'!#REF!</f>
        <v>#REF!</v>
      </c>
    </row>
    <row r="1360" spans="1:4" hidden="1">
      <c r="A1360" s="274" t="e">
        <f>+'RT (27)'!#REF!</f>
        <v>#REF!</v>
      </c>
      <c r="B1360" s="274" t="e">
        <f>+'RT (27)'!#REF!</f>
        <v>#REF!</v>
      </c>
      <c r="C1360" s="274" t="e">
        <f>+'RT (27)'!#REF!</f>
        <v>#REF!</v>
      </c>
      <c r="D1360" s="274" t="e">
        <f>+'RT (27)'!#REF!</f>
        <v>#REF!</v>
      </c>
    </row>
    <row r="1361" spans="1:4" hidden="1">
      <c r="A1361" s="274" t="e">
        <f>+'RT (27)'!#REF!</f>
        <v>#REF!</v>
      </c>
      <c r="B1361" s="274" t="e">
        <f>+'RT (27)'!#REF!</f>
        <v>#REF!</v>
      </c>
      <c r="C1361" s="274" t="e">
        <f>+'RT (27)'!#REF!</f>
        <v>#REF!</v>
      </c>
      <c r="D1361" s="274" t="e">
        <f>+'RT (27)'!#REF!</f>
        <v>#REF!</v>
      </c>
    </row>
    <row r="1362" spans="1:4" hidden="1">
      <c r="A1362" s="274" t="e">
        <f>+'RT (27)'!#REF!</f>
        <v>#REF!</v>
      </c>
      <c r="B1362" s="274" t="e">
        <f>+'RT (27)'!#REF!</f>
        <v>#REF!</v>
      </c>
      <c r="C1362" s="274" t="e">
        <f>+'RT (27)'!#REF!</f>
        <v>#REF!</v>
      </c>
      <c r="D1362" s="274" t="e">
        <f>+'RT (27)'!#REF!</f>
        <v>#REF!</v>
      </c>
    </row>
    <row r="1363" spans="1:4" hidden="1">
      <c r="A1363" s="274" t="e">
        <f>+'RT (27)'!#REF!</f>
        <v>#REF!</v>
      </c>
      <c r="B1363" s="274" t="e">
        <f>+'RT (27)'!#REF!</f>
        <v>#REF!</v>
      </c>
      <c r="C1363" s="274" t="e">
        <f>+'RT (27)'!#REF!</f>
        <v>#REF!</v>
      </c>
      <c r="D1363" s="274" t="e">
        <f>+'RT (27)'!#REF!</f>
        <v>#REF!</v>
      </c>
    </row>
    <row r="1364" spans="1:4" hidden="1">
      <c r="A1364" s="274" t="e">
        <f>+'RT (27)'!#REF!</f>
        <v>#REF!</v>
      </c>
      <c r="B1364" s="274" t="e">
        <f>+'RT (27)'!#REF!</f>
        <v>#REF!</v>
      </c>
      <c r="C1364" s="274" t="e">
        <f>+'RT (27)'!#REF!</f>
        <v>#REF!</v>
      </c>
      <c r="D1364" s="274" t="e">
        <f>+'RT (27)'!#REF!</f>
        <v>#REF!</v>
      </c>
    </row>
    <row r="1365" spans="1:4" hidden="1">
      <c r="A1365" s="274" t="e">
        <f>+'RT (27)'!#REF!</f>
        <v>#REF!</v>
      </c>
      <c r="B1365" s="274" t="e">
        <f>+'RT (27)'!#REF!</f>
        <v>#REF!</v>
      </c>
      <c r="C1365" s="274" t="e">
        <f>+'RT (27)'!#REF!</f>
        <v>#REF!</v>
      </c>
      <c r="D1365" s="274" t="e">
        <f>+'RT (27)'!#REF!</f>
        <v>#REF!</v>
      </c>
    </row>
    <row r="1366" spans="1:4" hidden="1">
      <c r="A1366" s="274" t="e">
        <f>+'RT (27)'!#REF!</f>
        <v>#REF!</v>
      </c>
      <c r="B1366" s="274" t="e">
        <f>+'RT (27)'!#REF!</f>
        <v>#REF!</v>
      </c>
      <c r="C1366" s="274" t="e">
        <f>+'RT (27)'!#REF!</f>
        <v>#REF!</v>
      </c>
      <c r="D1366" s="274" t="e">
        <f>+'RT (27)'!#REF!</f>
        <v>#REF!</v>
      </c>
    </row>
    <row r="1367" spans="1:4" hidden="1">
      <c r="A1367" s="274" t="e">
        <f>+'RT (27)'!#REF!</f>
        <v>#REF!</v>
      </c>
      <c r="B1367" s="274" t="e">
        <f>+'RT (27)'!#REF!</f>
        <v>#REF!</v>
      </c>
      <c r="C1367" s="274" t="e">
        <f>+'RT (27)'!#REF!</f>
        <v>#REF!</v>
      </c>
      <c r="D1367" s="274" t="e">
        <f>+'RT (27)'!#REF!</f>
        <v>#REF!</v>
      </c>
    </row>
    <row r="1368" spans="1:4" hidden="1">
      <c r="A1368" s="274" t="e">
        <f>+'RT (27)'!#REF!</f>
        <v>#REF!</v>
      </c>
      <c r="B1368" s="274" t="e">
        <f>+'RT (27)'!#REF!</f>
        <v>#REF!</v>
      </c>
      <c r="C1368" s="274" t="e">
        <f>+'RT (27)'!#REF!</f>
        <v>#REF!</v>
      </c>
      <c r="D1368" s="274" t="e">
        <f>+'RT (27)'!#REF!</f>
        <v>#REF!</v>
      </c>
    </row>
    <row r="1369" spans="1:4" hidden="1">
      <c r="A1369" s="274" t="e">
        <f>+'RT (27)'!#REF!</f>
        <v>#REF!</v>
      </c>
      <c r="B1369" s="274" t="e">
        <f>+'RT (27)'!#REF!</f>
        <v>#REF!</v>
      </c>
      <c r="C1369" s="274" t="e">
        <f>+'RT (27)'!#REF!</f>
        <v>#REF!</v>
      </c>
      <c r="D1369" s="274" t="e">
        <f>+'RT (27)'!#REF!</f>
        <v>#REF!</v>
      </c>
    </row>
    <row r="1370" spans="1:4" hidden="1">
      <c r="A1370" s="274" t="e">
        <f>+'RT (27)'!#REF!</f>
        <v>#REF!</v>
      </c>
      <c r="B1370" s="274" t="e">
        <f>+'RT (27)'!#REF!</f>
        <v>#REF!</v>
      </c>
      <c r="C1370" s="274" t="e">
        <f>+'RT (27)'!#REF!</f>
        <v>#REF!</v>
      </c>
      <c r="D1370" s="274" t="e">
        <f>+'RT (27)'!#REF!</f>
        <v>#REF!</v>
      </c>
    </row>
    <row r="1371" spans="1:4" hidden="1">
      <c r="A1371" s="274" t="e">
        <f>+'RT (27)'!#REF!</f>
        <v>#REF!</v>
      </c>
      <c r="B1371" s="274" t="e">
        <f>+'RT (27)'!#REF!</f>
        <v>#REF!</v>
      </c>
      <c r="C1371" s="274" t="e">
        <f>+'RT (27)'!#REF!</f>
        <v>#REF!</v>
      </c>
      <c r="D1371" s="274" t="e">
        <f>+'RT (27)'!#REF!</f>
        <v>#REF!</v>
      </c>
    </row>
    <row r="1372" spans="1:4" hidden="1">
      <c r="A1372" s="274" t="e">
        <f>+'RT (27)'!#REF!</f>
        <v>#REF!</v>
      </c>
      <c r="B1372" s="274" t="e">
        <f>+'RT (27)'!#REF!</f>
        <v>#REF!</v>
      </c>
      <c r="C1372" s="274" t="e">
        <f>+'RT (27)'!#REF!</f>
        <v>#REF!</v>
      </c>
      <c r="D1372" s="274" t="e">
        <f>+'RT (27)'!#REF!</f>
        <v>#REF!</v>
      </c>
    </row>
    <row r="1373" spans="1:4" hidden="1">
      <c r="A1373" s="274" t="e">
        <f>+'RT (27)'!#REF!</f>
        <v>#REF!</v>
      </c>
      <c r="B1373" s="274" t="e">
        <f>+'RT (27)'!#REF!</f>
        <v>#REF!</v>
      </c>
      <c r="C1373" s="274" t="e">
        <f>+'RT (27)'!#REF!</f>
        <v>#REF!</v>
      </c>
      <c r="D1373" s="274" t="e">
        <f>+'RT (27)'!#REF!</f>
        <v>#REF!</v>
      </c>
    </row>
    <row r="1374" spans="1:4" hidden="1">
      <c r="A1374" s="274" t="e">
        <f>+'RT (27)'!#REF!</f>
        <v>#REF!</v>
      </c>
      <c r="B1374" s="274" t="e">
        <f>+'RT (27)'!#REF!</f>
        <v>#REF!</v>
      </c>
      <c r="C1374" s="274" t="e">
        <f>+'RT (27)'!#REF!</f>
        <v>#REF!</v>
      </c>
      <c r="D1374" s="274" t="e">
        <f>+'RT (27)'!#REF!</f>
        <v>#REF!</v>
      </c>
    </row>
    <row r="1375" spans="1:4" hidden="1">
      <c r="A1375" s="274" t="e">
        <f>+'RT (27)'!#REF!</f>
        <v>#REF!</v>
      </c>
      <c r="B1375" s="274" t="e">
        <f>+'RT (27)'!#REF!</f>
        <v>#REF!</v>
      </c>
      <c r="C1375" s="274" t="e">
        <f>+'RT (27)'!#REF!</f>
        <v>#REF!</v>
      </c>
      <c r="D1375" s="274" t="e">
        <f>+'RT (27)'!#REF!</f>
        <v>#REF!</v>
      </c>
    </row>
    <row r="1376" spans="1:4" hidden="1">
      <c r="A1376" s="274" t="e">
        <f>+'RT (27)'!#REF!</f>
        <v>#REF!</v>
      </c>
      <c r="B1376" s="274" t="e">
        <f>+'RT (27)'!#REF!</f>
        <v>#REF!</v>
      </c>
      <c r="C1376" s="274" t="e">
        <f>+'RT (27)'!#REF!</f>
        <v>#REF!</v>
      </c>
      <c r="D1376" s="274" t="e">
        <f>+'RT (27)'!#REF!</f>
        <v>#REF!</v>
      </c>
    </row>
    <row r="1377" spans="1:4" hidden="1">
      <c r="A1377" s="274" t="e">
        <f>+'RT (27)'!#REF!</f>
        <v>#REF!</v>
      </c>
      <c r="B1377" s="274" t="e">
        <f>+'RT (27)'!#REF!</f>
        <v>#REF!</v>
      </c>
      <c r="C1377" s="274" t="e">
        <f>+'RT (27)'!#REF!</f>
        <v>#REF!</v>
      </c>
      <c r="D1377" s="274" t="e">
        <f>+'RT (27)'!#REF!</f>
        <v>#REF!</v>
      </c>
    </row>
    <row r="1378" spans="1:4" hidden="1">
      <c r="A1378" s="274" t="e">
        <f>+'RT (27)'!#REF!</f>
        <v>#REF!</v>
      </c>
      <c r="B1378" s="274" t="e">
        <f>+'RT (27)'!#REF!</f>
        <v>#REF!</v>
      </c>
      <c r="C1378" s="274" t="e">
        <f>+'RT (27)'!#REF!</f>
        <v>#REF!</v>
      </c>
      <c r="D1378" s="274" t="e">
        <f>+'RT (27)'!#REF!</f>
        <v>#REF!</v>
      </c>
    </row>
    <row r="1379" spans="1:4" hidden="1">
      <c r="A1379" s="274" t="e">
        <f>+'RT (27)'!#REF!</f>
        <v>#REF!</v>
      </c>
      <c r="B1379" s="274" t="e">
        <f>+'RT (27)'!#REF!</f>
        <v>#REF!</v>
      </c>
      <c r="C1379" s="274" t="e">
        <f>+'RT (27)'!#REF!</f>
        <v>#REF!</v>
      </c>
      <c r="D1379" s="274" t="e">
        <f>+'RT (27)'!#REF!</f>
        <v>#REF!</v>
      </c>
    </row>
    <row r="1380" spans="1:4" hidden="1">
      <c r="A1380" s="274" t="e">
        <f>+'RT (27)'!#REF!</f>
        <v>#REF!</v>
      </c>
      <c r="B1380" s="274" t="e">
        <f>+'RT (27)'!#REF!</f>
        <v>#REF!</v>
      </c>
      <c r="C1380" s="274" t="e">
        <f>+'RT (27)'!#REF!</f>
        <v>#REF!</v>
      </c>
      <c r="D1380" s="274" t="e">
        <f>+'RT (27)'!#REF!</f>
        <v>#REF!</v>
      </c>
    </row>
    <row r="1381" spans="1:4" hidden="1">
      <c r="A1381" s="274" t="e">
        <f>+'RT (27)'!#REF!</f>
        <v>#REF!</v>
      </c>
      <c r="B1381" s="274" t="e">
        <f>+'RT (27)'!#REF!</f>
        <v>#REF!</v>
      </c>
      <c r="C1381" s="274" t="e">
        <f>+'RT (27)'!#REF!</f>
        <v>#REF!</v>
      </c>
      <c r="D1381" s="274" t="e">
        <f>+'RT (27)'!#REF!</f>
        <v>#REF!</v>
      </c>
    </row>
    <row r="1382" spans="1:4" hidden="1">
      <c r="A1382" s="274" t="e">
        <f>+'RT (27)'!#REF!</f>
        <v>#REF!</v>
      </c>
      <c r="B1382" s="274" t="e">
        <f>+'RT (27)'!#REF!</f>
        <v>#REF!</v>
      </c>
      <c r="C1382" s="274" t="e">
        <f>+'RT (27)'!#REF!</f>
        <v>#REF!</v>
      </c>
      <c r="D1382" s="274" t="e">
        <f>+'RT (27)'!#REF!</f>
        <v>#REF!</v>
      </c>
    </row>
    <row r="1383" spans="1:4" hidden="1">
      <c r="A1383" s="274" t="e">
        <f>+'RT (27)'!#REF!</f>
        <v>#REF!</v>
      </c>
      <c r="B1383" s="274" t="e">
        <f>+'RT (27)'!#REF!</f>
        <v>#REF!</v>
      </c>
      <c r="C1383" s="274" t="e">
        <f>+'RT (27)'!#REF!</f>
        <v>#REF!</v>
      </c>
      <c r="D1383" s="274" t="e">
        <f>+'RT (27)'!#REF!</f>
        <v>#REF!</v>
      </c>
    </row>
    <row r="1384" spans="1:4" hidden="1">
      <c r="A1384" s="274" t="e">
        <f>+'RT (27)'!#REF!</f>
        <v>#REF!</v>
      </c>
      <c r="B1384" s="274" t="e">
        <f>+'RT (27)'!#REF!</f>
        <v>#REF!</v>
      </c>
      <c r="C1384" s="274" t="e">
        <f>+'RT (27)'!#REF!</f>
        <v>#REF!</v>
      </c>
      <c r="D1384" s="274" t="e">
        <f>+'RT (27)'!#REF!</f>
        <v>#REF!</v>
      </c>
    </row>
    <row r="1385" spans="1:4" hidden="1">
      <c r="A1385" s="274" t="e">
        <f>+'RT (27)'!#REF!</f>
        <v>#REF!</v>
      </c>
      <c r="B1385" s="274" t="e">
        <f>+'RT (27)'!#REF!</f>
        <v>#REF!</v>
      </c>
      <c r="C1385" s="274" t="e">
        <f>+'RT (27)'!#REF!</f>
        <v>#REF!</v>
      </c>
      <c r="D1385" s="274" t="e">
        <f>+'RT (27)'!#REF!</f>
        <v>#REF!</v>
      </c>
    </row>
    <row r="1386" spans="1:4" hidden="1">
      <c r="A1386" s="274" t="e">
        <f>+'RT (27)'!#REF!</f>
        <v>#REF!</v>
      </c>
      <c r="B1386" s="274" t="e">
        <f>+'RT (27)'!#REF!</f>
        <v>#REF!</v>
      </c>
      <c r="C1386" s="274" t="e">
        <f>+'RT (27)'!#REF!</f>
        <v>#REF!</v>
      </c>
      <c r="D1386" s="274" t="e">
        <f>+'RT (27)'!#REF!</f>
        <v>#REF!</v>
      </c>
    </row>
    <row r="1387" spans="1:4" hidden="1">
      <c r="A1387" s="274" t="e">
        <f>+'RT (27)'!#REF!</f>
        <v>#REF!</v>
      </c>
      <c r="B1387" s="274" t="e">
        <f>+'RT (27)'!#REF!</f>
        <v>#REF!</v>
      </c>
      <c r="C1387" s="274" t="e">
        <f>+'RT (27)'!#REF!</f>
        <v>#REF!</v>
      </c>
      <c r="D1387" s="274" t="e">
        <f>+'RT (27)'!#REF!</f>
        <v>#REF!</v>
      </c>
    </row>
    <row r="1388" spans="1:4" hidden="1">
      <c r="A1388" s="274" t="e">
        <f>+'RT (27)'!#REF!</f>
        <v>#REF!</v>
      </c>
      <c r="B1388" s="274" t="e">
        <f>+'RT (27)'!#REF!</f>
        <v>#REF!</v>
      </c>
      <c r="C1388" s="274" t="e">
        <f>+'RT (27)'!#REF!</f>
        <v>#REF!</v>
      </c>
      <c r="D1388" s="274" t="e">
        <f>+'RT (27)'!#REF!</f>
        <v>#REF!</v>
      </c>
    </row>
    <row r="1389" spans="1:4" hidden="1">
      <c r="A1389" s="274" t="e">
        <f>+'RT (27)'!#REF!</f>
        <v>#REF!</v>
      </c>
      <c r="B1389" s="274" t="e">
        <f>+'RT (27)'!#REF!</f>
        <v>#REF!</v>
      </c>
      <c r="C1389" s="274" t="e">
        <f>+'RT (27)'!#REF!</f>
        <v>#REF!</v>
      </c>
      <c r="D1389" s="274" t="e">
        <f>+'RT (27)'!#REF!</f>
        <v>#REF!</v>
      </c>
    </row>
    <row r="1390" spans="1:4" hidden="1">
      <c r="A1390" s="274" t="e">
        <f>+'RT (27)'!#REF!</f>
        <v>#REF!</v>
      </c>
      <c r="B1390" s="274" t="e">
        <f>+'RT (27)'!#REF!</f>
        <v>#REF!</v>
      </c>
      <c r="C1390" s="274" t="e">
        <f>+'RT (27)'!#REF!</f>
        <v>#REF!</v>
      </c>
      <c r="D1390" s="274" t="e">
        <f>+'RT (27)'!#REF!</f>
        <v>#REF!</v>
      </c>
    </row>
    <row r="1391" spans="1:4" hidden="1">
      <c r="A1391" s="274" t="e">
        <f>+'RT (27)'!#REF!</f>
        <v>#REF!</v>
      </c>
      <c r="B1391" s="274" t="e">
        <f>+'RT (27)'!#REF!</f>
        <v>#REF!</v>
      </c>
      <c r="C1391" s="274" t="e">
        <f>+'RT (27)'!#REF!</f>
        <v>#REF!</v>
      </c>
      <c r="D1391" s="274" t="e">
        <f>+'RT (27)'!#REF!</f>
        <v>#REF!</v>
      </c>
    </row>
    <row r="1392" spans="1:4" hidden="1">
      <c r="A1392" s="274" t="e">
        <f>+'RT (27)'!#REF!</f>
        <v>#REF!</v>
      </c>
      <c r="B1392" s="274" t="e">
        <f>+'RT (27)'!#REF!</f>
        <v>#REF!</v>
      </c>
      <c r="C1392" s="274" t="e">
        <f>+'RT (27)'!#REF!</f>
        <v>#REF!</v>
      </c>
      <c r="D1392" s="274" t="e">
        <f>+'RT (27)'!#REF!</f>
        <v>#REF!</v>
      </c>
    </row>
    <row r="1393" spans="1:4" hidden="1">
      <c r="A1393" s="274" t="e">
        <f>+'RT (27)'!#REF!</f>
        <v>#REF!</v>
      </c>
      <c r="B1393" s="274" t="e">
        <f>+'RT (27)'!#REF!</f>
        <v>#REF!</v>
      </c>
      <c r="C1393" s="274" t="e">
        <f>+'RT (27)'!#REF!</f>
        <v>#REF!</v>
      </c>
      <c r="D1393" s="274" t="e">
        <f>+'RT (27)'!#REF!</f>
        <v>#REF!</v>
      </c>
    </row>
    <row r="1394" spans="1:4" hidden="1">
      <c r="A1394" s="274" t="e">
        <f>+'RT (27)'!#REF!</f>
        <v>#REF!</v>
      </c>
      <c r="B1394" s="274" t="e">
        <f>+'RT (27)'!#REF!</f>
        <v>#REF!</v>
      </c>
      <c r="C1394" s="274" t="e">
        <f>+'RT (27)'!#REF!</f>
        <v>#REF!</v>
      </c>
      <c r="D1394" s="274" t="e">
        <f>+'RT (27)'!#REF!</f>
        <v>#REF!</v>
      </c>
    </row>
    <row r="1395" spans="1:4" hidden="1">
      <c r="A1395" s="274" t="e">
        <f>+'RT (27)'!#REF!</f>
        <v>#REF!</v>
      </c>
      <c r="B1395" s="274" t="e">
        <f>+'RT (27)'!#REF!</f>
        <v>#REF!</v>
      </c>
      <c r="C1395" s="274" t="e">
        <f>+'RT (27)'!#REF!</f>
        <v>#REF!</v>
      </c>
      <c r="D1395" s="274" t="e">
        <f>+'RT (27)'!#REF!</f>
        <v>#REF!</v>
      </c>
    </row>
    <row r="1396" spans="1:4" hidden="1">
      <c r="A1396" s="274" t="e">
        <f>+'RT (27)'!#REF!</f>
        <v>#REF!</v>
      </c>
      <c r="B1396" s="274" t="e">
        <f>+'RT (27)'!#REF!</f>
        <v>#REF!</v>
      </c>
      <c r="C1396" s="274" t="e">
        <f>+'RT (27)'!#REF!</f>
        <v>#REF!</v>
      </c>
      <c r="D1396" s="274" t="e">
        <f>+'RT (27)'!#REF!</f>
        <v>#REF!</v>
      </c>
    </row>
    <row r="1397" spans="1:4" hidden="1">
      <c r="A1397" s="274" t="e">
        <f>+'RT (27)'!#REF!</f>
        <v>#REF!</v>
      </c>
      <c r="B1397" s="274" t="e">
        <f>+'RT (27)'!#REF!</f>
        <v>#REF!</v>
      </c>
      <c r="C1397" s="274" t="e">
        <f>+'RT (27)'!#REF!</f>
        <v>#REF!</v>
      </c>
      <c r="D1397" s="274" t="e">
        <f>+'RT (27)'!#REF!</f>
        <v>#REF!</v>
      </c>
    </row>
    <row r="1398" spans="1:4" hidden="1">
      <c r="A1398" s="274" t="e">
        <f>+'RT (27)'!#REF!</f>
        <v>#REF!</v>
      </c>
      <c r="B1398" s="274" t="e">
        <f>+'RT (27)'!#REF!</f>
        <v>#REF!</v>
      </c>
      <c r="C1398" s="274" t="e">
        <f>+'RT (27)'!#REF!</f>
        <v>#REF!</v>
      </c>
      <c r="D1398" s="274" t="e">
        <f>+'RT (27)'!#REF!</f>
        <v>#REF!</v>
      </c>
    </row>
    <row r="1399" spans="1:4" hidden="1">
      <c r="A1399" s="274" t="e">
        <f>+'RT (27)'!#REF!</f>
        <v>#REF!</v>
      </c>
      <c r="B1399" s="274" t="e">
        <f>+'RT (27)'!#REF!</f>
        <v>#REF!</v>
      </c>
      <c r="C1399" s="274" t="e">
        <f>+'RT (27)'!#REF!</f>
        <v>#REF!</v>
      </c>
      <c r="D1399" s="274" t="e">
        <f>+'RT (27)'!#REF!</f>
        <v>#REF!</v>
      </c>
    </row>
    <row r="1400" spans="1:4" hidden="1">
      <c r="A1400" s="274" t="e">
        <f>+'RT (27)'!#REF!</f>
        <v>#REF!</v>
      </c>
      <c r="B1400" s="274" t="e">
        <f>+'RT (27)'!#REF!</f>
        <v>#REF!</v>
      </c>
      <c r="C1400" s="274" t="e">
        <f>+'RT (27)'!#REF!</f>
        <v>#REF!</v>
      </c>
      <c r="D1400" s="274" t="e">
        <f>+'RT (27)'!#REF!</f>
        <v>#REF!</v>
      </c>
    </row>
    <row r="1401" spans="1:4" hidden="1">
      <c r="A1401" s="274" t="e">
        <f>+'RT (27)'!#REF!</f>
        <v>#REF!</v>
      </c>
      <c r="B1401" s="274" t="e">
        <f>+'RT (27)'!#REF!</f>
        <v>#REF!</v>
      </c>
      <c r="C1401" s="274" t="e">
        <f>+'RT (27)'!#REF!</f>
        <v>#REF!</v>
      </c>
      <c r="D1401" s="274" t="e">
        <f>+'RT (27)'!#REF!</f>
        <v>#REF!</v>
      </c>
    </row>
    <row r="1402" spans="1:4" hidden="1">
      <c r="A1402" s="274" t="e">
        <f>+'RT (27)'!#REF!</f>
        <v>#REF!</v>
      </c>
      <c r="B1402" s="274" t="e">
        <f>+'RT (27)'!#REF!</f>
        <v>#REF!</v>
      </c>
      <c r="C1402" s="274" t="e">
        <f>+'RT (27)'!#REF!</f>
        <v>#REF!</v>
      </c>
      <c r="D1402" s="274" t="e">
        <f>+'RT (27)'!#REF!</f>
        <v>#REF!</v>
      </c>
    </row>
    <row r="1403" spans="1:4" hidden="1">
      <c r="A1403" s="274" t="e">
        <f>+'RT (27)'!#REF!</f>
        <v>#REF!</v>
      </c>
      <c r="B1403" s="274" t="e">
        <f>+'RT (27)'!#REF!</f>
        <v>#REF!</v>
      </c>
      <c r="C1403" s="274" t="e">
        <f>+'RT (27)'!#REF!</f>
        <v>#REF!</v>
      </c>
      <c r="D1403" s="274" t="e">
        <f>+'RT (27)'!#REF!</f>
        <v>#REF!</v>
      </c>
    </row>
    <row r="1404" spans="1:4" hidden="1">
      <c r="A1404" s="274" t="e">
        <f>+'RT (27)'!#REF!</f>
        <v>#REF!</v>
      </c>
      <c r="B1404" s="274" t="e">
        <f>+'RT (27)'!#REF!</f>
        <v>#REF!</v>
      </c>
      <c r="C1404" s="274" t="e">
        <f>+'RT (27)'!#REF!</f>
        <v>#REF!</v>
      </c>
      <c r="D1404" s="274" t="e">
        <f>+'RT (27)'!#REF!</f>
        <v>#REF!</v>
      </c>
    </row>
    <row r="1405" spans="1:4" hidden="1">
      <c r="A1405" s="274" t="e">
        <f>+'RT (27)'!#REF!</f>
        <v>#REF!</v>
      </c>
      <c r="B1405" s="274" t="e">
        <f>+'RT (27)'!#REF!</f>
        <v>#REF!</v>
      </c>
      <c r="C1405" s="274" t="e">
        <f>+'RT (27)'!#REF!</f>
        <v>#REF!</v>
      </c>
      <c r="D1405" s="274" t="e">
        <f>+'RT (27)'!#REF!</f>
        <v>#REF!</v>
      </c>
    </row>
    <row r="1406" spans="1:4" hidden="1">
      <c r="A1406" s="274" t="e">
        <f>+'RT (27)'!#REF!</f>
        <v>#REF!</v>
      </c>
      <c r="B1406" s="274" t="e">
        <f>+'RT (27)'!#REF!</f>
        <v>#REF!</v>
      </c>
      <c r="C1406" s="274" t="e">
        <f>+'RT (27)'!#REF!</f>
        <v>#REF!</v>
      </c>
      <c r="D1406" s="274" t="e">
        <f>+'RT (27)'!#REF!</f>
        <v>#REF!</v>
      </c>
    </row>
    <row r="1407" spans="1:4" hidden="1">
      <c r="A1407" s="274" t="e">
        <f>+'RT (27)'!#REF!</f>
        <v>#REF!</v>
      </c>
      <c r="B1407" s="274" t="e">
        <f>+'RT (27)'!#REF!</f>
        <v>#REF!</v>
      </c>
      <c r="C1407" s="274" t="e">
        <f>+'RT (27)'!#REF!</f>
        <v>#REF!</v>
      </c>
      <c r="D1407" s="274" t="e">
        <f>+'RT (27)'!#REF!</f>
        <v>#REF!</v>
      </c>
    </row>
    <row r="1408" spans="1:4" hidden="1">
      <c r="A1408" s="274" t="e">
        <f>+'RT (27)'!#REF!</f>
        <v>#REF!</v>
      </c>
      <c r="B1408" s="274" t="e">
        <f>+'RT (27)'!#REF!</f>
        <v>#REF!</v>
      </c>
      <c r="C1408" s="274" t="e">
        <f>+'RT (27)'!#REF!</f>
        <v>#REF!</v>
      </c>
      <c r="D1408" s="274" t="e">
        <f>+'RT (27)'!#REF!</f>
        <v>#REF!</v>
      </c>
    </row>
    <row r="1409" spans="1:4" hidden="1">
      <c r="A1409" s="274" t="e">
        <f>+'RT (27)'!#REF!</f>
        <v>#REF!</v>
      </c>
      <c r="B1409" s="274" t="e">
        <f>+'RT (27)'!#REF!</f>
        <v>#REF!</v>
      </c>
      <c r="C1409" s="274" t="e">
        <f>+'RT (27)'!#REF!</f>
        <v>#REF!</v>
      </c>
      <c r="D1409" s="274" t="e">
        <f>+'RT (27)'!#REF!</f>
        <v>#REF!</v>
      </c>
    </row>
    <row r="1410" spans="1:4" hidden="1">
      <c r="A1410" s="274" t="e">
        <f>+'RT (27)'!#REF!</f>
        <v>#REF!</v>
      </c>
      <c r="B1410" s="274" t="e">
        <f>+'RT (27)'!#REF!</f>
        <v>#REF!</v>
      </c>
      <c r="C1410" s="274" t="e">
        <f>+'RT (27)'!#REF!</f>
        <v>#REF!</v>
      </c>
      <c r="D1410" s="274" t="e">
        <f>+'RT (27)'!#REF!</f>
        <v>#REF!</v>
      </c>
    </row>
    <row r="1411" spans="1:4" hidden="1">
      <c r="A1411" s="274" t="e">
        <f>+'RT (27)'!#REF!</f>
        <v>#REF!</v>
      </c>
      <c r="B1411" s="274" t="e">
        <f>+'RT (27)'!#REF!</f>
        <v>#REF!</v>
      </c>
      <c r="C1411" s="274" t="e">
        <f>+'RT (27)'!#REF!</f>
        <v>#REF!</v>
      </c>
      <c r="D1411" s="274" t="e">
        <f>+'RT (27)'!#REF!</f>
        <v>#REF!</v>
      </c>
    </row>
    <row r="1412" spans="1:4" hidden="1">
      <c r="A1412" s="274" t="e">
        <f>+'RT (27)'!#REF!</f>
        <v>#REF!</v>
      </c>
      <c r="B1412" s="274" t="e">
        <f>+'RT (27)'!#REF!</f>
        <v>#REF!</v>
      </c>
      <c r="C1412" s="274" t="e">
        <f>+'RT (27)'!#REF!</f>
        <v>#REF!</v>
      </c>
      <c r="D1412" s="274" t="e">
        <f>+'RT (27)'!#REF!</f>
        <v>#REF!</v>
      </c>
    </row>
    <row r="1413" spans="1:4" hidden="1">
      <c r="A1413" s="274" t="e">
        <f>+'RT (27)'!#REF!</f>
        <v>#REF!</v>
      </c>
      <c r="B1413" s="274" t="e">
        <f>+'RT (27)'!#REF!</f>
        <v>#REF!</v>
      </c>
      <c r="C1413" s="274" t="e">
        <f>+'RT (27)'!#REF!</f>
        <v>#REF!</v>
      </c>
      <c r="D1413" s="274" t="e">
        <f>+'RT (27)'!#REF!</f>
        <v>#REF!</v>
      </c>
    </row>
    <row r="1414" spans="1:4" hidden="1">
      <c r="A1414" s="274" t="e">
        <f>+'RT (27)'!#REF!</f>
        <v>#REF!</v>
      </c>
      <c r="B1414" s="274" t="e">
        <f>+'RT (27)'!#REF!</f>
        <v>#REF!</v>
      </c>
      <c r="C1414" s="274" t="e">
        <f>+'RT (27)'!#REF!</f>
        <v>#REF!</v>
      </c>
      <c r="D1414" s="274" t="e">
        <f>+'RT (27)'!#REF!</f>
        <v>#REF!</v>
      </c>
    </row>
    <row r="1415" spans="1:4" hidden="1">
      <c r="A1415" s="274" t="e">
        <f>+'RT (27)'!#REF!</f>
        <v>#REF!</v>
      </c>
      <c r="B1415" s="274" t="e">
        <f>+'RT (27)'!#REF!</f>
        <v>#REF!</v>
      </c>
      <c r="C1415" s="274" t="e">
        <f>+'RT (27)'!#REF!</f>
        <v>#REF!</v>
      </c>
      <c r="D1415" s="274" t="e">
        <f>+'RT (27)'!#REF!</f>
        <v>#REF!</v>
      </c>
    </row>
    <row r="1416" spans="1:4" hidden="1">
      <c r="A1416" s="274" t="e">
        <f>+'RT (28)'!#REF!</f>
        <v>#REF!</v>
      </c>
      <c r="B1416" s="274" t="e">
        <f>+'RT (28)'!#REF!</f>
        <v>#REF!</v>
      </c>
      <c r="C1416" s="274" t="e">
        <f>+'RT (28)'!#REF!</f>
        <v>#REF!</v>
      </c>
      <c r="D1416" s="274" t="e">
        <f>+'RT (28)'!#REF!</f>
        <v>#REF!</v>
      </c>
    </row>
    <row r="1417" spans="1:4" hidden="1">
      <c r="A1417" s="274" t="e">
        <f>+'RT (28)'!#REF!</f>
        <v>#REF!</v>
      </c>
      <c r="B1417" s="274" t="e">
        <f>+'RT (28)'!#REF!</f>
        <v>#REF!</v>
      </c>
      <c r="C1417" s="274" t="e">
        <f>+'RT (28)'!#REF!</f>
        <v>#REF!</v>
      </c>
      <c r="D1417" s="274" t="e">
        <f>+'RT (28)'!#REF!</f>
        <v>#REF!</v>
      </c>
    </row>
    <row r="1418" spans="1:4" hidden="1">
      <c r="A1418" s="274" t="e">
        <f>+'RT (28)'!#REF!</f>
        <v>#REF!</v>
      </c>
      <c r="B1418" s="274" t="e">
        <f>+'RT (28)'!#REF!</f>
        <v>#REF!</v>
      </c>
      <c r="C1418" s="274" t="e">
        <f>+'RT (28)'!#REF!</f>
        <v>#REF!</v>
      </c>
      <c r="D1418" s="274" t="e">
        <f>+'RT (28)'!#REF!</f>
        <v>#REF!</v>
      </c>
    </row>
    <row r="1419" spans="1:4" hidden="1">
      <c r="A1419" s="274" t="e">
        <f>+'RT (28)'!#REF!</f>
        <v>#REF!</v>
      </c>
      <c r="B1419" s="274" t="e">
        <f>+'RT (28)'!#REF!</f>
        <v>#REF!</v>
      </c>
      <c r="C1419" s="274" t="e">
        <f>+'RT (28)'!#REF!</f>
        <v>#REF!</v>
      </c>
      <c r="D1419" s="274" t="e">
        <f>+'RT (28)'!#REF!</f>
        <v>#REF!</v>
      </c>
    </row>
    <row r="1420" spans="1:4" hidden="1">
      <c r="A1420" s="274" t="e">
        <f>+'RT (28)'!#REF!</f>
        <v>#REF!</v>
      </c>
      <c r="B1420" s="274" t="e">
        <f>+'RT (28)'!#REF!</f>
        <v>#REF!</v>
      </c>
      <c r="C1420" s="274" t="e">
        <f>+'RT (28)'!#REF!</f>
        <v>#REF!</v>
      </c>
      <c r="D1420" s="274" t="e">
        <f>+'RT (28)'!#REF!</f>
        <v>#REF!</v>
      </c>
    </row>
    <row r="1421" spans="1:4" hidden="1">
      <c r="A1421" s="274" t="e">
        <f>+'RT (28)'!#REF!</f>
        <v>#REF!</v>
      </c>
      <c r="B1421" s="274" t="e">
        <f>+'RT (28)'!#REF!</f>
        <v>#REF!</v>
      </c>
      <c r="C1421" s="274" t="e">
        <f>+'RT (28)'!#REF!</f>
        <v>#REF!</v>
      </c>
      <c r="D1421" s="274" t="e">
        <f>+'RT (28)'!#REF!</f>
        <v>#REF!</v>
      </c>
    </row>
    <row r="1422" spans="1:4" hidden="1">
      <c r="A1422" s="274" t="e">
        <f>+'RT (28)'!#REF!</f>
        <v>#REF!</v>
      </c>
      <c r="B1422" s="274" t="e">
        <f>+'RT (28)'!#REF!</f>
        <v>#REF!</v>
      </c>
      <c r="C1422" s="274" t="e">
        <f>+'RT (28)'!#REF!</f>
        <v>#REF!</v>
      </c>
      <c r="D1422" s="274" t="e">
        <f>+'RT (28)'!#REF!</f>
        <v>#REF!</v>
      </c>
    </row>
    <row r="1423" spans="1:4" hidden="1">
      <c r="A1423" s="274" t="e">
        <f>+'RT (28)'!#REF!</f>
        <v>#REF!</v>
      </c>
      <c r="B1423" s="274" t="e">
        <f>+'RT (28)'!#REF!</f>
        <v>#REF!</v>
      </c>
      <c r="C1423" s="274" t="e">
        <f>+'RT (28)'!#REF!</f>
        <v>#REF!</v>
      </c>
      <c r="D1423" s="274" t="e">
        <f>+'RT (28)'!#REF!</f>
        <v>#REF!</v>
      </c>
    </row>
    <row r="1424" spans="1:4" hidden="1">
      <c r="A1424" s="274" t="e">
        <f>+'RT (28)'!#REF!</f>
        <v>#REF!</v>
      </c>
      <c r="B1424" s="274" t="e">
        <f>+'RT (28)'!#REF!</f>
        <v>#REF!</v>
      </c>
      <c r="C1424" s="274" t="e">
        <f>+'RT (28)'!#REF!</f>
        <v>#REF!</v>
      </c>
      <c r="D1424" s="274" t="e">
        <f>+'RT (28)'!#REF!</f>
        <v>#REF!</v>
      </c>
    </row>
    <row r="1425" spans="1:4" hidden="1">
      <c r="A1425" s="274" t="e">
        <f>+'RT (28)'!#REF!</f>
        <v>#REF!</v>
      </c>
      <c r="B1425" s="274" t="e">
        <f>+'RT (28)'!#REF!</f>
        <v>#REF!</v>
      </c>
      <c r="C1425" s="274" t="e">
        <f>+'RT (28)'!#REF!</f>
        <v>#REF!</v>
      </c>
      <c r="D1425" s="274" t="e">
        <f>+'RT (28)'!#REF!</f>
        <v>#REF!</v>
      </c>
    </row>
    <row r="1426" spans="1:4" hidden="1">
      <c r="A1426" s="274" t="e">
        <f>+'RT (28)'!#REF!</f>
        <v>#REF!</v>
      </c>
      <c r="B1426" s="274" t="e">
        <f>+'RT (28)'!#REF!</f>
        <v>#REF!</v>
      </c>
      <c r="C1426" s="274" t="e">
        <f>+'RT (28)'!#REF!</f>
        <v>#REF!</v>
      </c>
      <c r="D1426" s="274" t="e">
        <f>+'RT (28)'!#REF!</f>
        <v>#REF!</v>
      </c>
    </row>
    <row r="1427" spans="1:4" hidden="1">
      <c r="A1427" s="274" t="e">
        <f>+'RT (28)'!#REF!</f>
        <v>#REF!</v>
      </c>
      <c r="B1427" s="274" t="e">
        <f>+'RT (28)'!#REF!</f>
        <v>#REF!</v>
      </c>
      <c r="C1427" s="274" t="e">
        <f>+'RT (28)'!#REF!</f>
        <v>#REF!</v>
      </c>
      <c r="D1427" s="274" t="e">
        <f>+'RT (28)'!#REF!</f>
        <v>#REF!</v>
      </c>
    </row>
    <row r="1428" spans="1:4" hidden="1">
      <c r="A1428" s="274" t="e">
        <f>+'RT (28)'!#REF!</f>
        <v>#REF!</v>
      </c>
      <c r="B1428" s="274" t="e">
        <f>+'RT (28)'!#REF!</f>
        <v>#REF!</v>
      </c>
      <c r="C1428" s="274" t="e">
        <f>+'RT (28)'!#REF!</f>
        <v>#REF!</v>
      </c>
      <c r="D1428" s="274" t="e">
        <f>+'RT (28)'!#REF!</f>
        <v>#REF!</v>
      </c>
    </row>
    <row r="1429" spans="1:4" hidden="1">
      <c r="A1429" s="274" t="e">
        <f>+'RT (28)'!#REF!</f>
        <v>#REF!</v>
      </c>
      <c r="B1429" s="274" t="e">
        <f>+'RT (28)'!#REF!</f>
        <v>#REF!</v>
      </c>
      <c r="C1429" s="274" t="e">
        <f>+'RT (28)'!#REF!</f>
        <v>#REF!</v>
      </c>
      <c r="D1429" s="274" t="e">
        <f>+'RT (28)'!#REF!</f>
        <v>#REF!</v>
      </c>
    </row>
    <row r="1430" spans="1:4" hidden="1">
      <c r="A1430" s="274" t="e">
        <f>+'RT (28)'!#REF!</f>
        <v>#REF!</v>
      </c>
      <c r="B1430" s="274" t="e">
        <f>+'RT (28)'!#REF!</f>
        <v>#REF!</v>
      </c>
      <c r="C1430" s="274" t="e">
        <f>+'RT (28)'!#REF!</f>
        <v>#REF!</v>
      </c>
      <c r="D1430" s="274" t="e">
        <f>+'RT (28)'!#REF!</f>
        <v>#REF!</v>
      </c>
    </row>
    <row r="1431" spans="1:4" hidden="1">
      <c r="A1431" s="274" t="e">
        <f>+'RT (28)'!#REF!</f>
        <v>#REF!</v>
      </c>
      <c r="B1431" s="274" t="e">
        <f>+'RT (28)'!#REF!</f>
        <v>#REF!</v>
      </c>
      <c r="C1431" s="274" t="e">
        <f>+'RT (28)'!#REF!</f>
        <v>#REF!</v>
      </c>
      <c r="D1431" s="274" t="e">
        <f>+'RT (28)'!#REF!</f>
        <v>#REF!</v>
      </c>
    </row>
    <row r="1432" spans="1:4" hidden="1">
      <c r="A1432" s="274" t="e">
        <f>+'RT (28)'!#REF!</f>
        <v>#REF!</v>
      </c>
      <c r="B1432" s="274" t="e">
        <f>+'RT (28)'!#REF!</f>
        <v>#REF!</v>
      </c>
      <c r="C1432" s="274" t="e">
        <f>+'RT (28)'!#REF!</f>
        <v>#REF!</v>
      </c>
      <c r="D1432" s="274" t="e">
        <f>+'RT (28)'!#REF!</f>
        <v>#REF!</v>
      </c>
    </row>
    <row r="1433" spans="1:4" hidden="1">
      <c r="A1433" s="274" t="e">
        <f>+'RT (28)'!#REF!</f>
        <v>#REF!</v>
      </c>
      <c r="B1433" s="274" t="e">
        <f>+'RT (28)'!#REF!</f>
        <v>#REF!</v>
      </c>
      <c r="C1433" s="274" t="e">
        <f>+'RT (28)'!#REF!</f>
        <v>#REF!</v>
      </c>
      <c r="D1433" s="274" t="e">
        <f>+'RT (28)'!#REF!</f>
        <v>#REF!</v>
      </c>
    </row>
    <row r="1434" spans="1:4" hidden="1">
      <c r="A1434" s="274" t="e">
        <f>+'RT (28)'!#REF!</f>
        <v>#REF!</v>
      </c>
      <c r="B1434" s="274" t="e">
        <f>+'RT (28)'!#REF!</f>
        <v>#REF!</v>
      </c>
      <c r="C1434" s="274" t="e">
        <f>+'RT (28)'!#REF!</f>
        <v>#REF!</v>
      </c>
      <c r="D1434" s="274" t="e">
        <f>+'RT (28)'!#REF!</f>
        <v>#REF!</v>
      </c>
    </row>
    <row r="1435" spans="1:4" hidden="1">
      <c r="A1435" s="274" t="e">
        <f>+'RT (28)'!#REF!</f>
        <v>#REF!</v>
      </c>
      <c r="B1435" s="274" t="e">
        <f>+'RT (28)'!#REF!</f>
        <v>#REF!</v>
      </c>
      <c r="C1435" s="274" t="e">
        <f>+'RT (28)'!#REF!</f>
        <v>#REF!</v>
      </c>
      <c r="D1435" s="274" t="e">
        <f>+'RT (28)'!#REF!</f>
        <v>#REF!</v>
      </c>
    </row>
    <row r="1436" spans="1:4" hidden="1">
      <c r="A1436" s="274" t="e">
        <f>+'RT (28)'!#REF!</f>
        <v>#REF!</v>
      </c>
      <c r="B1436" s="274" t="e">
        <f>+'RT (28)'!#REF!</f>
        <v>#REF!</v>
      </c>
      <c r="C1436" s="274" t="e">
        <f>+'RT (28)'!#REF!</f>
        <v>#REF!</v>
      </c>
      <c r="D1436" s="274" t="e">
        <f>+'RT (28)'!#REF!</f>
        <v>#REF!</v>
      </c>
    </row>
    <row r="1437" spans="1:4" hidden="1">
      <c r="A1437" s="274" t="e">
        <f>+'RT (28)'!#REF!</f>
        <v>#REF!</v>
      </c>
      <c r="B1437" s="274" t="e">
        <f>+'RT (28)'!#REF!</f>
        <v>#REF!</v>
      </c>
      <c r="C1437" s="274" t="e">
        <f>+'RT (28)'!#REF!</f>
        <v>#REF!</v>
      </c>
      <c r="D1437" s="274" t="e">
        <f>+'RT (28)'!#REF!</f>
        <v>#REF!</v>
      </c>
    </row>
    <row r="1438" spans="1:4" hidden="1">
      <c r="A1438" s="274" t="e">
        <f>+'RT (28)'!#REF!</f>
        <v>#REF!</v>
      </c>
      <c r="B1438" s="274" t="e">
        <f>+'RT (28)'!#REF!</f>
        <v>#REF!</v>
      </c>
      <c r="C1438" s="274" t="e">
        <f>+'RT (28)'!#REF!</f>
        <v>#REF!</v>
      </c>
      <c r="D1438" s="274" t="e">
        <f>+'RT (28)'!#REF!</f>
        <v>#REF!</v>
      </c>
    </row>
    <row r="1439" spans="1:4" hidden="1">
      <c r="A1439" s="274" t="e">
        <f>+'RT (28)'!#REF!</f>
        <v>#REF!</v>
      </c>
      <c r="B1439" s="274" t="e">
        <f>+'RT (28)'!#REF!</f>
        <v>#REF!</v>
      </c>
      <c r="C1439" s="274" t="e">
        <f>+'RT (28)'!#REF!</f>
        <v>#REF!</v>
      </c>
      <c r="D1439" s="274" t="e">
        <f>+'RT (28)'!#REF!</f>
        <v>#REF!</v>
      </c>
    </row>
    <row r="1440" spans="1:4" hidden="1">
      <c r="A1440" s="274" t="e">
        <f>+'RT (28)'!#REF!</f>
        <v>#REF!</v>
      </c>
      <c r="B1440" s="274" t="e">
        <f>+'RT (28)'!#REF!</f>
        <v>#REF!</v>
      </c>
      <c r="C1440" s="274" t="e">
        <f>+'RT (28)'!#REF!</f>
        <v>#REF!</v>
      </c>
      <c r="D1440" s="274" t="e">
        <f>+'RT (28)'!#REF!</f>
        <v>#REF!</v>
      </c>
    </row>
    <row r="1441" spans="1:4" hidden="1">
      <c r="A1441" s="274" t="e">
        <f>+'RT (28)'!#REF!</f>
        <v>#REF!</v>
      </c>
      <c r="B1441" s="274" t="e">
        <f>+'RT (28)'!#REF!</f>
        <v>#REF!</v>
      </c>
      <c r="C1441" s="274" t="e">
        <f>+'RT (28)'!#REF!</f>
        <v>#REF!</v>
      </c>
      <c r="D1441" s="274" t="e">
        <f>+'RT (28)'!#REF!</f>
        <v>#REF!</v>
      </c>
    </row>
    <row r="1442" spans="1:4" hidden="1">
      <c r="A1442" s="274" t="e">
        <f>+'RT (28)'!#REF!</f>
        <v>#REF!</v>
      </c>
      <c r="B1442" s="274" t="e">
        <f>+'RT (28)'!#REF!</f>
        <v>#REF!</v>
      </c>
      <c r="C1442" s="274" t="e">
        <f>+'RT (28)'!#REF!</f>
        <v>#REF!</v>
      </c>
      <c r="D1442" s="274" t="e">
        <f>+'RT (28)'!#REF!</f>
        <v>#REF!</v>
      </c>
    </row>
    <row r="1443" spans="1:4" hidden="1">
      <c r="A1443" s="274" t="e">
        <f>+'RT (28)'!#REF!</f>
        <v>#REF!</v>
      </c>
      <c r="B1443" s="274" t="e">
        <f>+'RT (28)'!#REF!</f>
        <v>#REF!</v>
      </c>
      <c r="C1443" s="274" t="e">
        <f>+'RT (28)'!#REF!</f>
        <v>#REF!</v>
      </c>
      <c r="D1443" s="274" t="e">
        <f>+'RT (28)'!#REF!</f>
        <v>#REF!</v>
      </c>
    </row>
    <row r="1444" spans="1:4" hidden="1">
      <c r="A1444" s="274" t="e">
        <f>+'RT (28)'!#REF!</f>
        <v>#REF!</v>
      </c>
      <c r="B1444" s="274" t="e">
        <f>+'RT (28)'!#REF!</f>
        <v>#REF!</v>
      </c>
      <c r="C1444" s="274" t="e">
        <f>+'RT (28)'!#REF!</f>
        <v>#REF!</v>
      </c>
      <c r="D1444" s="274" t="e">
        <f>+'RT (28)'!#REF!</f>
        <v>#REF!</v>
      </c>
    </row>
    <row r="1445" spans="1:4" hidden="1">
      <c r="A1445" s="274" t="e">
        <f>+'RT (28)'!#REF!</f>
        <v>#REF!</v>
      </c>
      <c r="B1445" s="274" t="e">
        <f>+'RT (28)'!#REF!</f>
        <v>#REF!</v>
      </c>
      <c r="C1445" s="274" t="e">
        <f>+'RT (28)'!#REF!</f>
        <v>#REF!</v>
      </c>
      <c r="D1445" s="274" t="e">
        <f>+'RT (28)'!#REF!</f>
        <v>#REF!</v>
      </c>
    </row>
    <row r="1446" spans="1:4" hidden="1">
      <c r="A1446" s="274" t="e">
        <f>+'RT (28)'!#REF!</f>
        <v>#REF!</v>
      </c>
      <c r="B1446" s="274" t="e">
        <f>+'RT (28)'!#REF!</f>
        <v>#REF!</v>
      </c>
      <c r="C1446" s="274" t="e">
        <f>+'RT (28)'!#REF!</f>
        <v>#REF!</v>
      </c>
      <c r="D1446" s="274" t="e">
        <f>+'RT (28)'!#REF!</f>
        <v>#REF!</v>
      </c>
    </row>
    <row r="1447" spans="1:4" hidden="1">
      <c r="A1447" s="274" t="e">
        <f>+'RT (28)'!#REF!</f>
        <v>#REF!</v>
      </c>
      <c r="B1447" s="274" t="e">
        <f>+'RT (28)'!#REF!</f>
        <v>#REF!</v>
      </c>
      <c r="C1447" s="274" t="e">
        <f>+'RT (28)'!#REF!</f>
        <v>#REF!</v>
      </c>
      <c r="D1447" s="274" t="e">
        <f>+'RT (28)'!#REF!</f>
        <v>#REF!</v>
      </c>
    </row>
    <row r="1448" spans="1:4" hidden="1">
      <c r="A1448" s="274" t="e">
        <f>+'RT (28)'!#REF!</f>
        <v>#REF!</v>
      </c>
      <c r="B1448" s="274" t="e">
        <f>+'RT (28)'!#REF!</f>
        <v>#REF!</v>
      </c>
      <c r="C1448" s="274" t="e">
        <f>+'RT (28)'!#REF!</f>
        <v>#REF!</v>
      </c>
      <c r="D1448" s="274" t="e">
        <f>+'RT (28)'!#REF!</f>
        <v>#REF!</v>
      </c>
    </row>
    <row r="1449" spans="1:4" hidden="1">
      <c r="A1449" s="274" t="e">
        <f>+'RT (28)'!#REF!</f>
        <v>#REF!</v>
      </c>
      <c r="B1449" s="274" t="e">
        <f>+'RT (28)'!#REF!</f>
        <v>#REF!</v>
      </c>
      <c r="C1449" s="274" t="e">
        <f>+'RT (28)'!#REF!</f>
        <v>#REF!</v>
      </c>
      <c r="D1449" s="274" t="e">
        <f>+'RT (28)'!#REF!</f>
        <v>#REF!</v>
      </c>
    </row>
    <row r="1450" spans="1:4" hidden="1">
      <c r="A1450" s="274" t="e">
        <f>+'RT (28)'!#REF!</f>
        <v>#REF!</v>
      </c>
      <c r="B1450" s="274" t="e">
        <f>+'RT (28)'!#REF!</f>
        <v>#REF!</v>
      </c>
      <c r="C1450" s="274" t="e">
        <f>+'RT (28)'!#REF!</f>
        <v>#REF!</v>
      </c>
      <c r="D1450" s="274" t="e">
        <f>+'RT (28)'!#REF!</f>
        <v>#REF!</v>
      </c>
    </row>
    <row r="1451" spans="1:4" hidden="1">
      <c r="A1451" s="274" t="e">
        <f>+'RT (28)'!#REF!</f>
        <v>#REF!</v>
      </c>
      <c r="B1451" s="274" t="e">
        <f>+'RT (28)'!#REF!</f>
        <v>#REF!</v>
      </c>
      <c r="C1451" s="274" t="e">
        <f>+'RT (28)'!#REF!</f>
        <v>#REF!</v>
      </c>
      <c r="D1451" s="274" t="e">
        <f>+'RT (28)'!#REF!</f>
        <v>#REF!</v>
      </c>
    </row>
    <row r="1452" spans="1:4" hidden="1">
      <c r="A1452" s="274" t="e">
        <f>+'RT (28)'!#REF!</f>
        <v>#REF!</v>
      </c>
      <c r="B1452" s="274" t="e">
        <f>+'RT (28)'!#REF!</f>
        <v>#REF!</v>
      </c>
      <c r="C1452" s="274" t="e">
        <f>+'RT (28)'!#REF!</f>
        <v>#REF!</v>
      </c>
      <c r="D1452" s="274" t="e">
        <f>+'RT (28)'!#REF!</f>
        <v>#REF!</v>
      </c>
    </row>
    <row r="1453" spans="1:4" hidden="1">
      <c r="A1453" s="274" t="e">
        <f>+'RT (28)'!#REF!</f>
        <v>#REF!</v>
      </c>
      <c r="B1453" s="274" t="e">
        <f>+'RT (28)'!#REF!</f>
        <v>#REF!</v>
      </c>
      <c r="C1453" s="274" t="e">
        <f>+'RT (28)'!#REF!</f>
        <v>#REF!</v>
      </c>
      <c r="D1453" s="274" t="e">
        <f>+'RT (28)'!#REF!</f>
        <v>#REF!</v>
      </c>
    </row>
    <row r="1454" spans="1:4" hidden="1">
      <c r="A1454" s="274" t="e">
        <f>+'RT (28)'!#REF!</f>
        <v>#REF!</v>
      </c>
      <c r="B1454" s="274" t="e">
        <f>+'RT (28)'!#REF!</f>
        <v>#REF!</v>
      </c>
      <c r="C1454" s="274" t="e">
        <f>+'RT (28)'!#REF!</f>
        <v>#REF!</v>
      </c>
      <c r="D1454" s="274" t="e">
        <f>+'RT (28)'!#REF!</f>
        <v>#REF!</v>
      </c>
    </row>
    <row r="1455" spans="1:4" hidden="1">
      <c r="A1455" s="274" t="e">
        <f>+'RT (28)'!#REF!</f>
        <v>#REF!</v>
      </c>
      <c r="B1455" s="274" t="e">
        <f>+'RT (28)'!#REF!</f>
        <v>#REF!</v>
      </c>
      <c r="C1455" s="274" t="e">
        <f>+'RT (28)'!#REF!</f>
        <v>#REF!</v>
      </c>
      <c r="D1455" s="274" t="e">
        <f>+'RT (28)'!#REF!</f>
        <v>#REF!</v>
      </c>
    </row>
    <row r="1456" spans="1:4" hidden="1">
      <c r="A1456" s="274" t="e">
        <f>+'RT (28)'!#REF!</f>
        <v>#REF!</v>
      </c>
      <c r="B1456" s="274" t="e">
        <f>+'RT (28)'!#REF!</f>
        <v>#REF!</v>
      </c>
      <c r="C1456" s="274" t="e">
        <f>+'RT (28)'!#REF!</f>
        <v>#REF!</v>
      </c>
      <c r="D1456" s="274" t="e">
        <f>+'RT (28)'!#REF!</f>
        <v>#REF!</v>
      </c>
    </row>
    <row r="1457" spans="1:4" hidden="1">
      <c r="A1457" s="274" t="e">
        <f>+'RT (28)'!#REF!</f>
        <v>#REF!</v>
      </c>
      <c r="B1457" s="274" t="e">
        <f>+'RT (28)'!#REF!</f>
        <v>#REF!</v>
      </c>
      <c r="C1457" s="274" t="e">
        <f>+'RT (28)'!#REF!</f>
        <v>#REF!</v>
      </c>
      <c r="D1457" s="274" t="e">
        <f>+'RT (28)'!#REF!</f>
        <v>#REF!</v>
      </c>
    </row>
    <row r="1458" spans="1:4" hidden="1">
      <c r="A1458" s="274" t="e">
        <f>+'RT (28)'!#REF!</f>
        <v>#REF!</v>
      </c>
      <c r="B1458" s="274" t="e">
        <f>+'RT (28)'!#REF!</f>
        <v>#REF!</v>
      </c>
      <c r="C1458" s="274" t="e">
        <f>+'RT (28)'!#REF!</f>
        <v>#REF!</v>
      </c>
      <c r="D1458" s="274" t="e">
        <f>+'RT (28)'!#REF!</f>
        <v>#REF!</v>
      </c>
    </row>
    <row r="1459" spans="1:4" hidden="1">
      <c r="A1459" s="274" t="e">
        <f>+'RT (28)'!#REF!</f>
        <v>#REF!</v>
      </c>
      <c r="B1459" s="274" t="e">
        <f>+'RT (28)'!#REF!</f>
        <v>#REF!</v>
      </c>
      <c r="C1459" s="274" t="e">
        <f>+'RT (28)'!#REF!</f>
        <v>#REF!</v>
      </c>
      <c r="D1459" s="274" t="e">
        <f>+'RT (28)'!#REF!</f>
        <v>#REF!</v>
      </c>
    </row>
    <row r="1460" spans="1:4" hidden="1">
      <c r="A1460" s="274" t="e">
        <f>+'RT (28)'!#REF!</f>
        <v>#REF!</v>
      </c>
      <c r="B1460" s="274" t="e">
        <f>+'RT (28)'!#REF!</f>
        <v>#REF!</v>
      </c>
      <c r="C1460" s="274" t="e">
        <f>+'RT (28)'!#REF!</f>
        <v>#REF!</v>
      </c>
      <c r="D1460" s="274" t="e">
        <f>+'RT (28)'!#REF!</f>
        <v>#REF!</v>
      </c>
    </row>
    <row r="1461" spans="1:4" hidden="1">
      <c r="A1461" s="274" t="e">
        <f>+'RT (28)'!#REF!</f>
        <v>#REF!</v>
      </c>
      <c r="B1461" s="274" t="e">
        <f>+'RT (28)'!#REF!</f>
        <v>#REF!</v>
      </c>
      <c r="C1461" s="274" t="e">
        <f>+'RT (28)'!#REF!</f>
        <v>#REF!</v>
      </c>
      <c r="D1461" s="274" t="e">
        <f>+'RT (28)'!#REF!</f>
        <v>#REF!</v>
      </c>
    </row>
    <row r="1462" spans="1:4" hidden="1">
      <c r="A1462" s="274" t="e">
        <f>+'RT (28)'!#REF!</f>
        <v>#REF!</v>
      </c>
      <c r="B1462" s="274" t="e">
        <f>+'RT (28)'!#REF!</f>
        <v>#REF!</v>
      </c>
      <c r="C1462" s="274" t="e">
        <f>+'RT (28)'!#REF!</f>
        <v>#REF!</v>
      </c>
      <c r="D1462" s="274" t="e">
        <f>+'RT (28)'!#REF!</f>
        <v>#REF!</v>
      </c>
    </row>
    <row r="1463" spans="1:4" hidden="1">
      <c r="A1463" s="274" t="e">
        <f>+'RT (28)'!#REF!</f>
        <v>#REF!</v>
      </c>
      <c r="B1463" s="274" t="e">
        <f>+'RT (28)'!#REF!</f>
        <v>#REF!</v>
      </c>
      <c r="C1463" s="274" t="e">
        <f>+'RT (28)'!#REF!</f>
        <v>#REF!</v>
      </c>
      <c r="D1463" s="274" t="e">
        <f>+'RT (28)'!#REF!</f>
        <v>#REF!</v>
      </c>
    </row>
    <row r="1464" spans="1:4" hidden="1">
      <c r="A1464" s="274" t="e">
        <f>+'RT (28)'!#REF!</f>
        <v>#REF!</v>
      </c>
      <c r="B1464" s="274" t="e">
        <f>+'RT (28)'!#REF!</f>
        <v>#REF!</v>
      </c>
      <c r="C1464" s="274" t="e">
        <f>+'RT (28)'!#REF!</f>
        <v>#REF!</v>
      </c>
      <c r="D1464" s="274" t="e">
        <f>+'RT (28)'!#REF!</f>
        <v>#REF!</v>
      </c>
    </row>
    <row r="1465" spans="1:4" hidden="1">
      <c r="A1465" s="274" t="e">
        <f>+'RT (28)'!#REF!</f>
        <v>#REF!</v>
      </c>
      <c r="B1465" s="274" t="e">
        <f>+'RT (28)'!#REF!</f>
        <v>#REF!</v>
      </c>
      <c r="C1465" s="274" t="e">
        <f>+'RT (28)'!#REF!</f>
        <v>#REF!</v>
      </c>
      <c r="D1465" s="274" t="e">
        <f>+'RT (28)'!#REF!</f>
        <v>#REF!</v>
      </c>
    </row>
    <row r="1466" spans="1:4" hidden="1">
      <c r="A1466" s="274" t="e">
        <f>+'RT (28)'!#REF!</f>
        <v>#REF!</v>
      </c>
      <c r="B1466" s="274" t="e">
        <f>+'RT (28)'!#REF!</f>
        <v>#REF!</v>
      </c>
      <c r="C1466" s="274" t="e">
        <f>+'RT (28)'!#REF!</f>
        <v>#REF!</v>
      </c>
      <c r="D1466" s="274" t="e">
        <f>+'RT (28)'!#REF!</f>
        <v>#REF!</v>
      </c>
    </row>
    <row r="1467" spans="1:4" hidden="1">
      <c r="A1467" s="274" t="e">
        <f>+'RT (28)'!#REF!</f>
        <v>#REF!</v>
      </c>
      <c r="B1467" s="274" t="e">
        <f>+'RT (28)'!#REF!</f>
        <v>#REF!</v>
      </c>
      <c r="C1467" s="274" t="e">
        <f>+'RT (28)'!#REF!</f>
        <v>#REF!</v>
      </c>
      <c r="D1467" s="274" t="e">
        <f>+'RT (28)'!#REF!</f>
        <v>#REF!</v>
      </c>
    </row>
    <row r="1468" spans="1:4" hidden="1">
      <c r="A1468" s="274" t="e">
        <f>+'RT (28)'!#REF!</f>
        <v>#REF!</v>
      </c>
      <c r="B1468" s="274" t="e">
        <f>+'RT (28)'!#REF!</f>
        <v>#REF!</v>
      </c>
      <c r="C1468" s="274" t="e">
        <f>+'RT (28)'!#REF!</f>
        <v>#REF!</v>
      </c>
      <c r="D1468" s="274" t="e">
        <f>+'RT (28)'!#REF!</f>
        <v>#REF!</v>
      </c>
    </row>
    <row r="1469" spans="1:4" hidden="1">
      <c r="A1469" s="274" t="e">
        <f>+'RT (28)'!#REF!</f>
        <v>#REF!</v>
      </c>
      <c r="B1469" s="274" t="e">
        <f>+'RT (28)'!#REF!</f>
        <v>#REF!</v>
      </c>
      <c r="C1469" s="274" t="e">
        <f>+'RT (28)'!#REF!</f>
        <v>#REF!</v>
      </c>
      <c r="D1469" s="274" t="e">
        <f>+'RT (28)'!#REF!</f>
        <v>#REF!</v>
      </c>
    </row>
    <row r="1470" spans="1:4" hidden="1">
      <c r="A1470" s="274" t="e">
        <f>+'RT (28)'!#REF!</f>
        <v>#REF!</v>
      </c>
      <c r="B1470" s="274" t="e">
        <f>+'RT (28)'!#REF!</f>
        <v>#REF!</v>
      </c>
      <c r="C1470" s="274" t="e">
        <f>+'RT (28)'!#REF!</f>
        <v>#REF!</v>
      </c>
      <c r="D1470" s="274" t="e">
        <f>+'RT (28)'!#REF!</f>
        <v>#REF!</v>
      </c>
    </row>
    <row r="1471" spans="1:4" hidden="1">
      <c r="A1471" s="274" t="e">
        <f>+'RT (28)'!#REF!</f>
        <v>#REF!</v>
      </c>
      <c r="B1471" s="274" t="e">
        <f>+'RT (28)'!#REF!</f>
        <v>#REF!</v>
      </c>
      <c r="C1471" s="274" t="e">
        <f>+'RT (28)'!#REF!</f>
        <v>#REF!</v>
      </c>
      <c r="D1471" s="274" t="e">
        <f>+'RT (28)'!#REF!</f>
        <v>#REF!</v>
      </c>
    </row>
    <row r="1472" spans="1:4" hidden="1">
      <c r="A1472" s="274" t="e">
        <f>+'RT (29)'!#REF!</f>
        <v>#REF!</v>
      </c>
      <c r="B1472" s="274" t="e">
        <f>+'RT (29)'!#REF!</f>
        <v>#REF!</v>
      </c>
      <c r="C1472" s="274" t="e">
        <f>+'RT (29)'!#REF!</f>
        <v>#REF!</v>
      </c>
      <c r="D1472" s="274" t="e">
        <f>+'RT (29)'!#REF!</f>
        <v>#REF!</v>
      </c>
    </row>
    <row r="1473" spans="1:4" hidden="1">
      <c r="A1473" s="274" t="e">
        <f>+'RT (29)'!#REF!</f>
        <v>#REF!</v>
      </c>
      <c r="B1473" s="274" t="e">
        <f>+'RT (29)'!#REF!</f>
        <v>#REF!</v>
      </c>
      <c r="C1473" s="274" t="e">
        <f>+'RT (29)'!#REF!</f>
        <v>#REF!</v>
      </c>
      <c r="D1473" s="274" t="e">
        <f>+'RT (29)'!#REF!</f>
        <v>#REF!</v>
      </c>
    </row>
    <row r="1474" spans="1:4" hidden="1">
      <c r="A1474" s="274" t="e">
        <f>+'RT (29)'!#REF!</f>
        <v>#REF!</v>
      </c>
      <c r="B1474" s="274" t="e">
        <f>+'RT (29)'!#REF!</f>
        <v>#REF!</v>
      </c>
      <c r="C1474" s="274" t="e">
        <f>+'RT (29)'!#REF!</f>
        <v>#REF!</v>
      </c>
      <c r="D1474" s="274" t="e">
        <f>+'RT (29)'!#REF!</f>
        <v>#REF!</v>
      </c>
    </row>
    <row r="1475" spans="1:4" hidden="1">
      <c r="A1475" s="274" t="e">
        <f>+'RT (29)'!#REF!</f>
        <v>#REF!</v>
      </c>
      <c r="B1475" s="274" t="e">
        <f>+'RT (29)'!#REF!</f>
        <v>#REF!</v>
      </c>
      <c r="C1475" s="274" t="e">
        <f>+'RT (29)'!#REF!</f>
        <v>#REF!</v>
      </c>
      <c r="D1475" s="274" t="e">
        <f>+'RT (29)'!#REF!</f>
        <v>#REF!</v>
      </c>
    </row>
    <row r="1476" spans="1:4" hidden="1">
      <c r="A1476" s="274" t="e">
        <f>+'RT (29)'!#REF!</f>
        <v>#REF!</v>
      </c>
      <c r="B1476" s="274" t="e">
        <f>+'RT (29)'!#REF!</f>
        <v>#REF!</v>
      </c>
      <c r="C1476" s="274" t="e">
        <f>+'RT (29)'!#REF!</f>
        <v>#REF!</v>
      </c>
      <c r="D1476" s="274" t="e">
        <f>+'RT (29)'!#REF!</f>
        <v>#REF!</v>
      </c>
    </row>
    <row r="1477" spans="1:4" hidden="1">
      <c r="A1477" s="274" t="e">
        <f>+'RT (29)'!#REF!</f>
        <v>#REF!</v>
      </c>
      <c r="B1477" s="274" t="e">
        <f>+'RT (29)'!#REF!</f>
        <v>#REF!</v>
      </c>
      <c r="C1477" s="274" t="e">
        <f>+'RT (29)'!#REF!</f>
        <v>#REF!</v>
      </c>
      <c r="D1477" s="274" t="e">
        <f>+'RT (29)'!#REF!</f>
        <v>#REF!</v>
      </c>
    </row>
    <row r="1478" spans="1:4" hidden="1">
      <c r="A1478" s="274" t="e">
        <f>+'RT (29)'!#REF!</f>
        <v>#REF!</v>
      </c>
      <c r="B1478" s="274" t="e">
        <f>+'RT (29)'!#REF!</f>
        <v>#REF!</v>
      </c>
      <c r="C1478" s="274" t="e">
        <f>+'RT (29)'!#REF!</f>
        <v>#REF!</v>
      </c>
      <c r="D1478" s="274" t="e">
        <f>+'RT (29)'!#REF!</f>
        <v>#REF!</v>
      </c>
    </row>
    <row r="1479" spans="1:4" hidden="1">
      <c r="A1479" s="274" t="e">
        <f>+'RT (29)'!#REF!</f>
        <v>#REF!</v>
      </c>
      <c r="B1479" s="274" t="e">
        <f>+'RT (29)'!#REF!</f>
        <v>#REF!</v>
      </c>
      <c r="C1479" s="274" t="e">
        <f>+'RT (29)'!#REF!</f>
        <v>#REF!</v>
      </c>
      <c r="D1479" s="274" t="e">
        <f>+'RT (29)'!#REF!</f>
        <v>#REF!</v>
      </c>
    </row>
    <row r="1480" spans="1:4" hidden="1">
      <c r="A1480" s="274" t="e">
        <f>+'RT (29)'!#REF!</f>
        <v>#REF!</v>
      </c>
      <c r="B1480" s="274" t="e">
        <f>+'RT (29)'!#REF!</f>
        <v>#REF!</v>
      </c>
      <c r="C1480" s="274" t="e">
        <f>+'RT (29)'!#REF!</f>
        <v>#REF!</v>
      </c>
      <c r="D1480" s="274" t="e">
        <f>+'RT (29)'!#REF!</f>
        <v>#REF!</v>
      </c>
    </row>
    <row r="1481" spans="1:4" hidden="1">
      <c r="A1481" s="274" t="e">
        <f>+'RT (29)'!#REF!</f>
        <v>#REF!</v>
      </c>
      <c r="B1481" s="274" t="e">
        <f>+'RT (29)'!#REF!</f>
        <v>#REF!</v>
      </c>
      <c r="C1481" s="274" t="e">
        <f>+'RT (29)'!#REF!</f>
        <v>#REF!</v>
      </c>
      <c r="D1481" s="274" t="e">
        <f>+'RT (29)'!#REF!</f>
        <v>#REF!</v>
      </c>
    </row>
    <row r="1482" spans="1:4" hidden="1">
      <c r="A1482" s="274" t="e">
        <f>+'RT (29)'!#REF!</f>
        <v>#REF!</v>
      </c>
      <c r="B1482" s="274" t="e">
        <f>+'RT (29)'!#REF!</f>
        <v>#REF!</v>
      </c>
      <c r="C1482" s="274" t="e">
        <f>+'RT (29)'!#REF!</f>
        <v>#REF!</v>
      </c>
      <c r="D1482" s="274" t="e">
        <f>+'RT (29)'!#REF!</f>
        <v>#REF!</v>
      </c>
    </row>
    <row r="1483" spans="1:4" hidden="1">
      <c r="A1483" s="274" t="e">
        <f>+'RT (29)'!#REF!</f>
        <v>#REF!</v>
      </c>
      <c r="B1483" s="274" t="e">
        <f>+'RT (29)'!#REF!</f>
        <v>#REF!</v>
      </c>
      <c r="C1483" s="274" t="e">
        <f>+'RT (29)'!#REF!</f>
        <v>#REF!</v>
      </c>
      <c r="D1483" s="274" t="e">
        <f>+'RT (29)'!#REF!</f>
        <v>#REF!</v>
      </c>
    </row>
    <row r="1484" spans="1:4" hidden="1">
      <c r="A1484" s="274" t="e">
        <f>+'RT (29)'!#REF!</f>
        <v>#REF!</v>
      </c>
      <c r="B1484" s="274" t="e">
        <f>+'RT (29)'!#REF!</f>
        <v>#REF!</v>
      </c>
      <c r="C1484" s="274" t="e">
        <f>+'RT (29)'!#REF!</f>
        <v>#REF!</v>
      </c>
      <c r="D1484" s="274" t="e">
        <f>+'RT (29)'!#REF!</f>
        <v>#REF!</v>
      </c>
    </row>
    <row r="1485" spans="1:4" hidden="1">
      <c r="A1485" s="274" t="e">
        <f>+'RT (29)'!#REF!</f>
        <v>#REF!</v>
      </c>
      <c r="B1485" s="274" t="e">
        <f>+'RT (29)'!#REF!</f>
        <v>#REF!</v>
      </c>
      <c r="C1485" s="274" t="e">
        <f>+'RT (29)'!#REF!</f>
        <v>#REF!</v>
      </c>
      <c r="D1485" s="274" t="e">
        <f>+'RT (29)'!#REF!</f>
        <v>#REF!</v>
      </c>
    </row>
    <row r="1486" spans="1:4" hidden="1">
      <c r="A1486" s="274" t="e">
        <f>+'RT (29)'!#REF!</f>
        <v>#REF!</v>
      </c>
      <c r="B1486" s="274" t="e">
        <f>+'RT (29)'!#REF!</f>
        <v>#REF!</v>
      </c>
      <c r="C1486" s="274" t="e">
        <f>+'RT (29)'!#REF!</f>
        <v>#REF!</v>
      </c>
      <c r="D1486" s="274" t="e">
        <f>+'RT (29)'!#REF!</f>
        <v>#REF!</v>
      </c>
    </row>
    <row r="1487" spans="1:4" hidden="1">
      <c r="A1487" s="274" t="e">
        <f>+'RT (29)'!#REF!</f>
        <v>#REF!</v>
      </c>
      <c r="B1487" s="274" t="e">
        <f>+'RT (29)'!#REF!</f>
        <v>#REF!</v>
      </c>
      <c r="C1487" s="274" t="e">
        <f>+'RT (29)'!#REF!</f>
        <v>#REF!</v>
      </c>
      <c r="D1487" s="274" t="e">
        <f>+'RT (29)'!#REF!</f>
        <v>#REF!</v>
      </c>
    </row>
    <row r="1488" spans="1:4" hidden="1">
      <c r="A1488" s="274" t="e">
        <f>+'RT (29)'!#REF!</f>
        <v>#REF!</v>
      </c>
      <c r="B1488" s="274" t="e">
        <f>+'RT (29)'!#REF!</f>
        <v>#REF!</v>
      </c>
      <c r="C1488" s="274" t="e">
        <f>+'RT (29)'!#REF!</f>
        <v>#REF!</v>
      </c>
      <c r="D1488" s="274" t="e">
        <f>+'RT (29)'!#REF!</f>
        <v>#REF!</v>
      </c>
    </row>
    <row r="1489" spans="1:4" hidden="1">
      <c r="A1489" s="274" t="e">
        <f>+'RT (29)'!#REF!</f>
        <v>#REF!</v>
      </c>
      <c r="B1489" s="274" t="e">
        <f>+'RT (29)'!#REF!</f>
        <v>#REF!</v>
      </c>
      <c r="C1489" s="274" t="e">
        <f>+'RT (29)'!#REF!</f>
        <v>#REF!</v>
      </c>
      <c r="D1489" s="274" t="e">
        <f>+'RT (29)'!#REF!</f>
        <v>#REF!</v>
      </c>
    </row>
    <row r="1490" spans="1:4" hidden="1">
      <c r="A1490" s="274" t="e">
        <f>+'RT (29)'!#REF!</f>
        <v>#REF!</v>
      </c>
      <c r="B1490" s="274" t="e">
        <f>+'RT (29)'!#REF!</f>
        <v>#REF!</v>
      </c>
      <c r="C1490" s="274" t="e">
        <f>+'RT (29)'!#REF!</f>
        <v>#REF!</v>
      </c>
      <c r="D1490" s="274" t="e">
        <f>+'RT (29)'!#REF!</f>
        <v>#REF!</v>
      </c>
    </row>
    <row r="1491" spans="1:4" hidden="1">
      <c r="A1491" s="274" t="e">
        <f>+'RT (29)'!#REF!</f>
        <v>#REF!</v>
      </c>
      <c r="B1491" s="274" t="e">
        <f>+'RT (29)'!#REF!</f>
        <v>#REF!</v>
      </c>
      <c r="C1491" s="274" t="e">
        <f>+'RT (29)'!#REF!</f>
        <v>#REF!</v>
      </c>
      <c r="D1491" s="274" t="e">
        <f>+'RT (29)'!#REF!</f>
        <v>#REF!</v>
      </c>
    </row>
    <row r="1492" spans="1:4" hidden="1">
      <c r="A1492" s="274" t="e">
        <f>+'RT (29)'!#REF!</f>
        <v>#REF!</v>
      </c>
      <c r="B1492" s="274" t="e">
        <f>+'RT (29)'!#REF!</f>
        <v>#REF!</v>
      </c>
      <c r="C1492" s="274" t="e">
        <f>+'RT (29)'!#REF!</f>
        <v>#REF!</v>
      </c>
      <c r="D1492" s="274" t="e">
        <f>+'RT (29)'!#REF!</f>
        <v>#REF!</v>
      </c>
    </row>
    <row r="1493" spans="1:4" hidden="1">
      <c r="A1493" s="274" t="e">
        <f>+'RT (29)'!#REF!</f>
        <v>#REF!</v>
      </c>
      <c r="B1493" s="274" t="e">
        <f>+'RT (29)'!#REF!</f>
        <v>#REF!</v>
      </c>
      <c r="C1493" s="274" t="e">
        <f>+'RT (29)'!#REF!</f>
        <v>#REF!</v>
      </c>
      <c r="D1493" s="274" t="e">
        <f>+'RT (29)'!#REF!</f>
        <v>#REF!</v>
      </c>
    </row>
    <row r="1494" spans="1:4" hidden="1">
      <c r="A1494" s="274" t="e">
        <f>+'RT (29)'!#REF!</f>
        <v>#REF!</v>
      </c>
      <c r="B1494" s="274" t="e">
        <f>+'RT (29)'!#REF!</f>
        <v>#REF!</v>
      </c>
      <c r="C1494" s="274" t="e">
        <f>+'RT (29)'!#REF!</f>
        <v>#REF!</v>
      </c>
      <c r="D1494" s="274" t="e">
        <f>+'RT (29)'!#REF!</f>
        <v>#REF!</v>
      </c>
    </row>
    <row r="1495" spans="1:4" hidden="1">
      <c r="A1495" s="274" t="e">
        <f>+'RT (29)'!#REF!</f>
        <v>#REF!</v>
      </c>
      <c r="B1495" s="274" t="e">
        <f>+'RT (29)'!#REF!</f>
        <v>#REF!</v>
      </c>
      <c r="C1495" s="274" t="e">
        <f>+'RT (29)'!#REF!</f>
        <v>#REF!</v>
      </c>
      <c r="D1495" s="274" t="e">
        <f>+'RT (29)'!#REF!</f>
        <v>#REF!</v>
      </c>
    </row>
    <row r="1496" spans="1:4" hidden="1">
      <c r="A1496" s="274" t="e">
        <f>+'RT (29)'!#REF!</f>
        <v>#REF!</v>
      </c>
      <c r="B1496" s="274" t="e">
        <f>+'RT (29)'!#REF!</f>
        <v>#REF!</v>
      </c>
      <c r="C1496" s="274" t="e">
        <f>+'RT (29)'!#REF!</f>
        <v>#REF!</v>
      </c>
      <c r="D1496" s="274" t="e">
        <f>+'RT (29)'!#REF!</f>
        <v>#REF!</v>
      </c>
    </row>
    <row r="1497" spans="1:4" hidden="1">
      <c r="A1497" s="274" t="e">
        <f>+'RT (29)'!#REF!</f>
        <v>#REF!</v>
      </c>
      <c r="B1497" s="274" t="e">
        <f>+'RT (29)'!#REF!</f>
        <v>#REF!</v>
      </c>
      <c r="C1497" s="274" t="e">
        <f>+'RT (29)'!#REF!</f>
        <v>#REF!</v>
      </c>
      <c r="D1497" s="274" t="e">
        <f>+'RT (29)'!#REF!</f>
        <v>#REF!</v>
      </c>
    </row>
    <row r="1498" spans="1:4" hidden="1">
      <c r="A1498" s="274" t="e">
        <f>+'RT (29)'!#REF!</f>
        <v>#REF!</v>
      </c>
      <c r="B1498" s="274" t="e">
        <f>+'RT (29)'!#REF!</f>
        <v>#REF!</v>
      </c>
      <c r="C1498" s="274" t="e">
        <f>+'RT (29)'!#REF!</f>
        <v>#REF!</v>
      </c>
      <c r="D1498" s="274" t="e">
        <f>+'RT (29)'!#REF!</f>
        <v>#REF!</v>
      </c>
    </row>
    <row r="1499" spans="1:4" hidden="1">
      <c r="A1499" s="274" t="e">
        <f>+'RT (29)'!#REF!</f>
        <v>#REF!</v>
      </c>
      <c r="B1499" s="274" t="e">
        <f>+'RT (29)'!#REF!</f>
        <v>#REF!</v>
      </c>
      <c r="C1499" s="274" t="e">
        <f>+'RT (29)'!#REF!</f>
        <v>#REF!</v>
      </c>
      <c r="D1499" s="274" t="e">
        <f>+'RT (29)'!#REF!</f>
        <v>#REF!</v>
      </c>
    </row>
    <row r="1500" spans="1:4" hidden="1">
      <c r="A1500" s="274" t="e">
        <f>+'RT (29)'!#REF!</f>
        <v>#REF!</v>
      </c>
      <c r="B1500" s="274" t="e">
        <f>+'RT (29)'!#REF!</f>
        <v>#REF!</v>
      </c>
      <c r="C1500" s="274" t="e">
        <f>+'RT (29)'!#REF!</f>
        <v>#REF!</v>
      </c>
      <c r="D1500" s="274" t="e">
        <f>+'RT (29)'!#REF!</f>
        <v>#REF!</v>
      </c>
    </row>
    <row r="1501" spans="1:4" hidden="1">
      <c r="A1501" s="274" t="e">
        <f>+'RT (29)'!#REF!</f>
        <v>#REF!</v>
      </c>
      <c r="B1501" s="274" t="e">
        <f>+'RT (29)'!#REF!</f>
        <v>#REF!</v>
      </c>
      <c r="C1501" s="274" t="e">
        <f>+'RT (29)'!#REF!</f>
        <v>#REF!</v>
      </c>
      <c r="D1501" s="274" t="e">
        <f>+'RT (29)'!#REF!</f>
        <v>#REF!</v>
      </c>
    </row>
    <row r="1502" spans="1:4" hidden="1">
      <c r="A1502" s="274" t="e">
        <f>+'RT (29)'!#REF!</f>
        <v>#REF!</v>
      </c>
      <c r="B1502" s="274" t="e">
        <f>+'RT (29)'!#REF!</f>
        <v>#REF!</v>
      </c>
      <c r="C1502" s="274" t="e">
        <f>+'RT (29)'!#REF!</f>
        <v>#REF!</v>
      </c>
      <c r="D1502" s="274" t="e">
        <f>+'RT (29)'!#REF!</f>
        <v>#REF!</v>
      </c>
    </row>
    <row r="1503" spans="1:4" hidden="1">
      <c r="A1503" s="274" t="e">
        <f>+'RT (29)'!#REF!</f>
        <v>#REF!</v>
      </c>
      <c r="B1503" s="274" t="e">
        <f>+'RT (29)'!#REF!</f>
        <v>#REF!</v>
      </c>
      <c r="C1503" s="274" t="e">
        <f>+'RT (29)'!#REF!</f>
        <v>#REF!</v>
      </c>
      <c r="D1503" s="274" t="e">
        <f>+'RT (29)'!#REF!</f>
        <v>#REF!</v>
      </c>
    </row>
    <row r="1504" spans="1:4" hidden="1">
      <c r="A1504" s="274" t="e">
        <f>+'RT (29)'!#REF!</f>
        <v>#REF!</v>
      </c>
      <c r="B1504" s="274" t="e">
        <f>+'RT (29)'!#REF!</f>
        <v>#REF!</v>
      </c>
      <c r="C1504" s="274" t="e">
        <f>+'RT (29)'!#REF!</f>
        <v>#REF!</v>
      </c>
      <c r="D1504" s="274" t="e">
        <f>+'RT (29)'!#REF!</f>
        <v>#REF!</v>
      </c>
    </row>
    <row r="1505" spans="1:4" hidden="1">
      <c r="A1505" s="274" t="e">
        <f>+'RT (29)'!#REF!</f>
        <v>#REF!</v>
      </c>
      <c r="B1505" s="274" t="e">
        <f>+'RT (29)'!#REF!</f>
        <v>#REF!</v>
      </c>
      <c r="C1505" s="274" t="e">
        <f>+'RT (29)'!#REF!</f>
        <v>#REF!</v>
      </c>
      <c r="D1505" s="274" t="e">
        <f>+'RT (29)'!#REF!</f>
        <v>#REF!</v>
      </c>
    </row>
    <row r="1506" spans="1:4" hidden="1">
      <c r="A1506" s="274" t="e">
        <f>+'RT (29)'!#REF!</f>
        <v>#REF!</v>
      </c>
      <c r="B1506" s="274" t="e">
        <f>+'RT (29)'!#REF!</f>
        <v>#REF!</v>
      </c>
      <c r="C1506" s="274" t="e">
        <f>+'RT (29)'!#REF!</f>
        <v>#REF!</v>
      </c>
      <c r="D1506" s="274" t="e">
        <f>+'RT (29)'!#REF!</f>
        <v>#REF!</v>
      </c>
    </row>
    <row r="1507" spans="1:4" hidden="1">
      <c r="A1507" s="274" t="e">
        <f>+'RT (29)'!#REF!</f>
        <v>#REF!</v>
      </c>
      <c r="B1507" s="274" t="e">
        <f>+'RT (29)'!#REF!</f>
        <v>#REF!</v>
      </c>
      <c r="C1507" s="274" t="e">
        <f>+'RT (29)'!#REF!</f>
        <v>#REF!</v>
      </c>
      <c r="D1507" s="274" t="e">
        <f>+'RT (29)'!#REF!</f>
        <v>#REF!</v>
      </c>
    </row>
    <row r="1508" spans="1:4" hidden="1">
      <c r="A1508" s="274" t="e">
        <f>+'RT (29)'!#REF!</f>
        <v>#REF!</v>
      </c>
      <c r="B1508" s="274" t="e">
        <f>+'RT (29)'!#REF!</f>
        <v>#REF!</v>
      </c>
      <c r="C1508" s="274" t="e">
        <f>+'RT (29)'!#REF!</f>
        <v>#REF!</v>
      </c>
      <c r="D1508" s="274" t="e">
        <f>+'RT (29)'!#REF!</f>
        <v>#REF!</v>
      </c>
    </row>
    <row r="1509" spans="1:4" hidden="1">
      <c r="A1509" s="274" t="e">
        <f>+'RT (29)'!#REF!</f>
        <v>#REF!</v>
      </c>
      <c r="B1509" s="274" t="e">
        <f>+'RT (29)'!#REF!</f>
        <v>#REF!</v>
      </c>
      <c r="C1509" s="274" t="e">
        <f>+'RT (29)'!#REF!</f>
        <v>#REF!</v>
      </c>
      <c r="D1509" s="274" t="e">
        <f>+'RT (29)'!#REF!</f>
        <v>#REF!</v>
      </c>
    </row>
    <row r="1510" spans="1:4" hidden="1">
      <c r="A1510" s="274" t="e">
        <f>+'RT (29)'!#REF!</f>
        <v>#REF!</v>
      </c>
      <c r="B1510" s="274" t="e">
        <f>+'RT (29)'!#REF!</f>
        <v>#REF!</v>
      </c>
      <c r="C1510" s="274" t="e">
        <f>+'RT (29)'!#REF!</f>
        <v>#REF!</v>
      </c>
      <c r="D1510" s="274" t="e">
        <f>+'RT (29)'!#REF!</f>
        <v>#REF!</v>
      </c>
    </row>
    <row r="1511" spans="1:4" hidden="1">
      <c r="A1511" s="274" t="e">
        <f>+'RT (29)'!#REF!</f>
        <v>#REF!</v>
      </c>
      <c r="B1511" s="274" t="e">
        <f>+'RT (29)'!#REF!</f>
        <v>#REF!</v>
      </c>
      <c r="C1511" s="274" t="e">
        <f>+'RT (29)'!#REF!</f>
        <v>#REF!</v>
      </c>
      <c r="D1511" s="274" t="e">
        <f>+'RT (29)'!#REF!</f>
        <v>#REF!</v>
      </c>
    </row>
    <row r="1512" spans="1:4" hidden="1">
      <c r="A1512" s="274" t="e">
        <f>+'RT (29)'!#REF!</f>
        <v>#REF!</v>
      </c>
      <c r="B1512" s="274" t="e">
        <f>+'RT (29)'!#REF!</f>
        <v>#REF!</v>
      </c>
      <c r="C1512" s="274" t="e">
        <f>+'RT (29)'!#REF!</f>
        <v>#REF!</v>
      </c>
      <c r="D1512" s="274" t="e">
        <f>+'RT (29)'!#REF!</f>
        <v>#REF!</v>
      </c>
    </row>
    <row r="1513" spans="1:4" hidden="1">
      <c r="A1513" s="274" t="e">
        <f>+'RT (29)'!#REF!</f>
        <v>#REF!</v>
      </c>
      <c r="B1513" s="274" t="e">
        <f>+'RT (29)'!#REF!</f>
        <v>#REF!</v>
      </c>
      <c r="C1513" s="274" t="e">
        <f>+'RT (29)'!#REF!</f>
        <v>#REF!</v>
      </c>
      <c r="D1513" s="274" t="e">
        <f>+'RT (29)'!#REF!</f>
        <v>#REF!</v>
      </c>
    </row>
    <row r="1514" spans="1:4" hidden="1">
      <c r="A1514" s="274" t="e">
        <f>+'RT (29)'!#REF!</f>
        <v>#REF!</v>
      </c>
      <c r="B1514" s="274" t="e">
        <f>+'RT (29)'!#REF!</f>
        <v>#REF!</v>
      </c>
      <c r="C1514" s="274" t="e">
        <f>+'RT (29)'!#REF!</f>
        <v>#REF!</v>
      </c>
      <c r="D1514" s="274" t="e">
        <f>+'RT (29)'!#REF!</f>
        <v>#REF!</v>
      </c>
    </row>
    <row r="1515" spans="1:4" hidden="1">
      <c r="A1515" s="274" t="e">
        <f>+'RT (29)'!#REF!</f>
        <v>#REF!</v>
      </c>
      <c r="B1515" s="274" t="e">
        <f>+'RT (29)'!#REF!</f>
        <v>#REF!</v>
      </c>
      <c r="C1515" s="274" t="e">
        <f>+'RT (29)'!#REF!</f>
        <v>#REF!</v>
      </c>
      <c r="D1515" s="274" t="e">
        <f>+'RT (29)'!#REF!</f>
        <v>#REF!</v>
      </c>
    </row>
    <row r="1516" spans="1:4" hidden="1">
      <c r="A1516" s="274" t="e">
        <f>+'RT (29)'!#REF!</f>
        <v>#REF!</v>
      </c>
      <c r="B1516" s="274" t="e">
        <f>+'RT (29)'!#REF!</f>
        <v>#REF!</v>
      </c>
      <c r="C1516" s="274" t="e">
        <f>+'RT (29)'!#REF!</f>
        <v>#REF!</v>
      </c>
      <c r="D1516" s="274" t="e">
        <f>+'RT (29)'!#REF!</f>
        <v>#REF!</v>
      </c>
    </row>
    <row r="1517" spans="1:4" hidden="1">
      <c r="A1517" s="274" t="e">
        <f>+'RT (29)'!#REF!</f>
        <v>#REF!</v>
      </c>
      <c r="B1517" s="274" t="e">
        <f>+'RT (29)'!#REF!</f>
        <v>#REF!</v>
      </c>
      <c r="C1517" s="274" t="e">
        <f>+'RT (29)'!#REF!</f>
        <v>#REF!</v>
      </c>
      <c r="D1517" s="274" t="e">
        <f>+'RT (29)'!#REF!</f>
        <v>#REF!</v>
      </c>
    </row>
    <row r="1518" spans="1:4" hidden="1">
      <c r="A1518" s="274" t="e">
        <f>+'RT (29)'!#REF!</f>
        <v>#REF!</v>
      </c>
      <c r="B1518" s="274" t="e">
        <f>+'RT (29)'!#REF!</f>
        <v>#REF!</v>
      </c>
      <c r="C1518" s="274" t="e">
        <f>+'RT (29)'!#REF!</f>
        <v>#REF!</v>
      </c>
      <c r="D1518" s="274" t="e">
        <f>+'RT (29)'!#REF!</f>
        <v>#REF!</v>
      </c>
    </row>
    <row r="1519" spans="1:4" hidden="1">
      <c r="A1519" s="274" t="e">
        <f>+'RT (29)'!#REF!</f>
        <v>#REF!</v>
      </c>
      <c r="B1519" s="274" t="e">
        <f>+'RT (29)'!#REF!</f>
        <v>#REF!</v>
      </c>
      <c r="C1519" s="274" t="e">
        <f>+'RT (29)'!#REF!</f>
        <v>#REF!</v>
      </c>
      <c r="D1519" s="274" t="e">
        <f>+'RT (29)'!#REF!</f>
        <v>#REF!</v>
      </c>
    </row>
    <row r="1520" spans="1:4" hidden="1">
      <c r="A1520" s="274" t="e">
        <f>+'RT (29)'!#REF!</f>
        <v>#REF!</v>
      </c>
      <c r="B1520" s="274" t="e">
        <f>+'RT (29)'!#REF!</f>
        <v>#REF!</v>
      </c>
      <c r="C1520" s="274" t="e">
        <f>+'RT (29)'!#REF!</f>
        <v>#REF!</v>
      </c>
      <c r="D1520" s="274" t="e">
        <f>+'RT (29)'!#REF!</f>
        <v>#REF!</v>
      </c>
    </row>
    <row r="1521" spans="1:4" hidden="1">
      <c r="A1521" s="274" t="e">
        <f>+'RT (29)'!#REF!</f>
        <v>#REF!</v>
      </c>
      <c r="B1521" s="274" t="e">
        <f>+'RT (29)'!#REF!</f>
        <v>#REF!</v>
      </c>
      <c r="C1521" s="274" t="e">
        <f>+'RT (29)'!#REF!</f>
        <v>#REF!</v>
      </c>
      <c r="D1521" s="274" t="e">
        <f>+'RT (29)'!#REF!</f>
        <v>#REF!</v>
      </c>
    </row>
    <row r="1522" spans="1:4" hidden="1">
      <c r="A1522" s="274" t="e">
        <f>+'RT (29)'!#REF!</f>
        <v>#REF!</v>
      </c>
      <c r="B1522" s="274" t="e">
        <f>+'RT (29)'!#REF!</f>
        <v>#REF!</v>
      </c>
      <c r="C1522" s="274" t="e">
        <f>+'RT (29)'!#REF!</f>
        <v>#REF!</v>
      </c>
      <c r="D1522" s="274" t="e">
        <f>+'RT (29)'!#REF!</f>
        <v>#REF!</v>
      </c>
    </row>
    <row r="1523" spans="1:4" hidden="1">
      <c r="A1523" s="274" t="e">
        <f>+'RT (29)'!#REF!</f>
        <v>#REF!</v>
      </c>
      <c r="B1523" s="274" t="e">
        <f>+'RT (29)'!#REF!</f>
        <v>#REF!</v>
      </c>
      <c r="C1523" s="274" t="e">
        <f>+'RT (29)'!#REF!</f>
        <v>#REF!</v>
      </c>
      <c r="D1523" s="274" t="e">
        <f>+'RT (29)'!#REF!</f>
        <v>#REF!</v>
      </c>
    </row>
    <row r="1524" spans="1:4" hidden="1">
      <c r="A1524" s="274" t="e">
        <f>+'RT (29)'!#REF!</f>
        <v>#REF!</v>
      </c>
      <c r="B1524" s="274" t="e">
        <f>+'RT (29)'!#REF!</f>
        <v>#REF!</v>
      </c>
      <c r="C1524" s="274" t="e">
        <f>+'RT (29)'!#REF!</f>
        <v>#REF!</v>
      </c>
      <c r="D1524" s="274" t="e">
        <f>+'RT (29)'!#REF!</f>
        <v>#REF!</v>
      </c>
    </row>
    <row r="1525" spans="1:4" hidden="1">
      <c r="A1525" s="274" t="e">
        <f>+'RT (29)'!#REF!</f>
        <v>#REF!</v>
      </c>
      <c r="B1525" s="274" t="e">
        <f>+'RT (29)'!#REF!</f>
        <v>#REF!</v>
      </c>
      <c r="C1525" s="274" t="e">
        <f>+'RT (29)'!#REF!</f>
        <v>#REF!</v>
      </c>
      <c r="D1525" s="274" t="e">
        <f>+'RT (29)'!#REF!</f>
        <v>#REF!</v>
      </c>
    </row>
    <row r="1526" spans="1:4" hidden="1">
      <c r="A1526" s="274" t="e">
        <f>+'RT (29)'!#REF!</f>
        <v>#REF!</v>
      </c>
      <c r="B1526" s="274" t="e">
        <f>+'RT (29)'!#REF!</f>
        <v>#REF!</v>
      </c>
      <c r="C1526" s="274" t="e">
        <f>+'RT (29)'!#REF!</f>
        <v>#REF!</v>
      </c>
      <c r="D1526" s="274" t="e">
        <f>+'RT (29)'!#REF!</f>
        <v>#REF!</v>
      </c>
    </row>
    <row r="1527" spans="1:4" hidden="1">
      <c r="A1527" s="274" t="e">
        <f>+'RT (29)'!#REF!</f>
        <v>#REF!</v>
      </c>
      <c r="B1527" s="274" t="e">
        <f>+'RT (29)'!#REF!</f>
        <v>#REF!</v>
      </c>
      <c r="C1527" s="274" t="e">
        <f>+'RT (29)'!#REF!</f>
        <v>#REF!</v>
      </c>
      <c r="D1527" s="274" t="e">
        <f>+'RT (29)'!#REF!</f>
        <v>#REF!</v>
      </c>
    </row>
  </sheetData>
  <autoFilter ref="A1:D1527">
    <filterColumn colId="0">
      <filters>
        <filter val="Shwe Taung Mining Co., Ltd.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1">
    <tabColor rgb="FF92D050"/>
    <pageSetUpPr fitToPage="1"/>
  </sheetPr>
  <dimension ref="A1:O43"/>
  <sheetViews>
    <sheetView showGridLines="0" tabSelected="1" topLeftCell="A2" zoomScaleNormal="100" workbookViewId="0">
      <pane ySplit="7" topLeftCell="A9" activePane="bottomLeft" state="frozen"/>
      <selection activeCell="B76" sqref="B76"/>
      <selection pane="bottomLeft" activeCell="B76" sqref="B76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.7265625" style="14" customWidth="1"/>
    <col min="4" max="4" width="16.1796875" style="14" customWidth="1"/>
    <col min="5" max="5" width="14.7265625" style="14" customWidth="1"/>
    <col min="6" max="6" width="15.26953125" style="14" customWidth="1"/>
    <col min="7" max="7" width="1.7265625" style="14" customWidth="1"/>
    <col min="8" max="8" width="16" style="14" customWidth="1"/>
    <col min="9" max="9" width="14.7265625" style="14" customWidth="1"/>
    <col min="10" max="10" width="17" style="14" customWidth="1"/>
    <col min="11" max="11" width="1.7265625" style="14" customWidth="1"/>
    <col min="12" max="12" width="16.7265625" style="14" customWidth="1"/>
    <col min="13" max="13" width="44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73" t="s">
        <v>380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1.25" customHeight="1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1.25" customHeight="1">
      <c r="A10" s="34"/>
      <c r="B10" s="41" t="s">
        <v>197</v>
      </c>
      <c r="C10" s="26"/>
      <c r="D10" s="38">
        <v>0</v>
      </c>
      <c r="E10" s="38">
        <v>0</v>
      </c>
      <c r="F10" s="38">
        <v>0</v>
      </c>
      <c r="G10" s="26"/>
      <c r="H10" s="38">
        <v>0</v>
      </c>
      <c r="I10" s="38">
        <v>0</v>
      </c>
      <c r="J10" s="38">
        <v>0</v>
      </c>
      <c r="K10" s="26"/>
      <c r="L10" s="38">
        <v>0</v>
      </c>
      <c r="M10" s="39"/>
    </row>
    <row r="11" spans="1:14" ht="10.5">
      <c r="A11" s="25">
        <v>1</v>
      </c>
      <c r="B11" s="42" t="s">
        <v>70</v>
      </c>
      <c r="D11" s="22"/>
      <c r="E11" s="22"/>
      <c r="F11" s="22">
        <v>0</v>
      </c>
      <c r="G11" s="26"/>
      <c r="H11" s="22"/>
      <c r="I11" s="22"/>
      <c r="J11" s="22">
        <v>0</v>
      </c>
      <c r="K11" s="26"/>
      <c r="L11" s="22">
        <v>0</v>
      </c>
      <c r="M11" s="22"/>
      <c r="N11" s="84" t="s">
        <v>450</v>
      </c>
    </row>
    <row r="12" spans="1:14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/>
      <c r="J12" s="20">
        <v>0</v>
      </c>
      <c r="K12" s="26"/>
      <c r="L12" s="20">
        <v>0</v>
      </c>
      <c r="M12" s="20"/>
      <c r="N12" s="84" t="s">
        <v>450</v>
      </c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951131448.31000006</v>
      </c>
      <c r="E14" s="38">
        <v>-199241244.40000001</v>
      </c>
      <c r="F14" s="38">
        <v>751890203.91000009</v>
      </c>
      <c r="G14" s="26"/>
      <c r="H14" s="38">
        <v>7844072467.2299995</v>
      </c>
      <c r="I14" s="38">
        <v>0</v>
      </c>
      <c r="J14" s="38">
        <v>7844072467.2299995</v>
      </c>
      <c r="K14" s="26"/>
      <c r="L14" s="38">
        <v>-7092182263.3200006</v>
      </c>
      <c r="M14" s="38"/>
    </row>
    <row r="15" spans="1:14" ht="10.5">
      <c r="A15" s="25">
        <v>1</v>
      </c>
      <c r="B15" s="42" t="s">
        <v>59</v>
      </c>
      <c r="C15" s="26"/>
      <c r="D15" s="22">
        <v>0</v>
      </c>
      <c r="E15" s="22"/>
      <c r="F15" s="22">
        <v>0</v>
      </c>
      <c r="G15" s="26"/>
      <c r="H15" s="22">
        <v>7653645625</v>
      </c>
      <c r="I15" s="22"/>
      <c r="J15" s="22">
        <v>7653645625</v>
      </c>
      <c r="K15" s="26"/>
      <c r="L15" s="22">
        <v>-7653645625</v>
      </c>
      <c r="M15" s="22" t="s">
        <v>45</v>
      </c>
      <c r="N15" s="291"/>
    </row>
    <row r="16" spans="1:14" ht="10.5">
      <c r="A16" s="129">
        <v>2</v>
      </c>
      <c r="B16" s="43" t="s">
        <v>60</v>
      </c>
      <c r="C16" s="26"/>
      <c r="D16" s="20">
        <v>0</v>
      </c>
      <c r="E16" s="20"/>
      <c r="F16" s="20">
        <v>0</v>
      </c>
      <c r="G16" s="26"/>
      <c r="H16" s="20"/>
      <c r="I16" s="20"/>
      <c r="J16" s="20">
        <v>0</v>
      </c>
      <c r="K16" s="26"/>
      <c r="L16" s="20">
        <v>0</v>
      </c>
      <c r="M16" s="20"/>
      <c r="N16" s="84"/>
    </row>
    <row r="17" spans="1:15" ht="10.5">
      <c r="A17" s="25">
        <v>3</v>
      </c>
      <c r="B17" s="42" t="s">
        <v>421</v>
      </c>
      <c r="C17" s="26"/>
      <c r="D17" s="22">
        <v>326902321</v>
      </c>
      <c r="E17" s="22"/>
      <c r="F17" s="22">
        <v>326902321</v>
      </c>
      <c r="G17" s="26"/>
      <c r="H17" s="22">
        <v>122450800</v>
      </c>
      <c r="I17" s="22"/>
      <c r="J17" s="22">
        <v>122450800</v>
      </c>
      <c r="K17" s="26"/>
      <c r="L17" s="22">
        <v>204451521</v>
      </c>
      <c r="M17" s="22" t="s">
        <v>44</v>
      </c>
      <c r="N17" s="291"/>
    </row>
    <row r="18" spans="1:15" ht="10.5">
      <c r="A18" s="129">
        <v>4</v>
      </c>
      <c r="B18" s="43" t="s">
        <v>61</v>
      </c>
      <c r="C18" s="26"/>
      <c r="D18" s="20">
        <v>50330036.420000002</v>
      </c>
      <c r="E18" s="20"/>
      <c r="F18" s="20">
        <v>50330036.420000002</v>
      </c>
      <c r="G18" s="26"/>
      <c r="H18" s="20">
        <v>67976042.229999989</v>
      </c>
      <c r="I18" s="20"/>
      <c r="J18" s="20">
        <v>67976042.229999989</v>
      </c>
      <c r="K18" s="26"/>
      <c r="L18" s="20">
        <v>-17646005.809999987</v>
      </c>
      <c r="M18" s="20" t="s">
        <v>45</v>
      </c>
      <c r="N18" s="84"/>
      <c r="O18" s="291"/>
    </row>
    <row r="19" spans="1:15" ht="10.5">
      <c r="A19" s="25">
        <v>5</v>
      </c>
      <c r="B19" s="42" t="s">
        <v>12</v>
      </c>
      <c r="C19" s="26"/>
      <c r="D19" s="22">
        <v>235300</v>
      </c>
      <c r="E19" s="22"/>
      <c r="F19" s="22">
        <v>235300</v>
      </c>
      <c r="G19" s="26"/>
      <c r="H19" s="22"/>
      <c r="I19" s="22"/>
      <c r="J19" s="22">
        <v>0</v>
      </c>
      <c r="K19" s="26"/>
      <c r="L19" s="22">
        <v>235300</v>
      </c>
      <c r="M19" s="22" t="s">
        <v>49</v>
      </c>
      <c r="N19" s="84"/>
    </row>
    <row r="20" spans="1:15" ht="10.5">
      <c r="A20" s="129">
        <v>6</v>
      </c>
      <c r="B20" s="43" t="s">
        <v>62</v>
      </c>
      <c r="C20" s="26"/>
      <c r="D20" s="20">
        <v>0</v>
      </c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/>
    </row>
    <row r="21" spans="1:15" ht="10.5">
      <c r="A21" s="25">
        <v>7</v>
      </c>
      <c r="B21" s="42" t="s">
        <v>72</v>
      </c>
      <c r="C21" s="26"/>
      <c r="D21" s="22">
        <v>374422546.49000001</v>
      </c>
      <c r="E21" s="22"/>
      <c r="F21" s="22">
        <v>374422546.49000001</v>
      </c>
      <c r="G21" s="26"/>
      <c r="H21" s="22"/>
      <c r="I21" s="22"/>
      <c r="J21" s="22">
        <v>0</v>
      </c>
      <c r="K21" s="26"/>
      <c r="L21" s="22">
        <v>374422546.49000001</v>
      </c>
      <c r="M21" s="22" t="s">
        <v>46</v>
      </c>
      <c r="N21" s="84"/>
    </row>
    <row r="22" spans="1:15" ht="10.5">
      <c r="A22" s="129">
        <v>8</v>
      </c>
      <c r="B22" s="43" t="s">
        <v>63</v>
      </c>
      <c r="C22" s="26"/>
      <c r="D22" s="20">
        <v>199241244.40000001</v>
      </c>
      <c r="E22" s="20">
        <v>-199241244.40000001</v>
      </c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/>
    </row>
    <row r="23" spans="1:15" ht="10.5">
      <c r="A23" s="34"/>
      <c r="B23" s="41" t="s">
        <v>73</v>
      </c>
      <c r="C23" s="26"/>
      <c r="D23" s="38">
        <v>39566160957.023705</v>
      </c>
      <c r="E23" s="38">
        <v>2099895717.7441399</v>
      </c>
      <c r="F23" s="38">
        <v>41666056674.767845</v>
      </c>
      <c r="G23" s="26"/>
      <c r="H23" s="38">
        <v>41229703595.510002</v>
      </c>
      <c r="I23" s="38">
        <v>0</v>
      </c>
      <c r="J23" s="38">
        <v>41229703595.510002</v>
      </c>
      <c r="K23" s="26"/>
      <c r="L23" s="38">
        <v>436353079.257851</v>
      </c>
      <c r="M23" s="38"/>
    </row>
    <row r="24" spans="1:15" ht="10.5">
      <c r="A24" s="129">
        <v>9</v>
      </c>
      <c r="B24" s="43" t="s">
        <v>11</v>
      </c>
      <c r="D24" s="20">
        <v>17502030899.477852</v>
      </c>
      <c r="E24" s="20"/>
      <c r="F24" s="20">
        <v>17502030899.477852</v>
      </c>
      <c r="G24" s="26"/>
      <c r="H24" s="20">
        <v>16960573203.870001</v>
      </c>
      <c r="I24" s="20"/>
      <c r="J24" s="20">
        <v>16960573203.870001</v>
      </c>
      <c r="K24" s="26"/>
      <c r="L24" s="20">
        <v>541457695.60785103</v>
      </c>
      <c r="M24" s="20" t="s">
        <v>46</v>
      </c>
      <c r="N24" s="84"/>
      <c r="O24" s="291"/>
    </row>
    <row r="25" spans="1:15" ht="10.5">
      <c r="A25" s="25">
        <v>10</v>
      </c>
      <c r="B25" s="42" t="s">
        <v>67</v>
      </c>
      <c r="D25" s="22"/>
      <c r="E25" s="22"/>
      <c r="F25" s="22">
        <v>0</v>
      </c>
      <c r="G25" s="26"/>
      <c r="H25" s="22"/>
      <c r="I25" s="22">
        <v>0</v>
      </c>
      <c r="J25" s="22">
        <v>0</v>
      </c>
      <c r="K25" s="26"/>
      <c r="L25" s="22">
        <v>0</v>
      </c>
      <c r="M25" s="22"/>
      <c r="N25" s="84"/>
    </row>
    <row r="26" spans="1:15" ht="10.5">
      <c r="A26" s="129">
        <v>11</v>
      </c>
      <c r="B26" s="43" t="s">
        <v>77</v>
      </c>
      <c r="D26" s="20">
        <v>22018960044.595856</v>
      </c>
      <c r="E26" s="20">
        <v>2099895717.7441399</v>
      </c>
      <c r="F26" s="20">
        <v>24118855762.339996</v>
      </c>
      <c r="G26" s="26"/>
      <c r="H26" s="20">
        <v>24118855762.34</v>
      </c>
      <c r="I26" s="20"/>
      <c r="J26" s="20">
        <v>24118855762.34</v>
      </c>
      <c r="K26" s="26"/>
      <c r="L26" s="20">
        <v>0</v>
      </c>
      <c r="M26" s="20"/>
      <c r="N26" s="84"/>
      <c r="O26" s="291"/>
    </row>
    <row r="27" spans="1:15" ht="10.5">
      <c r="A27" s="25">
        <v>12</v>
      </c>
      <c r="B27" s="42" t="s">
        <v>74</v>
      </c>
      <c r="D27" s="22">
        <v>45170012.950000003</v>
      </c>
      <c r="E27" s="22"/>
      <c r="F27" s="22">
        <v>45170012.950000003</v>
      </c>
      <c r="G27" s="26"/>
      <c r="H27" s="22">
        <v>150274629.30000001</v>
      </c>
      <c r="I27" s="22">
        <v>0</v>
      </c>
      <c r="J27" s="22">
        <v>150274629.30000001</v>
      </c>
      <c r="K27" s="26"/>
      <c r="L27" s="22">
        <v>-105104616.35000001</v>
      </c>
      <c r="M27" s="22" t="s">
        <v>45</v>
      </c>
      <c r="N27" s="84"/>
      <c r="O27" s="291"/>
    </row>
    <row r="28" spans="1:15" ht="10.5">
      <c r="A28" s="129">
        <v>13</v>
      </c>
      <c r="B28" s="43" t="s">
        <v>75</v>
      </c>
      <c r="D28" s="20"/>
      <c r="E28" s="20"/>
      <c r="F28" s="20">
        <v>0</v>
      </c>
      <c r="G28" s="26"/>
      <c r="H28" s="20"/>
      <c r="I28" s="20"/>
      <c r="J28" s="20">
        <v>0</v>
      </c>
      <c r="K28" s="26"/>
      <c r="L28" s="20">
        <v>0</v>
      </c>
      <c r="M28" s="20"/>
      <c r="N28" s="84"/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/>
    </row>
    <row r="30" spans="1:15" ht="10.5">
      <c r="A30" s="129">
        <v>15</v>
      </c>
      <c r="B30" s="43" t="s">
        <v>78</v>
      </c>
      <c r="C30" s="43"/>
      <c r="E30" s="20"/>
      <c r="F30" s="20">
        <v>0</v>
      </c>
      <c r="G30" s="20"/>
      <c r="H30" s="20"/>
      <c r="I30" s="20"/>
      <c r="J30" s="20">
        <v>0</v>
      </c>
      <c r="K30" s="20"/>
      <c r="L30" s="20">
        <v>0</v>
      </c>
      <c r="M30" s="20"/>
      <c r="N30" s="84"/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/>
      <c r="E32" s="20"/>
      <c r="F32" s="20">
        <v>0</v>
      </c>
      <c r="G32" s="26"/>
      <c r="H32" s="20"/>
      <c r="I32" s="20">
        <v>0</v>
      </c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/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383444772</v>
      </c>
      <c r="E38" s="38">
        <v>0</v>
      </c>
      <c r="F38" s="38">
        <v>383444772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>
        <v>383444772</v>
      </c>
      <c r="E40" s="22"/>
      <c r="F40" s="22">
        <v>383444772</v>
      </c>
      <c r="G40" s="26"/>
      <c r="H40" s="45"/>
      <c r="I40" s="45"/>
      <c r="J40" s="45"/>
      <c r="K40" s="26"/>
      <c r="L40" s="45"/>
      <c r="M40" s="47"/>
    </row>
    <row r="41" spans="1:14" ht="12" customHeight="1" thickTop="1">
      <c r="A41" s="30"/>
      <c r="B41" s="31" t="s">
        <v>66</v>
      </c>
      <c r="C41" s="26"/>
      <c r="D41" s="32">
        <v>40517292405.333702</v>
      </c>
      <c r="E41" s="32">
        <v>1900654473.3441398</v>
      </c>
      <c r="F41" s="32">
        <v>42417946878.677849</v>
      </c>
      <c r="G41" s="26"/>
      <c r="H41" s="32">
        <v>49073776062.740005</v>
      </c>
      <c r="I41" s="32">
        <v>0</v>
      </c>
      <c r="J41" s="32">
        <v>49073776062.740005</v>
      </c>
      <c r="K41" s="26"/>
      <c r="L41" s="32">
        <v>-6655829184.06215</v>
      </c>
      <c r="M41" s="32"/>
    </row>
    <row r="42" spans="1:14">
      <c r="A42" s="4"/>
      <c r="B42" s="5"/>
      <c r="E42" s="3">
        <v>0</v>
      </c>
      <c r="I42" s="3">
        <v>0</v>
      </c>
    </row>
    <row r="43" spans="1:14">
      <c r="A43" s="4"/>
      <c r="B43" s="5"/>
      <c r="E43" s="3"/>
      <c r="I43" s="16"/>
    </row>
  </sheetData>
  <mergeCells count="6">
    <mergeCell ref="L6:L7"/>
    <mergeCell ref="M6:M7"/>
    <mergeCell ref="A6:A7"/>
    <mergeCell ref="B6:B7"/>
    <mergeCell ref="D6:F6"/>
    <mergeCell ref="H6:J6"/>
  </mergeCells>
  <conditionalFormatting sqref="N34:N35">
    <cfRule type="containsText" dxfId="180" priority="9" operator="containsText" text="ERROR">
      <formula>NOT(ISERROR(SEARCH("ERROR",N34)))</formula>
    </cfRule>
  </conditionalFormatting>
  <conditionalFormatting sqref="N37">
    <cfRule type="containsText" dxfId="179" priority="10" operator="containsText" text="ERROR">
      <formula>NOT(ISERROR(SEARCH("ERROR",N37)))</formula>
    </cfRule>
  </conditionalFormatting>
  <conditionalFormatting sqref="N24:N32">
    <cfRule type="containsText" dxfId="178" priority="8" operator="containsText" text="ERROR">
      <formula>NOT(ISERROR(SEARCH("ERROR",N24)))</formula>
    </cfRule>
  </conditionalFormatting>
  <conditionalFormatting sqref="N15:N22">
    <cfRule type="containsText" dxfId="177" priority="7" operator="containsText" text="ERROR">
      <formula>NOT(ISERROR(SEARCH("ERROR",N15)))</formula>
    </cfRule>
  </conditionalFormatting>
  <conditionalFormatting sqref="N11">
    <cfRule type="containsText" dxfId="176" priority="6" operator="containsText" text="ERROR">
      <formula>NOT(ISERROR(SEARCH("ERROR",N11)))</formula>
    </cfRule>
  </conditionalFormatting>
  <conditionalFormatting sqref="N12">
    <cfRule type="containsText" dxfId="175" priority="5" operator="containsText" text="ERROR">
      <formula>NOT(ISERROR(SEARCH("ERROR",N12)))</formula>
    </cfRule>
  </conditionalFormatting>
  <conditionalFormatting sqref="O18">
    <cfRule type="containsText" dxfId="174" priority="4" operator="containsText" text="ERROR">
      <formula>NOT(ISERROR(SEARCH("ERROR",O18)))</formula>
    </cfRule>
  </conditionalFormatting>
  <conditionalFormatting sqref="O24">
    <cfRule type="containsText" dxfId="173" priority="3" operator="containsText" text="ERROR">
      <formula>NOT(ISERROR(SEARCH("ERROR",O24)))</formula>
    </cfRule>
  </conditionalFormatting>
  <conditionalFormatting sqref="O26">
    <cfRule type="containsText" dxfId="172" priority="2" operator="containsText" text="ERROR">
      <formula>NOT(ISERROR(SEARCH("ERROR",O26)))</formula>
    </cfRule>
  </conditionalFormatting>
  <conditionalFormatting sqref="O27">
    <cfRule type="containsText" dxfId="171" priority="1" operator="containsText" text="ERROR">
      <formula>NOT(ISERROR(SEARCH("ERROR",O27)))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89" fitToHeight="0" orientation="landscape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M15:M22 M11:M12 M37 M24:M32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2">
    <tabColor rgb="FF92D050"/>
  </sheetPr>
  <dimension ref="A1:P43"/>
  <sheetViews>
    <sheetView showGridLines="0" zoomScale="80" zoomScaleNormal="80" workbookViewId="0">
      <selection activeCell="O14" sqref="O14:O20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.7265625" style="14" customWidth="1"/>
    <col min="4" max="6" width="14.7265625" style="14" customWidth="1"/>
    <col min="7" max="7" width="1.7265625" style="14" customWidth="1"/>
    <col min="8" max="8" width="16.26953125" style="14" customWidth="1"/>
    <col min="9" max="9" width="19.26953125" style="14" bestFit="1" customWidth="1"/>
    <col min="10" max="10" width="15.81640625" style="14" customWidth="1"/>
    <col min="11" max="11" width="1.7265625" style="14" customWidth="1"/>
    <col min="12" max="12" width="16" style="14" customWidth="1"/>
    <col min="13" max="13" width="52.81640625" style="14" customWidth="1"/>
    <col min="14" max="14" width="11.453125" style="14"/>
    <col min="15" max="15" width="15.453125" style="14" bestFit="1" customWidth="1"/>
    <col min="16" max="16" width="17" style="14" customWidth="1"/>
    <col min="17" max="16384" width="11.453125" style="14"/>
  </cols>
  <sheetData>
    <row r="1" spans="1:16" ht="11" thickBot="1">
      <c r="A1" s="1"/>
      <c r="B1" s="1"/>
    </row>
    <row r="2" spans="1:16" ht="11" thickTop="1">
      <c r="B2" s="49" t="s">
        <v>55</v>
      </c>
      <c r="C2" s="50"/>
      <c r="D2" s="73" t="s">
        <v>381</v>
      </c>
      <c r="E2" s="125"/>
    </row>
    <row r="3" spans="1:16" ht="10.5">
      <c r="B3" s="52" t="s">
        <v>25</v>
      </c>
      <c r="C3" s="48"/>
      <c r="D3" s="53"/>
      <c r="E3" s="125"/>
    </row>
    <row r="4" spans="1:16" ht="11" thickBot="1">
      <c r="A4" s="1"/>
      <c r="B4" s="54" t="s">
        <v>27</v>
      </c>
      <c r="C4" s="55"/>
      <c r="D4" s="56"/>
      <c r="E4" s="125"/>
    </row>
    <row r="5" spans="1:16" ht="11" thickTop="1">
      <c r="A5" s="1"/>
      <c r="B5" s="1"/>
      <c r="C5" s="125"/>
      <c r="D5" s="125"/>
      <c r="E5" s="125"/>
      <c r="F5" s="125"/>
      <c r="O5" s="17"/>
    </row>
    <row r="6" spans="1:16" ht="10.5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  <c r="O6" s="17"/>
    </row>
    <row r="7" spans="1:16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6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57</v>
      </c>
    </row>
    <row r="9" spans="1:16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6" ht="10.5">
      <c r="A10" s="34"/>
      <c r="B10" s="41" t="s">
        <v>199</v>
      </c>
      <c r="C10" s="26"/>
      <c r="D10" s="38">
        <v>0</v>
      </c>
      <c r="E10" s="118">
        <v>0</v>
      </c>
      <c r="F10" s="118">
        <v>0</v>
      </c>
      <c r="G10" s="26"/>
      <c r="H10" s="118">
        <v>0</v>
      </c>
      <c r="I10" s="118">
        <v>0</v>
      </c>
      <c r="J10" s="118">
        <v>0</v>
      </c>
      <c r="K10" s="26"/>
      <c r="L10" s="118">
        <v>0</v>
      </c>
      <c r="M10" s="39"/>
    </row>
    <row r="11" spans="1:16" ht="10.5">
      <c r="A11" s="25">
        <v>1</v>
      </c>
      <c r="B11" s="42" t="s">
        <v>70</v>
      </c>
      <c r="D11" s="22"/>
      <c r="E11" s="22"/>
      <c r="F11" s="22">
        <v>0</v>
      </c>
      <c r="G11" s="26"/>
      <c r="H11" s="22"/>
      <c r="I11" s="22">
        <v>0</v>
      </c>
      <c r="J11" s="22">
        <v>0</v>
      </c>
      <c r="K11" s="26"/>
      <c r="L11" s="22">
        <v>0</v>
      </c>
      <c r="M11" s="22"/>
      <c r="N11" s="84" t="s">
        <v>450</v>
      </c>
    </row>
    <row r="12" spans="1:16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>
        <v>0</v>
      </c>
      <c r="J12" s="20">
        <v>0</v>
      </c>
      <c r="K12" s="26"/>
      <c r="L12" s="20">
        <v>0</v>
      </c>
      <c r="M12" s="20"/>
      <c r="N12" s="84" t="s">
        <v>450</v>
      </c>
    </row>
    <row r="13" spans="1:16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6" ht="10.5">
      <c r="A14" s="34"/>
      <c r="B14" s="41" t="s">
        <v>58</v>
      </c>
      <c r="C14" s="26"/>
      <c r="D14" s="38">
        <v>0</v>
      </c>
      <c r="E14" s="38">
        <v>0</v>
      </c>
      <c r="F14" s="38">
        <v>0</v>
      </c>
      <c r="G14" s="26"/>
      <c r="H14" s="38">
        <v>17822576328</v>
      </c>
      <c r="I14" s="38">
        <v>-17822576328</v>
      </c>
      <c r="J14" s="38">
        <v>0</v>
      </c>
      <c r="K14" s="26"/>
      <c r="L14" s="38">
        <v>0</v>
      </c>
      <c r="M14" s="38"/>
    </row>
    <row r="15" spans="1:16" ht="10.5">
      <c r="A15" s="25">
        <v>1</v>
      </c>
      <c r="B15" s="42" t="s">
        <v>59</v>
      </c>
      <c r="C15" s="26"/>
      <c r="D15" s="22">
        <v>0</v>
      </c>
      <c r="E15" s="22">
        <v>0</v>
      </c>
      <c r="F15" s="22">
        <v>0</v>
      </c>
      <c r="G15" s="26"/>
      <c r="H15" s="22">
        <v>12567774767</v>
      </c>
      <c r="I15" s="22">
        <v>-12567774767</v>
      </c>
      <c r="J15" s="22">
        <v>0</v>
      </c>
      <c r="K15" s="26"/>
      <c r="L15" s="22">
        <v>0</v>
      </c>
      <c r="M15" s="22"/>
      <c r="N15" s="84" t="s">
        <v>450</v>
      </c>
      <c r="O15" s="291"/>
    </row>
    <row r="16" spans="1:16" ht="10.5">
      <c r="A16" s="129">
        <v>2</v>
      </c>
      <c r="B16" s="43" t="s">
        <v>60</v>
      </c>
      <c r="C16" s="26"/>
      <c r="D16" s="20">
        <v>0</v>
      </c>
      <c r="E16" s="20">
        <v>0</v>
      </c>
      <c r="F16" s="20">
        <v>0</v>
      </c>
      <c r="G16" s="26"/>
      <c r="H16" s="20">
        <v>5254801561</v>
      </c>
      <c r="I16" s="20">
        <v>-5254801561</v>
      </c>
      <c r="J16" s="20">
        <v>0</v>
      </c>
      <c r="K16" s="26"/>
      <c r="L16" s="20">
        <v>0</v>
      </c>
      <c r="M16" s="20"/>
      <c r="N16" s="84" t="s">
        <v>450</v>
      </c>
      <c r="O16" s="291"/>
    </row>
    <row r="17" spans="1:15" ht="10.5">
      <c r="A17" s="25">
        <v>3</v>
      </c>
      <c r="B17" s="42" t="s">
        <v>421</v>
      </c>
      <c r="C17" s="26"/>
      <c r="D17" s="22"/>
      <c r="E17" s="22"/>
      <c r="F17" s="22">
        <v>0</v>
      </c>
      <c r="G17" s="26"/>
      <c r="H17" s="22"/>
      <c r="I17" s="22"/>
      <c r="J17" s="22">
        <v>0</v>
      </c>
      <c r="K17" s="26"/>
      <c r="L17" s="22"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/>
      <c r="E18" s="20"/>
      <c r="F18" s="20">
        <v>0</v>
      </c>
      <c r="G18" s="26"/>
      <c r="H18" s="20"/>
      <c r="I18" s="20"/>
      <c r="J18" s="20">
        <v>0</v>
      </c>
      <c r="K18" s="26"/>
      <c r="L18" s="20">
        <v>0</v>
      </c>
      <c r="M18" s="20"/>
      <c r="N18" s="84" t="s">
        <v>450</v>
      </c>
    </row>
    <row r="19" spans="1:15" ht="10.5">
      <c r="A19" s="25">
        <v>5</v>
      </c>
      <c r="B19" s="42" t="s">
        <v>12</v>
      </c>
      <c r="C19" s="26"/>
      <c r="D19" s="22"/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/>
      <c r="E21" s="22">
        <v>0</v>
      </c>
      <c r="F21" s="22">
        <v>0</v>
      </c>
      <c r="G21" s="26"/>
      <c r="H21" s="22"/>
      <c r="I21" s="22"/>
      <c r="J21" s="22">
        <v>0</v>
      </c>
      <c r="K21" s="26"/>
      <c r="L21" s="22">
        <v>0</v>
      </c>
      <c r="M21" s="22"/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1260220</v>
      </c>
      <c r="E23" s="38">
        <v>0</v>
      </c>
      <c r="F23" s="38">
        <v>1260220</v>
      </c>
      <c r="G23" s="26"/>
      <c r="H23" s="38">
        <v>5582356.9500000002</v>
      </c>
      <c r="I23" s="38">
        <v>0</v>
      </c>
      <c r="J23" s="38">
        <v>5582356.9500000002</v>
      </c>
      <c r="K23" s="26"/>
      <c r="L23" s="38">
        <v>-4322136.95</v>
      </c>
      <c r="M23" s="38"/>
    </row>
    <row r="24" spans="1:15" ht="10.5">
      <c r="A24" s="129">
        <v>9</v>
      </c>
      <c r="B24" s="43" t="s">
        <v>11</v>
      </c>
      <c r="D24" s="20">
        <v>622620</v>
      </c>
      <c r="E24" s="20"/>
      <c r="F24" s="20">
        <v>622620</v>
      </c>
      <c r="G24" s="26"/>
      <c r="H24" s="20">
        <v>2944756.95</v>
      </c>
      <c r="I24" s="20"/>
      <c r="J24" s="20">
        <v>2944756.95</v>
      </c>
      <c r="K24" s="26"/>
      <c r="L24" s="20">
        <v>-2322136.9500000002</v>
      </c>
      <c r="M24" s="20" t="s">
        <v>49</v>
      </c>
      <c r="N24" s="84" t="s">
        <v>450</v>
      </c>
    </row>
    <row r="25" spans="1:15" ht="10.5">
      <c r="A25" s="25">
        <v>10</v>
      </c>
      <c r="B25" s="42" t="s">
        <v>67</v>
      </c>
      <c r="D25" s="22"/>
      <c r="E25" s="22"/>
      <c r="F25" s="22">
        <v>0</v>
      </c>
      <c r="G25" s="26"/>
      <c r="H25" s="22">
        <v>2000000</v>
      </c>
      <c r="I25" s="22"/>
      <c r="J25" s="22">
        <v>2000000</v>
      </c>
      <c r="K25" s="26"/>
      <c r="L25" s="22">
        <v>-2000000</v>
      </c>
      <c r="M25" s="22" t="s">
        <v>49</v>
      </c>
      <c r="N25" s="84" t="s">
        <v>450</v>
      </c>
    </row>
    <row r="26" spans="1:15" ht="10.5">
      <c r="A26" s="129">
        <v>11</v>
      </c>
      <c r="B26" s="43" t="s">
        <v>77</v>
      </c>
      <c r="D26" s="20"/>
      <c r="E26" s="20"/>
      <c r="F26" s="20">
        <v>0</v>
      </c>
      <c r="G26" s="26"/>
      <c r="H26" s="20"/>
      <c r="I26" s="20"/>
      <c r="J26" s="20">
        <v>0</v>
      </c>
      <c r="K26" s="26"/>
      <c r="L26" s="20">
        <v>0</v>
      </c>
      <c r="M26" s="20"/>
      <c r="N26" s="84" t="s">
        <v>450</v>
      </c>
    </row>
    <row r="27" spans="1:15" ht="10.5">
      <c r="A27" s="25">
        <v>12</v>
      </c>
      <c r="B27" s="42" t="s">
        <v>74</v>
      </c>
      <c r="D27" s="22">
        <v>637600</v>
      </c>
      <c r="E27" s="22"/>
      <c r="F27" s="22">
        <v>637600</v>
      </c>
      <c r="G27" s="26"/>
      <c r="H27" s="22">
        <v>637600</v>
      </c>
      <c r="I27" s="22"/>
      <c r="J27" s="22">
        <v>637600</v>
      </c>
      <c r="K27" s="26"/>
      <c r="L27" s="22">
        <v>0</v>
      </c>
      <c r="M27" s="22"/>
      <c r="N27" s="84" t="s">
        <v>450</v>
      </c>
    </row>
    <row r="28" spans="1:15" ht="10.5">
      <c r="A28" s="129">
        <v>13</v>
      </c>
      <c r="B28" s="43" t="s">
        <v>75</v>
      </c>
      <c r="D28" s="20"/>
      <c r="E28" s="20"/>
      <c r="F28" s="20">
        <v>0</v>
      </c>
      <c r="G28" s="26"/>
      <c r="H28" s="20"/>
      <c r="I28" s="20">
        <v>0</v>
      </c>
      <c r="J28" s="20">
        <v>0</v>
      </c>
      <c r="K28" s="26"/>
      <c r="L28" s="20">
        <v>0</v>
      </c>
      <c r="M28" s="20"/>
      <c r="N28" s="84" t="s">
        <v>450</v>
      </c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E30" s="20"/>
      <c r="F30" s="20">
        <v>0</v>
      </c>
      <c r="G30" s="20"/>
      <c r="H30" s="20"/>
      <c r="I30" s="20"/>
      <c r="J30" s="20">
        <v>0</v>
      </c>
      <c r="K30" s="20"/>
      <c r="L30" s="20">
        <v>0</v>
      </c>
      <c r="M30" s="20"/>
      <c r="N30" s="84"/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/>
      <c r="E32" s="20"/>
      <c r="F32" s="20">
        <v>0</v>
      </c>
      <c r="G32" s="26"/>
      <c r="H32" s="20"/>
      <c r="I32" s="20"/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0</v>
      </c>
      <c r="E38" s="38">
        <v>0</v>
      </c>
      <c r="F38" s="38">
        <v>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/>
      <c r="E40" s="22"/>
      <c r="F40" s="22">
        <v>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1260220</v>
      </c>
      <c r="E41" s="32">
        <v>0</v>
      </c>
      <c r="F41" s="32">
        <v>1260220</v>
      </c>
      <c r="G41" s="26"/>
      <c r="H41" s="32">
        <v>17828158684.950001</v>
      </c>
      <c r="I41" s="32">
        <v>-17822576328</v>
      </c>
      <c r="J41" s="32">
        <v>5582356.9500000002</v>
      </c>
      <c r="K41" s="26"/>
      <c r="L41" s="32">
        <v>-4322136.95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170" priority="8" operator="containsText" text="ERROR">
      <formula>NOT(ISERROR(SEARCH("ERROR",N37)))</formula>
    </cfRule>
  </conditionalFormatting>
  <conditionalFormatting sqref="N34:N35">
    <cfRule type="containsText" dxfId="169" priority="7" operator="containsText" text="ERROR">
      <formula>NOT(ISERROR(SEARCH("ERROR",N34)))</formula>
    </cfRule>
  </conditionalFormatting>
  <conditionalFormatting sqref="N24:N32">
    <cfRule type="containsText" dxfId="168" priority="6" operator="containsText" text="ERROR">
      <formula>NOT(ISERROR(SEARCH("ERROR",N24)))</formula>
    </cfRule>
  </conditionalFormatting>
  <conditionalFormatting sqref="N15:N22">
    <cfRule type="containsText" dxfId="167" priority="5" operator="containsText" text="ERROR">
      <formula>NOT(ISERROR(SEARCH("ERROR",N15)))</formula>
    </cfRule>
  </conditionalFormatting>
  <conditionalFormatting sqref="N11">
    <cfRule type="containsText" dxfId="166" priority="4" operator="containsText" text="ERROR">
      <formula>NOT(ISERROR(SEARCH("ERROR",N11)))</formula>
    </cfRule>
  </conditionalFormatting>
  <conditionalFormatting sqref="N12">
    <cfRule type="containsText" dxfId="165" priority="3" operator="containsText" text="ERROR">
      <formula>NOT(ISERROR(SEARCH("ERROR",N12)))</formula>
    </cfRule>
  </conditionalFormatting>
  <conditionalFormatting sqref="O15">
    <cfRule type="containsText" dxfId="164" priority="2" operator="containsText" text="ERROR">
      <formula>NOT(ISERROR(SEARCH("ERROR",O15)))</formula>
    </cfRule>
  </conditionalFormatting>
  <conditionalFormatting sqref="O16">
    <cfRule type="containsText" dxfId="163" priority="1" operator="containsText" text="ERROR">
      <formula>NOT(ISERROR(SEARCH("ERROR",O16)))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3">
    <tabColor rgb="FF92D050"/>
  </sheetPr>
  <dimension ref="A1:P43"/>
  <sheetViews>
    <sheetView showGridLines="0" zoomScale="80" zoomScaleNormal="80" workbookViewId="0">
      <selection activeCell="O76" sqref="O1:O76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2.1796875" style="14" customWidth="1"/>
    <col min="4" max="4" width="21.26953125" style="14" customWidth="1"/>
    <col min="5" max="6" width="14.72656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38.81640625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6" ht="11" thickBot="1">
      <c r="A1" s="1"/>
      <c r="B1" s="1"/>
    </row>
    <row r="2" spans="1:16" ht="11" thickTop="1">
      <c r="B2" s="49" t="s">
        <v>55</v>
      </c>
      <c r="C2" s="50"/>
      <c r="D2" s="51" t="s">
        <v>382</v>
      </c>
      <c r="E2" s="125"/>
    </row>
    <row r="3" spans="1:16" ht="10.5">
      <c r="B3" s="52" t="s">
        <v>25</v>
      </c>
      <c r="C3" s="48"/>
      <c r="D3" s="53"/>
      <c r="E3" s="125"/>
    </row>
    <row r="4" spans="1:16" ht="11" thickBot="1">
      <c r="A4" s="1"/>
      <c r="B4" s="54" t="s">
        <v>27</v>
      </c>
      <c r="C4" s="55"/>
      <c r="D4" s="56"/>
      <c r="E4" s="125"/>
    </row>
    <row r="5" spans="1:16" ht="11" thickTop="1">
      <c r="A5" s="1"/>
      <c r="B5" s="1"/>
      <c r="C5" s="125"/>
      <c r="D5" s="125"/>
      <c r="E5" s="125"/>
      <c r="F5" s="125"/>
      <c r="H5" s="14" t="s">
        <v>417</v>
      </c>
      <c r="I5" s="14">
        <v>4895</v>
      </c>
      <c r="J5" s="14" t="s">
        <v>435</v>
      </c>
      <c r="O5" s="17"/>
    </row>
    <row r="6" spans="1:16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  <c r="O6" s="17"/>
    </row>
    <row r="7" spans="1:16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  <c r="O7" s="17"/>
    </row>
    <row r="8" spans="1:16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  <c r="O8" s="17"/>
    </row>
    <row r="9" spans="1:16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  <c r="O9" s="17"/>
    </row>
    <row r="10" spans="1:16" ht="10.5">
      <c r="A10" s="34"/>
      <c r="B10" s="41" t="s">
        <v>199</v>
      </c>
      <c r="C10" s="26"/>
      <c r="D10" s="38">
        <v>528</v>
      </c>
      <c r="E10" s="38">
        <v>0</v>
      </c>
      <c r="F10" s="38">
        <v>528</v>
      </c>
      <c r="G10" s="26"/>
      <c r="H10" s="38">
        <v>0</v>
      </c>
      <c r="I10" s="38">
        <v>0</v>
      </c>
      <c r="J10" s="38">
        <v>0</v>
      </c>
      <c r="K10" s="26"/>
      <c r="L10" s="38">
        <v>528</v>
      </c>
      <c r="M10" s="39"/>
      <c r="N10" s="264"/>
      <c r="O10" s="17"/>
    </row>
    <row r="11" spans="1:16" ht="10.5">
      <c r="A11" s="25">
        <v>1</v>
      </c>
      <c r="B11" s="42" t="s">
        <v>70</v>
      </c>
      <c r="D11" s="22">
        <v>528</v>
      </c>
      <c r="E11" s="22"/>
      <c r="F11" s="22">
        <v>528</v>
      </c>
      <c r="G11" s="26"/>
      <c r="H11" s="22"/>
      <c r="I11" s="22"/>
      <c r="J11" s="22">
        <v>0</v>
      </c>
      <c r="K11" s="26"/>
      <c r="L11" s="22">
        <v>528</v>
      </c>
      <c r="M11" s="22" t="s">
        <v>46</v>
      </c>
      <c r="N11" s="84" t="s">
        <v>450</v>
      </c>
      <c r="O11" s="17"/>
    </row>
    <row r="12" spans="1:16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/>
      <c r="J12" s="20">
        <v>0</v>
      </c>
      <c r="K12" s="26"/>
      <c r="L12" s="20">
        <v>0</v>
      </c>
      <c r="M12" s="20"/>
      <c r="N12" s="84" t="s">
        <v>450</v>
      </c>
      <c r="O12" s="17"/>
    </row>
    <row r="13" spans="1:16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  <c r="O13" s="17"/>
    </row>
    <row r="14" spans="1:16" ht="10.5">
      <c r="A14" s="34"/>
      <c r="B14" s="41" t="s">
        <v>58</v>
      </c>
      <c r="C14" s="26"/>
      <c r="D14" s="38">
        <v>101343032.84</v>
      </c>
      <c r="E14" s="38">
        <v>0</v>
      </c>
      <c r="F14" s="38">
        <v>101343032.84</v>
      </c>
      <c r="G14" s="26"/>
      <c r="H14" s="38">
        <v>76144206.840000004</v>
      </c>
      <c r="I14" s="38">
        <v>23698826</v>
      </c>
      <c r="J14" s="38">
        <v>99843032.840000004</v>
      </c>
      <c r="K14" s="26"/>
      <c r="L14" s="38">
        <v>1500000</v>
      </c>
      <c r="M14" s="38"/>
      <c r="O14" s="17"/>
    </row>
    <row r="15" spans="1:16" ht="10.5">
      <c r="A15" s="25">
        <v>1</v>
      </c>
      <c r="B15" s="42" t="s">
        <v>59</v>
      </c>
      <c r="C15" s="26"/>
      <c r="D15" s="22">
        <v>70750624</v>
      </c>
      <c r="E15" s="22"/>
      <c r="F15" s="22">
        <v>70750624</v>
      </c>
      <c r="G15" s="26"/>
      <c r="H15" s="22">
        <v>70750624</v>
      </c>
      <c r="I15" s="22"/>
      <c r="J15" s="22">
        <v>70750624</v>
      </c>
      <c r="K15" s="26"/>
      <c r="L15" s="22">
        <v>0</v>
      </c>
      <c r="M15" s="22"/>
      <c r="N15" s="84" t="s">
        <v>450</v>
      </c>
    </row>
    <row r="16" spans="1:16" ht="10.5">
      <c r="A16" s="129">
        <v>2</v>
      </c>
      <c r="B16" s="43" t="s">
        <v>60</v>
      </c>
      <c r="C16" s="26"/>
      <c r="D16" s="20">
        <v>700000</v>
      </c>
      <c r="E16" s="20"/>
      <c r="F16" s="20">
        <v>700000</v>
      </c>
      <c r="G16" s="26"/>
      <c r="H16" s="20">
        <v>700000</v>
      </c>
      <c r="I16" s="20"/>
      <c r="J16" s="20">
        <v>700000</v>
      </c>
      <c r="K16" s="26"/>
      <c r="L16" s="20">
        <v>0</v>
      </c>
      <c r="M16" s="20"/>
      <c r="N16" s="84" t="s">
        <v>450</v>
      </c>
    </row>
    <row r="17" spans="1:15" ht="10.5">
      <c r="A17" s="25">
        <v>3</v>
      </c>
      <c r="B17" s="42" t="s">
        <v>421</v>
      </c>
      <c r="C17" s="26"/>
      <c r="D17" s="22">
        <v>23698826</v>
      </c>
      <c r="E17" s="22"/>
      <c r="F17" s="22">
        <v>23698826</v>
      </c>
      <c r="G17" s="26"/>
      <c r="H17" s="22"/>
      <c r="I17" s="22">
        <v>23698826</v>
      </c>
      <c r="J17" s="22">
        <v>23698826</v>
      </c>
      <c r="K17" s="26"/>
      <c r="L17" s="22"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>
        <v>4693582.84</v>
      </c>
      <c r="E18" s="20"/>
      <c r="F18" s="20">
        <v>4693582.84</v>
      </c>
      <c r="G18" s="26"/>
      <c r="H18" s="20">
        <v>4693582.84</v>
      </c>
      <c r="I18" s="20"/>
      <c r="J18" s="20">
        <v>4693582.84</v>
      </c>
      <c r="K18" s="26"/>
      <c r="L18" s="20">
        <v>0</v>
      </c>
      <c r="M18" s="20"/>
      <c r="N18" s="84" t="s">
        <v>450</v>
      </c>
    </row>
    <row r="19" spans="1:15" ht="10.5">
      <c r="A19" s="25">
        <v>5</v>
      </c>
      <c r="B19" s="42" t="s">
        <v>12</v>
      </c>
      <c r="C19" s="26"/>
      <c r="D19" s="22">
        <v>1500000</v>
      </c>
      <c r="E19" s="22"/>
      <c r="F19" s="22">
        <v>1500000</v>
      </c>
      <c r="G19" s="26"/>
      <c r="H19" s="22"/>
      <c r="I19" s="22"/>
      <c r="J19" s="22">
        <v>0</v>
      </c>
      <c r="K19" s="26"/>
      <c r="L19" s="22">
        <v>1500000</v>
      </c>
      <c r="M19" s="22" t="s">
        <v>49</v>
      </c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 t="s">
        <v>450</v>
      </c>
      <c r="O20" s="275"/>
    </row>
    <row r="21" spans="1:15" ht="10.5">
      <c r="A21" s="25">
        <v>7</v>
      </c>
      <c r="B21" s="42" t="s">
        <v>72</v>
      </c>
      <c r="C21" s="26"/>
      <c r="D21" s="22"/>
      <c r="E21" s="22"/>
      <c r="F21" s="22">
        <v>0</v>
      </c>
      <c r="G21" s="26"/>
      <c r="H21" s="22"/>
      <c r="I21" s="22"/>
      <c r="J21" s="22">
        <v>0</v>
      </c>
      <c r="K21" s="26"/>
      <c r="L21" s="22">
        <v>0</v>
      </c>
      <c r="M21" s="22"/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628554473.03344691</v>
      </c>
      <c r="E23" s="38">
        <v>0</v>
      </c>
      <c r="F23" s="38">
        <v>628554473.03344691</v>
      </c>
      <c r="G23" s="26"/>
      <c r="H23" s="38">
        <v>47531100</v>
      </c>
      <c r="I23" s="38">
        <v>21327788</v>
      </c>
      <c r="J23" s="38">
        <v>68858888</v>
      </c>
      <c r="K23" s="26"/>
      <c r="L23" s="38">
        <v>559695585.03344691</v>
      </c>
      <c r="M23" s="38"/>
    </row>
    <row r="24" spans="1:15" ht="10.5">
      <c r="A24" s="129">
        <v>9</v>
      </c>
      <c r="B24" s="43" t="s">
        <v>11</v>
      </c>
      <c r="D24" s="20">
        <v>65613851.833347186</v>
      </c>
      <c r="E24" s="20"/>
      <c r="F24" s="20">
        <v>65613851.833347186</v>
      </c>
      <c r="G24" s="26"/>
      <c r="H24" s="20">
        <v>3120000</v>
      </c>
      <c r="I24" s="20"/>
      <c r="J24" s="20">
        <v>3120000</v>
      </c>
      <c r="K24" s="26"/>
      <c r="L24" s="20">
        <v>62493851.833347186</v>
      </c>
      <c r="M24" s="20" t="s">
        <v>46</v>
      </c>
      <c r="N24" s="84" t="s">
        <v>450</v>
      </c>
    </row>
    <row r="25" spans="1:15" ht="10.5">
      <c r="A25" s="25">
        <v>10</v>
      </c>
      <c r="B25" s="42" t="s">
        <v>67</v>
      </c>
      <c r="D25" s="22"/>
      <c r="E25" s="22"/>
      <c r="F25" s="22">
        <v>0</v>
      </c>
      <c r="G25" s="26"/>
      <c r="H25" s="22">
        <v>4000000</v>
      </c>
      <c r="I25" s="22"/>
      <c r="J25" s="22">
        <v>4000000</v>
      </c>
      <c r="K25" s="26"/>
      <c r="L25" s="22">
        <v>-4000000</v>
      </c>
      <c r="M25" s="22" t="s">
        <v>49</v>
      </c>
      <c r="N25" s="84" t="s">
        <v>450</v>
      </c>
    </row>
    <row r="26" spans="1:15" ht="10.5">
      <c r="A26" s="129">
        <v>11</v>
      </c>
      <c r="B26" s="43" t="s">
        <v>77</v>
      </c>
      <c r="D26" s="20">
        <v>477891733.20009971</v>
      </c>
      <c r="E26" s="20"/>
      <c r="F26" s="20">
        <v>477891733.20009971</v>
      </c>
      <c r="G26" s="26"/>
      <c r="H26" s="20">
        <v>27936000</v>
      </c>
      <c r="I26" s="20"/>
      <c r="J26" s="20">
        <v>27936000</v>
      </c>
      <c r="K26" s="26"/>
      <c r="L26" s="20">
        <v>449955733.20009971</v>
      </c>
      <c r="M26" s="20" t="s">
        <v>46</v>
      </c>
      <c r="N26" s="84" t="s">
        <v>450</v>
      </c>
      <c r="O26" s="292"/>
    </row>
    <row r="27" spans="1:15" ht="10.5">
      <c r="A27" s="25">
        <v>12</v>
      </c>
      <c r="B27" s="42" t="s">
        <v>74</v>
      </c>
      <c r="D27" s="22">
        <v>27303388</v>
      </c>
      <c r="E27" s="22">
        <v>0</v>
      </c>
      <c r="F27" s="22">
        <v>27303388</v>
      </c>
      <c r="G27" s="26"/>
      <c r="H27" s="22">
        <v>5975600</v>
      </c>
      <c r="I27" s="22">
        <v>21327788</v>
      </c>
      <c r="J27" s="22">
        <v>27303388</v>
      </c>
      <c r="K27" s="26"/>
      <c r="L27" s="22">
        <v>0</v>
      </c>
      <c r="M27" s="22"/>
      <c r="N27" s="84" t="s">
        <v>450</v>
      </c>
    </row>
    <row r="28" spans="1:15" ht="10.5">
      <c r="A28" s="129">
        <v>13</v>
      </c>
      <c r="B28" s="43" t="s">
        <v>75</v>
      </c>
      <c r="D28" s="20">
        <v>57745500</v>
      </c>
      <c r="E28" s="20"/>
      <c r="F28" s="20">
        <v>57745500</v>
      </c>
      <c r="G28" s="26"/>
      <c r="H28" s="20">
        <v>2000</v>
      </c>
      <c r="I28" s="20"/>
      <c r="J28" s="20">
        <v>2000</v>
      </c>
      <c r="K28" s="26"/>
      <c r="L28" s="20">
        <v>57743500</v>
      </c>
      <c r="M28" s="20" t="s">
        <v>46</v>
      </c>
      <c r="N28" s="84" t="s">
        <v>450</v>
      </c>
      <c r="O28" s="292"/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E30" s="20"/>
      <c r="F30" s="20">
        <v>0</v>
      </c>
      <c r="G30" s="20"/>
      <c r="H30" s="20">
        <v>6497500</v>
      </c>
      <c r="I30" s="20"/>
      <c r="J30" s="20">
        <v>6497500</v>
      </c>
      <c r="K30" s="20"/>
      <c r="L30" s="20">
        <v>-6497500</v>
      </c>
      <c r="M30" s="20" t="s">
        <v>45</v>
      </c>
      <c r="N30" s="84"/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/>
      <c r="E32" s="20">
        <v>0</v>
      </c>
      <c r="F32" s="20">
        <v>0</v>
      </c>
      <c r="G32" s="26"/>
      <c r="H32" s="20"/>
      <c r="I32" s="20"/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0</v>
      </c>
      <c r="E38" s="38">
        <v>0</v>
      </c>
      <c r="F38" s="38">
        <v>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/>
      <c r="E40" s="22"/>
      <c r="F40" s="22">
        <v>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729897505.87344694</v>
      </c>
      <c r="E41" s="32">
        <v>0</v>
      </c>
      <c r="F41" s="32">
        <v>729897505.87344694</v>
      </c>
      <c r="G41" s="26"/>
      <c r="H41" s="32">
        <v>123675306.84</v>
      </c>
      <c r="I41" s="32">
        <v>45026614</v>
      </c>
      <c r="J41" s="32">
        <v>168701920.84</v>
      </c>
      <c r="K41" s="26"/>
      <c r="L41" s="32">
        <v>561195585.03344691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162" priority="6" operator="containsText" text="ERROR">
      <formula>NOT(ISERROR(SEARCH("ERROR",N37)))</formula>
    </cfRule>
  </conditionalFormatting>
  <conditionalFormatting sqref="N34:N35">
    <cfRule type="containsText" dxfId="161" priority="5" operator="containsText" text="ERROR">
      <formula>NOT(ISERROR(SEARCH("ERROR",N34)))</formula>
    </cfRule>
  </conditionalFormatting>
  <conditionalFormatting sqref="N24:N32">
    <cfRule type="containsText" dxfId="160" priority="4" operator="containsText" text="ERROR">
      <formula>NOT(ISERROR(SEARCH("ERROR",N24)))</formula>
    </cfRule>
  </conditionalFormatting>
  <conditionalFormatting sqref="N15:N22">
    <cfRule type="containsText" dxfId="159" priority="3" operator="containsText" text="ERROR">
      <formula>NOT(ISERROR(SEARCH("ERROR",N15)))</formula>
    </cfRule>
  </conditionalFormatting>
  <conditionalFormatting sqref="N11">
    <cfRule type="containsText" dxfId="158" priority="2" operator="containsText" text="ERROR">
      <formula>NOT(ISERROR(SEARCH("ERROR",N11)))</formula>
    </cfRule>
  </conditionalFormatting>
  <conditionalFormatting sqref="N12">
    <cfRule type="containsText" dxfId="157" priority="1" operator="containsText" text="ERROR">
      <formula>NOT(ISERROR(SEARCH("ERROR",N12)))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4">
    <tabColor rgb="FF92D050"/>
  </sheetPr>
  <dimension ref="A1:O43"/>
  <sheetViews>
    <sheetView showGridLines="0" zoomScale="80" zoomScaleNormal="80" workbookViewId="0">
      <selection activeCell="B76" sqref="B76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" style="14" customWidth="1"/>
    <col min="4" max="4" width="24.7265625" style="14" customWidth="1"/>
    <col min="5" max="6" width="14.72656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35.453125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51" t="s">
        <v>383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71</v>
      </c>
      <c r="C10" s="26"/>
      <c r="D10" s="38">
        <v>0</v>
      </c>
      <c r="E10" s="38">
        <v>0</v>
      </c>
      <c r="F10" s="38">
        <v>0</v>
      </c>
      <c r="G10" s="26"/>
      <c r="H10" s="38">
        <v>0</v>
      </c>
      <c r="I10" s="38">
        <v>0</v>
      </c>
      <c r="J10" s="38">
        <v>0</v>
      </c>
      <c r="K10" s="26"/>
      <c r="L10" s="38">
        <v>0</v>
      </c>
      <c r="M10" s="39"/>
    </row>
    <row r="11" spans="1:14" ht="10.5">
      <c r="A11" s="25">
        <v>1</v>
      </c>
      <c r="B11" s="42" t="s">
        <v>70</v>
      </c>
      <c r="D11" s="22"/>
      <c r="E11" s="22"/>
      <c r="F11" s="22">
        <v>0</v>
      </c>
      <c r="G11" s="26"/>
      <c r="H11" s="22"/>
      <c r="I11" s="22"/>
      <c r="J11" s="22">
        <v>0</v>
      </c>
      <c r="K11" s="26"/>
      <c r="L11" s="22">
        <v>0</v>
      </c>
      <c r="M11" s="22"/>
      <c r="N11" s="84" t="s">
        <v>450</v>
      </c>
    </row>
    <row r="12" spans="1:14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/>
      <c r="J12" s="20">
        <v>0</v>
      </c>
      <c r="K12" s="26"/>
      <c r="L12" s="20">
        <v>0</v>
      </c>
      <c r="M12" s="20"/>
      <c r="N12" s="84" t="s">
        <v>450</v>
      </c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106696320</v>
      </c>
      <c r="E14" s="38">
        <v>-62581021</v>
      </c>
      <c r="F14" s="38">
        <v>44115299</v>
      </c>
      <c r="G14" s="26"/>
      <c r="H14" s="38">
        <v>324354984</v>
      </c>
      <c r="I14" s="38">
        <v>0</v>
      </c>
      <c r="J14" s="38">
        <v>324354984</v>
      </c>
      <c r="K14" s="26"/>
      <c r="L14" s="38">
        <v>-280239685</v>
      </c>
      <c r="M14" s="38"/>
    </row>
    <row r="15" spans="1:14" ht="10.5">
      <c r="A15" s="25">
        <v>1</v>
      </c>
      <c r="B15" s="42" t="s">
        <v>59</v>
      </c>
      <c r="C15" s="26"/>
      <c r="D15" s="22">
        <v>58949296</v>
      </c>
      <c r="E15" s="22">
        <v>-47855262</v>
      </c>
      <c r="F15" s="22">
        <v>11094034</v>
      </c>
      <c r="G15" s="26"/>
      <c r="H15" s="22">
        <v>11094034</v>
      </c>
      <c r="I15" s="22"/>
      <c r="J15" s="22">
        <v>11094034</v>
      </c>
      <c r="K15" s="26"/>
      <c r="L15" s="22">
        <v>0</v>
      </c>
      <c r="M15" s="22"/>
      <c r="N15" s="84" t="s">
        <v>450</v>
      </c>
    </row>
    <row r="16" spans="1:14" ht="10.5">
      <c r="A16" s="129">
        <v>2</v>
      </c>
      <c r="B16" s="43" t="s">
        <v>60</v>
      </c>
      <c r="C16" s="26"/>
      <c r="D16" s="20">
        <v>47747024</v>
      </c>
      <c r="E16" s="20">
        <v>-14725759</v>
      </c>
      <c r="F16" s="20">
        <v>33021265</v>
      </c>
      <c r="G16" s="26"/>
      <c r="H16" s="20">
        <v>33021265</v>
      </c>
      <c r="I16" s="20"/>
      <c r="J16" s="20">
        <v>33021265</v>
      </c>
      <c r="K16" s="26"/>
      <c r="L16" s="20">
        <v>0</v>
      </c>
      <c r="M16" s="20"/>
      <c r="N16" s="84" t="s">
        <v>450</v>
      </c>
    </row>
    <row r="17" spans="1:15" ht="10.5">
      <c r="A17" s="25">
        <v>3</v>
      </c>
      <c r="B17" s="42" t="s">
        <v>421</v>
      </c>
      <c r="C17" s="26"/>
      <c r="D17" s="22"/>
      <c r="E17" s="22"/>
      <c r="F17" s="22">
        <v>0</v>
      </c>
      <c r="G17" s="26"/>
      <c r="H17" s="22"/>
      <c r="I17" s="22"/>
      <c r="J17" s="22">
        <v>0</v>
      </c>
      <c r="K17" s="26"/>
      <c r="L17" s="22">
        <v>0</v>
      </c>
      <c r="M17" s="22"/>
      <c r="N17" s="84"/>
    </row>
    <row r="18" spans="1:15" ht="10.5">
      <c r="A18" s="129">
        <v>4</v>
      </c>
      <c r="B18" s="43" t="s">
        <v>61</v>
      </c>
      <c r="C18" s="26"/>
      <c r="D18" s="20"/>
      <c r="E18" s="20"/>
      <c r="F18" s="20">
        <v>0</v>
      </c>
      <c r="G18" s="26"/>
      <c r="H18" s="20">
        <v>280239685</v>
      </c>
      <c r="I18" s="20"/>
      <c r="J18" s="20">
        <v>280239685</v>
      </c>
      <c r="K18" s="26"/>
      <c r="L18" s="20">
        <v>-280239685</v>
      </c>
      <c r="M18" s="20" t="s">
        <v>45</v>
      </c>
      <c r="N18" s="84" t="s">
        <v>450</v>
      </c>
    </row>
    <row r="19" spans="1:15" ht="10.5">
      <c r="A19" s="25">
        <v>5</v>
      </c>
      <c r="B19" s="42" t="s">
        <v>12</v>
      </c>
      <c r="C19" s="26"/>
      <c r="D19" s="22"/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5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5" ht="10.5">
      <c r="A21" s="25">
        <v>7</v>
      </c>
      <c r="B21" s="42" t="s">
        <v>72</v>
      </c>
      <c r="C21" s="26"/>
      <c r="D21" s="22"/>
      <c r="E21" s="22"/>
      <c r="F21" s="22">
        <v>0</v>
      </c>
      <c r="G21" s="26"/>
      <c r="H21" s="22"/>
      <c r="I21" s="22"/>
      <c r="J21" s="22">
        <v>0</v>
      </c>
      <c r="K21" s="26"/>
      <c r="L21" s="22">
        <v>0</v>
      </c>
      <c r="M21" s="22"/>
      <c r="N21" s="84" t="s">
        <v>450</v>
      </c>
    </row>
    <row r="22" spans="1:15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5" ht="10.5">
      <c r="A23" s="34"/>
      <c r="B23" s="41" t="s">
        <v>73</v>
      </c>
      <c r="C23" s="26"/>
      <c r="D23" s="38">
        <v>57015800</v>
      </c>
      <c r="E23" s="38">
        <v>524657980</v>
      </c>
      <c r="F23" s="38">
        <v>581673780</v>
      </c>
      <c r="G23" s="26"/>
      <c r="H23" s="38">
        <v>582675780</v>
      </c>
      <c r="I23" s="38">
        <v>0</v>
      </c>
      <c r="J23" s="38">
        <v>582675780</v>
      </c>
      <c r="K23" s="26"/>
      <c r="L23" s="38">
        <v>-1002000</v>
      </c>
      <c r="M23" s="38"/>
    </row>
    <row r="24" spans="1:15" ht="10.5">
      <c r="A24" s="129">
        <v>9</v>
      </c>
      <c r="B24" s="43" t="s">
        <v>11</v>
      </c>
      <c r="D24" s="20"/>
      <c r="E24" s="20">
        <v>22588200</v>
      </c>
      <c r="F24" s="20">
        <v>22588200</v>
      </c>
      <c r="G24" s="26"/>
      <c r="H24" s="20">
        <v>22588200</v>
      </c>
      <c r="I24" s="20"/>
      <c r="J24" s="20">
        <v>22588200</v>
      </c>
      <c r="K24" s="26"/>
      <c r="L24" s="20">
        <v>0</v>
      </c>
      <c r="M24" s="20"/>
      <c r="N24" s="84" t="s">
        <v>450</v>
      </c>
    </row>
    <row r="25" spans="1:15" ht="10.5">
      <c r="A25" s="25">
        <v>10</v>
      </c>
      <c r="B25" s="42" t="s">
        <v>67</v>
      </c>
      <c r="D25" s="22"/>
      <c r="E25" s="22"/>
      <c r="F25" s="22">
        <v>0</v>
      </c>
      <c r="G25" s="26"/>
      <c r="H25" s="22">
        <v>1000000</v>
      </c>
      <c r="I25" s="22"/>
      <c r="J25" s="22">
        <v>1000000</v>
      </c>
      <c r="K25" s="26"/>
      <c r="L25" s="22">
        <v>-1000000</v>
      </c>
      <c r="M25" s="22" t="s">
        <v>49</v>
      </c>
      <c r="N25" s="84" t="s">
        <v>450</v>
      </c>
    </row>
    <row r="26" spans="1:15" ht="10.5">
      <c r="A26" s="129">
        <v>11</v>
      </c>
      <c r="B26" s="43" t="s">
        <v>77</v>
      </c>
      <c r="D26" s="20"/>
      <c r="E26" s="20">
        <v>533851380</v>
      </c>
      <c r="F26" s="20">
        <v>533851380</v>
      </c>
      <c r="G26" s="26"/>
      <c r="H26" s="20">
        <v>533851380</v>
      </c>
      <c r="I26" s="20"/>
      <c r="J26" s="20">
        <v>533851380</v>
      </c>
      <c r="K26" s="26"/>
      <c r="L26" s="20">
        <v>0</v>
      </c>
      <c r="M26" s="20"/>
      <c r="N26" s="84" t="s">
        <v>450</v>
      </c>
    </row>
    <row r="27" spans="1:15" ht="10.5">
      <c r="A27" s="25">
        <v>12</v>
      </c>
      <c r="B27" s="42" t="s">
        <v>74</v>
      </c>
      <c r="D27" s="22">
        <v>57015800</v>
      </c>
      <c r="E27" s="22">
        <v>-42446600</v>
      </c>
      <c r="F27" s="22">
        <v>14569200</v>
      </c>
      <c r="G27" s="26"/>
      <c r="H27" s="22">
        <v>14569200</v>
      </c>
      <c r="I27" s="22"/>
      <c r="J27" s="22">
        <v>14569200</v>
      </c>
      <c r="K27" s="26"/>
      <c r="L27" s="22">
        <v>0</v>
      </c>
      <c r="M27" s="22"/>
      <c r="N27" s="84" t="s">
        <v>450</v>
      </c>
    </row>
    <row r="28" spans="1:15" ht="10.5">
      <c r="A28" s="129">
        <v>13</v>
      </c>
      <c r="B28" s="43" t="s">
        <v>75</v>
      </c>
      <c r="D28" s="20"/>
      <c r="E28" s="20"/>
      <c r="F28" s="20">
        <v>0</v>
      </c>
      <c r="G28" s="26"/>
      <c r="H28" s="20">
        <v>2000</v>
      </c>
      <c r="I28" s="20"/>
      <c r="J28" s="20">
        <v>2000</v>
      </c>
      <c r="K28" s="26"/>
      <c r="L28" s="20">
        <v>-2000</v>
      </c>
      <c r="M28" s="20" t="s">
        <v>49</v>
      </c>
      <c r="N28" s="84" t="s">
        <v>450</v>
      </c>
    </row>
    <row r="29" spans="1:15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5" ht="10.5">
      <c r="A30" s="129">
        <v>15</v>
      </c>
      <c r="B30" s="43" t="s">
        <v>78</v>
      </c>
      <c r="C30" s="43"/>
      <c r="E30" s="20">
        <v>10665000</v>
      </c>
      <c r="F30" s="20">
        <v>10665000</v>
      </c>
      <c r="G30" s="20"/>
      <c r="H30" s="20">
        <v>10665000</v>
      </c>
      <c r="I30" s="20"/>
      <c r="J30" s="20">
        <v>10665000</v>
      </c>
      <c r="K30" s="20"/>
      <c r="L30" s="20">
        <v>0</v>
      </c>
      <c r="M30" s="20"/>
      <c r="N30" s="84"/>
    </row>
    <row r="31" spans="1:15" ht="10.5">
      <c r="A31" s="25">
        <v>16</v>
      </c>
      <c r="B31" s="42" t="s">
        <v>79</v>
      </c>
      <c r="C31" s="42"/>
      <c r="D31" s="22"/>
      <c r="E31" s="22"/>
      <c r="F31" s="22">
        <v>0</v>
      </c>
      <c r="G31" s="22"/>
      <c r="H31" s="22"/>
      <c r="I31" s="22"/>
      <c r="J31" s="22">
        <v>0</v>
      </c>
      <c r="K31" s="22"/>
      <c r="L31" s="22">
        <v>0</v>
      </c>
      <c r="M31" s="22"/>
      <c r="N31" s="84"/>
    </row>
    <row r="32" spans="1:15" ht="10.5">
      <c r="A32" s="129">
        <v>17</v>
      </c>
      <c r="B32" s="43" t="s">
        <v>63</v>
      </c>
      <c r="D32" s="20"/>
      <c r="E32" s="20"/>
      <c r="F32" s="20">
        <v>0</v>
      </c>
      <c r="G32" s="26"/>
      <c r="H32" s="20"/>
      <c r="I32" s="20"/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0</v>
      </c>
      <c r="E38" s="38">
        <v>0</v>
      </c>
      <c r="F38" s="38">
        <v>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/>
      <c r="E40" s="22"/>
      <c r="F40" s="22">
        <v>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163712120</v>
      </c>
      <c r="E41" s="32">
        <v>462076959</v>
      </c>
      <c r="F41" s="32">
        <v>625789079</v>
      </c>
      <c r="G41" s="26"/>
      <c r="H41" s="32">
        <v>907030764</v>
      </c>
      <c r="I41" s="32">
        <v>0</v>
      </c>
      <c r="J41" s="32">
        <v>907030764</v>
      </c>
      <c r="K41" s="26"/>
      <c r="L41" s="32">
        <v>-281241685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156" priority="6" operator="containsText" text="ERROR">
      <formula>NOT(ISERROR(SEARCH("ERROR",N37)))</formula>
    </cfRule>
  </conditionalFormatting>
  <conditionalFormatting sqref="N34:N35">
    <cfRule type="containsText" dxfId="155" priority="5" operator="containsText" text="ERROR">
      <formula>NOT(ISERROR(SEARCH("ERROR",N34)))</formula>
    </cfRule>
  </conditionalFormatting>
  <conditionalFormatting sqref="N24:N32">
    <cfRule type="containsText" dxfId="154" priority="4" operator="containsText" text="ERROR">
      <formula>NOT(ISERROR(SEARCH("ERROR",N24)))</formula>
    </cfRule>
  </conditionalFormatting>
  <conditionalFormatting sqref="N15:N22">
    <cfRule type="containsText" dxfId="153" priority="3" operator="containsText" text="ERROR">
      <formula>NOT(ISERROR(SEARCH("ERROR",N15)))</formula>
    </cfRule>
  </conditionalFormatting>
  <conditionalFormatting sqref="N11">
    <cfRule type="containsText" dxfId="152" priority="2" operator="containsText" text="ERROR">
      <formula>NOT(ISERROR(SEARCH("ERROR",N11)))</formula>
    </cfRule>
  </conditionalFormatting>
  <conditionalFormatting sqref="N12">
    <cfRule type="containsText" dxfId="151" priority="1" operator="containsText" text="ERROR">
      <formula>NOT(ISERROR(SEARCH("ERROR",N12)))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5">
    <tabColor rgb="FF92D050"/>
  </sheetPr>
  <dimension ref="A1:P43"/>
  <sheetViews>
    <sheetView showGridLines="0" zoomScale="80" zoomScaleNormal="80" workbookViewId="0">
      <selection activeCell="A76" sqref="A76"/>
    </sheetView>
  </sheetViews>
  <sheetFormatPr defaultColWidth="11.453125" defaultRowHeight="10"/>
  <cols>
    <col min="1" max="1" width="3.81640625" style="14" customWidth="1"/>
    <col min="2" max="2" width="43.453125" style="14" customWidth="1"/>
    <col min="3" max="3" width="1.7265625" style="14" customWidth="1"/>
    <col min="4" max="4" width="19.81640625" style="14" customWidth="1"/>
    <col min="5" max="6" width="14.7265625" style="14" customWidth="1"/>
    <col min="7" max="7" width="1.7265625" style="14" customWidth="1"/>
    <col min="8" max="10" width="14.7265625" style="14" customWidth="1"/>
    <col min="11" max="11" width="1.7265625" style="14" customWidth="1"/>
    <col min="12" max="12" width="14.7265625" style="14" customWidth="1"/>
    <col min="13" max="13" width="36" style="14" customWidth="1"/>
    <col min="14" max="14" width="11.453125" style="14"/>
    <col min="15" max="15" width="15" style="14" bestFit="1" customWidth="1"/>
    <col min="16" max="16" width="17" style="14" customWidth="1"/>
    <col min="17" max="16384" width="11.453125" style="14"/>
  </cols>
  <sheetData>
    <row r="1" spans="1:14" ht="11" thickBot="1">
      <c r="A1" s="1"/>
      <c r="B1" s="1"/>
    </row>
    <row r="2" spans="1:14" ht="11" thickTop="1">
      <c r="B2" s="49" t="s">
        <v>55</v>
      </c>
      <c r="C2" s="50"/>
      <c r="D2" s="73" t="s">
        <v>384</v>
      </c>
      <c r="E2" s="125"/>
    </row>
    <row r="3" spans="1:14" ht="10.5">
      <c r="B3" s="52" t="s">
        <v>25</v>
      </c>
      <c r="C3" s="48"/>
      <c r="D3" s="53"/>
      <c r="E3" s="125"/>
    </row>
    <row r="4" spans="1:14" ht="11" thickBot="1">
      <c r="A4" s="1"/>
      <c r="B4" s="54" t="s">
        <v>27</v>
      </c>
      <c r="C4" s="55"/>
      <c r="D4" s="56"/>
      <c r="E4" s="125"/>
    </row>
    <row r="5" spans="1:14" ht="11" thickTop="1">
      <c r="A5" s="1"/>
      <c r="B5" s="1"/>
      <c r="C5" s="125"/>
      <c r="D5" s="125"/>
      <c r="E5" s="125"/>
      <c r="F5" s="125"/>
    </row>
    <row r="6" spans="1:14" ht="10.5" customHeight="1">
      <c r="A6" s="313" t="s">
        <v>5</v>
      </c>
      <c r="B6" s="315" t="s">
        <v>56</v>
      </c>
      <c r="D6" s="317" t="s">
        <v>7</v>
      </c>
      <c r="E6" s="317"/>
      <c r="F6" s="317"/>
      <c r="G6" s="2"/>
      <c r="H6" s="317" t="s">
        <v>306</v>
      </c>
      <c r="I6" s="317"/>
      <c r="J6" s="317"/>
      <c r="K6" s="8"/>
      <c r="L6" s="306" t="s">
        <v>26</v>
      </c>
      <c r="M6" s="311" t="s">
        <v>57</v>
      </c>
    </row>
    <row r="7" spans="1:14" ht="11" thickBot="1">
      <c r="A7" s="314" t="s">
        <v>5</v>
      </c>
      <c r="B7" s="316" t="s">
        <v>22</v>
      </c>
      <c r="D7" s="303" t="s">
        <v>14</v>
      </c>
      <c r="E7" s="303" t="s">
        <v>13</v>
      </c>
      <c r="F7" s="303" t="s">
        <v>2</v>
      </c>
      <c r="G7" s="129"/>
      <c r="H7" s="303" t="s">
        <v>14</v>
      </c>
      <c r="I7" s="303" t="s">
        <v>13</v>
      </c>
      <c r="J7" s="303" t="s">
        <v>2</v>
      </c>
      <c r="K7" s="8"/>
      <c r="L7" s="310"/>
      <c r="M7" s="312"/>
    </row>
    <row r="8" spans="1:14" ht="11" thickTop="1">
      <c r="A8" s="57" t="s">
        <v>5</v>
      </c>
      <c r="B8" s="10" t="s">
        <v>22</v>
      </c>
      <c r="D8" s="9" t="s">
        <v>15</v>
      </c>
      <c r="E8" s="10" t="s">
        <v>16</v>
      </c>
      <c r="F8" s="11" t="s">
        <v>17</v>
      </c>
      <c r="G8" s="129"/>
      <c r="H8" s="11" t="s">
        <v>18</v>
      </c>
      <c r="I8" s="10" t="s">
        <v>19</v>
      </c>
      <c r="J8" s="11" t="s">
        <v>20</v>
      </c>
      <c r="K8" s="8"/>
      <c r="L8" s="11" t="s">
        <v>23</v>
      </c>
      <c r="M8" s="12" t="s">
        <v>21</v>
      </c>
    </row>
    <row r="9" spans="1:14" ht="10.5">
      <c r="A9" s="305"/>
      <c r="B9" s="305" t="s">
        <v>53</v>
      </c>
      <c r="D9" s="40"/>
      <c r="E9" s="40"/>
      <c r="F9" s="40"/>
      <c r="G9" s="26"/>
      <c r="H9" s="40"/>
      <c r="I9" s="40"/>
      <c r="J9" s="40"/>
      <c r="K9" s="26"/>
      <c r="L9" s="40"/>
      <c r="M9" s="304"/>
    </row>
    <row r="10" spans="1:14" ht="10.5">
      <c r="A10" s="34"/>
      <c r="B10" s="41" t="s">
        <v>200</v>
      </c>
      <c r="C10" s="26"/>
      <c r="D10" s="38">
        <v>0</v>
      </c>
      <c r="E10" s="38">
        <v>0</v>
      </c>
      <c r="F10" s="38">
        <v>0</v>
      </c>
      <c r="G10" s="26"/>
      <c r="H10" s="38">
        <v>0</v>
      </c>
      <c r="I10" s="38">
        <v>0</v>
      </c>
      <c r="J10" s="38">
        <v>0</v>
      </c>
      <c r="K10" s="26"/>
      <c r="L10" s="38">
        <v>0</v>
      </c>
      <c r="M10" s="39"/>
    </row>
    <row r="11" spans="1:14" ht="10.5">
      <c r="A11" s="25">
        <v>1</v>
      </c>
      <c r="B11" s="42" t="s">
        <v>70</v>
      </c>
      <c r="D11" s="22"/>
      <c r="E11" s="22"/>
      <c r="F11" s="22">
        <v>0</v>
      </c>
      <c r="G11" s="26"/>
      <c r="H11" s="22"/>
      <c r="I11" s="22"/>
      <c r="J11" s="22">
        <v>0</v>
      </c>
      <c r="K11" s="26"/>
      <c r="L11" s="22">
        <v>0</v>
      </c>
      <c r="M11" s="22"/>
      <c r="N11" s="84" t="s">
        <v>450</v>
      </c>
    </row>
    <row r="12" spans="1:14" ht="10.5">
      <c r="A12" s="129">
        <v>2</v>
      </c>
      <c r="B12" s="43" t="s">
        <v>11</v>
      </c>
      <c r="D12" s="20"/>
      <c r="E12" s="20"/>
      <c r="F12" s="20">
        <v>0</v>
      </c>
      <c r="G12" s="26"/>
      <c r="H12" s="20"/>
      <c r="I12" s="20"/>
      <c r="J12" s="20">
        <v>0</v>
      </c>
      <c r="K12" s="26"/>
      <c r="L12" s="20">
        <v>0</v>
      </c>
      <c r="M12" s="20"/>
      <c r="N12" s="84" t="s">
        <v>450</v>
      </c>
    </row>
    <row r="13" spans="1:14" ht="10.5">
      <c r="A13" s="305"/>
      <c r="B13" s="305" t="s">
        <v>54</v>
      </c>
      <c r="D13" s="40"/>
      <c r="E13" s="40"/>
      <c r="F13" s="40"/>
      <c r="G13" s="26"/>
      <c r="H13" s="40"/>
      <c r="I13" s="40"/>
      <c r="J13" s="40"/>
      <c r="K13" s="26"/>
      <c r="L13" s="40"/>
      <c r="M13" s="40"/>
    </row>
    <row r="14" spans="1:14" ht="10.5">
      <c r="A14" s="34"/>
      <c r="B14" s="41" t="s">
        <v>58</v>
      </c>
      <c r="C14" s="26"/>
      <c r="D14" s="38">
        <v>15923282</v>
      </c>
      <c r="E14" s="38">
        <v>0</v>
      </c>
      <c r="F14" s="38">
        <v>15923282</v>
      </c>
      <c r="G14" s="26"/>
      <c r="H14" s="38">
        <v>835551106.54999995</v>
      </c>
      <c r="I14" s="38">
        <v>0</v>
      </c>
      <c r="J14" s="38">
        <v>835551106.54999995</v>
      </c>
      <c r="K14" s="26"/>
      <c r="L14" s="38">
        <v>-819627824.54999995</v>
      </c>
      <c r="M14" s="38"/>
    </row>
    <row r="15" spans="1:14" ht="10.5">
      <c r="A15" s="25">
        <v>1</v>
      </c>
      <c r="B15" s="42" t="s">
        <v>59</v>
      </c>
      <c r="C15" s="26"/>
      <c r="D15" s="22">
        <v>4015701</v>
      </c>
      <c r="E15" s="22"/>
      <c r="F15" s="22">
        <v>4015701</v>
      </c>
      <c r="G15" s="26"/>
      <c r="H15" s="22">
        <v>220734114</v>
      </c>
      <c r="I15" s="22">
        <v>0</v>
      </c>
      <c r="J15" s="22">
        <v>220734114</v>
      </c>
      <c r="K15" s="26"/>
      <c r="L15" s="22">
        <v>-216718413</v>
      </c>
      <c r="M15" s="22" t="s">
        <v>45</v>
      </c>
      <c r="N15" s="84" t="s">
        <v>450</v>
      </c>
    </row>
    <row r="16" spans="1:14" ht="10.5">
      <c r="A16" s="129">
        <v>2</v>
      </c>
      <c r="B16" s="43" t="s">
        <v>60</v>
      </c>
      <c r="C16" s="26"/>
      <c r="D16" s="20">
        <v>11907581</v>
      </c>
      <c r="E16" s="20"/>
      <c r="F16" s="20">
        <v>11907581</v>
      </c>
      <c r="G16" s="26"/>
      <c r="H16" s="20">
        <v>614707239</v>
      </c>
      <c r="I16" s="20"/>
      <c r="J16" s="20">
        <v>614707239</v>
      </c>
      <c r="K16" s="26"/>
      <c r="L16" s="20">
        <v>-602799658</v>
      </c>
      <c r="M16" s="20" t="s">
        <v>45</v>
      </c>
      <c r="N16" s="84" t="s">
        <v>450</v>
      </c>
    </row>
    <row r="17" spans="1:16" ht="10.5">
      <c r="A17" s="25">
        <v>3</v>
      </c>
      <c r="B17" s="42" t="s">
        <v>421</v>
      </c>
      <c r="C17" s="26"/>
      <c r="D17" s="22"/>
      <c r="E17" s="22"/>
      <c r="F17" s="22">
        <v>0</v>
      </c>
      <c r="G17" s="26"/>
      <c r="H17" s="22"/>
      <c r="I17" s="22"/>
      <c r="J17" s="22">
        <v>0</v>
      </c>
      <c r="K17" s="26"/>
      <c r="L17" s="22">
        <v>0</v>
      </c>
      <c r="M17" s="22"/>
      <c r="N17" s="84"/>
    </row>
    <row r="18" spans="1:16" ht="10.5">
      <c r="A18" s="129">
        <v>4</v>
      </c>
      <c r="B18" s="43" t="s">
        <v>61</v>
      </c>
      <c r="C18" s="26"/>
      <c r="D18" s="20"/>
      <c r="E18" s="20"/>
      <c r="F18" s="20">
        <v>0</v>
      </c>
      <c r="G18" s="26"/>
      <c r="H18" s="20">
        <v>109753.55</v>
      </c>
      <c r="I18" s="20"/>
      <c r="J18" s="20">
        <v>109753.55</v>
      </c>
      <c r="K18" s="26"/>
      <c r="L18" s="20">
        <v>-109753.55</v>
      </c>
      <c r="M18" s="20" t="s">
        <v>49</v>
      </c>
      <c r="N18" s="84" t="s">
        <v>450</v>
      </c>
    </row>
    <row r="19" spans="1:16" ht="10.5">
      <c r="A19" s="25">
        <v>5</v>
      </c>
      <c r="B19" s="42" t="s">
        <v>12</v>
      </c>
      <c r="C19" s="26"/>
      <c r="D19" s="22"/>
      <c r="E19" s="22"/>
      <c r="F19" s="22">
        <v>0</v>
      </c>
      <c r="G19" s="26"/>
      <c r="H19" s="22"/>
      <c r="I19" s="22"/>
      <c r="J19" s="22">
        <v>0</v>
      </c>
      <c r="K19" s="26"/>
      <c r="L19" s="22">
        <v>0</v>
      </c>
      <c r="M19" s="22"/>
      <c r="N19" s="84" t="s">
        <v>450</v>
      </c>
    </row>
    <row r="20" spans="1:16" ht="10.5">
      <c r="A20" s="129">
        <v>6</v>
      </c>
      <c r="B20" s="43" t="s">
        <v>62</v>
      </c>
      <c r="C20" s="26"/>
      <c r="D20" s="20"/>
      <c r="E20" s="20"/>
      <c r="F20" s="20">
        <v>0</v>
      </c>
      <c r="G20" s="26"/>
      <c r="H20" s="20"/>
      <c r="I20" s="20"/>
      <c r="J20" s="20">
        <v>0</v>
      </c>
      <c r="K20" s="26"/>
      <c r="L20" s="20">
        <v>0</v>
      </c>
      <c r="M20" s="20"/>
      <c r="N20" s="84" t="s">
        <v>450</v>
      </c>
    </row>
    <row r="21" spans="1:16" ht="10.5">
      <c r="A21" s="25">
        <v>7</v>
      </c>
      <c r="B21" s="42" t="s">
        <v>72</v>
      </c>
      <c r="C21" s="26"/>
      <c r="D21" s="22"/>
      <c r="E21" s="22"/>
      <c r="F21" s="22">
        <v>0</v>
      </c>
      <c r="G21" s="26"/>
      <c r="H21" s="22"/>
      <c r="I21" s="22">
        <v>0</v>
      </c>
      <c r="J21" s="22">
        <v>0</v>
      </c>
      <c r="K21" s="26"/>
      <c r="L21" s="22">
        <v>0</v>
      </c>
      <c r="M21" s="22"/>
      <c r="N21" s="84" t="s">
        <v>450</v>
      </c>
    </row>
    <row r="22" spans="1:16" ht="10.5">
      <c r="A22" s="129">
        <v>8</v>
      </c>
      <c r="B22" s="43" t="s">
        <v>63</v>
      </c>
      <c r="C22" s="26"/>
      <c r="D22" s="20"/>
      <c r="E22" s="20"/>
      <c r="F22" s="20">
        <v>0</v>
      </c>
      <c r="G22" s="26"/>
      <c r="H22" s="20"/>
      <c r="I22" s="20"/>
      <c r="J22" s="20">
        <v>0</v>
      </c>
      <c r="K22" s="26"/>
      <c r="L22" s="20">
        <v>0</v>
      </c>
      <c r="M22" s="20"/>
      <c r="N22" s="84" t="s">
        <v>450</v>
      </c>
    </row>
    <row r="23" spans="1:16" ht="10.5">
      <c r="A23" s="34"/>
      <c r="B23" s="41" t="s">
        <v>73</v>
      </c>
      <c r="C23" s="26"/>
      <c r="D23" s="38">
        <v>972583298</v>
      </c>
      <c r="E23" s="38">
        <v>0</v>
      </c>
      <c r="F23" s="38">
        <v>972583298</v>
      </c>
      <c r="G23" s="26"/>
      <c r="H23" s="38">
        <v>399142110</v>
      </c>
      <c r="I23" s="38">
        <v>0</v>
      </c>
      <c r="J23" s="38">
        <v>399142110</v>
      </c>
      <c r="K23" s="26"/>
      <c r="L23" s="38">
        <v>573441188</v>
      </c>
      <c r="M23" s="38"/>
    </row>
    <row r="24" spans="1:16" ht="10.5">
      <c r="A24" s="129">
        <v>9</v>
      </c>
      <c r="B24" s="43" t="s">
        <v>11</v>
      </c>
      <c r="D24" s="20">
        <v>58495500</v>
      </c>
      <c r="E24" s="20"/>
      <c r="F24" s="20">
        <v>58495500</v>
      </c>
      <c r="G24" s="26"/>
      <c r="H24" s="20">
        <v>13740000</v>
      </c>
      <c r="I24" s="20"/>
      <c r="J24" s="20">
        <v>13740000</v>
      </c>
      <c r="K24" s="26"/>
      <c r="L24" s="20">
        <v>44755500</v>
      </c>
      <c r="M24" s="20" t="s">
        <v>46</v>
      </c>
      <c r="N24" s="84" t="s">
        <v>450</v>
      </c>
    </row>
    <row r="25" spans="1:16" ht="10.5">
      <c r="A25" s="25">
        <v>10</v>
      </c>
      <c r="B25" s="42" t="s">
        <v>67</v>
      </c>
      <c r="D25" s="22">
        <v>0</v>
      </c>
      <c r="E25" s="22"/>
      <c r="F25" s="22">
        <v>0</v>
      </c>
      <c r="G25" s="26"/>
      <c r="H25" s="22">
        <v>3044000</v>
      </c>
      <c r="I25" s="22"/>
      <c r="J25" s="22">
        <v>3044000</v>
      </c>
      <c r="K25" s="26"/>
      <c r="L25" s="22">
        <v>-3044000</v>
      </c>
      <c r="M25" s="22" t="s">
        <v>45</v>
      </c>
      <c r="N25" s="84" t="s">
        <v>450</v>
      </c>
      <c r="P25" s="15"/>
    </row>
    <row r="26" spans="1:16" ht="10.5">
      <c r="A26" s="129">
        <v>11</v>
      </c>
      <c r="B26" s="43" t="s">
        <v>77</v>
      </c>
      <c r="D26" s="20">
        <v>861870000</v>
      </c>
      <c r="E26" s="20"/>
      <c r="F26" s="20">
        <v>861870000</v>
      </c>
      <c r="G26" s="26"/>
      <c r="H26" s="20">
        <v>378678300</v>
      </c>
      <c r="I26" s="20"/>
      <c r="J26" s="20">
        <v>378678300</v>
      </c>
      <c r="K26" s="26"/>
      <c r="L26" s="20">
        <v>483191700</v>
      </c>
      <c r="M26" s="20" t="s">
        <v>46</v>
      </c>
      <c r="N26" s="84" t="s">
        <v>450</v>
      </c>
    </row>
    <row r="27" spans="1:16" ht="10.5">
      <c r="A27" s="25">
        <v>12</v>
      </c>
      <c r="B27" s="42" t="s">
        <v>74</v>
      </c>
      <c r="D27" s="22">
        <v>24252698</v>
      </c>
      <c r="E27" s="22"/>
      <c r="F27" s="22">
        <v>24252698</v>
      </c>
      <c r="G27" s="26"/>
      <c r="H27" s="22">
        <v>3677810</v>
      </c>
      <c r="I27" s="22"/>
      <c r="J27" s="22">
        <v>3677810</v>
      </c>
      <c r="K27" s="26"/>
      <c r="L27" s="22">
        <v>20574888</v>
      </c>
      <c r="M27" s="22" t="s">
        <v>46</v>
      </c>
      <c r="N27" s="84" t="s">
        <v>450</v>
      </c>
    </row>
    <row r="28" spans="1:16" ht="10.5">
      <c r="A28" s="129">
        <v>13</v>
      </c>
      <c r="B28" s="43" t="s">
        <v>75</v>
      </c>
      <c r="D28" s="20"/>
      <c r="E28" s="20"/>
      <c r="F28" s="20">
        <v>0</v>
      </c>
      <c r="G28" s="26"/>
      <c r="H28" s="20">
        <v>2000</v>
      </c>
      <c r="I28" s="20"/>
      <c r="J28" s="20">
        <v>2000</v>
      </c>
      <c r="K28" s="26"/>
      <c r="L28" s="20">
        <v>-2000</v>
      </c>
      <c r="M28" s="20" t="s">
        <v>49</v>
      </c>
      <c r="N28" s="84" t="s">
        <v>450</v>
      </c>
    </row>
    <row r="29" spans="1:16" ht="10.5">
      <c r="A29" s="25">
        <v>14</v>
      </c>
      <c r="B29" s="42" t="s">
        <v>76</v>
      </c>
      <c r="D29" s="22"/>
      <c r="E29" s="22"/>
      <c r="F29" s="22">
        <v>0</v>
      </c>
      <c r="G29" s="26"/>
      <c r="H29" s="22"/>
      <c r="I29" s="22"/>
      <c r="J29" s="22">
        <v>0</v>
      </c>
      <c r="K29" s="26"/>
      <c r="L29" s="22">
        <v>0</v>
      </c>
      <c r="M29" s="22"/>
      <c r="N29" s="84" t="s">
        <v>450</v>
      </c>
    </row>
    <row r="30" spans="1:16" ht="10.5">
      <c r="A30" s="129">
        <v>15</v>
      </c>
      <c r="B30" s="43" t="s">
        <v>78</v>
      </c>
      <c r="C30" s="43"/>
      <c r="E30" s="20"/>
      <c r="F30" s="20">
        <v>0</v>
      </c>
      <c r="G30" s="20"/>
      <c r="H30" s="20"/>
      <c r="I30" s="20"/>
      <c r="J30" s="20">
        <v>0</v>
      </c>
      <c r="K30" s="20"/>
      <c r="L30" s="20">
        <v>0</v>
      </c>
      <c r="M30" s="20"/>
      <c r="N30" s="84" t="s">
        <v>450</v>
      </c>
    </row>
    <row r="31" spans="1:16" ht="10.5">
      <c r="A31" s="25">
        <v>16</v>
      </c>
      <c r="B31" s="42" t="s">
        <v>79</v>
      </c>
      <c r="C31" s="42"/>
      <c r="D31" s="22">
        <v>27965100</v>
      </c>
      <c r="E31" s="22"/>
      <c r="F31" s="22">
        <v>27965100</v>
      </c>
      <c r="G31" s="22"/>
      <c r="H31" s="22"/>
      <c r="I31" s="22"/>
      <c r="J31" s="22">
        <v>0</v>
      </c>
      <c r="K31" s="22"/>
      <c r="L31" s="22">
        <v>27965100</v>
      </c>
      <c r="M31" s="22" t="s">
        <v>46</v>
      </c>
      <c r="N31" s="84" t="s">
        <v>450</v>
      </c>
    </row>
    <row r="32" spans="1:16" ht="10.5">
      <c r="A32" s="129">
        <v>17</v>
      </c>
      <c r="B32" s="43" t="s">
        <v>63</v>
      </c>
      <c r="D32" s="20"/>
      <c r="E32" s="20"/>
      <c r="F32" s="20">
        <v>0</v>
      </c>
      <c r="G32" s="26"/>
      <c r="H32" s="20"/>
      <c r="I32" s="20"/>
      <c r="J32" s="20">
        <v>0</v>
      </c>
      <c r="K32" s="26"/>
      <c r="L32" s="20">
        <v>0</v>
      </c>
      <c r="M32" s="20"/>
      <c r="N32" s="84" t="s">
        <v>450</v>
      </c>
      <c r="O32" s="344"/>
    </row>
    <row r="33" spans="1:14" ht="10.5" hidden="1" customHeight="1">
      <c r="A33" s="34"/>
      <c r="B33" s="41"/>
      <c r="C33" s="26"/>
      <c r="D33" s="38"/>
      <c r="E33" s="38"/>
      <c r="F33" s="38"/>
      <c r="G33" s="26"/>
      <c r="H33" s="38"/>
      <c r="I33" s="38"/>
      <c r="J33" s="38"/>
      <c r="K33" s="26"/>
      <c r="L33" s="38"/>
      <c r="M33" s="38"/>
    </row>
    <row r="34" spans="1:14" ht="10.5" hidden="1" customHeight="1">
      <c r="A34" s="25"/>
      <c r="B34" s="42"/>
      <c r="D34" s="22"/>
      <c r="E34" s="22"/>
      <c r="F34" s="22"/>
      <c r="G34" s="26"/>
      <c r="H34" s="22"/>
      <c r="I34" s="22"/>
      <c r="J34" s="22"/>
      <c r="K34" s="26"/>
      <c r="L34" s="22"/>
      <c r="M34" s="22"/>
      <c r="N34" s="84"/>
    </row>
    <row r="35" spans="1:14" ht="10.5" hidden="1" customHeight="1">
      <c r="A35" s="129"/>
      <c r="B35" s="43"/>
      <c r="D35" s="20"/>
      <c r="E35" s="20"/>
      <c r="F35" s="20"/>
      <c r="G35" s="26"/>
      <c r="H35" s="20"/>
      <c r="I35" s="20"/>
      <c r="J35" s="20"/>
      <c r="K35" s="26"/>
      <c r="L35" s="20"/>
      <c r="M35" s="20"/>
      <c r="N35" s="84"/>
    </row>
    <row r="36" spans="1:14" ht="10.5">
      <c r="A36" s="34"/>
      <c r="B36" s="41" t="s">
        <v>64</v>
      </c>
      <c r="C36" s="26"/>
      <c r="D36" s="38">
        <v>0</v>
      </c>
      <c r="E36" s="38">
        <v>0</v>
      </c>
      <c r="F36" s="38">
        <v>0</v>
      </c>
      <c r="G36" s="26"/>
      <c r="H36" s="38">
        <v>0</v>
      </c>
      <c r="I36" s="38">
        <v>0</v>
      </c>
      <c r="J36" s="38">
        <v>0</v>
      </c>
      <c r="K36" s="26"/>
      <c r="L36" s="38">
        <v>0</v>
      </c>
      <c r="M36" s="38"/>
    </row>
    <row r="37" spans="1:14" ht="10.5">
      <c r="A37" s="25">
        <v>18</v>
      </c>
      <c r="B37" s="35" t="s">
        <v>68</v>
      </c>
      <c r="D37" s="22"/>
      <c r="E37" s="22"/>
      <c r="F37" s="22">
        <v>0</v>
      </c>
      <c r="G37" s="26"/>
      <c r="H37" s="22"/>
      <c r="I37" s="22"/>
      <c r="J37" s="22">
        <v>0</v>
      </c>
      <c r="K37" s="26"/>
      <c r="L37" s="22">
        <v>0</v>
      </c>
      <c r="M37" s="22"/>
      <c r="N37" s="84" t="s">
        <v>450</v>
      </c>
    </row>
    <row r="38" spans="1:14" ht="10.5">
      <c r="A38" s="34"/>
      <c r="B38" s="41" t="s">
        <v>65</v>
      </c>
      <c r="C38" s="26"/>
      <c r="D38" s="38">
        <v>201272500</v>
      </c>
      <c r="E38" s="38">
        <v>0</v>
      </c>
      <c r="F38" s="38">
        <v>201272500</v>
      </c>
      <c r="G38" s="26"/>
      <c r="H38" s="44"/>
      <c r="I38" s="44"/>
      <c r="J38" s="44"/>
      <c r="K38" s="26"/>
      <c r="L38" s="44"/>
      <c r="M38" s="46"/>
    </row>
    <row r="39" spans="1:14">
      <c r="A39" s="129">
        <v>19</v>
      </c>
      <c r="B39" s="36" t="s">
        <v>69</v>
      </c>
      <c r="D39" s="20"/>
      <c r="E39" s="20"/>
      <c r="F39" s="20">
        <v>0</v>
      </c>
      <c r="G39" s="26"/>
      <c r="H39" s="45"/>
      <c r="I39" s="45"/>
      <c r="J39" s="45"/>
      <c r="K39" s="26"/>
      <c r="L39" s="45"/>
      <c r="M39" s="47"/>
    </row>
    <row r="40" spans="1:14" ht="10.5" thickBot="1">
      <c r="A40" s="25">
        <v>20</v>
      </c>
      <c r="B40" s="35" t="s">
        <v>80</v>
      </c>
      <c r="D40" s="22">
        <v>201272500</v>
      </c>
      <c r="E40" s="22"/>
      <c r="F40" s="22">
        <v>201272500</v>
      </c>
      <c r="G40" s="26"/>
      <c r="H40" s="45"/>
      <c r="I40" s="45"/>
      <c r="J40" s="45"/>
      <c r="K40" s="26"/>
      <c r="L40" s="45"/>
      <c r="M40" s="47"/>
    </row>
    <row r="41" spans="1:14" ht="11" thickTop="1">
      <c r="A41" s="30"/>
      <c r="B41" s="31" t="s">
        <v>66</v>
      </c>
      <c r="C41" s="26"/>
      <c r="D41" s="32">
        <v>988506580</v>
      </c>
      <c r="E41" s="32">
        <v>0</v>
      </c>
      <c r="F41" s="32">
        <v>988506580</v>
      </c>
      <c r="G41" s="26"/>
      <c r="H41" s="32">
        <v>1234693216.55</v>
      </c>
      <c r="I41" s="32">
        <v>0</v>
      </c>
      <c r="J41" s="32">
        <v>1234693216.55</v>
      </c>
      <c r="K41" s="26"/>
      <c r="L41" s="32">
        <v>-246186636.54999995</v>
      </c>
      <c r="M41" s="32"/>
    </row>
    <row r="42" spans="1:14">
      <c r="A42" s="4"/>
      <c r="B42" s="5"/>
      <c r="E42" s="3">
        <v>0</v>
      </c>
      <c r="I42" s="16"/>
    </row>
    <row r="43" spans="1:14">
      <c r="A43" s="4"/>
      <c r="B43" s="5"/>
      <c r="E43" s="3"/>
      <c r="I43" s="16"/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150" priority="6" operator="containsText" text="ERROR">
      <formula>NOT(ISERROR(SEARCH("ERROR",N37)))</formula>
    </cfRule>
  </conditionalFormatting>
  <conditionalFormatting sqref="N34:N35">
    <cfRule type="containsText" dxfId="149" priority="5" operator="containsText" text="ERROR">
      <formula>NOT(ISERROR(SEARCH("ERROR",N34)))</formula>
    </cfRule>
  </conditionalFormatting>
  <conditionalFormatting sqref="N24:N32">
    <cfRule type="containsText" dxfId="148" priority="4" operator="containsText" text="ERROR">
      <formula>NOT(ISERROR(SEARCH("ERROR",N24)))</formula>
    </cfRule>
  </conditionalFormatting>
  <conditionalFormatting sqref="N15:N22">
    <cfRule type="containsText" dxfId="147" priority="3" operator="containsText" text="ERROR">
      <formula>NOT(ISERROR(SEARCH("ERROR",N15)))</formula>
    </cfRule>
  </conditionalFormatting>
  <conditionalFormatting sqref="N11">
    <cfRule type="containsText" dxfId="146" priority="2" operator="containsText" text="ERROR">
      <formula>NOT(ISERROR(SEARCH("ERROR",N11)))</formula>
    </cfRule>
  </conditionalFormatting>
  <conditionalFormatting sqref="N12">
    <cfRule type="containsText" dxfId="145" priority="1" operator="containsText" text="ERROR">
      <formula>NOT(ISERROR(SEARCH("ERROR",N12)))</formula>
    </cfRule>
  </conditionalFormatting>
  <dataValidations count="1">
    <dataValidation type="list" allowBlank="1" showInputMessage="1" showErrorMessage="1" sqref="M34:M35">
      <formula1>#REF!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M11:M12 M37 M24:M32 M15:M22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Companies List</vt:lpstr>
      <vt:lpstr>suivi Hard copy</vt:lpstr>
      <vt:lpstr>Unrec diff by Comp (2)</vt:lpstr>
      <vt:lpstr>unrec database</vt:lpstr>
      <vt:lpstr>RT (1)</vt:lpstr>
      <vt:lpstr>RT (2)</vt:lpstr>
      <vt:lpstr>RT (3)</vt:lpstr>
      <vt:lpstr>RT (4)</vt:lpstr>
      <vt:lpstr>RT (5)</vt:lpstr>
      <vt:lpstr>RT (6)</vt:lpstr>
      <vt:lpstr>RT (7)</vt:lpstr>
      <vt:lpstr>RT (8)</vt:lpstr>
      <vt:lpstr>RT (9)</vt:lpstr>
      <vt:lpstr>RT (10)</vt:lpstr>
      <vt:lpstr>RT (11)</vt:lpstr>
      <vt:lpstr>RT (12)</vt:lpstr>
      <vt:lpstr>RT (13)</vt:lpstr>
      <vt:lpstr>RT (14)</vt:lpstr>
      <vt:lpstr>RT (15)</vt:lpstr>
      <vt:lpstr>RT (16)</vt:lpstr>
      <vt:lpstr>RT (17)</vt:lpstr>
      <vt:lpstr>RT (18)</vt:lpstr>
      <vt:lpstr>RT (19)</vt:lpstr>
      <vt:lpstr>RT (20)</vt:lpstr>
      <vt:lpstr>RT (21)</vt:lpstr>
      <vt:lpstr>RT (22)</vt:lpstr>
      <vt:lpstr>RT (23)</vt:lpstr>
      <vt:lpstr>RT (24)</vt:lpstr>
      <vt:lpstr>RT (25)</vt:lpstr>
      <vt:lpstr>RT (26)</vt:lpstr>
      <vt:lpstr>RT (27)</vt:lpstr>
      <vt:lpstr>RT (28)</vt:lpstr>
      <vt:lpstr>RT (29)</vt:lpstr>
      <vt:lpstr>License</vt:lpstr>
      <vt:lpstr>Ownership(old)</vt:lpstr>
      <vt:lpstr>Report database</vt:lpstr>
      <vt:lpstr>Uni disc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Radhouane</dc:creator>
  <cp:lastModifiedBy>Elyes</cp:lastModifiedBy>
  <cp:lastPrinted>2011-12-10T14:02:58Z</cp:lastPrinted>
  <dcterms:created xsi:type="dcterms:W3CDTF">2011-09-06T13:15:54Z</dcterms:created>
  <dcterms:modified xsi:type="dcterms:W3CDTF">2018-03-09T18:25:29Z</dcterms:modified>
</cp:coreProperties>
</file>