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kbeavers/Documents/Dissertation/Mcav_Field/RESUBMISSION/"/>
    </mc:Choice>
  </mc:AlternateContent>
  <xr:revisionPtr revIDLastSave="0" documentId="13_ncr:1_{C38EE9F6-0684-A343-9B34-B0616BE315F9}" xr6:coauthVersionLast="47" xr6:coauthVersionMax="47" xr10:uidLastSave="{00000000-0000-0000-0000-000000000000}"/>
  <bookViews>
    <workbookView xWindow="0" yWindow="760" windowWidth="34560" windowHeight="20020" xr2:uid="{16E23955-B326-C84E-9A77-3F0B3E1495E1}"/>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 i="1" l="1"/>
  <c r="R10" i="1"/>
  <c r="Q10" i="1"/>
  <c r="O3" i="1"/>
  <c r="O4" i="1"/>
  <c r="O5" i="1"/>
  <c r="O6" i="1"/>
  <c r="O7" i="1"/>
  <c r="O8" i="1"/>
  <c r="O9" i="1"/>
  <c r="O10" i="1"/>
  <c r="O11" i="1"/>
  <c r="O12" i="1"/>
  <c r="O13" i="1"/>
  <c r="O14" i="1"/>
  <c r="O15" i="1"/>
  <c r="O16" i="1"/>
  <c r="O17" i="1"/>
  <c r="O18" i="1"/>
  <c r="O19" i="1"/>
  <c r="O20" i="1"/>
  <c r="O21" i="1"/>
  <c r="O22" i="1"/>
  <c r="O23" i="1"/>
  <c r="O2" i="1"/>
  <c r="N3" i="1"/>
  <c r="N4" i="1"/>
  <c r="N5" i="1"/>
  <c r="N6" i="1"/>
  <c r="N7" i="1"/>
  <c r="N8" i="1"/>
  <c r="N9" i="1"/>
  <c r="N10" i="1"/>
  <c r="N11" i="1"/>
  <c r="N12" i="1"/>
  <c r="N13" i="1"/>
  <c r="N14" i="1"/>
  <c r="N15" i="1"/>
  <c r="N16" i="1"/>
  <c r="N17" i="1"/>
  <c r="N18" i="1"/>
  <c r="N19" i="1"/>
  <c r="N20" i="1"/>
  <c r="N21" i="1"/>
  <c r="N22" i="1"/>
  <c r="N23" i="1"/>
  <c r="N2" i="1"/>
</calcChain>
</file>

<file path=xl/sharedStrings.xml><?xml version="1.0" encoding="utf-8"?>
<sst xmlns="http://schemas.openxmlformats.org/spreadsheetml/2006/main" count="390" uniqueCount="109">
  <si>
    <t>Sample_ID</t>
  </si>
  <si>
    <t>Sample_type</t>
  </si>
  <si>
    <t>Sequencing_Strategy</t>
  </si>
  <si>
    <t>Sequencing_Instrument_model</t>
  </si>
  <si>
    <t>Sequencing_strategy_details</t>
  </si>
  <si>
    <t>Reef_Name</t>
  </si>
  <si>
    <t>Latitude</t>
  </si>
  <si>
    <t>Longitude</t>
  </si>
  <si>
    <t>Coral_species</t>
  </si>
  <si>
    <t>Temperature_C</t>
  </si>
  <si>
    <t>Salinity_psu</t>
  </si>
  <si>
    <t>pH</t>
  </si>
  <si>
    <t>Disease_Colony_Sample_Distance_cm</t>
  </si>
  <si>
    <t>Black Point</t>
  </si>
  <si>
    <t>fringing</t>
  </si>
  <si>
    <t>nd</t>
  </si>
  <si>
    <t>HD</t>
  </si>
  <si>
    <t>Buck Island</t>
  </si>
  <si>
    <t>HH</t>
  </si>
  <si>
    <t>Montastraea cavernosa</t>
  </si>
  <si>
    <t>mcav_148</t>
  </si>
  <si>
    <t>150 bp, paired-end</t>
  </si>
  <si>
    <t>Illumina NovaSeq 6000</t>
  </si>
  <si>
    <t>polyA-tail enrichment</t>
  </si>
  <si>
    <t>mcav_149</t>
  </si>
  <si>
    <t>mcav_152</t>
  </si>
  <si>
    <t>mcav_153</t>
  </si>
  <si>
    <t>mcav_155</t>
  </si>
  <si>
    <t>mcav_156</t>
  </si>
  <si>
    <t>mcav_244</t>
  </si>
  <si>
    <t>mcav_245</t>
  </si>
  <si>
    <t>mcav_265</t>
  </si>
  <si>
    <t>mcav_291</t>
  </si>
  <si>
    <t>mcav_292</t>
  </si>
  <si>
    <t>mcav_293</t>
  </si>
  <si>
    <t>mcav_294</t>
  </si>
  <si>
    <t>mcav_297</t>
  </si>
  <si>
    <t>mcav_299</t>
  </si>
  <si>
    <t>mcav_301</t>
  </si>
  <si>
    <t>mcav_302</t>
  </si>
  <si>
    <t>mcav_303</t>
  </si>
  <si>
    <t>mcav_304</t>
  </si>
  <si>
    <t>mcav_305</t>
  </si>
  <si>
    <t>mcav_310</t>
  </si>
  <si>
    <t>mcav_312</t>
  </si>
  <si>
    <t>Tissue fragment</t>
  </si>
  <si>
    <t>RNA_extraction_method</t>
  </si>
  <si>
    <t>Colony_status</t>
  </si>
  <si>
    <t>Diseased</t>
  </si>
  <si>
    <t>Healthy</t>
  </si>
  <si>
    <t>Frag_condition</t>
  </si>
  <si>
    <t>Apparently healthy</t>
  </si>
  <si>
    <t>Lesion</t>
  </si>
  <si>
    <t>LD</t>
  </si>
  <si>
    <t>Tissue_Health_State</t>
  </si>
  <si>
    <t>Reef_type</t>
  </si>
  <si>
    <t>Reef_depth_m</t>
  </si>
  <si>
    <t>PRJNA1062758</t>
  </si>
  <si>
    <t>SAMN39320062</t>
  </si>
  <si>
    <t>SAMN39320063</t>
  </si>
  <si>
    <t>SAMN39320064</t>
  </si>
  <si>
    <t>SAMN39320065</t>
  </si>
  <si>
    <t>SAMN39320066</t>
  </si>
  <si>
    <t>SAMN39320067</t>
  </si>
  <si>
    <t>SAMN39320068</t>
  </si>
  <si>
    <t>SAMN39320069</t>
  </si>
  <si>
    <t>SAMN39320070</t>
  </si>
  <si>
    <t>SAMN39320071</t>
  </si>
  <si>
    <t>SAMN39320072</t>
  </si>
  <si>
    <t>SAMN39320073</t>
  </si>
  <si>
    <t>SAMN39320074</t>
  </si>
  <si>
    <t>SAMN39320075</t>
  </si>
  <si>
    <t>SAMN39320076</t>
  </si>
  <si>
    <t>SAMN39320077</t>
  </si>
  <si>
    <t>SAMN39320078</t>
  </si>
  <si>
    <t>SAMN39320079</t>
  </si>
  <si>
    <t>SAMN39320080</t>
  </si>
  <si>
    <t>SAMN39320081</t>
  </si>
  <si>
    <t>SAMN39320082</t>
  </si>
  <si>
    <t>SAMN39320083</t>
  </si>
  <si>
    <t>NCBI_SRA_accession</t>
  </si>
  <si>
    <t>NCBI_BioProject_accession</t>
  </si>
  <si>
    <t>NCBI_BioSample_accession</t>
  </si>
  <si>
    <t>SRR27468243</t>
  </si>
  <si>
    <t>SRR27468242</t>
  </si>
  <si>
    <t>SRR27468231</t>
  </si>
  <si>
    <t>SRR27468228</t>
  </si>
  <si>
    <t>SRR27468227</t>
  </si>
  <si>
    <t>SRR27468226</t>
  </si>
  <si>
    <t>SRR27468225</t>
  </si>
  <si>
    <t>SRR27468224</t>
  </si>
  <si>
    <t>SRR27468223</t>
  </si>
  <si>
    <t>SRR27468222</t>
  </si>
  <si>
    <t>SRR27468241</t>
  </si>
  <si>
    <t>SRR27468240</t>
  </si>
  <si>
    <t>SRR27468239</t>
  </si>
  <si>
    <t>SRR27468238</t>
  </si>
  <si>
    <t>SRR27468237</t>
  </si>
  <si>
    <t>SRR27468236</t>
  </si>
  <si>
    <t>SRR27468235</t>
  </si>
  <si>
    <t>SRR27468234</t>
  </si>
  <si>
    <t>SRR27468233</t>
  </si>
  <si>
    <t>SRR27468232</t>
  </si>
  <si>
    <t>SRR27468230</t>
  </si>
  <si>
    <t>SRR27468229</t>
  </si>
  <si>
    <t>Library_strategy</t>
  </si>
  <si>
    <t>RNA-Seq</t>
  </si>
  <si>
    <t>RNA extracted using RNAqueous-4PCR Total RNA Isolation Kit from Invitrogen (Life Technologies AM1914). Contaminating DNA and chromatin were removed using the Ambion DNase I (DNase-free) kit from Invitrogen (Life Technologies AM2222). Samples were preprocessed for mRNA enrichment using polyA tail capture. Libraries prepared using the NEBNext Ultra II RNA Library Prep Kit from Illumina. Resulting cDNA libraries were sequenced for 150 bp, paired-end sequencing.</t>
  </si>
  <si>
    <t>Collection_month_year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</si>
</sst>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C0F3E-3BF0-5444-9C9F-0700D2B3FFB9}">
  <dimension ref="A1:X23"/>
  <sheetViews>
    <sheetView tabSelected="1" topLeftCell="E1" zoomScaleNormal="88" workbookViewId="0">
      <selection activeCell="T10" sqref="T10"/>
    </sheetView>
  </sheetViews>
  <sheetFormatPr baseColWidth="10" defaultRowHeight="16" x14ac:dyDescent="0.2"/>
  <cols>
    <col min="2" max="2" width="24.1640625" bestFit="1" customWidth="1"/>
    <col min="3" max="3" width="24.33203125" bestFit="1" customWidth="1"/>
    <col min="4" max="4" width="18.6640625" bestFit="1" customWidth="1"/>
    <col min="5" max="5" width="13.6640625" bestFit="1" customWidth="1"/>
    <col min="6" max="6" width="14" bestFit="1" customWidth="1"/>
    <col min="7" max="7" width="10.83203125" customWidth="1"/>
  </cols>
  <sheetData>
    <row r="1" spans="1:24" x14ac:dyDescent="0.2">
      <c r="A1" t="s">
        <v>0</v>
      </c>
      <c r="B1" t="s">
        <v>81</v>
      </c>
      <c r="C1" t="s">
        <v>82</v>
      </c>
      <c r="D1" t="s">
        <v>80</v>
      </c>
      <c r="E1" t="s">
        <v>1</v>
      </c>
      <c r="F1" t="s">
        <v>105</v>
      </c>
      <c r="G1" t="s">
        <v>2</v>
      </c>
      <c r="H1" t="s">
        <v>3</v>
      </c>
      <c r="I1" t="s">
        <v>4</v>
      </c>
      <c r="J1" t="s">
        <v>8</v>
      </c>
      <c r="K1" t="s">
        <v>5</v>
      </c>
      <c r="L1" t="s">
        <v>55</v>
      </c>
      <c r="M1" t="s">
        <v>108</v>
      </c>
      <c r="N1" t="s">
        <v>6</v>
      </c>
      <c r="O1" t="s">
        <v>7</v>
      </c>
      <c r="P1" t="s">
        <v>56</v>
      </c>
      <c r="Q1" t="s">
        <v>9</v>
      </c>
      <c r="R1" t="s">
        <v>10</v>
      </c>
      <c r="S1" t="s">
        <v>11</v>
      </c>
      <c r="T1" t="s">
        <v>47</v>
      </c>
      <c r="U1" t="s">
        <v>50</v>
      </c>
      <c r="V1" t="s">
        <v>54</v>
      </c>
      <c r="W1" t="s">
        <v>12</v>
      </c>
      <c r="X1" t="s">
        <v>46</v>
      </c>
    </row>
    <row r="2" spans="1:24" x14ac:dyDescent="0.2">
      <c r="A2" t="s">
        <v>20</v>
      </c>
      <c r="B2" t="s">
        <v>57</v>
      </c>
      <c r="C2" t="s">
        <v>58</v>
      </c>
      <c r="D2" t="s">
        <v>83</v>
      </c>
      <c r="E2" t="s">
        <v>45</v>
      </c>
      <c r="F2" t="s">
        <v>106</v>
      </c>
      <c r="G2" t="s">
        <v>21</v>
      </c>
      <c r="H2" t="s">
        <v>22</v>
      </c>
      <c r="I2" t="s">
        <v>23</v>
      </c>
      <c r="J2" t="s">
        <v>19</v>
      </c>
      <c r="K2" t="s">
        <v>13</v>
      </c>
      <c r="L2" t="s">
        <v>14</v>
      </c>
      <c r="M2" s="1">
        <v>43862</v>
      </c>
      <c r="N2">
        <f>IF(K2="Black Point", 18.3445, 18.27883)</f>
        <v>18.3445</v>
      </c>
      <c r="O2">
        <f>IF(K2="Black Point", -64.98595, -64.89833)</f>
        <v>-64.985950000000003</v>
      </c>
      <c r="P2">
        <v>14.2</v>
      </c>
      <c r="Q2">
        <v>26.88</v>
      </c>
      <c r="R2">
        <v>35.979999999999997</v>
      </c>
      <c r="S2">
        <v>7.98</v>
      </c>
      <c r="T2" t="s">
        <v>48</v>
      </c>
      <c r="U2" t="s">
        <v>51</v>
      </c>
      <c r="V2" t="s">
        <v>16</v>
      </c>
      <c r="W2">
        <v>10</v>
      </c>
      <c r="X2" t="s">
        <v>107</v>
      </c>
    </row>
    <row r="3" spans="1:24" x14ac:dyDescent="0.2">
      <c r="A3" t="s">
        <v>24</v>
      </c>
      <c r="B3" t="s">
        <v>57</v>
      </c>
      <c r="C3" t="s">
        <v>59</v>
      </c>
      <c r="D3" t="s">
        <v>84</v>
      </c>
      <c r="E3" t="s">
        <v>45</v>
      </c>
      <c r="F3" t="s">
        <v>106</v>
      </c>
      <c r="G3" t="s">
        <v>21</v>
      </c>
      <c r="H3" t="s">
        <v>22</v>
      </c>
      <c r="I3" t="s">
        <v>23</v>
      </c>
      <c r="J3" t="s">
        <v>19</v>
      </c>
      <c r="K3" t="s">
        <v>13</v>
      </c>
      <c r="L3" t="s">
        <v>14</v>
      </c>
      <c r="M3" s="1">
        <v>43862</v>
      </c>
      <c r="N3">
        <f t="shared" ref="N3:N23" si="0">IF(K3="Black Point", 18.3445, 18.27883)</f>
        <v>18.3445</v>
      </c>
      <c r="O3">
        <f t="shared" ref="O3:O23" si="1">IF(K3="Black Point", -64.98595, -64.89833)</f>
        <v>-64.985950000000003</v>
      </c>
      <c r="P3">
        <v>14.2</v>
      </c>
      <c r="Q3">
        <v>26.88</v>
      </c>
      <c r="R3">
        <v>35.979999999999997</v>
      </c>
      <c r="S3">
        <v>7.98</v>
      </c>
      <c r="T3" t="s">
        <v>48</v>
      </c>
      <c r="U3" t="s">
        <v>52</v>
      </c>
      <c r="V3" t="s">
        <v>53</v>
      </c>
      <c r="W3" t="s">
        <v>15</v>
      </c>
      <c r="X3" t="s">
        <v>107</v>
      </c>
    </row>
    <row r="4" spans="1:24" x14ac:dyDescent="0.2">
      <c r="A4" t="s">
        <v>25</v>
      </c>
      <c r="B4" t="s">
        <v>57</v>
      </c>
      <c r="C4" t="s">
        <v>60</v>
      </c>
      <c r="D4" t="s">
        <v>85</v>
      </c>
      <c r="E4" t="s">
        <v>45</v>
      </c>
      <c r="F4" t="s">
        <v>106</v>
      </c>
      <c r="G4" t="s">
        <v>21</v>
      </c>
      <c r="H4" t="s">
        <v>22</v>
      </c>
      <c r="I4" t="s">
        <v>23</v>
      </c>
      <c r="J4" t="s">
        <v>19</v>
      </c>
      <c r="K4" t="s">
        <v>13</v>
      </c>
      <c r="L4" t="s">
        <v>14</v>
      </c>
      <c r="M4" s="1">
        <v>43862</v>
      </c>
      <c r="N4">
        <f t="shared" si="0"/>
        <v>18.3445</v>
      </c>
      <c r="O4">
        <f t="shared" si="1"/>
        <v>-64.985950000000003</v>
      </c>
      <c r="P4">
        <v>11.1</v>
      </c>
      <c r="Q4">
        <v>26.98</v>
      </c>
      <c r="R4">
        <v>36.04</v>
      </c>
      <c r="S4">
        <v>8.09</v>
      </c>
      <c r="T4" t="s">
        <v>49</v>
      </c>
      <c r="U4" t="s">
        <v>51</v>
      </c>
      <c r="V4" t="s">
        <v>18</v>
      </c>
      <c r="W4" t="s">
        <v>15</v>
      </c>
      <c r="X4" t="s">
        <v>107</v>
      </c>
    </row>
    <row r="5" spans="1:24" x14ac:dyDescent="0.2">
      <c r="A5" t="s">
        <v>26</v>
      </c>
      <c r="B5" t="s">
        <v>57</v>
      </c>
      <c r="C5" t="s">
        <v>61</v>
      </c>
      <c r="D5" t="s">
        <v>86</v>
      </c>
      <c r="E5" t="s">
        <v>45</v>
      </c>
      <c r="F5" t="s">
        <v>106</v>
      </c>
      <c r="G5" t="s">
        <v>21</v>
      </c>
      <c r="H5" t="s">
        <v>22</v>
      </c>
      <c r="I5" t="s">
        <v>23</v>
      </c>
      <c r="J5" t="s">
        <v>19</v>
      </c>
      <c r="K5" t="s">
        <v>13</v>
      </c>
      <c r="L5" t="s">
        <v>14</v>
      </c>
      <c r="M5" s="1">
        <v>43862</v>
      </c>
      <c r="N5">
        <f t="shared" si="0"/>
        <v>18.3445</v>
      </c>
      <c r="O5">
        <f t="shared" si="1"/>
        <v>-64.985950000000003</v>
      </c>
      <c r="P5">
        <v>11.1</v>
      </c>
      <c r="Q5">
        <v>26.98</v>
      </c>
      <c r="R5">
        <v>36.04</v>
      </c>
      <c r="S5">
        <v>8.09</v>
      </c>
      <c r="T5" t="s">
        <v>49</v>
      </c>
      <c r="U5" t="s">
        <v>51</v>
      </c>
      <c r="V5" t="s">
        <v>18</v>
      </c>
      <c r="W5" t="s">
        <v>15</v>
      </c>
      <c r="X5" t="s">
        <v>107</v>
      </c>
    </row>
    <row r="6" spans="1:24" x14ac:dyDescent="0.2">
      <c r="A6" t="s">
        <v>27</v>
      </c>
      <c r="B6" t="s">
        <v>57</v>
      </c>
      <c r="C6" t="s">
        <v>62</v>
      </c>
      <c r="D6" t="s">
        <v>87</v>
      </c>
      <c r="E6" t="s">
        <v>45</v>
      </c>
      <c r="F6" t="s">
        <v>106</v>
      </c>
      <c r="G6" t="s">
        <v>21</v>
      </c>
      <c r="H6" t="s">
        <v>22</v>
      </c>
      <c r="I6" t="s">
        <v>23</v>
      </c>
      <c r="J6" t="s">
        <v>19</v>
      </c>
      <c r="K6" t="s">
        <v>13</v>
      </c>
      <c r="L6" t="s">
        <v>14</v>
      </c>
      <c r="M6" s="1">
        <v>43862</v>
      </c>
      <c r="N6">
        <f t="shared" si="0"/>
        <v>18.3445</v>
      </c>
      <c r="O6">
        <f t="shared" si="1"/>
        <v>-64.985950000000003</v>
      </c>
      <c r="P6">
        <v>14.2</v>
      </c>
      <c r="Q6">
        <v>26.88</v>
      </c>
      <c r="R6">
        <v>35.979999999999997</v>
      </c>
      <c r="S6">
        <v>7.98</v>
      </c>
      <c r="T6" t="s">
        <v>48</v>
      </c>
      <c r="U6" t="s">
        <v>51</v>
      </c>
      <c r="V6" t="s">
        <v>16</v>
      </c>
      <c r="W6">
        <v>10</v>
      </c>
      <c r="X6" t="s">
        <v>107</v>
      </c>
    </row>
    <row r="7" spans="1:24" x14ac:dyDescent="0.2">
      <c r="A7" t="s">
        <v>28</v>
      </c>
      <c r="B7" t="s">
        <v>57</v>
      </c>
      <c r="C7" t="s">
        <v>63</v>
      </c>
      <c r="D7" t="s">
        <v>88</v>
      </c>
      <c r="E7" t="s">
        <v>45</v>
      </c>
      <c r="F7" t="s">
        <v>106</v>
      </c>
      <c r="G7" t="s">
        <v>21</v>
      </c>
      <c r="H7" t="s">
        <v>22</v>
      </c>
      <c r="I7" t="s">
        <v>23</v>
      </c>
      <c r="J7" t="s">
        <v>19</v>
      </c>
      <c r="K7" t="s">
        <v>13</v>
      </c>
      <c r="L7" t="s">
        <v>14</v>
      </c>
      <c r="M7" s="1">
        <v>43862</v>
      </c>
      <c r="N7">
        <f t="shared" si="0"/>
        <v>18.3445</v>
      </c>
      <c r="O7">
        <f t="shared" si="1"/>
        <v>-64.985950000000003</v>
      </c>
      <c r="P7">
        <v>14.2</v>
      </c>
      <c r="Q7">
        <v>26.88</v>
      </c>
      <c r="R7">
        <v>35.979999999999997</v>
      </c>
      <c r="S7">
        <v>7.98</v>
      </c>
      <c r="T7" t="s">
        <v>48</v>
      </c>
      <c r="U7" t="s">
        <v>52</v>
      </c>
      <c r="V7" t="s">
        <v>53</v>
      </c>
      <c r="W7" t="s">
        <v>15</v>
      </c>
      <c r="X7" t="s">
        <v>107</v>
      </c>
    </row>
    <row r="8" spans="1:24" x14ac:dyDescent="0.2">
      <c r="A8" t="s">
        <v>29</v>
      </c>
      <c r="B8" t="s">
        <v>57</v>
      </c>
      <c r="C8" t="s">
        <v>64</v>
      </c>
      <c r="D8" t="s">
        <v>89</v>
      </c>
      <c r="E8" t="s">
        <v>45</v>
      </c>
      <c r="F8" t="s">
        <v>106</v>
      </c>
      <c r="G8" t="s">
        <v>21</v>
      </c>
      <c r="H8" t="s">
        <v>22</v>
      </c>
      <c r="I8" t="s">
        <v>23</v>
      </c>
      <c r="J8" t="s">
        <v>19</v>
      </c>
      <c r="K8" t="s">
        <v>17</v>
      </c>
      <c r="L8" t="s">
        <v>14</v>
      </c>
      <c r="M8" s="1">
        <v>43862</v>
      </c>
      <c r="N8">
        <f t="shared" si="0"/>
        <v>18.278829999999999</v>
      </c>
      <c r="O8">
        <f t="shared" si="1"/>
        <v>-64.898330000000001</v>
      </c>
      <c r="P8">
        <v>11.9</v>
      </c>
      <c r="Q8">
        <v>26.88</v>
      </c>
      <c r="R8">
        <v>35.979999999999997</v>
      </c>
      <c r="S8">
        <v>7.98</v>
      </c>
      <c r="T8" t="s">
        <v>49</v>
      </c>
      <c r="U8" t="s">
        <v>51</v>
      </c>
      <c r="V8" t="s">
        <v>18</v>
      </c>
      <c r="W8" t="s">
        <v>15</v>
      </c>
      <c r="X8" t="s">
        <v>107</v>
      </c>
    </row>
    <row r="9" spans="1:24" x14ac:dyDescent="0.2">
      <c r="A9" t="s">
        <v>30</v>
      </c>
      <c r="B9" t="s">
        <v>57</v>
      </c>
      <c r="C9" t="s">
        <v>65</v>
      </c>
      <c r="D9" t="s">
        <v>90</v>
      </c>
      <c r="E9" t="s">
        <v>45</v>
      </c>
      <c r="F9" t="s">
        <v>106</v>
      </c>
      <c r="G9" t="s">
        <v>21</v>
      </c>
      <c r="H9" t="s">
        <v>22</v>
      </c>
      <c r="I9" t="s">
        <v>23</v>
      </c>
      <c r="J9" t="s">
        <v>19</v>
      </c>
      <c r="K9" t="s">
        <v>17</v>
      </c>
      <c r="L9" t="s">
        <v>14</v>
      </c>
      <c r="M9" s="1">
        <v>43862</v>
      </c>
      <c r="N9">
        <f t="shared" si="0"/>
        <v>18.278829999999999</v>
      </c>
      <c r="O9">
        <f t="shared" si="1"/>
        <v>-64.898330000000001</v>
      </c>
      <c r="P9">
        <v>11.8</v>
      </c>
      <c r="Q9">
        <v>26.98</v>
      </c>
      <c r="R9">
        <v>36.04</v>
      </c>
      <c r="S9">
        <v>8.09</v>
      </c>
      <c r="T9" t="s">
        <v>49</v>
      </c>
      <c r="U9" t="s">
        <v>51</v>
      </c>
      <c r="V9" t="s">
        <v>18</v>
      </c>
      <c r="W9" t="s">
        <v>15</v>
      </c>
      <c r="X9" t="s">
        <v>107</v>
      </c>
    </row>
    <row r="10" spans="1:24" x14ac:dyDescent="0.2">
      <c r="A10" t="s">
        <v>31</v>
      </c>
      <c r="B10" t="s">
        <v>57</v>
      </c>
      <c r="C10" t="s">
        <v>66</v>
      </c>
      <c r="D10" t="s">
        <v>91</v>
      </c>
      <c r="E10" t="s">
        <v>45</v>
      </c>
      <c r="F10" t="s">
        <v>106</v>
      </c>
      <c r="G10" t="s">
        <v>21</v>
      </c>
      <c r="H10" t="s">
        <v>22</v>
      </c>
      <c r="I10" t="s">
        <v>23</v>
      </c>
      <c r="J10" t="s">
        <v>19</v>
      </c>
      <c r="K10" t="s">
        <v>13</v>
      </c>
      <c r="L10" t="s">
        <v>14</v>
      </c>
      <c r="M10" s="1">
        <v>43862</v>
      </c>
      <c r="N10">
        <f t="shared" si="0"/>
        <v>18.3445</v>
      </c>
      <c r="O10">
        <f t="shared" si="1"/>
        <v>-64.985950000000003</v>
      </c>
      <c r="P10">
        <v>11.1</v>
      </c>
      <c r="Q10">
        <f>IF(K10="Black Point",26.98,26.88)</f>
        <v>26.98</v>
      </c>
      <c r="R10">
        <f>IF(K10="Black Point",36.04,35.98)</f>
        <v>36.04</v>
      </c>
      <c r="S10">
        <f>IF(K10="Black Point",8.09,2.98)</f>
        <v>8.09</v>
      </c>
      <c r="T10" t="s">
        <v>49</v>
      </c>
      <c r="U10" t="s">
        <v>51</v>
      </c>
      <c r="V10" t="s">
        <v>18</v>
      </c>
      <c r="W10" t="s">
        <v>15</v>
      </c>
      <c r="X10" t="s">
        <v>107</v>
      </c>
    </row>
    <row r="11" spans="1:24" x14ac:dyDescent="0.2">
      <c r="A11" t="s">
        <v>32</v>
      </c>
      <c r="B11" t="s">
        <v>57</v>
      </c>
      <c r="C11" t="s">
        <v>67</v>
      </c>
      <c r="D11" t="s">
        <v>92</v>
      </c>
      <c r="E11" t="s">
        <v>45</v>
      </c>
      <c r="F11" t="s">
        <v>106</v>
      </c>
      <c r="G11" t="s">
        <v>21</v>
      </c>
      <c r="H11" t="s">
        <v>22</v>
      </c>
      <c r="I11" t="s">
        <v>23</v>
      </c>
      <c r="J11" t="s">
        <v>19</v>
      </c>
      <c r="K11" t="s">
        <v>13</v>
      </c>
      <c r="L11" t="s">
        <v>14</v>
      </c>
      <c r="M11" s="1">
        <v>43862</v>
      </c>
      <c r="N11">
        <f t="shared" si="0"/>
        <v>18.3445</v>
      </c>
      <c r="O11">
        <f t="shared" si="1"/>
        <v>-64.985950000000003</v>
      </c>
      <c r="P11">
        <v>14.2</v>
      </c>
      <c r="Q11">
        <v>26.88</v>
      </c>
      <c r="R11">
        <v>35.979999999999997</v>
      </c>
      <c r="S11">
        <v>7.98</v>
      </c>
      <c r="T11" t="s">
        <v>48</v>
      </c>
      <c r="U11" t="s">
        <v>51</v>
      </c>
      <c r="V11" t="s">
        <v>16</v>
      </c>
      <c r="W11">
        <v>10</v>
      </c>
      <c r="X11" t="s">
        <v>107</v>
      </c>
    </row>
    <row r="12" spans="1:24" x14ac:dyDescent="0.2">
      <c r="A12" t="s">
        <v>33</v>
      </c>
      <c r="B12" t="s">
        <v>57</v>
      </c>
      <c r="C12" t="s">
        <v>68</v>
      </c>
      <c r="D12" t="s">
        <v>93</v>
      </c>
      <c r="E12" t="s">
        <v>45</v>
      </c>
      <c r="F12" t="s">
        <v>106</v>
      </c>
      <c r="G12" t="s">
        <v>21</v>
      </c>
      <c r="H12" t="s">
        <v>22</v>
      </c>
      <c r="I12" t="s">
        <v>23</v>
      </c>
      <c r="J12" t="s">
        <v>19</v>
      </c>
      <c r="K12" t="s">
        <v>13</v>
      </c>
      <c r="L12" t="s">
        <v>14</v>
      </c>
      <c r="M12" s="1">
        <v>43862</v>
      </c>
      <c r="N12">
        <f t="shared" si="0"/>
        <v>18.3445</v>
      </c>
      <c r="O12">
        <f t="shared" si="1"/>
        <v>-64.985950000000003</v>
      </c>
      <c r="P12">
        <v>14.2</v>
      </c>
      <c r="Q12">
        <v>26.88</v>
      </c>
      <c r="R12">
        <v>35.979999999999997</v>
      </c>
      <c r="S12">
        <v>7.98</v>
      </c>
      <c r="T12" t="s">
        <v>48</v>
      </c>
      <c r="U12" t="s">
        <v>52</v>
      </c>
      <c r="V12" t="s">
        <v>53</v>
      </c>
      <c r="W12" t="s">
        <v>15</v>
      </c>
      <c r="X12" t="s">
        <v>107</v>
      </c>
    </row>
    <row r="13" spans="1:24" x14ac:dyDescent="0.2">
      <c r="A13" t="s">
        <v>34</v>
      </c>
      <c r="B13" t="s">
        <v>57</v>
      </c>
      <c r="C13" t="s">
        <v>69</v>
      </c>
      <c r="D13" t="s">
        <v>94</v>
      </c>
      <c r="E13" t="s">
        <v>45</v>
      </c>
      <c r="F13" t="s">
        <v>106</v>
      </c>
      <c r="G13" t="s">
        <v>21</v>
      </c>
      <c r="H13" t="s">
        <v>22</v>
      </c>
      <c r="I13" t="s">
        <v>23</v>
      </c>
      <c r="J13" t="s">
        <v>19</v>
      </c>
      <c r="K13" t="s">
        <v>13</v>
      </c>
      <c r="L13" t="s">
        <v>14</v>
      </c>
      <c r="M13" s="1">
        <v>43862</v>
      </c>
      <c r="N13">
        <f t="shared" si="0"/>
        <v>18.3445</v>
      </c>
      <c r="O13">
        <f t="shared" si="1"/>
        <v>-64.985950000000003</v>
      </c>
      <c r="P13">
        <v>14.2</v>
      </c>
      <c r="Q13">
        <v>26.88</v>
      </c>
      <c r="R13">
        <v>35.979999999999997</v>
      </c>
      <c r="S13">
        <v>7.98</v>
      </c>
      <c r="T13" t="s">
        <v>48</v>
      </c>
      <c r="U13" t="s">
        <v>52</v>
      </c>
      <c r="V13" t="s">
        <v>53</v>
      </c>
      <c r="W13" t="s">
        <v>15</v>
      </c>
      <c r="X13" t="s">
        <v>107</v>
      </c>
    </row>
    <row r="14" spans="1:24" x14ac:dyDescent="0.2">
      <c r="A14" t="s">
        <v>35</v>
      </c>
      <c r="B14" t="s">
        <v>57</v>
      </c>
      <c r="C14" t="s">
        <v>70</v>
      </c>
      <c r="D14" t="s">
        <v>95</v>
      </c>
      <c r="E14" t="s">
        <v>45</v>
      </c>
      <c r="F14" t="s">
        <v>106</v>
      </c>
      <c r="G14" t="s">
        <v>21</v>
      </c>
      <c r="H14" t="s">
        <v>22</v>
      </c>
      <c r="I14" t="s">
        <v>23</v>
      </c>
      <c r="J14" t="s">
        <v>19</v>
      </c>
      <c r="K14" t="s">
        <v>13</v>
      </c>
      <c r="L14" t="s">
        <v>14</v>
      </c>
      <c r="M14" s="1">
        <v>43862</v>
      </c>
      <c r="N14">
        <f t="shared" si="0"/>
        <v>18.3445</v>
      </c>
      <c r="O14">
        <f t="shared" si="1"/>
        <v>-64.985950000000003</v>
      </c>
      <c r="P14">
        <v>14.2</v>
      </c>
      <c r="Q14">
        <v>26.88</v>
      </c>
      <c r="R14">
        <v>35.979999999999997</v>
      </c>
      <c r="S14">
        <v>7.98</v>
      </c>
      <c r="T14" t="s">
        <v>48</v>
      </c>
      <c r="U14" t="s">
        <v>51</v>
      </c>
      <c r="V14" t="s">
        <v>16</v>
      </c>
      <c r="W14">
        <v>10</v>
      </c>
      <c r="X14" t="s">
        <v>107</v>
      </c>
    </row>
    <row r="15" spans="1:24" x14ac:dyDescent="0.2">
      <c r="A15" t="s">
        <v>36</v>
      </c>
      <c r="B15" t="s">
        <v>57</v>
      </c>
      <c r="C15" t="s">
        <v>71</v>
      </c>
      <c r="D15" t="s">
        <v>96</v>
      </c>
      <c r="E15" t="s">
        <v>45</v>
      </c>
      <c r="F15" t="s">
        <v>106</v>
      </c>
      <c r="G15" t="s">
        <v>21</v>
      </c>
      <c r="H15" t="s">
        <v>22</v>
      </c>
      <c r="I15" t="s">
        <v>23</v>
      </c>
      <c r="J15" t="s">
        <v>19</v>
      </c>
      <c r="K15" t="s">
        <v>13</v>
      </c>
      <c r="L15" t="s">
        <v>14</v>
      </c>
      <c r="M15" s="1">
        <v>43862</v>
      </c>
      <c r="N15">
        <f t="shared" si="0"/>
        <v>18.3445</v>
      </c>
      <c r="O15">
        <f t="shared" si="1"/>
        <v>-64.985950000000003</v>
      </c>
      <c r="P15">
        <v>14.2</v>
      </c>
      <c r="Q15">
        <v>26.88</v>
      </c>
      <c r="R15">
        <v>35.979999999999997</v>
      </c>
      <c r="S15">
        <v>7.98</v>
      </c>
      <c r="T15" t="s">
        <v>48</v>
      </c>
      <c r="U15" t="s">
        <v>52</v>
      </c>
      <c r="V15" t="s">
        <v>53</v>
      </c>
      <c r="W15" t="s">
        <v>15</v>
      </c>
      <c r="X15" t="s">
        <v>107</v>
      </c>
    </row>
    <row r="16" spans="1:24" x14ac:dyDescent="0.2">
      <c r="A16" t="s">
        <v>37</v>
      </c>
      <c r="B16" t="s">
        <v>57</v>
      </c>
      <c r="C16" t="s">
        <v>72</v>
      </c>
      <c r="D16" t="s">
        <v>97</v>
      </c>
      <c r="E16" t="s">
        <v>45</v>
      </c>
      <c r="F16" t="s">
        <v>106</v>
      </c>
      <c r="G16" t="s">
        <v>21</v>
      </c>
      <c r="H16" t="s">
        <v>22</v>
      </c>
      <c r="I16" t="s">
        <v>23</v>
      </c>
      <c r="J16" t="s">
        <v>19</v>
      </c>
      <c r="K16" t="s">
        <v>13</v>
      </c>
      <c r="L16" t="s">
        <v>14</v>
      </c>
      <c r="M16" s="1">
        <v>43862</v>
      </c>
      <c r="N16">
        <f t="shared" si="0"/>
        <v>18.3445</v>
      </c>
      <c r="O16">
        <f t="shared" si="1"/>
        <v>-64.985950000000003</v>
      </c>
      <c r="P16">
        <v>14.2</v>
      </c>
      <c r="Q16">
        <v>26.88</v>
      </c>
      <c r="R16">
        <v>35.979999999999997</v>
      </c>
      <c r="S16">
        <v>7.98</v>
      </c>
      <c r="T16" t="s">
        <v>48</v>
      </c>
      <c r="U16" t="s">
        <v>51</v>
      </c>
      <c r="V16" t="s">
        <v>16</v>
      </c>
      <c r="W16">
        <v>10</v>
      </c>
      <c r="X16" t="s">
        <v>107</v>
      </c>
    </row>
    <row r="17" spans="1:24" x14ac:dyDescent="0.2">
      <c r="A17" t="s">
        <v>38</v>
      </c>
      <c r="B17" t="s">
        <v>57</v>
      </c>
      <c r="C17" t="s">
        <v>73</v>
      </c>
      <c r="D17" t="s">
        <v>98</v>
      </c>
      <c r="E17" t="s">
        <v>45</v>
      </c>
      <c r="F17" t="s">
        <v>106</v>
      </c>
      <c r="G17" t="s">
        <v>21</v>
      </c>
      <c r="H17" t="s">
        <v>22</v>
      </c>
      <c r="I17" t="s">
        <v>23</v>
      </c>
      <c r="J17" t="s">
        <v>19</v>
      </c>
      <c r="K17" t="s">
        <v>17</v>
      </c>
      <c r="L17" t="s">
        <v>14</v>
      </c>
      <c r="M17" s="1">
        <v>43862</v>
      </c>
      <c r="N17">
        <f t="shared" si="0"/>
        <v>18.278829999999999</v>
      </c>
      <c r="O17">
        <f t="shared" si="1"/>
        <v>-64.898330000000001</v>
      </c>
      <c r="P17">
        <v>14.2</v>
      </c>
      <c r="Q17">
        <v>26.88</v>
      </c>
      <c r="R17">
        <v>35.979999999999997</v>
      </c>
      <c r="S17">
        <v>7.98</v>
      </c>
      <c r="T17" t="s">
        <v>48</v>
      </c>
      <c r="U17" t="s">
        <v>51</v>
      </c>
      <c r="V17" t="s">
        <v>16</v>
      </c>
      <c r="W17">
        <v>10</v>
      </c>
      <c r="X17" t="s">
        <v>107</v>
      </c>
    </row>
    <row r="18" spans="1:24" x14ac:dyDescent="0.2">
      <c r="A18" t="s">
        <v>39</v>
      </c>
      <c r="B18" t="s">
        <v>57</v>
      </c>
      <c r="C18" t="s">
        <v>74</v>
      </c>
      <c r="D18" t="s">
        <v>99</v>
      </c>
      <c r="E18" t="s">
        <v>45</v>
      </c>
      <c r="F18" t="s">
        <v>106</v>
      </c>
      <c r="G18" t="s">
        <v>21</v>
      </c>
      <c r="H18" t="s">
        <v>22</v>
      </c>
      <c r="I18" t="s">
        <v>23</v>
      </c>
      <c r="J18" t="s">
        <v>19</v>
      </c>
      <c r="K18" t="s">
        <v>17</v>
      </c>
      <c r="L18" t="s">
        <v>14</v>
      </c>
      <c r="M18" s="1">
        <v>43862</v>
      </c>
      <c r="N18">
        <f t="shared" si="0"/>
        <v>18.278829999999999</v>
      </c>
      <c r="O18">
        <f t="shared" si="1"/>
        <v>-64.898330000000001</v>
      </c>
      <c r="P18">
        <v>14.2</v>
      </c>
      <c r="Q18">
        <v>26.88</v>
      </c>
      <c r="R18">
        <v>35.979999999999997</v>
      </c>
      <c r="S18">
        <v>7.98</v>
      </c>
      <c r="T18" t="s">
        <v>48</v>
      </c>
      <c r="U18" t="s">
        <v>52</v>
      </c>
      <c r="V18" t="s">
        <v>53</v>
      </c>
      <c r="W18" t="s">
        <v>15</v>
      </c>
      <c r="X18" t="s">
        <v>107</v>
      </c>
    </row>
    <row r="19" spans="1:24" x14ac:dyDescent="0.2">
      <c r="A19" t="s">
        <v>40</v>
      </c>
      <c r="B19" t="s">
        <v>57</v>
      </c>
      <c r="C19" t="s">
        <v>75</v>
      </c>
      <c r="D19" t="s">
        <v>100</v>
      </c>
      <c r="E19" t="s">
        <v>45</v>
      </c>
      <c r="F19" t="s">
        <v>106</v>
      </c>
      <c r="G19" t="s">
        <v>21</v>
      </c>
      <c r="H19" t="s">
        <v>22</v>
      </c>
      <c r="I19" t="s">
        <v>23</v>
      </c>
      <c r="J19" t="s">
        <v>19</v>
      </c>
      <c r="K19" t="s">
        <v>17</v>
      </c>
      <c r="L19" t="s">
        <v>14</v>
      </c>
      <c r="M19" s="1">
        <v>43862</v>
      </c>
      <c r="N19">
        <f t="shared" si="0"/>
        <v>18.278829999999999</v>
      </c>
      <c r="O19">
        <f t="shared" si="1"/>
        <v>-64.898330000000001</v>
      </c>
      <c r="P19">
        <v>14.2</v>
      </c>
      <c r="Q19">
        <v>26.88</v>
      </c>
      <c r="R19">
        <v>35.979999999999997</v>
      </c>
      <c r="S19">
        <v>7.98</v>
      </c>
      <c r="T19" t="s">
        <v>48</v>
      </c>
      <c r="U19" t="s">
        <v>51</v>
      </c>
      <c r="V19" t="s">
        <v>16</v>
      </c>
      <c r="W19">
        <v>10</v>
      </c>
      <c r="X19" t="s">
        <v>107</v>
      </c>
    </row>
    <row r="20" spans="1:24" x14ac:dyDescent="0.2">
      <c r="A20" t="s">
        <v>41</v>
      </c>
      <c r="B20" t="s">
        <v>57</v>
      </c>
      <c r="C20" t="s">
        <v>76</v>
      </c>
      <c r="D20" t="s">
        <v>101</v>
      </c>
      <c r="E20" t="s">
        <v>45</v>
      </c>
      <c r="F20" t="s">
        <v>106</v>
      </c>
      <c r="G20" t="s">
        <v>21</v>
      </c>
      <c r="H20" t="s">
        <v>22</v>
      </c>
      <c r="I20" t="s">
        <v>23</v>
      </c>
      <c r="J20" t="s">
        <v>19</v>
      </c>
      <c r="K20" t="s">
        <v>17</v>
      </c>
      <c r="L20" t="s">
        <v>14</v>
      </c>
      <c r="M20" s="1">
        <v>43862</v>
      </c>
      <c r="N20">
        <f t="shared" si="0"/>
        <v>18.278829999999999</v>
      </c>
      <c r="O20">
        <f t="shared" si="1"/>
        <v>-64.898330000000001</v>
      </c>
      <c r="P20">
        <v>14.2</v>
      </c>
      <c r="Q20">
        <v>26.88</v>
      </c>
      <c r="R20">
        <v>35.979999999999997</v>
      </c>
      <c r="S20">
        <v>7.98</v>
      </c>
      <c r="T20" t="s">
        <v>48</v>
      </c>
      <c r="U20" t="s">
        <v>52</v>
      </c>
      <c r="V20" t="s">
        <v>53</v>
      </c>
      <c r="W20" t="s">
        <v>15</v>
      </c>
      <c r="X20" t="s">
        <v>107</v>
      </c>
    </row>
    <row r="21" spans="1:24" x14ac:dyDescent="0.2">
      <c r="A21" t="s">
        <v>42</v>
      </c>
      <c r="B21" t="s">
        <v>57</v>
      </c>
      <c r="C21" t="s">
        <v>77</v>
      </c>
      <c r="D21" t="s">
        <v>102</v>
      </c>
      <c r="E21" t="s">
        <v>45</v>
      </c>
      <c r="F21" t="s">
        <v>106</v>
      </c>
      <c r="G21" t="s">
        <v>21</v>
      </c>
      <c r="H21" t="s">
        <v>22</v>
      </c>
      <c r="I21" t="s">
        <v>23</v>
      </c>
      <c r="J21" t="s">
        <v>19</v>
      </c>
      <c r="K21" t="s">
        <v>17</v>
      </c>
      <c r="L21" t="s">
        <v>14</v>
      </c>
      <c r="M21" s="1">
        <v>43862</v>
      </c>
      <c r="N21">
        <f t="shared" si="0"/>
        <v>18.278829999999999</v>
      </c>
      <c r="O21">
        <f t="shared" si="1"/>
        <v>-64.898330000000001</v>
      </c>
      <c r="P21">
        <v>14.2</v>
      </c>
      <c r="Q21">
        <v>26.88</v>
      </c>
      <c r="R21">
        <v>35.979999999999997</v>
      </c>
      <c r="S21">
        <v>7.98</v>
      </c>
      <c r="T21" t="s">
        <v>48</v>
      </c>
      <c r="U21" t="s">
        <v>51</v>
      </c>
      <c r="V21" t="s">
        <v>16</v>
      </c>
      <c r="W21">
        <v>10</v>
      </c>
      <c r="X21" t="s">
        <v>107</v>
      </c>
    </row>
    <row r="22" spans="1:24" x14ac:dyDescent="0.2">
      <c r="A22" t="s">
        <v>43</v>
      </c>
      <c r="B22" t="s">
        <v>57</v>
      </c>
      <c r="C22" t="s">
        <v>78</v>
      </c>
      <c r="D22" t="s">
        <v>103</v>
      </c>
      <c r="E22" t="s">
        <v>45</v>
      </c>
      <c r="F22" t="s">
        <v>106</v>
      </c>
      <c r="G22" t="s">
        <v>21</v>
      </c>
      <c r="H22" t="s">
        <v>22</v>
      </c>
      <c r="I22" t="s">
        <v>23</v>
      </c>
      <c r="J22" t="s">
        <v>19</v>
      </c>
      <c r="K22" t="s">
        <v>17</v>
      </c>
      <c r="L22" t="s">
        <v>14</v>
      </c>
      <c r="M22" s="1">
        <v>43862</v>
      </c>
      <c r="N22">
        <f t="shared" si="0"/>
        <v>18.278829999999999</v>
      </c>
      <c r="O22">
        <f t="shared" si="1"/>
        <v>-64.898330000000001</v>
      </c>
      <c r="P22">
        <v>11.9</v>
      </c>
      <c r="Q22">
        <v>26.88</v>
      </c>
      <c r="R22">
        <v>35.979999999999997</v>
      </c>
      <c r="S22">
        <v>7.98</v>
      </c>
      <c r="T22" t="s">
        <v>49</v>
      </c>
      <c r="U22" t="s">
        <v>51</v>
      </c>
      <c r="V22" t="s">
        <v>18</v>
      </c>
      <c r="W22" t="s">
        <v>15</v>
      </c>
      <c r="X22" t="s">
        <v>107</v>
      </c>
    </row>
    <row r="23" spans="1:24" x14ac:dyDescent="0.2">
      <c r="A23" t="s">
        <v>44</v>
      </c>
      <c r="B23" t="s">
        <v>57</v>
      </c>
      <c r="C23" t="s">
        <v>79</v>
      </c>
      <c r="D23" t="s">
        <v>104</v>
      </c>
      <c r="E23" t="s">
        <v>45</v>
      </c>
      <c r="F23" t="s">
        <v>106</v>
      </c>
      <c r="G23" t="s">
        <v>21</v>
      </c>
      <c r="H23" t="s">
        <v>22</v>
      </c>
      <c r="I23" t="s">
        <v>23</v>
      </c>
      <c r="J23" t="s">
        <v>19</v>
      </c>
      <c r="K23" t="s">
        <v>17</v>
      </c>
      <c r="L23" t="s">
        <v>14</v>
      </c>
      <c r="M23" s="1">
        <v>43862</v>
      </c>
      <c r="N23">
        <f t="shared" si="0"/>
        <v>18.278829999999999</v>
      </c>
      <c r="O23">
        <f t="shared" si="1"/>
        <v>-64.898330000000001</v>
      </c>
      <c r="P23">
        <v>14.2</v>
      </c>
      <c r="Q23">
        <v>26.88</v>
      </c>
      <c r="R23">
        <v>35.979999999999997</v>
      </c>
      <c r="S23">
        <v>7.98</v>
      </c>
      <c r="T23" t="s">
        <v>48</v>
      </c>
      <c r="U23" t="s">
        <v>52</v>
      </c>
      <c r="V23" t="s">
        <v>53</v>
      </c>
      <c r="W23" t="s">
        <v>15</v>
      </c>
      <c r="X23" t="s">
        <v>107</v>
      </c>
    </row>
  </sheetData>
  <phoneticPr fontId="1" type="noConversion"/>
  <conditionalFormatting sqref="K24:K1048576">
    <cfRule type="containsText" dxfId="0" priority="1" operator="containsText" text="Buck Island">
      <formula>NOT(ISERROR(SEARCH("Buck Island",K24)))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Beavers</dc:creator>
  <cp:lastModifiedBy>Kelsey Beavers</cp:lastModifiedBy>
  <dcterms:created xsi:type="dcterms:W3CDTF">2024-07-01T20:00:58Z</dcterms:created>
  <dcterms:modified xsi:type="dcterms:W3CDTF">2024-07-15T14:44:22Z</dcterms:modified>
</cp:coreProperties>
</file>