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firstSheet="3" activeTab="5"/>
  </bookViews>
  <sheets>
    <sheet name="INFO_DNA" sheetId="174" r:id="rId1"/>
    <sheet name="Calibration_Model" sheetId="1" r:id="rId2"/>
    <sheet name="Main Simulator" sheetId="153" r:id="rId3"/>
    <sheet name="Result" sheetId="164" r:id="rId4"/>
    <sheet name="Calibration_Engine" sheetId="3" r:id="rId5"/>
    <sheet name="Replacement_Module" sheetId="163" r:id="rId6"/>
    <sheet name="Variables" sheetId="2" r:id="rId7"/>
    <sheet name="Insulation_Spec." sheetId="156" r:id="rId8"/>
    <sheet name="Window_Spec." sheetId="177" r:id="rId9"/>
    <sheet name="Glazing&amp;Gas_Spec." sheetId="157" r:id="rId10"/>
    <sheet name="Lighthing_Spec." sheetId="158" r:id="rId11"/>
    <sheet name="Shading_Spec." sheetId="175" r:id="rId12"/>
    <sheet name="Roof Vegetation_Spec." sheetId="176" r:id="rId13"/>
  </sheets>
  <functionGroups builtInGroupCount="18"/>
  <definedNames>
    <definedName name="ConditionSet">Calibration_Engine!$C$3:$C$10</definedName>
    <definedName name="ElecConsumption">Calibration_Model!$D$17:$O$17</definedName>
    <definedName name="GasConsumption">Calibration_Model!$D$18:$O$18</definedName>
    <definedName name="InputSet">Calibration_Engine!$B$3:$B$10</definedName>
    <definedName name="InsulationTn">Insulation_Spec.!$I$2</definedName>
    <definedName name="InsulationType">Insulation_Spec.!$B$2</definedName>
    <definedName name="LightingSetupType">Lighthing_Spec.!$B$2</definedName>
    <definedName name="Repla_Calibration">Replacement_Module!$A$2</definedName>
    <definedName name="Repla_colCount">Replacement_Module!$D$2</definedName>
    <definedName name="Repla_Insulation">Replacement_Module!$A$9</definedName>
    <definedName name="Repla_Lighting">Replacement_Module!$A$66</definedName>
    <definedName name="Repla_rowCount">Replacement_Module!$D$1</definedName>
    <definedName name="Repla_Shading">Replacement_Module!$A$55</definedName>
    <definedName name="Repla_Window">Replacement_Module!$A$20</definedName>
    <definedName name="Result_Elec">Result!$B$1</definedName>
    <definedName name="Result_Gas">Result!$O$1</definedName>
    <definedName name="Result_No">Result!$A$1</definedName>
    <definedName name="WindowType">Window_Spec.!$B$2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63" l="1"/>
  <c r="C11" i="163"/>
  <c r="C39" i="163"/>
  <c r="C38" i="163"/>
  <c r="C37" i="163"/>
  <c r="C36" i="163"/>
  <c r="C35" i="163"/>
  <c r="C34" i="163"/>
  <c r="C33" i="163"/>
  <c r="C32" i="163"/>
  <c r="C31" i="163"/>
  <c r="C30" i="163"/>
  <c r="C29" i="163"/>
  <c r="C28" i="163"/>
  <c r="C24" i="163"/>
  <c r="C23" i="163"/>
  <c r="C22" i="163"/>
  <c r="C18" i="163"/>
  <c r="C17" i="163"/>
  <c r="C16" i="163"/>
  <c r="C14" i="163"/>
  <c r="C13" i="163"/>
  <c r="C12" i="163"/>
  <c r="C7" i="163"/>
  <c r="C6" i="163"/>
  <c r="C5" i="163"/>
  <c r="C4" i="163"/>
  <c r="E43" i="158" l="1"/>
  <c r="E44" i="158"/>
  <c r="E45" i="158"/>
  <c r="E42" i="158"/>
  <c r="D43" i="158"/>
  <c r="D44" i="158"/>
  <c r="D45" i="158"/>
  <c r="D42" i="158"/>
  <c r="M5" i="163" l="1"/>
  <c r="M6" i="163"/>
  <c r="M4" i="163"/>
  <c r="C3" i="3" l="1"/>
  <c r="C4" i="3"/>
  <c r="C5" i="3"/>
  <c r="D48" i="1" l="1"/>
  <c r="D47" i="1"/>
  <c r="D46" i="1"/>
  <c r="U4" i="1" l="1"/>
  <c r="U3" i="1"/>
  <c r="V4" i="1"/>
  <c r="Z3" i="1" l="1"/>
  <c r="Y3" i="1"/>
  <c r="W4" i="1" l="1"/>
  <c r="X4" i="1"/>
  <c r="Y4" i="1"/>
  <c r="Z4" i="1"/>
  <c r="AA4" i="1"/>
  <c r="AB4" i="1"/>
  <c r="AC4" i="1"/>
  <c r="AD4" i="1"/>
  <c r="AE4" i="1"/>
  <c r="AF4" i="1"/>
  <c r="AF3" i="1"/>
  <c r="AE3" i="1"/>
  <c r="AD3" i="1"/>
  <c r="AC3" i="1"/>
  <c r="AB3" i="1"/>
  <c r="AA3" i="1"/>
  <c r="X3" i="1"/>
  <c r="W3" i="1"/>
  <c r="V3" i="1"/>
  <c r="U7" i="1" l="1"/>
  <c r="U10" i="1" s="1"/>
  <c r="U8" i="1"/>
  <c r="U11" i="1" s="1"/>
  <c r="U13" i="1" l="1"/>
  <c r="D19" i="1" s="1"/>
  <c r="U14" i="1"/>
  <c r="D20" i="1" s="1"/>
  <c r="H20" i="3" s="1"/>
  <c r="H19" i="3" l="1"/>
  <c r="H18" i="3"/>
</calcChain>
</file>

<file path=xl/sharedStrings.xml><?xml version="1.0" encoding="utf-8"?>
<sst xmlns="http://schemas.openxmlformats.org/spreadsheetml/2006/main" count="1118" uniqueCount="689">
  <si>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</si>
  <si>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</si>
  <si>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</si>
  <si>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</si>
  <si>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</si>
  <si>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</si>
  <si>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</si>
  <si>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</si>
  <si>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</si>
  <si>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</si>
  <si>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</si>
  <si>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</si>
  <si>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</si>
  <si>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</si>
  <si>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</si>
  <si>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</si>
  <si>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</si>
  <si>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</si>
  <si>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</si>
  <si>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</si>
  <si>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</si>
  <si>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</si>
  <si>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</si>
  <si>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</si>
  <si>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</si>
  <si>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</si>
  <si>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</si>
  <si>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</si>
  <si>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</si>
  <si>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</si>
  <si>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</si>
  <si>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</si>
  <si>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</si>
  <si>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</si>
  <si>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</si>
  <si>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</si>
  <si>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</si>
  <si>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</si>
  <si>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</si>
  <si>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</si>
  <si>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</si>
  <si>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</si>
  <si>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</si>
  <si>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</si>
  <si>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</si>
  <si>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</si>
  <si>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</si>
  <si>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</si>
  <si>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</si>
  <si>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</si>
  <si>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</si>
  <si>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</si>
  <si>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</si>
  <si>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</si>
  <si>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</si>
  <si>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</si>
  <si>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</si>
  <si>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</si>
  <si>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</si>
  <si>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</si>
  <si>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</si>
  <si>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</si>
  <si>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</si>
  <si>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</si>
  <si>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</si>
  <si>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</si>
  <si>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</si>
  <si>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</si>
  <si>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</si>
  <si>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</si>
  <si>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</si>
  <si>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</si>
  <si>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</si>
  <si>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</si>
  <si>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</si>
  <si>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</si>
  <si>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</si>
  <si>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</si>
  <si>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</si>
  <si>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</si>
  <si>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</si>
  <si>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</si>
  <si>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</si>
  <si>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</si>
  <si>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</si>
  <si>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</si>
  <si>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</si>
  <si>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</si>
  <si>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</si>
  <si>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</si>
  <si>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</si>
  <si>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</si>
  <si>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</si>
  <si>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</si>
  <si>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</si>
  <si>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</si>
  <si>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</si>
  <si>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</si>
  <si>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</si>
  <si>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</si>
  <si>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</si>
  <si>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</si>
  <si>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</si>
  <si>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</si>
  <si>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</si>
  <si>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</si>
  <si>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</si>
  <si>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</si>
  <si>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</si>
  <si>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</si>
  <si>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</si>
  <si>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</si>
  <si>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</si>
  <si>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</si>
  <si>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</si>
  <si>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</si>
  <si>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</si>
  <si>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</si>
  <si>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</si>
  <si>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</si>
  <si>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</si>
  <si>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</si>
  <si>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</si>
  <si>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</si>
  <si>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</si>
  <si>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</si>
  <si>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</si>
  <si>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</si>
  <si>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</si>
  <si>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</si>
  <si>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</si>
  <si>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</si>
  <si>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</si>
  <si>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</si>
  <si>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</si>
  <si>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</si>
  <si>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</si>
  <si>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</si>
  <si>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</si>
  <si>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</si>
  <si>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</si>
  <si>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</si>
  <si>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</si>
  <si>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</si>
  <si>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</si>
  <si>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</si>
  <si>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</si>
  <si>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</si>
  <si>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</si>
  <si>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</si>
  <si>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</si>
  <si>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</si>
  <si>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</si>
  <si>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</si>
  <si>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</si>
  <si>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</si>
  <si>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</si>
  <si>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</si>
  <si>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</si>
  <si>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</si>
  <si>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</si>
  <si>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</si>
  <si>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</si>
  <si>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</si>
  <si>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</si>
  <si>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</si>
  <si>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</si>
  <si>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</si>
  <si>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</si>
  <si>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</si>
  <si>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</si>
  <si>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</si>
  <si>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</si>
  <si>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</si>
  <si>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</si>
  <si>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</si>
  <si>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</si>
  <si>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</si>
  <si>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</si>
  <si>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</si>
  <si>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</si>
  <si>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</si>
  <si>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</si>
  <si>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</si>
  <si>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</si>
  <si>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</si>
  <si>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</si>
  <si>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</si>
  <si>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</si>
  <si>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</si>
  <si>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</si>
  <si>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</si>
  <si>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</si>
  <si>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</si>
  <si>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</si>
  <si>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</si>
  <si>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</si>
  <si>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</si>
  <si>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</si>
  <si>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</si>
  <si>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</si>
  <si>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</si>
  <si>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</si>
  <si>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</si>
  <si>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</si>
  <si>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</si>
  <si>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</si>
  <si>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</si>
  <si>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</si>
  <si>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</si>
  <si>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</si>
  <si>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</si>
  <si>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</si>
  <si>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</si>
  <si>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</si>
  <si>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</si>
  <si>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</si>
  <si>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</si>
  <si>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</si>
  <si>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</si>
  <si>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</si>
  <si>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</si>
  <si>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</si>
  <si>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</si>
  <si>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</si>
  <si>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</si>
  <si>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</si>
  <si>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</si>
  <si>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</si>
  <si>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</si>
  <si>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</si>
  <si>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</si>
  <si>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</si>
  <si>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</si>
  <si>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</si>
  <si>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</si>
  <si>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</si>
  <si>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</si>
  <si>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</si>
  <si>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</si>
  <si>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</si>
  <si>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</si>
  <si>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</si>
  <si>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</si>
  <si>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</si>
  <si>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</si>
  <si>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</si>
  <si>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</si>
  <si>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</si>
  <si>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</si>
  <si>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</si>
  <si>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</si>
  <si>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</si>
  <si>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</si>
  <si>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</si>
  <si>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</si>
  <si>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</si>
  <si>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</si>
  <si>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</si>
  <si>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</si>
  <si>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</si>
  <si>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</si>
  <si>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</si>
  <si>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</si>
  <si>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</si>
  <si>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</si>
  <si>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</si>
  <si>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</si>
  <si>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</si>
  <si>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</si>
  <si>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</si>
  <si>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</si>
  <si>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</si>
  <si>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</si>
  <si>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</si>
  <si>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</si>
  <si>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</si>
  <si>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</si>
  <si>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</si>
  <si>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</si>
  <si>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</si>
  <si>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</si>
  <si>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</si>
  <si>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</si>
  <si>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</si>
  <si>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</si>
  <si>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</si>
  <si>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</si>
  <si>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</si>
  <si>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</si>
  <si>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</si>
  <si>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</si>
  <si>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</si>
  <si>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</si>
  <si>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</si>
  <si>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</si>
  <si>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</si>
  <si>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</si>
  <si>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</si>
  <si>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</si>
  <si>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</si>
  <si>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</si>
  <si>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</si>
  <si>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</si>
  <si>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</si>
  <si>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</si>
  <si>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</si>
  <si>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</si>
  <si>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</si>
  <si>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</si>
  <si>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</si>
  <si>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</si>
  <si>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</si>
  <si>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</si>
  <si>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</si>
  <si>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</si>
  <si>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</si>
  <si>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</si>
  <si>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</si>
  <si>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</si>
  <si>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</si>
  <si>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</si>
  <si>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</si>
  <si>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</si>
  <si>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</si>
  <si>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</si>
  <si>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</si>
  <si>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</si>
  <si>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</si>
  <si>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</si>
  <si>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</si>
  <si>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</si>
  <si>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</si>
  <si>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</si>
  <si>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</si>
  <si>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</si>
  <si>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</si>
  <si>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</si>
  <si>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</si>
  <si>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</si>
  <si>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</si>
  <si>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</si>
  <si>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</si>
  <si>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</si>
  <si>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</si>
  <si>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</si>
  <si>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</si>
  <si>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CV(RMSE) Calibration Default Variable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</si>
  <si>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</si>
  <si>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</si>
  <si>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</si>
  <si>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</si>
  <si>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</si>
  <si>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</si>
  <si>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</si>
  <si>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</si>
  <si>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</si>
  <si>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</si>
  <si>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</si>
  <si>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</si>
  <si>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</si>
  <si>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</si>
  <si>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</si>
  <si>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</si>
  <si>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</si>
  <si>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</si>
  <si>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</si>
  <si>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</si>
  <si>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</si>
  <si>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</si>
  <si>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</si>
  <si>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</si>
  <si>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</si>
  <si>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</si>
  <si>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</si>
  <si>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</si>
  <si>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변수설정</t>
    <phoneticPr fontId="3" type="noConversion"/>
  </si>
  <si>
    <t>건축물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</si>
  <si>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</si>
  <si>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</si>
  <si>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</si>
  <si>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</si>
  <si>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</si>
  <si>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</si>
  <si>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</si>
  <si>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</si>
  <si>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Calibration Model 특수조건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</si>
  <si>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</si>
  <si>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</si>
  <si>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</si>
  <si>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</si>
  <si>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</si>
  <si>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</si>
  <si>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</si>
  <si>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</si>
  <si>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</si>
  <si>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</si>
  <si>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</si>
  <si>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</si>
  <si>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</si>
  <si>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</si>
  <si>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</si>
  <si>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</si>
  <si>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</si>
  <si>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</si>
  <si>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</si>
  <si>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Simulation Default Variable (Window_Simplified)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</si>
  <si>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</si>
  <si>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</si>
  <si>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</si>
  <si>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</si>
  <si>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</si>
  <si>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</si>
  <si>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</si>
  <si>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</si>
  <si>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</si>
  <si>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</si>
  <si>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</si>
  <si>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</si>
  <si>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Simulation Default Variable (Glazing_Custom)</t>
    <phoneticPr fontId="1" type="noConversion"/>
  </si>
  <si>
    <t>var1_12</t>
    <phoneticPr fontId="1" type="noConversion"/>
  </si>
  <si>
    <t>var1_13</t>
    <phoneticPr fontId="1" type="noConversion"/>
  </si>
  <si>
    <t>var1_14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</si>
  <si>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</si>
  <si>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</si>
  <si>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</si>
  <si>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</si>
  <si>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</si>
  <si>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</si>
  <si>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var1_21</t>
  </si>
  <si>
    <t>var1_22</t>
  </si>
  <si>
    <t>Simulation Default Variable (Gas_Custom)</t>
    <phoneticPr fontId="1" type="noConversion"/>
  </si>
  <si>
    <t>var1_23</t>
    <phoneticPr fontId="1" type="noConversion"/>
  </si>
  <si>
    <t>var1_25</t>
    <phoneticPr fontId="1" type="noConversion"/>
  </si>
  <si>
    <t>var1_26</t>
  </si>
  <si>
    <t>var1_27</t>
  </si>
  <si>
    <t>var1_28</t>
  </si>
  <si>
    <t>var1_29</t>
  </si>
  <si>
    <t>var1_30</t>
  </si>
  <si>
    <t>var1_31</t>
  </si>
  <si>
    <t>var1_32</t>
  </si>
  <si>
    <t>var1_33</t>
  </si>
  <si>
    <t>var1_34</t>
  </si>
  <si>
    <t>var1_37</t>
  </si>
  <si>
    <t>var1_38</t>
  </si>
  <si>
    <t>var1_39</t>
  </si>
  <si>
    <t>var1_40</t>
  </si>
  <si>
    <t>var1_24</t>
    <phoneticPr fontId="1" type="noConversion"/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</si>
  <si>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</si>
  <si>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</si>
  <si>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</si>
  <si>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</si>
  <si>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</si>
  <si>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</si>
  <si>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</si>
  <si>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</si>
  <si>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</si>
  <si>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</si>
  <si>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</si>
  <si>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</si>
  <si>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</si>
  <si>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</si>
  <si>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</si>
  <si>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</si>
  <si>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</si>
  <si>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</si>
  <si>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</si>
  <si>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</si>
  <si>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</si>
  <si>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var1_35</t>
    <phoneticPr fontId="1" type="noConversion"/>
  </si>
  <si>
    <t>var1_36</t>
    <phoneticPr fontId="1" type="noConversion"/>
  </si>
  <si>
    <t>var1_41</t>
  </si>
  <si>
    <t>var1_42</t>
  </si>
  <si>
    <t>Simulation Default Variable (Shading Device)</t>
    <phoneticPr fontId="1" type="noConversion"/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</si>
  <si>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</si>
  <si>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</si>
  <si>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</si>
  <si>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</si>
  <si>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</si>
  <si>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</si>
  <si>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</si>
  <si>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</si>
  <si>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</si>
  <si>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</si>
  <si>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</si>
  <si>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</si>
  <si>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Conductivity
(전도율 W/mK)</t>
    <phoneticPr fontId="1" type="noConversion"/>
  </si>
  <si>
    <t>Infrared Transmittance
(적외선 투과율)</t>
    <phoneticPr fontId="1" type="noConversion"/>
  </si>
  <si>
    <t>Infrared Hemispherical Emissivity
(적외선 반구형 방사율)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</si>
  <si>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</si>
  <si>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</si>
  <si>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</si>
  <si>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</si>
  <si>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</si>
  <si>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</si>
  <si>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</si>
  <si>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</si>
  <si>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</si>
  <si>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</si>
  <si>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</si>
  <si>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</si>
  <si>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</si>
  <si>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</si>
  <si>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</si>
  <si>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</si>
  <si>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</si>
  <si>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</si>
  <si>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</si>
  <si>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</si>
  <si>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</si>
  <si>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</si>
  <si>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</si>
  <si>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</si>
  <si>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Design Builder</t>
    <phoneticPr fontId="1" type="noConversion"/>
  </si>
  <si>
    <t>Watts per Zone Floor Area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</si>
  <si>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</si>
  <si>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</si>
  <si>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</si>
  <si>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</si>
  <si>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</si>
  <si>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</si>
  <si>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</si>
  <si>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</si>
  <si>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</si>
  <si>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</si>
  <si>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</si>
  <si>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</si>
  <si>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</si>
  <si>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</si>
  <si>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</si>
  <si>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</si>
  <si>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</si>
  <si>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</si>
  <si>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</si>
  <si>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</si>
  <si>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Simulation Default Variable (Green Roof System)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</si>
  <si>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</si>
  <si>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</si>
  <si>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</si>
  <si>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</si>
  <si>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</si>
  <si>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</si>
  <si>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</si>
  <si>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</si>
  <si>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</si>
  <si>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</si>
  <si>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</si>
  <si>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</si>
  <si>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</si>
  <si>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var1_43</t>
    <phoneticPr fontId="1" type="noConversion"/>
  </si>
  <si>
    <t>var1_44</t>
    <phoneticPr fontId="1" type="noConversion"/>
  </si>
  <si>
    <t>var1_45</t>
  </si>
  <si>
    <t>var1_46</t>
    <phoneticPr fontId="1" type="noConversion"/>
  </si>
  <si>
    <t>var1_47</t>
    <phoneticPr fontId="1" type="noConversion"/>
  </si>
  <si>
    <t>var1_48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</si>
  <si>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</si>
  <si>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</si>
  <si>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</si>
  <si>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</si>
  <si>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</si>
  <si>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</si>
  <si>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var1_55</t>
  </si>
  <si>
    <t>var1_56</t>
  </si>
  <si>
    <t>var1_57</t>
  </si>
  <si>
    <t>var1_58</t>
  </si>
  <si>
    <t>var1_59</t>
  </si>
  <si>
    <t>var1_60</t>
  </si>
  <si>
    <t>var1_61</t>
  </si>
  <si>
    <t>var1_62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</si>
  <si>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</si>
  <si>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</si>
  <si>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</si>
  <si>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Simulation Default Variable (Lighting Device)</t>
    <phoneticPr fontId="1" type="noConversion"/>
  </si>
  <si>
    <t>Simple Material Glazing</t>
    <phoneticPr fontId="1" type="noConversion"/>
  </si>
  <si>
    <t>(Clr5+Air6+Clr5)&amp;(Clr5+Air6+Clr5)</t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</si>
  <si>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</si>
  <si>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</si>
  <si>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</si>
  <si>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</si>
  <si>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</si>
  <si>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</si>
  <si>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</si>
  <si>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</si>
  <si>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</si>
  <si>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</si>
  <si>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</si>
  <si>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</si>
  <si>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</si>
  <si>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</si>
  <si>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</si>
  <si>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</si>
  <si>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</si>
  <si>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</si>
  <si>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</si>
  <si>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</si>
  <si>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</si>
  <si>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</si>
  <si>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</si>
  <si>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</si>
  <si>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</si>
  <si>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</si>
  <si>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</si>
  <si>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</si>
  <si>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</si>
  <si>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</si>
  <si>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</si>
  <si>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</si>
  <si>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</si>
  <si>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</si>
  <si>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</si>
  <si>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</si>
  <si>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</si>
  <si>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</si>
  <si>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</si>
  <si>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</si>
  <si>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</si>
  <si>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</si>
  <si>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</si>
  <si>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</si>
  <si>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</si>
  <si>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</si>
  <si>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</si>
  <si>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</si>
  <si>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</si>
  <si>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</si>
  <si>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</si>
  <si>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</si>
  <si>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</si>
  <si>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</si>
  <si>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</si>
  <si>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</si>
  <si>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</si>
  <si>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</si>
  <si>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</si>
  <si>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</si>
  <si>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</si>
  <si>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입력된 정보</t>
    <phoneticPr fontId="1" type="noConversion"/>
  </si>
  <si>
    <r>
      <t xml:space="preserve">단 열 재
-----------------
</t>
    </r>
    <r>
      <rPr>
        <sz val="11"/>
        <color theme="0"/>
        <rFont val="맑은 고딕"/>
        <family val="3"/>
        <charset val="129"/>
      </rPr>
      <t>Thermal Insulation</t>
    </r>
    <phoneticPr fontId="1" type="noConversion"/>
  </si>
  <si>
    <r>
      <t xml:space="preserve">옥상녹화
-----------------
</t>
    </r>
    <r>
      <rPr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</si>
  <si>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차     양
-----------------
</t>
    </r>
    <r>
      <rPr>
        <sz val="11"/>
        <color theme="0"/>
        <rFont val="맑은 고딕"/>
        <family val="3"/>
        <charset val="129"/>
      </rPr>
      <t>Shading Device</t>
    </r>
    <phoneticPr fontId="1" type="noConversion"/>
  </si>
  <si>
    <t>창    호
-----------------
Window</t>
    <phoneticPr fontId="1" type="noConversion"/>
  </si>
  <si>
    <r>
      <t xml:space="preserve">조     명
-----------------
</t>
    </r>
    <r>
      <rPr>
        <sz val="11"/>
        <color theme="0"/>
        <rFont val="맑은 고딕"/>
        <family val="3"/>
        <charset val="129"/>
      </rPr>
      <t>Artificial lighting</t>
    </r>
    <phoneticPr fontId="1" type="noConversion"/>
  </si>
  <si>
    <t>U-value
(W/m2K)</t>
    <phoneticPr fontId="1" type="noConversion"/>
  </si>
  <si>
    <t>(2)  남부지역 (Deajeon)</t>
  </si>
  <si>
    <t>(3)  중간층 중간세대</t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</si>
  <si>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</si>
  <si>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</si>
  <si>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</si>
  <si>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</si>
  <si>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</si>
  <si>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</si>
  <si>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</si>
  <si>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</si>
  <si>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</si>
  <si>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var1_14</t>
  </si>
  <si>
    <t>외벽</t>
    <phoneticPr fontId="1" type="noConversion"/>
  </si>
  <si>
    <t>종류</t>
    <phoneticPr fontId="1" type="noConversion"/>
  </si>
  <si>
    <t>두께</t>
    <phoneticPr fontId="1" type="noConversion"/>
  </si>
  <si>
    <t>범위</t>
    <phoneticPr fontId="1" type="noConversion"/>
  </si>
  <si>
    <t>간격</t>
    <phoneticPr fontId="1" type="noConversion"/>
  </si>
  <si>
    <t>측벽</t>
    <phoneticPr fontId="1" type="noConversion"/>
  </si>
  <si>
    <t>종류</t>
    <phoneticPr fontId="1" type="noConversion"/>
  </si>
  <si>
    <t>범위</t>
    <phoneticPr fontId="1" type="noConversion"/>
  </si>
  <si>
    <t>요소</t>
    <phoneticPr fontId="1" type="noConversion"/>
  </si>
  <si>
    <t>설정값</t>
    <phoneticPr fontId="1" type="noConversion"/>
  </si>
  <si>
    <t>설정 최대값</t>
    <phoneticPr fontId="1" type="noConversion"/>
  </si>
  <si>
    <t>간격</t>
    <phoneticPr fontId="1" type="noConversion"/>
  </si>
  <si>
    <t>선택여부</t>
    <phoneticPr fontId="1" type="noConversion"/>
  </si>
  <si>
    <t>내벽_Thickness  (mm)</t>
    <phoneticPr fontId="1" type="noConversion"/>
  </si>
  <si>
    <t>내벽_Conductivity (W/m*K)</t>
    <phoneticPr fontId="1" type="noConversion"/>
  </si>
  <si>
    <t>내벽_Density (kg/m3)</t>
    <phoneticPr fontId="1" type="noConversion"/>
  </si>
  <si>
    <t>내벽_Specific Heat (J/kg*K)</t>
    <phoneticPr fontId="1" type="noConversion"/>
  </si>
  <si>
    <t>측벽_Thickness  (mm)</t>
    <phoneticPr fontId="1" type="noConversion"/>
  </si>
  <si>
    <t>측벽_Conductivity (W/m*K)</t>
    <phoneticPr fontId="1" type="noConversion"/>
  </si>
  <si>
    <t>측벽_Density (kg/m3)</t>
    <phoneticPr fontId="1" type="noConversion"/>
  </si>
  <si>
    <t>측벽_Specific Heat (J/kg*K)</t>
    <phoneticPr fontId="1" type="noConversion"/>
  </si>
  <si>
    <t>요소들의 전체 행(col)의 수 :</t>
    <phoneticPr fontId="1" type="noConversion"/>
  </si>
  <si>
    <t>요소들의 전체 열(row)의 수 :</t>
    <phoneticPr fontId="1" type="noConversion"/>
  </si>
  <si>
    <t>var1_13</t>
    <phoneticPr fontId="1" type="noConversion"/>
  </si>
  <si>
    <t>압출법 보온판 (특호)</t>
    <phoneticPr fontId="1" type="noConversion"/>
  </si>
  <si>
    <t>압출법 보온판 (1호)</t>
    <phoneticPr fontId="1" type="noConversion"/>
  </si>
  <si>
    <t>압출법 보온판 (2호)</t>
    <phoneticPr fontId="1" type="noConversion"/>
  </si>
  <si>
    <t>압출법 보온판 (3호)</t>
    <phoneticPr fontId="1" type="noConversion"/>
  </si>
  <si>
    <t>두께</t>
    <phoneticPr fontId="1" type="noConversion"/>
  </si>
  <si>
    <t>천장에 붙어있는 형태</t>
    <phoneticPr fontId="1" type="noConversion"/>
  </si>
  <si>
    <t>천장에 매립된 형태</t>
    <phoneticPr fontId="1" type="noConversion"/>
  </si>
  <si>
    <t>천장에 매달린 형태</t>
    <phoneticPr fontId="1" type="noConversion"/>
  </si>
  <si>
    <t>루버형 천장에 설치된 형태</t>
    <phoneticPr fontId="1" type="noConversion"/>
  </si>
  <si>
    <t>Return-Air Ducted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</si>
</sst>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6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707070"/>
      </left>
      <right/>
      <top style="medium">
        <color rgb="FF707070"/>
      </top>
      <bottom/>
      <diagonal/>
    </border>
    <border>
      <left/>
      <right/>
      <top style="medium">
        <color rgb="FF707070"/>
      </top>
      <bottom/>
      <diagonal/>
    </border>
    <border>
      <left/>
      <right style="medium">
        <color rgb="FF707070"/>
      </right>
      <top style="medium">
        <color rgb="FF707070"/>
      </top>
      <bottom/>
      <diagonal/>
    </border>
    <border>
      <left style="medium">
        <color rgb="FF707070"/>
      </left>
      <right/>
      <top/>
      <bottom/>
      <diagonal/>
    </border>
    <border>
      <left/>
      <right style="medium">
        <color rgb="FF707070"/>
      </right>
      <top/>
      <bottom/>
      <diagonal/>
    </border>
    <border>
      <left style="medium">
        <color rgb="FF707070"/>
      </left>
      <right/>
      <top/>
      <bottom style="medium">
        <color rgb="FF707070"/>
      </bottom>
      <diagonal/>
    </border>
    <border>
      <left/>
      <right/>
      <top/>
      <bottom style="medium">
        <color rgb="FF707070"/>
      </bottom>
      <diagonal/>
    </border>
    <border>
      <left/>
      <right style="medium">
        <color rgb="FF707070"/>
      </right>
      <top/>
      <bottom style="medium">
        <color rgb="FF70707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52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6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10" xfId="0" applyBorder="1"/>
    <xf numFmtId="0" fontId="5" fillId="2" borderId="48" xfId="0" applyFont="1" applyFill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30" xfId="0" applyBorder="1"/>
    <xf numFmtId="0" fontId="0" fillId="0" borderId="52" xfId="0" applyBorder="1"/>
    <xf numFmtId="0" fontId="6" fillId="3" borderId="39" xfId="0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/>
    </xf>
    <xf numFmtId="10" fontId="0" fillId="0" borderId="8" xfId="1" applyNumberFormat="1" applyFont="1" applyBorder="1" applyAlignment="1"/>
    <xf numFmtId="10" fontId="0" fillId="0" borderId="9" xfId="1" applyNumberFormat="1" applyFont="1" applyBorder="1" applyAlignment="1"/>
    <xf numFmtId="0" fontId="0" fillId="0" borderId="0" xfId="0" applyAlignment="1">
      <alignment wrapText="1"/>
    </xf>
    <xf numFmtId="0" fontId="14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3" fillId="6" borderId="11" xfId="0" applyFont="1" applyFill="1" applyBorder="1" applyAlignment="1">
      <alignment horizontal="center" vertical="center"/>
    </xf>
    <xf numFmtId="0" fontId="18" fillId="0" borderId="54" xfId="0" applyFont="1" applyBorder="1" applyAlignment="1">
      <alignment horizontal="center" vertical="center" wrapText="1" readingOrder="1"/>
    </xf>
    <xf numFmtId="0" fontId="18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0" fillId="10" borderId="58" xfId="0" applyFill="1" applyBorder="1"/>
    <xf numFmtId="0" fontId="0" fillId="10" borderId="59" xfId="0" applyFill="1" applyBorder="1"/>
    <xf numFmtId="0" fontId="0" fillId="10" borderId="61" xfId="0" applyFill="1" applyBorder="1"/>
    <xf numFmtId="0" fontId="0" fillId="10" borderId="63" xfId="0" applyFill="1" applyBorder="1"/>
    <xf numFmtId="0" fontId="0" fillId="10" borderId="64" xfId="0" applyFill="1" applyBorder="1"/>
    <xf numFmtId="0" fontId="13" fillId="6" borderId="13" xfId="0" applyFont="1" applyFill="1" applyBorder="1" applyAlignment="1">
      <alignment horizontal="center" vertical="center"/>
    </xf>
    <xf numFmtId="184" fontId="17" fillId="0" borderId="0" xfId="0" applyNumberFormat="1" applyFont="1" applyFill="1" applyAlignment="1">
      <alignment horizontal="center"/>
    </xf>
    <xf numFmtId="0" fontId="12" fillId="5" borderId="55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0" fillId="9" borderId="65" xfId="0" applyFill="1" applyBorder="1"/>
    <xf numFmtId="0" fontId="0" fillId="0" borderId="0" xfId="0" applyNumberFormat="1"/>
    <xf numFmtId="0" fontId="13" fillId="6" borderId="10" xfId="0" quotePrefix="1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0" fontId="0" fillId="0" borderId="0" xfId="0" quotePrefix="1"/>
    <xf numFmtId="0" fontId="19" fillId="11" borderId="57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 wrapText="1"/>
    </xf>
    <xf numFmtId="0" fontId="19" fillId="11" borderId="62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/>
    </xf>
    <xf numFmtId="0" fontId="19" fillId="11" borderId="62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13" fillId="6" borderId="55" xfId="0" applyFont="1" applyFill="1" applyBorder="1" applyAlignment="1">
      <alignment horizontal="center" vertical="center"/>
    </xf>
    <xf numFmtId="0" fontId="13" fillId="6" borderId="56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Calibration_Model!$C$14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Calibration_Model!$D$14:$O$14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265.67617215894808</c:v>
                      </c:pt>
                      <c:pt idx="5">
                        <c:v>285.93347405476771</c:v>
                      </c:pt>
                      <c:pt idx="6">
                        <c:v>381.42705060597075</c:v>
                      </c:pt>
                      <c:pt idx="7">
                        <c:v>399.46622240435175</c:v>
                      </c:pt>
                      <c:pt idx="8">
                        <c:v>304.56064015789389</c:v>
                      </c:pt>
                      <c:pt idx="9">
                        <c:v>273.8840385846176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Calibration_Model!$C$15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Calibration_Model!$D$15:$O$15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201.54125511146262</c:v>
                      </c:pt>
                      <c:pt idx="1">
                        <c:v>157.72725400218761</c:v>
                      </c:pt>
                      <c:pt idx="2">
                        <c:v>122.77400311741883</c:v>
                      </c:pt>
                      <c:pt idx="3">
                        <c:v>59.148251504568783</c:v>
                      </c:pt>
                      <c:pt idx="4">
                        <c:v>21.703575550911264</c:v>
                      </c:pt>
                      <c:pt idx="5">
                        <c:v>1.8645426950276225</c:v>
                      </c:pt>
                      <c:pt idx="6">
                        <c:v>0.125456467912577</c:v>
                      </c:pt>
                      <c:pt idx="7">
                        <c:v>3.4687175880562522E-4</c:v>
                      </c:pt>
                      <c:pt idx="8">
                        <c:v>3.550625089677502</c:v>
                      </c:pt>
                      <c:pt idx="9">
                        <c:v>35.202750892881269</c:v>
                      </c:pt>
                      <c:pt idx="10">
                        <c:v>100.39125254620632</c:v>
                      </c:pt>
                      <c:pt idx="11">
                        <c:v>174.54800442678135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jpe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JP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35</xdr:row>
          <xdr:rowOff>38100</xdr:rowOff>
        </xdr:from>
        <xdr:to>
          <xdr:col>12</xdr:col>
          <xdr:colOff>219075</xdr:colOff>
          <xdr:row>36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직접보정 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330014</xdr:colOff>
      <xdr:row>20</xdr:row>
      <xdr:rowOff>101971</xdr:rowOff>
    </xdr:from>
    <xdr:to>
      <xdr:col>12</xdr:col>
      <xdr:colOff>324972</xdr:colOff>
      <xdr:row>33</xdr:row>
      <xdr:rowOff>93678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35</xdr:row>
          <xdr:rowOff>47625</xdr:rowOff>
        </xdr:from>
        <xdr:to>
          <xdr:col>10</xdr:col>
          <xdr:colOff>19050</xdr:colOff>
          <xdr:row>36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자동보정시작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7</xdr:row>
          <xdr:rowOff>209550</xdr:rowOff>
        </xdr:from>
        <xdr:to>
          <xdr:col>14</xdr:col>
          <xdr:colOff>638175</xdr:colOff>
          <xdr:row>9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다음단계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392208</xdr:colOff>
      <xdr:row>15</xdr:row>
      <xdr:rowOff>142793</xdr:rowOff>
    </xdr:from>
    <xdr:to>
      <xdr:col>12</xdr:col>
      <xdr:colOff>564806</xdr:colOff>
      <xdr:row>17</xdr:row>
      <xdr:rowOff>91369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7698443" y="4311381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403411</xdr:colOff>
      <xdr:row>23</xdr:row>
      <xdr:rowOff>106456</xdr:rowOff>
    </xdr:from>
    <xdr:to>
      <xdr:col>12</xdr:col>
      <xdr:colOff>561601</xdr:colOff>
      <xdr:row>25</xdr:row>
      <xdr:rowOff>55032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7709646" y="6000750"/>
          <a:ext cx="1525308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31</xdr:row>
      <xdr:rowOff>124021</xdr:rowOff>
    </xdr:from>
    <xdr:to>
      <xdr:col>12</xdr:col>
      <xdr:colOff>555567</xdr:colOff>
      <xdr:row>33</xdr:row>
      <xdr:rowOff>72295</xdr:rowOff>
    </xdr:to>
    <xdr:pic macro="[0]!ShowLightingForm"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7687235" y="7744021"/>
          <a:ext cx="1541685" cy="374098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39</xdr:row>
      <xdr:rowOff>140696</xdr:rowOff>
    </xdr:from>
    <xdr:to>
      <xdr:col>12</xdr:col>
      <xdr:colOff>550022</xdr:colOff>
      <xdr:row>41</xdr:row>
      <xdr:rowOff>89273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7687235" y="9486402"/>
          <a:ext cx="1536140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358589</xdr:colOff>
      <xdr:row>47</xdr:row>
      <xdr:rowOff>131458</xdr:rowOff>
    </xdr:from>
    <xdr:to>
      <xdr:col>12</xdr:col>
      <xdr:colOff>550539</xdr:colOff>
      <xdr:row>49</xdr:row>
      <xdr:rowOff>80035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4062" r="19229" b="37413"/>
        <a:stretch/>
      </xdr:blipFill>
      <xdr:spPr>
        <a:xfrm>
          <a:off x="7664824" y="11202870"/>
          <a:ext cx="1559068" cy="374400"/>
        </a:xfrm>
        <a:prstGeom prst="rect">
          <a:avLst/>
        </a:prstGeom>
      </xdr:spPr>
    </xdr:pic>
    <xdr:clientData/>
  </xdr:twoCellAnchor>
  <xdr:twoCellAnchor editAs="oneCell">
    <xdr:from>
      <xdr:col>26</xdr:col>
      <xdr:colOff>443612</xdr:colOff>
      <xdr:row>5</xdr:row>
      <xdr:rowOff>20788</xdr:rowOff>
    </xdr:from>
    <xdr:to>
      <xdr:col>27</xdr:col>
      <xdr:colOff>579468</xdr:colOff>
      <xdr:row>6</xdr:row>
      <xdr:rowOff>131877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8686788" y="2049053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179293</xdr:colOff>
      <xdr:row>5</xdr:row>
      <xdr:rowOff>19543</xdr:rowOff>
    </xdr:from>
    <xdr:to>
      <xdr:col>26</xdr:col>
      <xdr:colOff>321209</xdr:colOff>
      <xdr:row>6</xdr:row>
      <xdr:rowOff>130632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7738911" y="2047808"/>
          <a:ext cx="82547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657225</xdr:colOff>
          <xdr:row>26</xdr:row>
          <xdr:rowOff>171450</xdr:rowOff>
        </xdr:from>
        <xdr:to>
          <xdr:col>20</xdr:col>
          <xdr:colOff>514350</xdr:colOff>
          <xdr:row>31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분석시작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6</xdr:row>
      <xdr:rowOff>123265</xdr:rowOff>
    </xdr:from>
    <xdr:to>
      <xdr:col>16</xdr:col>
      <xdr:colOff>15137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54118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497860</xdr:colOff>
      <xdr:row>14</xdr:row>
      <xdr:rowOff>27214</xdr:rowOff>
    </xdr:from>
    <xdr:to>
      <xdr:col>16</xdr:col>
      <xdr:colOff>462643</xdr:colOff>
      <xdr:row>26</xdr:row>
      <xdr:rowOff>27213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1253" y="3088821"/>
          <a:ext cx="2686211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503464</xdr:colOff>
      <xdr:row>1</xdr:row>
      <xdr:rowOff>190501</xdr:rowOff>
    </xdr:from>
    <xdr:to>
      <xdr:col>16</xdr:col>
      <xdr:colOff>462644</xdr:colOff>
      <xdr:row>13</xdr:row>
      <xdr:rowOff>27214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6857" y="394608"/>
          <a:ext cx="2680608" cy="2490106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  <xdr:twoCellAnchor editAs="oneCell">
    <xdr:from>
      <xdr:col>17</xdr:col>
      <xdr:colOff>312964</xdr:colOff>
      <xdr:row>2</xdr:row>
      <xdr:rowOff>122465</xdr:rowOff>
    </xdr:from>
    <xdr:to>
      <xdr:col>43</xdr:col>
      <xdr:colOff>471298</xdr:colOff>
      <xdr:row>5</xdr:row>
      <xdr:rowOff>100619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98143" y="734786"/>
          <a:ext cx="17847619" cy="590476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489858</xdr:colOff>
      <xdr:row>26</xdr:row>
      <xdr:rowOff>163285</xdr:rowOff>
    </xdr:from>
    <xdr:to>
      <xdr:col>16</xdr:col>
      <xdr:colOff>462644</xdr:colOff>
      <xdr:row>38</xdr:row>
      <xdr:rowOff>163284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3251" y="5674178"/>
          <a:ext cx="2694214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408216</xdr:colOff>
      <xdr:row>53</xdr:row>
      <xdr:rowOff>149679</xdr:rowOff>
    </xdr:from>
    <xdr:to>
      <xdr:col>16</xdr:col>
      <xdr:colOff>462643</xdr:colOff>
      <xdr:row>66</xdr:row>
      <xdr:rowOff>95250</xdr:rowOff>
    </xdr:to>
    <xdr:pic>
      <xdr:nvPicPr>
        <xdr:cNvPr id="10" name="그림 9" descr="http://www.woodweb.com/knowledge_base_images/bah/crown_molding_2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1609" y="11171465"/>
          <a:ext cx="2775855" cy="2598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"/>
  <sheetViews>
    <sheetView workbookViewId="0">
      <selection activeCell="I14" sqref="I14"/>
    </sheetView>
  </sheetViews>
  <sheetFormatPr defaultRowHeight="16.5" x14ac:dyDescent="0.3"/>
  <sheetData>
    <row r="1" spans="1:11" x14ac:dyDescent="0.3">
      <c r="A1" t="s">
        <v>152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159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385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65"/>
  <sheetViews>
    <sheetView zoomScale="85" zoomScaleNormal="85" workbookViewId="0">
      <selection activeCell="C41" sqref="C41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  <col min="20" max="20" width="0" hidden="1" customWidth="1"/>
    <col min="21" max="32" width="9" hidden="1" customWidth="1"/>
    <col min="33" max="33" width="0" hidden="1" customWidth="1"/>
  </cols>
  <sheetData>
    <row r="2" spans="1:32" ht="17.25" thickBot="1" x14ac:dyDescent="0.35"/>
    <row r="3" spans="1:32" x14ac:dyDescent="0.3">
      <c r="A3" s="64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6"/>
      <c r="U3">
        <f t="shared" ref="U3:AF4" si="0">POWER(D14-D17,2)</f>
        <v>12359.493132099265</v>
      </c>
      <c r="V3">
        <f t="shared" si="0"/>
        <v>9755.0055452684574</v>
      </c>
      <c r="W3">
        <f t="shared" si="0"/>
        <v>11590.300865977915</v>
      </c>
      <c r="X3">
        <f t="shared" si="0"/>
        <v>6093.0047052537857</v>
      </c>
      <c r="Y3">
        <f t="shared" si="0"/>
        <v>10470.165744045233</v>
      </c>
      <c r="Z3">
        <f t="shared" si="0"/>
        <v>5939.2494212671609</v>
      </c>
      <c r="AA3">
        <f t="shared" si="0"/>
        <v>31.057764948411002</v>
      </c>
      <c r="AB3">
        <f t="shared" si="0"/>
        <v>814.17646387791785</v>
      </c>
      <c r="AC3">
        <f t="shared" si="0"/>
        <v>2444.2503015972547</v>
      </c>
      <c r="AD3">
        <f t="shared" si="0"/>
        <v>4371.3203538803346</v>
      </c>
      <c r="AE3">
        <f t="shared" si="0"/>
        <v>13002.38104818855</v>
      </c>
      <c r="AF3">
        <f t="shared" si="0"/>
        <v>12251.828282359864</v>
      </c>
    </row>
    <row r="4" spans="1:32" x14ac:dyDescent="0.3">
      <c r="A4" s="67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9"/>
      <c r="U4">
        <f t="shared" si="0"/>
        <v>377.96240030897161</v>
      </c>
      <c r="V4">
        <f t="shared" si="0"/>
        <v>1022.2564866406277</v>
      </c>
      <c r="W4">
        <f t="shared" si="0"/>
        <v>77.898220971332449</v>
      </c>
      <c r="X4">
        <f t="shared" si="0"/>
        <v>1410.1338150641209</v>
      </c>
      <c r="Y4">
        <f t="shared" si="0"/>
        <v>639.90908990845435</v>
      </c>
      <c r="Z4">
        <f t="shared" si="0"/>
        <v>814.27232360390133</v>
      </c>
      <c r="AA4">
        <f t="shared" si="0"/>
        <v>537.05946792061502</v>
      </c>
      <c r="AB4">
        <f t="shared" si="0"/>
        <v>299.27799835746544</v>
      </c>
      <c r="AC4">
        <f t="shared" si="0"/>
        <v>251.20268504796022</v>
      </c>
      <c r="AD4">
        <f t="shared" si="0"/>
        <v>0.81495917459793421</v>
      </c>
      <c r="AE4">
        <f t="shared" si="0"/>
        <v>53.417789343335684</v>
      </c>
      <c r="AF4">
        <f t="shared" si="0"/>
        <v>447.40691672946105</v>
      </c>
    </row>
    <row r="5" spans="1:32" ht="17.25" thickBot="1" x14ac:dyDescent="0.35">
      <c r="A5" s="67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9"/>
    </row>
    <row r="6" spans="1:32" ht="17.25" thickBot="1" x14ac:dyDescent="0.35">
      <c r="A6" s="67"/>
      <c r="B6" s="1" t="s">
        <v>377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9"/>
    </row>
    <row r="7" spans="1:32" x14ac:dyDescent="0.3">
      <c r="A7" s="67"/>
      <c r="B7" s="2" t="s">
        <v>11</v>
      </c>
      <c r="C7" s="27" t="s">
        <v>643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9"/>
      <c r="U7">
        <f>SUM(U3:AF3)</f>
        <v>89122.233628764137</v>
      </c>
    </row>
    <row r="8" spans="1:32" x14ac:dyDescent="0.3">
      <c r="A8" s="67"/>
      <c r="B8" s="3" t="s">
        <v>12</v>
      </c>
      <c r="C8" s="28" t="s">
        <v>157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9"/>
      <c r="U8">
        <f>SUM(U4:AF4)</f>
        <v>5931.6121530708442</v>
      </c>
    </row>
    <row r="9" spans="1:32" x14ac:dyDescent="0.3">
      <c r="A9" s="67"/>
      <c r="B9" s="3" t="s">
        <v>14</v>
      </c>
      <c r="C9" s="28" t="s">
        <v>399</v>
      </c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9"/>
    </row>
    <row r="10" spans="1:32" ht="17.25" thickBot="1" x14ac:dyDescent="0.35">
      <c r="A10" s="67"/>
      <c r="B10" s="4" t="s">
        <v>15</v>
      </c>
      <c r="C10" s="29" t="s">
        <v>644</v>
      </c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9"/>
      <c r="U10">
        <f>U7/11</f>
        <v>8102.0212389785584</v>
      </c>
    </row>
    <row r="11" spans="1:32" x14ac:dyDescent="0.3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9"/>
      <c r="U11">
        <f>U8/11</f>
        <v>539.23746846098584</v>
      </c>
    </row>
    <row r="12" spans="1:32" ht="17.25" thickBot="1" x14ac:dyDescent="0.3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70" t="s">
        <v>139</v>
      </c>
      <c r="P12" s="69"/>
    </row>
    <row r="13" spans="1:32" ht="17.25" thickBot="1" x14ac:dyDescent="0.35">
      <c r="A13" s="67"/>
      <c r="B13" s="68"/>
      <c r="C13" s="68"/>
      <c r="D13" s="31" t="s">
        <v>17</v>
      </c>
      <c r="E13" s="32" t="s">
        <v>1</v>
      </c>
      <c r="F13" s="32" t="s">
        <v>2</v>
      </c>
      <c r="G13" s="32" t="s">
        <v>8</v>
      </c>
      <c r="H13" s="32" t="s">
        <v>3</v>
      </c>
      <c r="I13" s="32" t="s">
        <v>9</v>
      </c>
      <c r="J13" s="32" t="s">
        <v>10</v>
      </c>
      <c r="K13" s="32" t="s">
        <v>6</v>
      </c>
      <c r="L13" s="32" t="s">
        <v>7</v>
      </c>
      <c r="M13" s="32" t="s">
        <v>4</v>
      </c>
      <c r="N13" s="32" t="s">
        <v>5</v>
      </c>
      <c r="O13" s="33" t="s">
        <v>0</v>
      </c>
      <c r="P13" s="69"/>
      <c r="U13" s="51">
        <f>SQRT(U10)/AVERAGE(D14:O14)</f>
        <v>0.24201988367916169</v>
      </c>
    </row>
    <row r="14" spans="1:32" x14ac:dyDescent="0.3">
      <c r="A14" s="67"/>
      <c r="B14" s="68"/>
      <c r="C14" s="30" t="s">
        <v>138</v>
      </c>
      <c r="D14" s="50">
        <v>385</v>
      </c>
      <c r="E14" s="44">
        <v>345</v>
      </c>
      <c r="F14" s="44">
        <v>373</v>
      </c>
      <c r="G14" s="44">
        <v>354</v>
      </c>
      <c r="H14" s="44">
        <v>368</v>
      </c>
      <c r="I14" s="44">
        <v>363</v>
      </c>
      <c r="J14" s="44">
        <v>387</v>
      </c>
      <c r="K14" s="44">
        <v>428</v>
      </c>
      <c r="L14" s="44">
        <v>354</v>
      </c>
      <c r="M14" s="44">
        <v>340</v>
      </c>
      <c r="N14" s="44">
        <v>373</v>
      </c>
      <c r="O14" s="46">
        <v>393</v>
      </c>
      <c r="P14" s="69"/>
      <c r="U14" s="51">
        <f>SQRT(U11)/AVERAGE(D15:O15)</f>
        <v>0.25916838409227599</v>
      </c>
    </row>
    <row r="15" spans="1:32" ht="17.25" thickBot="1" x14ac:dyDescent="0.35">
      <c r="A15" s="67"/>
      <c r="B15" s="68"/>
      <c r="C15" s="34" t="s">
        <v>137</v>
      </c>
      <c r="D15" s="36">
        <v>182.1</v>
      </c>
      <c r="E15" s="37">
        <v>189.7</v>
      </c>
      <c r="F15" s="37">
        <v>131.6</v>
      </c>
      <c r="G15" s="37">
        <v>96.7</v>
      </c>
      <c r="H15" s="37">
        <v>47</v>
      </c>
      <c r="I15" s="37">
        <v>30.4</v>
      </c>
      <c r="J15" s="37">
        <v>23.3</v>
      </c>
      <c r="K15" s="37">
        <v>17.3</v>
      </c>
      <c r="L15" s="37">
        <v>19.399999999999999</v>
      </c>
      <c r="M15" s="37">
        <v>34.299999999999997</v>
      </c>
      <c r="N15" s="37">
        <v>107.7</v>
      </c>
      <c r="O15" s="38">
        <v>195.7</v>
      </c>
      <c r="P15" s="69"/>
    </row>
    <row r="16" spans="1:32" ht="17.25" thickBot="1" x14ac:dyDescent="0.35">
      <c r="A16" s="67"/>
      <c r="B16" s="68"/>
      <c r="C16" s="68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69"/>
    </row>
    <row r="17" spans="1:16" x14ac:dyDescent="0.3">
      <c r="A17" s="67"/>
      <c r="B17" s="68"/>
      <c r="C17" s="30" t="s">
        <v>146</v>
      </c>
      <c r="D17" s="43">
        <v>273.82674272965073</v>
      </c>
      <c r="E17" s="44">
        <v>246.23256839793567</v>
      </c>
      <c r="F17" s="45">
        <v>265.34174037270566</v>
      </c>
      <c r="G17" s="44">
        <v>275.94229887286082</v>
      </c>
      <c r="H17" s="45">
        <v>265.67617215894808</v>
      </c>
      <c r="I17" s="44">
        <v>285.93347405476771</v>
      </c>
      <c r="J17" s="45">
        <v>381.42705060597075</v>
      </c>
      <c r="K17" s="44">
        <v>399.46622240435175</v>
      </c>
      <c r="L17" s="45">
        <v>304.56064015789389</v>
      </c>
      <c r="M17" s="44">
        <v>273.8840385846176</v>
      </c>
      <c r="N17" s="45">
        <v>258.97201638111568</v>
      </c>
      <c r="O17" s="46">
        <v>282.3120228644508</v>
      </c>
      <c r="P17" s="69"/>
    </row>
    <row r="18" spans="1:16" ht="17.25" thickBot="1" x14ac:dyDescent="0.35">
      <c r="A18" s="67"/>
      <c r="B18" s="68"/>
      <c r="C18" s="35" t="s">
        <v>148</v>
      </c>
      <c r="D18" s="47">
        <v>201.54125511146262</v>
      </c>
      <c r="E18" s="48">
        <v>157.72725400218761</v>
      </c>
      <c r="F18" s="48">
        <v>122.77400311741883</v>
      </c>
      <c r="G18" s="48">
        <v>59.148251504568783</v>
      </c>
      <c r="H18" s="48">
        <v>21.703575550911264</v>
      </c>
      <c r="I18" s="48">
        <v>1.8645426950276225</v>
      </c>
      <c r="J18" s="48">
        <v>0.125456467912577</v>
      </c>
      <c r="K18" s="48">
        <v>3.4687175880562522E-4</v>
      </c>
      <c r="L18" s="48">
        <v>3.550625089677502</v>
      </c>
      <c r="M18" s="48">
        <v>35.202750892881269</v>
      </c>
      <c r="N18" s="48">
        <v>100.39125254620632</v>
      </c>
      <c r="O18" s="49">
        <v>174.54800442678135</v>
      </c>
      <c r="P18" s="69"/>
    </row>
    <row r="19" spans="1:16" x14ac:dyDescent="0.3">
      <c r="A19" s="67"/>
      <c r="B19" s="68"/>
      <c r="C19" s="39" t="s">
        <v>147</v>
      </c>
      <c r="D19" s="91">
        <f>U13</f>
        <v>0.24201988367916169</v>
      </c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9"/>
    </row>
    <row r="20" spans="1:16" ht="17.25" thickBot="1" x14ac:dyDescent="0.35">
      <c r="A20" s="67"/>
      <c r="B20" s="68"/>
      <c r="C20" s="40" t="s">
        <v>149</v>
      </c>
      <c r="D20" s="92">
        <f>U14</f>
        <v>0.25916838409227599</v>
      </c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9"/>
    </row>
    <row r="21" spans="1:16" x14ac:dyDescent="0.3">
      <c r="A21" s="67"/>
      <c r="B21" s="68"/>
      <c r="C21" s="39" t="s">
        <v>150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9"/>
    </row>
    <row r="22" spans="1:16" ht="17.25" thickBot="1" x14ac:dyDescent="0.35">
      <c r="A22" s="67"/>
      <c r="B22" s="68"/>
      <c r="C22" s="40" t="s">
        <v>151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9"/>
    </row>
    <row r="23" spans="1:16" x14ac:dyDescent="0.3">
      <c r="A23" s="67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9"/>
    </row>
    <row r="24" spans="1:16" x14ac:dyDescent="0.3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/>
    </row>
    <row r="25" spans="1:16" x14ac:dyDescent="0.3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/>
    </row>
    <row r="26" spans="1:16" x14ac:dyDescent="0.3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/>
    </row>
    <row r="27" spans="1:16" x14ac:dyDescent="0.3">
      <c r="A27" s="67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/>
    </row>
    <row r="28" spans="1:16" x14ac:dyDescent="0.3">
      <c r="A28" s="67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/>
    </row>
    <row r="29" spans="1:16" x14ac:dyDescent="0.3">
      <c r="A29" s="67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/>
    </row>
    <row r="30" spans="1:16" x14ac:dyDescent="0.3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/>
    </row>
    <row r="31" spans="1:16" x14ac:dyDescent="0.3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/>
    </row>
    <row r="32" spans="1:16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/>
    </row>
    <row r="33" spans="1:16" x14ac:dyDescent="0.3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/>
    </row>
    <row r="34" spans="1:16" x14ac:dyDescent="0.3">
      <c r="A34" s="67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/>
    </row>
    <row r="35" spans="1:16" x14ac:dyDescent="0.3">
      <c r="A35" s="67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/>
    </row>
    <row r="36" spans="1:16" x14ac:dyDescent="0.3">
      <c r="A36" s="67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/>
    </row>
    <row r="37" spans="1:16" x14ac:dyDescent="0.3">
      <c r="A37" s="67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/>
    </row>
    <row r="38" spans="1:16" x14ac:dyDescent="0.3">
      <c r="A38" s="67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/>
    </row>
    <row r="39" spans="1:16" x14ac:dyDescent="0.3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/>
    </row>
    <row r="40" spans="1:16" ht="17.25" thickBot="1" x14ac:dyDescent="0.35">
      <c r="A40" s="72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4"/>
    </row>
    <row r="42" spans="1:16" ht="17.25" thickBot="1" x14ac:dyDescent="0.35"/>
    <row r="43" spans="1:16" ht="17.25" thickBot="1" x14ac:dyDescent="0.35">
      <c r="A43" s="64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/>
    </row>
    <row r="44" spans="1:16" ht="17.25" thickBot="1" x14ac:dyDescent="0.35">
      <c r="A44" s="67"/>
      <c r="B44" s="76" t="s">
        <v>376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/>
    </row>
    <row r="45" spans="1:16" x14ac:dyDescent="0.3">
      <c r="A45" s="67"/>
      <c r="B45" s="2" t="s">
        <v>378</v>
      </c>
      <c r="C45" s="2" t="s">
        <v>379</v>
      </c>
      <c r="D45" s="2" t="s">
        <v>380</v>
      </c>
      <c r="E45" s="2" t="s">
        <v>381</v>
      </c>
      <c r="F45" s="2" t="s">
        <v>382</v>
      </c>
      <c r="G45" s="2" t="s">
        <v>383</v>
      </c>
      <c r="H45" s="68"/>
      <c r="I45" s="68"/>
      <c r="J45" s="68"/>
      <c r="K45" s="68"/>
      <c r="L45" s="68"/>
      <c r="M45" s="68"/>
      <c r="N45" s="68"/>
      <c r="O45" s="68"/>
      <c r="P45" s="69"/>
    </row>
    <row r="46" spans="1:16" x14ac:dyDescent="0.3">
      <c r="B46" s="77">
        <v>1</v>
      </c>
      <c r="C46" s="75">
        <v>20</v>
      </c>
      <c r="D46" s="75" t="b">
        <f>IF(G46="Y",IF(AND(C46&gt;=E46,C46&lt;=F46,C46=INT(C46)),TRUE,FALSE),IF(AND(C46&gt;=E46,C46&lt;=F46),TRUE,FALSE))</f>
        <v>1</v>
      </c>
      <c r="E46" s="75">
        <v>18</v>
      </c>
      <c r="F46" s="75">
        <v>22</v>
      </c>
      <c r="G46" s="78" t="s">
        <v>154</v>
      </c>
      <c r="H46" s="68"/>
      <c r="I46" s="68"/>
      <c r="J46" s="68"/>
      <c r="K46" s="68"/>
      <c r="L46" s="68"/>
      <c r="M46" s="68"/>
      <c r="N46" s="68"/>
      <c r="O46" s="68"/>
      <c r="P46" s="69"/>
    </row>
    <row r="47" spans="1:16" x14ac:dyDescent="0.3">
      <c r="B47" s="77">
        <v>2</v>
      </c>
      <c r="C47" s="75">
        <v>24</v>
      </c>
      <c r="D47" s="75" t="b">
        <f t="shared" ref="D47:D48" si="1">IF(G47="Y",IF(AND(C47&gt;=E47,C47&lt;=F47,C47=INT(C47)),TRUE,FALSE),IF(AND(C47&gt;=E47,C47&lt;=F47),TRUE,FALSE))</f>
        <v>1</v>
      </c>
      <c r="E47" s="75">
        <v>23</v>
      </c>
      <c r="F47" s="75">
        <v>28</v>
      </c>
      <c r="G47" s="78" t="s">
        <v>154</v>
      </c>
      <c r="H47" s="68"/>
      <c r="I47" s="68"/>
      <c r="J47" s="68"/>
      <c r="K47" s="68"/>
      <c r="L47" s="68"/>
      <c r="M47" s="68"/>
      <c r="N47" s="68"/>
      <c r="O47" s="68"/>
      <c r="P47" s="69"/>
    </row>
    <row r="48" spans="1:16" x14ac:dyDescent="0.3">
      <c r="B48" s="77">
        <v>3</v>
      </c>
      <c r="C48" s="75">
        <v>295</v>
      </c>
      <c r="D48" s="75" t="b">
        <f t="shared" si="1"/>
        <v>1</v>
      </c>
      <c r="E48" s="75">
        <v>100</v>
      </c>
      <c r="F48" s="75">
        <v>800</v>
      </c>
      <c r="G48" s="78" t="s">
        <v>154</v>
      </c>
      <c r="H48" s="68"/>
      <c r="I48" s="68"/>
      <c r="J48" s="68"/>
      <c r="K48" s="68"/>
      <c r="L48" s="68"/>
      <c r="M48" s="68"/>
      <c r="N48" s="68"/>
      <c r="O48" s="68"/>
      <c r="P48" s="69"/>
    </row>
    <row r="49" spans="1:16" ht="17.25" thickBot="1" x14ac:dyDescent="0.35">
      <c r="B49" s="79"/>
      <c r="C49" s="80"/>
      <c r="D49" s="80"/>
      <c r="E49" s="80"/>
      <c r="F49" s="80"/>
      <c r="G49" s="81"/>
      <c r="H49" s="68"/>
      <c r="I49" s="68"/>
      <c r="J49" s="68"/>
      <c r="K49" s="68"/>
      <c r="L49" s="68"/>
      <c r="M49" s="68"/>
      <c r="N49" s="68"/>
      <c r="O49" s="68"/>
      <c r="P49" s="69"/>
    </row>
    <row r="50" spans="1:16" x14ac:dyDescent="0.3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/>
    </row>
    <row r="51" spans="1:16" x14ac:dyDescent="0.3">
      <c r="A51" s="67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/>
    </row>
    <row r="52" spans="1:16" x14ac:dyDescent="0.3">
      <c r="A52" s="67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9"/>
    </row>
    <row r="53" spans="1:16" x14ac:dyDescent="0.3">
      <c r="A53" s="67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9"/>
    </row>
    <row r="54" spans="1:16" x14ac:dyDescent="0.3">
      <c r="A54" s="67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9"/>
    </row>
    <row r="55" spans="1:16" x14ac:dyDescent="0.3">
      <c r="A55" s="67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9"/>
    </row>
    <row r="56" spans="1:16" x14ac:dyDescent="0.3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9"/>
    </row>
    <row r="57" spans="1:16" x14ac:dyDescent="0.3">
      <c r="A57" s="67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9"/>
    </row>
    <row r="58" spans="1:16" x14ac:dyDescent="0.3">
      <c r="A58" s="67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9"/>
    </row>
    <row r="59" spans="1:16" x14ac:dyDescent="0.3">
      <c r="A59" s="67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9"/>
    </row>
    <row r="60" spans="1:16" x14ac:dyDescent="0.3">
      <c r="A60" s="67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9"/>
    </row>
    <row r="61" spans="1:16" x14ac:dyDescent="0.3">
      <c r="A61" s="67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9"/>
    </row>
    <row r="62" spans="1:16" x14ac:dyDescent="0.3">
      <c r="A62" s="67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9"/>
    </row>
    <row r="63" spans="1:16" x14ac:dyDescent="0.3">
      <c r="A63" s="67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9"/>
    </row>
    <row r="64" spans="1:16" x14ac:dyDescent="0.3">
      <c r="A64" s="67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9"/>
    </row>
    <row r="65" spans="1:16" ht="17.25" thickBot="1" x14ac:dyDescent="0.35">
      <c r="A65" s="72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ParameterForm">
                <anchor moveWithCells="1" sizeWithCells="1">
                  <from>
                    <xdr:col>10</xdr:col>
                    <xdr:colOff>514350</xdr:colOff>
                    <xdr:row>35</xdr:row>
                    <xdr:rowOff>38100</xdr:rowOff>
                  </from>
                  <to>
                    <xdr:col>12</xdr:col>
                    <xdr:colOff>219075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owCaliCheckForm">
                <anchor moveWithCells="1" sizeWithCells="1">
                  <from>
                    <xdr:col>8</xdr:col>
                    <xdr:colOff>304800</xdr:colOff>
                    <xdr:row>35</xdr:row>
                    <xdr:rowOff>47625</xdr:rowOff>
                  </from>
                  <to>
                    <xdr:col>10</xdr:col>
                    <xdr:colOff>19050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arameterFormShow">
                <anchor moveWithCells="1" sizeWithCells="1">
                  <from>
                    <xdr:col>13</xdr:col>
                    <xdr:colOff>247650</xdr:colOff>
                    <xdr:row>7</xdr:row>
                    <xdr:rowOff>209550</xdr:rowOff>
                  </from>
                  <to>
                    <xdr:col>14</xdr:col>
                    <xdr:colOff>638175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Variables!$D$4:$D$6</xm:f>
          </x14:formula1>
          <xm:sqref>C7</xm:sqref>
        </x14:dataValidation>
        <x14:dataValidation type="list" allowBlank="1" showInputMessage="1" showErrorMessage="1">
          <x14:formula1>
            <xm:f>Variables!$D$8:$D$12</xm:f>
          </x14:formula1>
          <xm:sqref>C8</xm:sqref>
        </x14:dataValidation>
        <x14:dataValidation type="list" allowBlank="1" showInputMessage="1" showErrorMessage="1">
          <x14:formula1>
            <xm:f>Variables!$D$15:$D$22</xm:f>
          </x14:formula1>
          <xm:sqref>C9</xm:sqref>
        </x14:dataValidation>
        <x14:dataValidation type="list" allowBlank="1" showInputMessage="1" showErrorMessage="1">
          <x14:formula1>
            <xm:f>Variables!$D$24:$D$29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E2:M50"/>
  <sheetViews>
    <sheetView topLeftCell="C13" zoomScale="85" zoomScaleNormal="85" workbookViewId="0">
      <selection activeCell="M35" sqref="M35"/>
    </sheetView>
  </sheetViews>
  <sheetFormatPr defaultRowHeight="16.5" x14ac:dyDescent="0.3"/>
  <cols>
    <col min="1" max="1" width="3.625" customWidth="1"/>
    <col min="3" max="3" width="13" bestFit="1" customWidth="1"/>
    <col min="5" max="5" width="16.5" customWidth="1"/>
    <col min="7" max="7" width="9" customWidth="1"/>
  </cols>
  <sheetData>
    <row r="2" spans="5:13" ht="80.099999999999994" customHeight="1" x14ac:dyDescent="0.3"/>
    <row r="3" spans="5:13" ht="30" customHeight="1" x14ac:dyDescent="0.3"/>
    <row r="12" spans="5:13" ht="17.25" thickBot="1" x14ac:dyDescent="0.35"/>
    <row r="13" spans="5:13" x14ac:dyDescent="0.3">
      <c r="E13" s="116" t="s">
        <v>637</v>
      </c>
      <c r="F13" s="102" t="s">
        <v>655</v>
      </c>
      <c r="G13" s="102"/>
      <c r="H13" s="102"/>
      <c r="I13" s="102"/>
      <c r="J13" s="102"/>
      <c r="K13" s="102"/>
      <c r="L13" s="102"/>
      <c r="M13" s="103"/>
    </row>
    <row r="14" spans="5:13" x14ac:dyDescent="0.3">
      <c r="E14" s="117"/>
      <c r="F14" s="101" t="s">
        <v>656</v>
      </c>
      <c r="G14" s="101" t="s">
        <v>657</v>
      </c>
      <c r="H14" s="101" t="s">
        <v>658</v>
      </c>
      <c r="I14" s="101" t="s">
        <v>659</v>
      </c>
      <c r="J14" s="101"/>
      <c r="K14" s="101"/>
      <c r="L14" s="101"/>
      <c r="M14" s="104"/>
    </row>
    <row r="15" spans="5:13" ht="16.5" customHeight="1" x14ac:dyDescent="0.3">
      <c r="E15" s="117"/>
      <c r="F15" s="101"/>
      <c r="G15" s="101"/>
      <c r="H15" s="101"/>
      <c r="I15" s="101"/>
      <c r="J15" s="101"/>
      <c r="K15" s="101"/>
      <c r="L15" s="101"/>
      <c r="M15" s="104"/>
    </row>
    <row r="16" spans="5:13" x14ac:dyDescent="0.3">
      <c r="E16" s="117"/>
      <c r="F16" s="101" t="s">
        <v>660</v>
      </c>
      <c r="G16" s="101"/>
      <c r="H16" s="101"/>
      <c r="I16" s="101"/>
      <c r="J16" s="101"/>
      <c r="K16" s="101"/>
      <c r="L16" s="101"/>
      <c r="M16" s="104"/>
    </row>
    <row r="17" spans="5:13" x14ac:dyDescent="0.3">
      <c r="E17" s="117"/>
      <c r="F17" s="101" t="s">
        <v>661</v>
      </c>
      <c r="G17" s="101" t="s">
        <v>657</v>
      </c>
      <c r="H17" s="101" t="s">
        <v>662</v>
      </c>
      <c r="I17" s="101" t="s">
        <v>659</v>
      </c>
      <c r="J17" s="101"/>
      <c r="K17" s="101"/>
      <c r="L17" s="101"/>
      <c r="M17" s="104"/>
    </row>
    <row r="18" spans="5:13" ht="17.25" thickBot="1" x14ac:dyDescent="0.35">
      <c r="E18" s="118"/>
      <c r="F18" s="105"/>
      <c r="G18" s="105"/>
      <c r="H18" s="105"/>
      <c r="I18" s="105"/>
      <c r="J18" s="105"/>
      <c r="K18" s="105"/>
      <c r="L18" s="105"/>
      <c r="M18" s="106"/>
    </row>
    <row r="20" spans="5:13" ht="17.25" thickBot="1" x14ac:dyDescent="0.35"/>
    <row r="21" spans="5:13" x14ac:dyDescent="0.3">
      <c r="E21" s="116" t="s">
        <v>640</v>
      </c>
      <c r="F21" s="102"/>
      <c r="G21" s="102"/>
      <c r="H21" s="102"/>
      <c r="I21" s="102"/>
      <c r="J21" s="102"/>
      <c r="K21" s="102"/>
      <c r="L21" s="102"/>
      <c r="M21" s="103"/>
    </row>
    <row r="22" spans="5:13" x14ac:dyDescent="0.3">
      <c r="E22" s="119"/>
      <c r="F22" s="101"/>
      <c r="G22" s="101" t="s">
        <v>636</v>
      </c>
      <c r="H22" s="101"/>
      <c r="I22" s="101"/>
      <c r="J22" s="101"/>
      <c r="K22" s="101"/>
      <c r="L22" s="101"/>
      <c r="M22" s="104"/>
    </row>
    <row r="23" spans="5:13" ht="16.5" customHeight="1" x14ac:dyDescent="0.3">
      <c r="E23" s="119"/>
      <c r="F23" s="101"/>
      <c r="G23" s="101"/>
      <c r="H23" s="101"/>
      <c r="I23" s="101"/>
      <c r="J23" s="101"/>
      <c r="K23" s="101"/>
      <c r="L23" s="101"/>
      <c r="M23" s="104"/>
    </row>
    <row r="24" spans="5:13" x14ac:dyDescent="0.3">
      <c r="E24" s="119"/>
      <c r="F24" s="101"/>
      <c r="G24" s="101"/>
      <c r="H24" s="101"/>
      <c r="I24" s="101"/>
      <c r="J24" s="101"/>
      <c r="K24" s="101"/>
      <c r="L24" s="101"/>
      <c r="M24" s="104"/>
    </row>
    <row r="25" spans="5:13" x14ac:dyDescent="0.3">
      <c r="E25" s="119"/>
      <c r="F25" s="101"/>
      <c r="G25" s="101"/>
      <c r="H25" s="101"/>
      <c r="I25" s="101"/>
      <c r="J25" s="101"/>
      <c r="K25" s="101"/>
      <c r="L25" s="101"/>
      <c r="M25" s="104"/>
    </row>
    <row r="26" spans="5:13" ht="17.25" thickBot="1" x14ac:dyDescent="0.35">
      <c r="E26" s="120"/>
      <c r="F26" s="105"/>
      <c r="G26" s="105"/>
      <c r="H26" s="105"/>
      <c r="I26" s="105"/>
      <c r="J26" s="105"/>
      <c r="K26" s="105"/>
      <c r="L26" s="105"/>
      <c r="M26" s="106"/>
    </row>
    <row r="28" spans="5:13" ht="17.25" thickBot="1" x14ac:dyDescent="0.35"/>
    <row r="29" spans="5:13" x14ac:dyDescent="0.3">
      <c r="E29" s="116" t="s">
        <v>641</v>
      </c>
      <c r="F29" s="102"/>
      <c r="G29" s="102"/>
      <c r="H29" s="102"/>
      <c r="I29" s="102"/>
      <c r="J29" s="102"/>
      <c r="K29" s="102"/>
      <c r="L29" s="102"/>
      <c r="M29" s="103"/>
    </row>
    <row r="30" spans="5:13" x14ac:dyDescent="0.3">
      <c r="E30" s="119"/>
      <c r="F30" s="101"/>
      <c r="G30" s="101" t="s">
        <v>636</v>
      </c>
      <c r="H30" s="101"/>
      <c r="I30" s="101"/>
      <c r="J30" s="101"/>
      <c r="K30" s="101"/>
      <c r="L30" s="101"/>
      <c r="M30" s="104"/>
    </row>
    <row r="31" spans="5:13" ht="16.5" customHeight="1" x14ac:dyDescent="0.3">
      <c r="E31" s="119"/>
      <c r="F31" s="101"/>
      <c r="G31" s="101"/>
      <c r="H31" s="101"/>
      <c r="I31" s="101"/>
      <c r="J31" s="101"/>
      <c r="K31" s="101"/>
      <c r="L31" s="101"/>
      <c r="M31" s="104"/>
    </row>
    <row r="32" spans="5:13" x14ac:dyDescent="0.3">
      <c r="E32" s="119"/>
      <c r="F32" s="101"/>
      <c r="G32" s="101"/>
      <c r="H32" s="101"/>
      <c r="I32" s="101"/>
      <c r="J32" s="101"/>
      <c r="K32" s="101"/>
      <c r="L32" s="101"/>
      <c r="M32" s="104"/>
    </row>
    <row r="33" spans="5:13" x14ac:dyDescent="0.3">
      <c r="E33" s="119"/>
      <c r="F33" s="101"/>
      <c r="G33" s="101"/>
      <c r="H33" s="101"/>
      <c r="I33" s="101"/>
      <c r="J33" s="101"/>
      <c r="K33" s="101"/>
      <c r="L33" s="101"/>
      <c r="M33" s="104"/>
    </row>
    <row r="34" spans="5:13" ht="17.25" thickBot="1" x14ac:dyDescent="0.35">
      <c r="E34" s="120"/>
      <c r="F34" s="105"/>
      <c r="G34" s="105"/>
      <c r="H34" s="105"/>
      <c r="I34" s="105"/>
      <c r="J34" s="105"/>
      <c r="K34" s="105"/>
      <c r="L34" s="105"/>
      <c r="M34" s="106"/>
    </row>
    <row r="36" spans="5:13" ht="17.25" thickBot="1" x14ac:dyDescent="0.35"/>
    <row r="37" spans="5:13" x14ac:dyDescent="0.3">
      <c r="E37" s="116" t="s">
        <v>639</v>
      </c>
      <c r="F37" s="102"/>
      <c r="G37" s="102"/>
      <c r="H37" s="102"/>
      <c r="I37" s="102"/>
      <c r="J37" s="102"/>
      <c r="K37" s="102"/>
      <c r="L37" s="102"/>
      <c r="M37" s="103"/>
    </row>
    <row r="38" spans="5:13" x14ac:dyDescent="0.3">
      <c r="E38" s="119"/>
      <c r="F38" s="101"/>
      <c r="G38" s="101" t="s">
        <v>636</v>
      </c>
      <c r="H38" s="101"/>
      <c r="I38" s="101"/>
      <c r="J38" s="101"/>
      <c r="K38" s="101"/>
      <c r="L38" s="101"/>
      <c r="M38" s="104"/>
    </row>
    <row r="39" spans="5:13" ht="16.5" customHeight="1" x14ac:dyDescent="0.3">
      <c r="E39" s="119"/>
      <c r="F39" s="101"/>
      <c r="G39" s="101"/>
      <c r="H39" s="101"/>
      <c r="I39" s="101"/>
      <c r="J39" s="101"/>
      <c r="K39" s="101"/>
      <c r="L39" s="101"/>
      <c r="M39" s="104"/>
    </row>
    <row r="40" spans="5:13" x14ac:dyDescent="0.3">
      <c r="E40" s="119"/>
      <c r="F40" s="101"/>
      <c r="G40" s="101"/>
      <c r="H40" s="101"/>
      <c r="I40" s="101"/>
      <c r="J40" s="101"/>
      <c r="K40" s="101"/>
      <c r="L40" s="101"/>
      <c r="M40" s="104"/>
    </row>
    <row r="41" spans="5:13" x14ac:dyDescent="0.3">
      <c r="E41" s="119"/>
      <c r="F41" s="101"/>
      <c r="G41" s="101"/>
      <c r="H41" s="101"/>
      <c r="I41" s="101"/>
      <c r="J41" s="101"/>
      <c r="K41" s="101"/>
      <c r="L41" s="101"/>
      <c r="M41" s="104"/>
    </row>
    <row r="42" spans="5:13" ht="17.25" thickBot="1" x14ac:dyDescent="0.35">
      <c r="E42" s="120"/>
      <c r="F42" s="105"/>
      <c r="G42" s="105"/>
      <c r="H42" s="105"/>
      <c r="I42" s="105"/>
      <c r="J42" s="105"/>
      <c r="K42" s="105"/>
      <c r="L42" s="105"/>
      <c r="M42" s="106"/>
    </row>
    <row r="44" spans="5:13" ht="17.25" thickBot="1" x14ac:dyDescent="0.35"/>
    <row r="45" spans="5:13" x14ac:dyDescent="0.3">
      <c r="E45" s="116" t="s">
        <v>638</v>
      </c>
      <c r="F45" s="102"/>
      <c r="G45" s="102"/>
      <c r="H45" s="102"/>
      <c r="I45" s="102"/>
      <c r="J45" s="102"/>
      <c r="K45" s="102"/>
      <c r="L45" s="102"/>
      <c r="M45" s="103"/>
    </row>
    <row r="46" spans="5:13" x14ac:dyDescent="0.3">
      <c r="E46" s="119"/>
      <c r="F46" s="101"/>
      <c r="G46" s="101" t="s">
        <v>636</v>
      </c>
      <c r="H46" s="101"/>
      <c r="I46" s="101"/>
      <c r="J46" s="101"/>
      <c r="K46" s="101"/>
      <c r="L46" s="101"/>
      <c r="M46" s="104"/>
    </row>
    <row r="47" spans="5:13" ht="16.5" customHeight="1" x14ac:dyDescent="0.3">
      <c r="E47" s="119"/>
      <c r="F47" s="101"/>
      <c r="G47" s="101"/>
      <c r="H47" s="101"/>
      <c r="I47" s="101"/>
      <c r="J47" s="101"/>
      <c r="K47" s="101"/>
      <c r="L47" s="101"/>
      <c r="M47" s="104"/>
    </row>
    <row r="48" spans="5:13" x14ac:dyDescent="0.3">
      <c r="E48" s="119"/>
      <c r="F48" s="101"/>
      <c r="G48" s="101"/>
      <c r="H48" s="101"/>
      <c r="I48" s="101"/>
      <c r="J48" s="101"/>
      <c r="K48" s="101"/>
      <c r="L48" s="101"/>
      <c r="M48" s="104"/>
    </row>
    <row r="49" spans="5:13" x14ac:dyDescent="0.3">
      <c r="E49" s="119"/>
      <c r="F49" s="101"/>
      <c r="G49" s="101"/>
      <c r="H49" s="101"/>
      <c r="I49" s="101"/>
      <c r="J49" s="101"/>
      <c r="K49" s="101"/>
      <c r="L49" s="101"/>
      <c r="M49" s="104"/>
    </row>
    <row r="50" spans="5:13" ht="17.25" thickBot="1" x14ac:dyDescent="0.35">
      <c r="E50" s="120"/>
      <c r="F50" s="105"/>
      <c r="G50" s="105"/>
      <c r="H50" s="105"/>
      <c r="I50" s="105"/>
      <c r="J50" s="105"/>
      <c r="K50" s="105"/>
      <c r="L50" s="105"/>
      <c r="M50" s="106"/>
    </row>
  </sheetData>
  <mergeCells count="5">
    <mergeCell ref="E13:E18"/>
    <mergeCell ref="E21:E26"/>
    <mergeCell ref="E29:E34"/>
    <mergeCell ref="E37:E42"/>
    <mergeCell ref="E45:E5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>
                <anchor moveWithCells="1" sizeWithCells="1">
                  <from>
                    <xdr:col>17</xdr:col>
                    <xdr:colOff>657225</xdr:colOff>
                    <xdr:row>26</xdr:row>
                    <xdr:rowOff>171450</xdr:rowOff>
                  </from>
                  <to>
                    <xdr:col>20</xdr:col>
                    <xdr:colOff>514350</xdr:colOff>
                    <xdr:row>31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>
      <selection activeCell="H34" sqref="H34"/>
    </sheetView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82" t="s">
        <v>384</v>
      </c>
      <c r="B1" s="90" t="s">
        <v>402</v>
      </c>
      <c r="C1" s="86" t="s">
        <v>17</v>
      </c>
      <c r="D1" s="87" t="s">
        <v>1</v>
      </c>
      <c r="E1" s="87" t="s">
        <v>2</v>
      </c>
      <c r="F1" s="87" t="s">
        <v>8</v>
      </c>
      <c r="G1" s="87" t="s">
        <v>3</v>
      </c>
      <c r="H1" s="87" t="s">
        <v>9</v>
      </c>
      <c r="I1" s="87" t="s">
        <v>10</v>
      </c>
      <c r="J1" s="87" t="s">
        <v>6</v>
      </c>
      <c r="K1" s="87" t="s">
        <v>7</v>
      </c>
      <c r="L1" s="87" t="s">
        <v>4</v>
      </c>
      <c r="M1" s="87" t="s">
        <v>5</v>
      </c>
      <c r="N1" s="88" t="s">
        <v>0</v>
      </c>
      <c r="O1" s="90" t="s">
        <v>403</v>
      </c>
      <c r="P1" s="83" t="s">
        <v>17</v>
      </c>
      <c r="Q1" s="84" t="s">
        <v>1</v>
      </c>
      <c r="R1" s="84" t="s">
        <v>2</v>
      </c>
      <c r="S1" s="84" t="s">
        <v>8</v>
      </c>
      <c r="T1" s="84" t="s">
        <v>3</v>
      </c>
      <c r="U1" s="84" t="s">
        <v>9</v>
      </c>
      <c r="V1" s="84" t="s">
        <v>10</v>
      </c>
      <c r="W1" s="84" t="s">
        <v>6</v>
      </c>
      <c r="X1" s="84" t="s">
        <v>7</v>
      </c>
      <c r="Y1" s="84" t="s">
        <v>4</v>
      </c>
      <c r="Z1" s="84" t="s">
        <v>5</v>
      </c>
      <c r="AA1" s="85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A7" zoomScale="85" zoomScaleNormal="85" workbookViewId="0">
      <selection activeCell="H19" sqref="H19:H20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140</v>
      </c>
      <c r="C2" t="s">
        <v>141</v>
      </c>
      <c r="D2" t="s">
        <v>142</v>
      </c>
      <c r="E2" t="s">
        <v>143</v>
      </c>
      <c r="F2" t="s">
        <v>144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154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154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158</v>
      </c>
    </row>
    <row r="18" spans="6:9" x14ac:dyDescent="0.3">
      <c r="F18" s="121" t="s">
        <v>145</v>
      </c>
      <c r="G18" s="121"/>
      <c r="H18" s="41">
        <f>(Calibration_Model!D19+Calibration_Model!D20)/2</f>
        <v>0.25059413388571883</v>
      </c>
    </row>
    <row r="19" spans="6:9" x14ac:dyDescent="0.3">
      <c r="F19" s="121" t="s">
        <v>155</v>
      </c>
      <c r="G19" s="121"/>
      <c r="H19" s="42">
        <f>Calibration_Model!D19</f>
        <v>0.24201988367916169</v>
      </c>
    </row>
    <row r="20" spans="6:9" x14ac:dyDescent="0.3">
      <c r="F20" s="121" t="s">
        <v>156</v>
      </c>
      <c r="G20" s="121"/>
      <c r="H20" s="42">
        <f>Calibration_Model!D20</f>
        <v>0.25916838409227599</v>
      </c>
    </row>
    <row r="29" spans="6:9" x14ac:dyDescent="0.3">
      <c r="I29" t="s">
        <v>153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90"/>
  <sheetViews>
    <sheetView tabSelected="1" topLeftCell="A16" zoomScale="85" zoomScaleNormal="85" workbookViewId="0">
      <selection activeCell="C15" sqref="C15"/>
    </sheetView>
  </sheetViews>
  <sheetFormatPr defaultRowHeight="16.5" x14ac:dyDescent="0.3"/>
  <cols>
    <col min="1" max="1" width="50.75" bestFit="1" customWidth="1"/>
    <col min="2" max="2" width="29" customWidth="1"/>
    <col min="3" max="3" width="22.875" bestFit="1" customWidth="1"/>
    <col min="4" max="4" width="7.625" bestFit="1" customWidth="1"/>
    <col min="5" max="6" width="7.625" customWidth="1"/>
    <col min="7" max="7" width="9.625" customWidth="1"/>
    <col min="8" max="8" width="9.625" bestFit="1" customWidth="1"/>
    <col min="9" max="9" width="9.625" customWidth="1"/>
    <col min="13" max="13" width="26.25" customWidth="1"/>
  </cols>
  <sheetData>
    <row r="1" spans="1:13" x14ac:dyDescent="0.3">
      <c r="B1" s="110" t="s">
        <v>645</v>
      </c>
      <c r="C1" s="114" t="s">
        <v>677</v>
      </c>
      <c r="D1" s="114">
        <v>11</v>
      </c>
    </row>
    <row r="2" spans="1:13" x14ac:dyDescent="0.3">
      <c r="A2" s="109" t="s">
        <v>347</v>
      </c>
      <c r="B2" s="111" t="b">
        <v>1</v>
      </c>
      <c r="C2" s="114" t="s">
        <v>676</v>
      </c>
      <c r="D2" s="114">
        <v>12</v>
      </c>
    </row>
    <row r="3" spans="1:13" x14ac:dyDescent="0.3">
      <c r="A3" s="113" t="s">
        <v>663</v>
      </c>
      <c r="B3" s="107" t="s">
        <v>348</v>
      </c>
      <c r="C3" s="53" t="s">
        <v>667</v>
      </c>
      <c r="D3" s="53" t="s">
        <v>646</v>
      </c>
      <c r="E3" s="53" t="s">
        <v>359</v>
      </c>
      <c r="F3" s="63" t="s">
        <v>357</v>
      </c>
      <c r="G3" s="63" t="s">
        <v>374</v>
      </c>
      <c r="H3" s="63" t="s">
        <v>372</v>
      </c>
      <c r="I3" s="63" t="s">
        <v>648</v>
      </c>
      <c r="J3" s="62" t="s">
        <v>356</v>
      </c>
      <c r="K3" s="62" t="s">
        <v>367</v>
      </c>
      <c r="L3" s="62" t="s">
        <v>368</v>
      </c>
      <c r="M3" s="89" t="s">
        <v>386</v>
      </c>
    </row>
    <row r="4" spans="1:13" x14ac:dyDescent="0.3">
      <c r="A4" t="s">
        <v>365</v>
      </c>
      <c r="B4" t="s">
        <v>350</v>
      </c>
      <c r="C4" t="b">
        <f>B2</f>
        <v>1</v>
      </c>
      <c r="D4" t="b">
        <v>1</v>
      </c>
      <c r="E4" t="b">
        <v>0</v>
      </c>
      <c r="J4">
        <v>20</v>
      </c>
      <c r="K4">
        <v>18</v>
      </c>
      <c r="L4">
        <v>22</v>
      </c>
      <c r="M4" t="b">
        <f>IF(E4="Y",IF(AND(J4&gt;=K4,J4&lt;=L4,L4=INT(L4)),TRUE,FALSE),IF(AND(L4&gt;=K4,L4&lt;=L4),TRUE,FALSE))</f>
        <v>1</v>
      </c>
    </row>
    <row r="5" spans="1:13" x14ac:dyDescent="0.3">
      <c r="A5" t="s">
        <v>366</v>
      </c>
      <c r="B5" t="s">
        <v>352</v>
      </c>
      <c r="C5" t="b">
        <f>B2</f>
        <v>1</v>
      </c>
      <c r="D5" t="b">
        <v>1</v>
      </c>
      <c r="E5" t="b">
        <v>0</v>
      </c>
      <c r="J5">
        <v>24</v>
      </c>
      <c r="K5">
        <v>24</v>
      </c>
      <c r="L5">
        <v>28</v>
      </c>
      <c r="M5" t="b">
        <f t="shared" ref="M5:M6" si="0">IF(E5="Y",IF(AND(J5&gt;=K5,J5&lt;=L5,L5=INT(L5)),TRUE,FALSE),IF(AND(L5&gt;=K5,L5&lt;=L5),TRUE,FALSE))</f>
        <v>1</v>
      </c>
    </row>
    <row r="6" spans="1:13" x14ac:dyDescent="0.3">
      <c r="A6" t="s">
        <v>459</v>
      </c>
      <c r="B6" t="s">
        <v>351</v>
      </c>
      <c r="C6" t="b">
        <f>B2</f>
        <v>1</v>
      </c>
      <c r="D6" t="b">
        <v>1</v>
      </c>
      <c r="E6" t="b">
        <v>0</v>
      </c>
      <c r="J6">
        <v>295</v>
      </c>
      <c r="K6">
        <v>300</v>
      </c>
      <c r="L6">
        <v>600</v>
      </c>
      <c r="M6" t="b">
        <f t="shared" si="0"/>
        <v>1</v>
      </c>
    </row>
    <row r="7" spans="1:13" x14ac:dyDescent="0.3">
      <c r="A7" t="s">
        <v>460</v>
      </c>
      <c r="B7" t="s">
        <v>353</v>
      </c>
      <c r="C7" t="b">
        <f>B2</f>
        <v>1</v>
      </c>
      <c r="D7" t="b">
        <v>1</v>
      </c>
      <c r="E7" t="b">
        <v>0</v>
      </c>
    </row>
    <row r="9" spans="1:13" x14ac:dyDescent="0.3">
      <c r="A9" s="52" t="s">
        <v>375</v>
      </c>
      <c r="B9" s="111" t="b">
        <v>1</v>
      </c>
    </row>
    <row r="10" spans="1:13" x14ac:dyDescent="0.3">
      <c r="A10" s="113" t="s">
        <v>663</v>
      </c>
      <c r="B10" s="53" t="s">
        <v>348</v>
      </c>
      <c r="C10" s="53" t="s">
        <v>667</v>
      </c>
      <c r="D10" s="53" t="s">
        <v>647</v>
      </c>
      <c r="E10" s="53" t="s">
        <v>360</v>
      </c>
      <c r="F10" s="63" t="s">
        <v>358</v>
      </c>
      <c r="G10" s="63" t="s">
        <v>373</v>
      </c>
      <c r="H10" s="63" t="s">
        <v>371</v>
      </c>
      <c r="I10" s="63" t="s">
        <v>649</v>
      </c>
      <c r="J10" s="62" t="s">
        <v>349</v>
      </c>
      <c r="K10" s="62" t="s">
        <v>369</v>
      </c>
      <c r="L10" s="62" t="s">
        <v>370</v>
      </c>
    </row>
    <row r="11" spans="1:13" x14ac:dyDescent="0.3">
      <c r="A11" t="s">
        <v>668</v>
      </c>
      <c r="B11" t="s">
        <v>361</v>
      </c>
      <c r="C11" t="b">
        <f>B9</f>
        <v>1</v>
      </c>
      <c r="D11" t="b">
        <v>0</v>
      </c>
      <c r="E11" t="b">
        <v>0</v>
      </c>
      <c r="F11" s="112">
        <v>60</v>
      </c>
      <c r="J11" s="61"/>
    </row>
    <row r="12" spans="1:13" x14ac:dyDescent="0.3">
      <c r="A12" t="s">
        <v>669</v>
      </c>
      <c r="B12" t="s">
        <v>362</v>
      </c>
      <c r="C12" t="b">
        <f>B9</f>
        <v>1</v>
      </c>
      <c r="D12" t="b">
        <v>0</v>
      </c>
      <c r="E12" t="b">
        <v>0</v>
      </c>
      <c r="F12">
        <v>3.6999999999999998E-2</v>
      </c>
    </row>
    <row r="13" spans="1:13" x14ac:dyDescent="0.3">
      <c r="A13" t="s">
        <v>670</v>
      </c>
      <c r="B13" t="s">
        <v>363</v>
      </c>
      <c r="C13" t="b">
        <f>B9</f>
        <v>1</v>
      </c>
      <c r="D13" t="b">
        <v>0</v>
      </c>
      <c r="E13" t="b">
        <v>0</v>
      </c>
      <c r="F13">
        <v>25</v>
      </c>
    </row>
    <row r="14" spans="1:13" x14ac:dyDescent="0.3">
      <c r="A14" t="s">
        <v>671</v>
      </c>
      <c r="B14" t="s">
        <v>364</v>
      </c>
      <c r="C14" t="b">
        <f>B9</f>
        <v>1</v>
      </c>
      <c r="D14" t="b">
        <v>0</v>
      </c>
      <c r="E14" t="b">
        <v>0</v>
      </c>
      <c r="F14">
        <v>1500</v>
      </c>
    </row>
    <row r="15" spans="1:13" x14ac:dyDescent="0.3">
      <c r="A15" t="s">
        <v>672</v>
      </c>
      <c r="B15" t="s">
        <v>650</v>
      </c>
      <c r="C15" t="b">
        <f>B9</f>
        <v>1</v>
      </c>
      <c r="D15" t="b">
        <v>0</v>
      </c>
      <c r="E15" t="b">
        <v>0</v>
      </c>
      <c r="F15">
        <v>120</v>
      </c>
    </row>
    <row r="16" spans="1:13" x14ac:dyDescent="0.3">
      <c r="A16" t="s">
        <v>673</v>
      </c>
      <c r="B16" t="s">
        <v>651</v>
      </c>
      <c r="C16" t="b">
        <f>B9</f>
        <v>1</v>
      </c>
      <c r="D16" t="b">
        <v>0</v>
      </c>
      <c r="E16" t="b">
        <v>0</v>
      </c>
      <c r="F16">
        <v>3.6999999999999998E-2</v>
      </c>
    </row>
    <row r="17" spans="1:12" x14ac:dyDescent="0.3">
      <c r="A17" t="s">
        <v>674</v>
      </c>
      <c r="B17" t="s">
        <v>652</v>
      </c>
      <c r="C17" t="b">
        <f>B9</f>
        <v>1</v>
      </c>
      <c r="D17" t="b">
        <v>0</v>
      </c>
      <c r="E17" t="b">
        <v>0</v>
      </c>
      <c r="F17">
        <v>25</v>
      </c>
    </row>
    <row r="18" spans="1:12" x14ac:dyDescent="0.3">
      <c r="A18" t="s">
        <v>675</v>
      </c>
      <c r="B18" t="s">
        <v>653</v>
      </c>
      <c r="C18" t="b">
        <f>B9</f>
        <v>1</v>
      </c>
      <c r="D18" t="b">
        <v>0</v>
      </c>
      <c r="E18" t="b">
        <v>0</v>
      </c>
      <c r="F18">
        <v>1500</v>
      </c>
    </row>
    <row r="20" spans="1:12" x14ac:dyDescent="0.3">
      <c r="A20" s="52" t="s">
        <v>406</v>
      </c>
      <c r="B20" s="111" t="b">
        <v>1</v>
      </c>
    </row>
    <row r="21" spans="1:12" x14ac:dyDescent="0.3">
      <c r="A21" s="113" t="s">
        <v>663</v>
      </c>
      <c r="B21" s="53" t="s">
        <v>348</v>
      </c>
      <c r="C21" s="53" t="s">
        <v>667</v>
      </c>
      <c r="D21" s="53" t="s">
        <v>355</v>
      </c>
      <c r="E21" s="53" t="s">
        <v>360</v>
      </c>
      <c r="F21" s="63" t="s">
        <v>664</v>
      </c>
      <c r="G21" s="63" t="s">
        <v>373</v>
      </c>
      <c r="H21" s="63" t="s">
        <v>665</v>
      </c>
      <c r="I21" s="63" t="s">
        <v>666</v>
      </c>
      <c r="J21" s="62" t="s">
        <v>349</v>
      </c>
      <c r="K21" s="62" t="s">
        <v>367</v>
      </c>
      <c r="L21" s="62" t="s">
        <v>368</v>
      </c>
    </row>
    <row r="22" spans="1:12" x14ac:dyDescent="0.3">
      <c r="A22" t="s">
        <v>405</v>
      </c>
      <c r="B22" t="s">
        <v>678</v>
      </c>
      <c r="C22" t="b">
        <f>B20</f>
        <v>1</v>
      </c>
      <c r="D22" t="b">
        <v>0</v>
      </c>
      <c r="E22" t="b">
        <v>0</v>
      </c>
      <c r="F22">
        <v>1.399</v>
      </c>
      <c r="J22" s="61"/>
    </row>
    <row r="23" spans="1:12" x14ac:dyDescent="0.3">
      <c r="A23" t="s">
        <v>571</v>
      </c>
      <c r="B23" t="s">
        <v>654</v>
      </c>
      <c r="C23" t="b">
        <f>B20</f>
        <v>1</v>
      </c>
      <c r="D23" t="b">
        <v>0</v>
      </c>
      <c r="E23" t="b">
        <v>0</v>
      </c>
      <c r="F23">
        <v>0.53900000000000003</v>
      </c>
    </row>
    <row r="24" spans="1:12" x14ac:dyDescent="0.3">
      <c r="A24" t="s">
        <v>404</v>
      </c>
      <c r="B24" t="s">
        <v>423</v>
      </c>
      <c r="C24" t="b">
        <f>B20</f>
        <v>1</v>
      </c>
      <c r="D24" t="b">
        <v>0</v>
      </c>
      <c r="E24" t="b">
        <v>0</v>
      </c>
      <c r="F24">
        <v>0.623</v>
      </c>
    </row>
    <row r="26" spans="1:12" x14ac:dyDescent="0.3">
      <c r="A26" s="52" t="s">
        <v>419</v>
      </c>
      <c r="B26" s="111" t="b">
        <v>0</v>
      </c>
    </row>
    <row r="27" spans="1:12" x14ac:dyDescent="0.3">
      <c r="A27" s="113" t="s">
        <v>663</v>
      </c>
      <c r="B27" s="53" t="s">
        <v>348</v>
      </c>
      <c r="C27" s="53" t="s">
        <v>667</v>
      </c>
      <c r="D27" s="53" t="s">
        <v>354</v>
      </c>
      <c r="E27" s="53" t="s">
        <v>359</v>
      </c>
      <c r="F27" s="63" t="s">
        <v>357</v>
      </c>
      <c r="G27" s="63" t="s">
        <v>373</v>
      </c>
      <c r="H27" s="63" t="s">
        <v>371</v>
      </c>
      <c r="I27" s="63" t="s">
        <v>649</v>
      </c>
      <c r="J27" s="62" t="s">
        <v>349</v>
      </c>
      <c r="K27" s="62" t="s">
        <v>367</v>
      </c>
      <c r="L27" s="62" t="s">
        <v>368</v>
      </c>
    </row>
    <row r="28" spans="1:12" x14ac:dyDescent="0.3">
      <c r="A28" s="93" t="s">
        <v>408</v>
      </c>
      <c r="B28" t="s">
        <v>420</v>
      </c>
      <c r="C28" t="b">
        <f>B26</f>
        <v>0</v>
      </c>
      <c r="D28" t="b">
        <v>0</v>
      </c>
      <c r="E28" t="b">
        <v>0</v>
      </c>
      <c r="J28" s="61"/>
    </row>
    <row r="29" spans="1:12" x14ac:dyDescent="0.3">
      <c r="A29" s="93" t="s">
        <v>418</v>
      </c>
      <c r="B29" t="s">
        <v>421</v>
      </c>
      <c r="C29" t="b">
        <f>B26</f>
        <v>0</v>
      </c>
      <c r="D29" t="b">
        <v>0</v>
      </c>
      <c r="E29" t="b">
        <v>0</v>
      </c>
    </row>
    <row r="30" spans="1:12" x14ac:dyDescent="0.3">
      <c r="A30" s="93" t="s">
        <v>407</v>
      </c>
      <c r="B30" t="s">
        <v>422</v>
      </c>
      <c r="C30" t="b">
        <f>B26</f>
        <v>0</v>
      </c>
      <c r="D30" t="b">
        <v>0</v>
      </c>
      <c r="E30" t="b">
        <v>0</v>
      </c>
    </row>
    <row r="31" spans="1:12" x14ac:dyDescent="0.3">
      <c r="A31" s="93" t="s">
        <v>417</v>
      </c>
      <c r="B31" t="s">
        <v>423</v>
      </c>
      <c r="C31" t="b">
        <f>B26</f>
        <v>0</v>
      </c>
    </row>
    <row r="32" spans="1:12" x14ac:dyDescent="0.3">
      <c r="A32" t="s">
        <v>409</v>
      </c>
      <c r="B32" t="s">
        <v>424</v>
      </c>
      <c r="C32" t="b">
        <f>B26</f>
        <v>0</v>
      </c>
    </row>
    <row r="33" spans="1:12" x14ac:dyDescent="0.3">
      <c r="A33" t="s">
        <v>410</v>
      </c>
      <c r="B33" t="s">
        <v>425</v>
      </c>
      <c r="C33" t="b">
        <f>B26</f>
        <v>0</v>
      </c>
    </row>
    <row r="34" spans="1:12" x14ac:dyDescent="0.3">
      <c r="A34" t="s">
        <v>411</v>
      </c>
      <c r="B34" t="s">
        <v>426</v>
      </c>
      <c r="C34" t="b">
        <f>B26</f>
        <v>0</v>
      </c>
    </row>
    <row r="35" spans="1:12" x14ac:dyDescent="0.3">
      <c r="A35" t="s">
        <v>412</v>
      </c>
      <c r="B35" t="s">
        <v>427</v>
      </c>
      <c r="C35" t="b">
        <f>B26</f>
        <v>0</v>
      </c>
    </row>
    <row r="36" spans="1:12" x14ac:dyDescent="0.3">
      <c r="A36" t="s">
        <v>413</v>
      </c>
      <c r="B36" t="s">
        <v>428</v>
      </c>
      <c r="C36" t="b">
        <f>B26</f>
        <v>0</v>
      </c>
    </row>
    <row r="37" spans="1:12" x14ac:dyDescent="0.3">
      <c r="A37" t="s">
        <v>414</v>
      </c>
      <c r="B37" t="s">
        <v>429</v>
      </c>
      <c r="C37" t="b">
        <f>B26</f>
        <v>0</v>
      </c>
    </row>
    <row r="38" spans="1:12" x14ac:dyDescent="0.3">
      <c r="A38" t="s">
        <v>415</v>
      </c>
      <c r="B38" t="s">
        <v>430</v>
      </c>
      <c r="C38" t="b">
        <f>B26</f>
        <v>0</v>
      </c>
    </row>
    <row r="39" spans="1:12" x14ac:dyDescent="0.3">
      <c r="A39" t="s">
        <v>416</v>
      </c>
      <c r="B39" t="s">
        <v>432</v>
      </c>
      <c r="C39" t="b">
        <f>B26</f>
        <v>0</v>
      </c>
    </row>
    <row r="41" spans="1:12" x14ac:dyDescent="0.3">
      <c r="A41" s="52" t="s">
        <v>431</v>
      </c>
      <c r="B41" s="111" t="b">
        <v>0</v>
      </c>
    </row>
    <row r="42" spans="1:12" x14ac:dyDescent="0.3">
      <c r="A42" s="113" t="s">
        <v>663</v>
      </c>
      <c r="B42" s="53" t="s">
        <v>348</v>
      </c>
      <c r="C42" s="53" t="s">
        <v>667</v>
      </c>
      <c r="D42" s="53" t="s">
        <v>354</v>
      </c>
      <c r="E42" s="53" t="s">
        <v>359</v>
      </c>
      <c r="F42" s="63" t="s">
        <v>357</v>
      </c>
      <c r="G42" s="63" t="s">
        <v>373</v>
      </c>
      <c r="H42" s="63" t="s">
        <v>371</v>
      </c>
      <c r="I42" s="63" t="s">
        <v>649</v>
      </c>
      <c r="J42" s="62" t="s">
        <v>349</v>
      </c>
      <c r="K42" s="62" t="s">
        <v>367</v>
      </c>
      <c r="L42" s="62" t="s">
        <v>368</v>
      </c>
    </row>
    <row r="43" spans="1:12" x14ac:dyDescent="0.3">
      <c r="A43" t="s">
        <v>448</v>
      </c>
      <c r="B43" t="s">
        <v>447</v>
      </c>
    </row>
    <row r="44" spans="1:12" x14ac:dyDescent="0.3">
      <c r="A44" t="s">
        <v>449</v>
      </c>
      <c r="B44" t="s">
        <v>433</v>
      </c>
    </row>
    <row r="45" spans="1:12" x14ac:dyDescent="0.3">
      <c r="A45" t="s">
        <v>450</v>
      </c>
      <c r="B45" t="s">
        <v>434</v>
      </c>
    </row>
    <row r="46" spans="1:12" x14ac:dyDescent="0.3">
      <c r="A46" t="s">
        <v>451</v>
      </c>
      <c r="B46" t="s">
        <v>435</v>
      </c>
    </row>
    <row r="47" spans="1:12" x14ac:dyDescent="0.3">
      <c r="A47" t="s">
        <v>452</v>
      </c>
      <c r="B47" t="s">
        <v>436</v>
      </c>
    </row>
    <row r="48" spans="1:12" x14ac:dyDescent="0.3">
      <c r="A48" t="s">
        <v>453</v>
      </c>
      <c r="B48" t="s">
        <v>437</v>
      </c>
    </row>
    <row r="49" spans="1:11" x14ac:dyDescent="0.3">
      <c r="A49" t="s">
        <v>454</v>
      </c>
      <c r="B49" t="s">
        <v>438</v>
      </c>
    </row>
    <row r="50" spans="1:11" x14ac:dyDescent="0.3">
      <c r="A50" s="93" t="s">
        <v>455</v>
      </c>
      <c r="B50" t="s">
        <v>439</v>
      </c>
    </row>
    <row r="51" spans="1:11" x14ac:dyDescent="0.3">
      <c r="A51" t="s">
        <v>456</v>
      </c>
      <c r="B51" t="s">
        <v>440</v>
      </c>
    </row>
    <row r="52" spans="1:11" x14ac:dyDescent="0.3">
      <c r="A52" t="s">
        <v>457</v>
      </c>
      <c r="B52" t="s">
        <v>441</v>
      </c>
    </row>
    <row r="53" spans="1:11" x14ac:dyDescent="0.3">
      <c r="A53" t="s">
        <v>458</v>
      </c>
      <c r="B53" t="s">
        <v>442</v>
      </c>
    </row>
    <row r="55" spans="1:11" x14ac:dyDescent="0.3">
      <c r="A55" s="52" t="s">
        <v>473</v>
      </c>
      <c r="B55" s="111" t="b">
        <v>1</v>
      </c>
    </row>
    <row r="56" spans="1:11" x14ac:dyDescent="0.3">
      <c r="A56" s="113" t="s">
        <v>663</v>
      </c>
      <c r="B56" s="53" t="s">
        <v>348</v>
      </c>
      <c r="C56" s="53" t="s">
        <v>667</v>
      </c>
      <c r="D56" s="53" t="s">
        <v>354</v>
      </c>
      <c r="E56" s="53" t="s">
        <v>359</v>
      </c>
      <c r="F56" s="63" t="s">
        <v>357</v>
      </c>
      <c r="G56" s="63" t="s">
        <v>373</v>
      </c>
      <c r="H56" s="63" t="s">
        <v>371</v>
      </c>
      <c r="I56" s="63" t="s">
        <v>649</v>
      </c>
      <c r="J56" s="62" t="s">
        <v>349</v>
      </c>
      <c r="K56" s="62" t="s">
        <v>367</v>
      </c>
    </row>
    <row r="57" spans="1:11" x14ac:dyDescent="0.3">
      <c r="A57" t="s">
        <v>461</v>
      </c>
      <c r="B57" t="s">
        <v>469</v>
      </c>
    </row>
    <row r="58" spans="1:11" x14ac:dyDescent="0.3">
      <c r="A58" t="s">
        <v>462</v>
      </c>
      <c r="B58" t="s">
        <v>470</v>
      </c>
    </row>
    <row r="59" spans="1:11" x14ac:dyDescent="0.3">
      <c r="A59" t="s">
        <v>463</v>
      </c>
      <c r="B59" t="s">
        <v>443</v>
      </c>
    </row>
    <row r="60" spans="1:11" x14ac:dyDescent="0.3">
      <c r="A60" t="s">
        <v>464</v>
      </c>
      <c r="B60" t="s">
        <v>444</v>
      </c>
    </row>
    <row r="61" spans="1:11" x14ac:dyDescent="0.3">
      <c r="A61" t="s">
        <v>465</v>
      </c>
      <c r="B61" t="s">
        <v>445</v>
      </c>
    </row>
    <row r="62" spans="1:11" x14ac:dyDescent="0.3">
      <c r="A62" t="s">
        <v>466</v>
      </c>
      <c r="B62" t="s">
        <v>446</v>
      </c>
    </row>
    <row r="63" spans="1:11" x14ac:dyDescent="0.3">
      <c r="A63" t="s">
        <v>468</v>
      </c>
      <c r="B63" t="s">
        <v>471</v>
      </c>
    </row>
    <row r="64" spans="1:11" x14ac:dyDescent="0.3">
      <c r="A64" s="93" t="s">
        <v>467</v>
      </c>
      <c r="B64" t="s">
        <v>472</v>
      </c>
    </row>
    <row r="66" spans="1:11" x14ac:dyDescent="0.3">
      <c r="A66" s="52" t="s">
        <v>572</v>
      </c>
      <c r="B66" s="111" t="b">
        <v>1</v>
      </c>
    </row>
    <row r="67" spans="1:11" x14ac:dyDescent="0.3">
      <c r="A67" s="113" t="s">
        <v>663</v>
      </c>
      <c r="B67" s="53" t="s">
        <v>348</v>
      </c>
      <c r="C67" s="53" t="s">
        <v>667</v>
      </c>
      <c r="D67" s="53" t="s">
        <v>354</v>
      </c>
      <c r="E67" s="53" t="s">
        <v>359</v>
      </c>
      <c r="F67" s="63" t="s">
        <v>357</v>
      </c>
      <c r="G67" s="63" t="s">
        <v>373</v>
      </c>
      <c r="H67" s="63" t="s">
        <v>371</v>
      </c>
      <c r="I67" s="63" t="s">
        <v>649</v>
      </c>
      <c r="J67" s="62" t="s">
        <v>349</v>
      </c>
      <c r="K67" s="62" t="s">
        <v>367</v>
      </c>
    </row>
    <row r="68" spans="1:11" x14ac:dyDescent="0.3">
      <c r="A68" t="s">
        <v>514</v>
      </c>
      <c r="B68" t="s">
        <v>549</v>
      </c>
      <c r="F68">
        <v>5.0199999999999996</v>
      </c>
    </row>
    <row r="69" spans="1:11" x14ac:dyDescent="0.3">
      <c r="A69" t="s">
        <v>515</v>
      </c>
      <c r="B69" t="s">
        <v>550</v>
      </c>
      <c r="F69">
        <v>0.72</v>
      </c>
    </row>
    <row r="70" spans="1:11" x14ac:dyDescent="0.3">
      <c r="A70" t="s">
        <v>516</v>
      </c>
      <c r="B70" t="s">
        <v>551</v>
      </c>
      <c r="F70">
        <v>0.18</v>
      </c>
    </row>
    <row r="71" spans="1:11" x14ac:dyDescent="0.3">
      <c r="A71" t="s">
        <v>517</v>
      </c>
      <c r="B71" t="s">
        <v>552</v>
      </c>
      <c r="F71">
        <v>0</v>
      </c>
    </row>
    <row r="73" spans="1:11" x14ac:dyDescent="0.3">
      <c r="A73" s="52" t="s">
        <v>535</v>
      </c>
      <c r="B73" s="111" t="b">
        <v>1</v>
      </c>
    </row>
    <row r="74" spans="1:11" x14ac:dyDescent="0.3">
      <c r="A74" s="113" t="s">
        <v>663</v>
      </c>
      <c r="B74" s="53" t="s">
        <v>348</v>
      </c>
      <c r="C74" s="53" t="s">
        <v>667</v>
      </c>
      <c r="D74" s="53" t="s">
        <v>354</v>
      </c>
      <c r="E74" s="53" t="s">
        <v>359</v>
      </c>
      <c r="F74" s="63" t="s">
        <v>357</v>
      </c>
      <c r="G74" s="63" t="s">
        <v>373</v>
      </c>
      <c r="H74" s="63" t="s">
        <v>371</v>
      </c>
      <c r="I74" s="63" t="s">
        <v>649</v>
      </c>
      <c r="J74" s="62" t="s">
        <v>349</v>
      </c>
      <c r="K74" s="62" t="s">
        <v>367</v>
      </c>
    </row>
    <row r="75" spans="1:11" x14ac:dyDescent="0.3">
      <c r="A75" t="s">
        <v>570</v>
      </c>
      <c r="B75" t="s">
        <v>553</v>
      </c>
    </row>
    <row r="76" spans="1:11" x14ac:dyDescent="0.3">
      <c r="A76" t="s">
        <v>536</v>
      </c>
      <c r="B76" t="s">
        <v>554</v>
      </c>
    </row>
    <row r="77" spans="1:11" x14ac:dyDescent="0.3">
      <c r="A77" t="s">
        <v>537</v>
      </c>
      <c r="B77" t="s">
        <v>555</v>
      </c>
    </row>
    <row r="78" spans="1:11" x14ac:dyDescent="0.3">
      <c r="A78" t="s">
        <v>538</v>
      </c>
      <c r="B78" t="s">
        <v>556</v>
      </c>
    </row>
    <row r="79" spans="1:11" x14ac:dyDescent="0.3">
      <c r="A79" t="s">
        <v>539</v>
      </c>
      <c r="B79" t="s">
        <v>557</v>
      </c>
    </row>
    <row r="80" spans="1:11" x14ac:dyDescent="0.3">
      <c r="A80" t="s">
        <v>569</v>
      </c>
      <c r="B80" t="s">
        <v>558</v>
      </c>
    </row>
    <row r="81" spans="1:2" x14ac:dyDescent="0.3">
      <c r="A81" t="s">
        <v>540</v>
      </c>
      <c r="B81" t="s">
        <v>559</v>
      </c>
    </row>
    <row r="82" spans="1:2" x14ac:dyDescent="0.3">
      <c r="A82" t="s">
        <v>541</v>
      </c>
      <c r="B82" t="s">
        <v>560</v>
      </c>
    </row>
    <row r="83" spans="1:2" x14ac:dyDescent="0.3">
      <c r="A83" t="s">
        <v>542</v>
      </c>
      <c r="B83" t="s">
        <v>561</v>
      </c>
    </row>
    <row r="84" spans="1:2" x14ac:dyDescent="0.3">
      <c r="A84" t="s">
        <v>543</v>
      </c>
      <c r="B84" t="s">
        <v>562</v>
      </c>
    </row>
    <row r="85" spans="1:2" x14ac:dyDescent="0.3">
      <c r="A85" t="s">
        <v>544</v>
      </c>
      <c r="B85" t="s">
        <v>563</v>
      </c>
    </row>
    <row r="86" spans="1:2" x14ac:dyDescent="0.3">
      <c r="A86" t="s">
        <v>526</v>
      </c>
      <c r="B86" t="s">
        <v>564</v>
      </c>
    </row>
    <row r="87" spans="1:2" x14ac:dyDescent="0.3">
      <c r="A87" t="s">
        <v>545</v>
      </c>
      <c r="B87" t="s">
        <v>565</v>
      </c>
    </row>
    <row r="88" spans="1:2" x14ac:dyDescent="0.3">
      <c r="A88" t="s">
        <v>546</v>
      </c>
      <c r="B88" t="s">
        <v>566</v>
      </c>
    </row>
    <row r="89" spans="1:2" x14ac:dyDescent="0.3">
      <c r="A89" t="s">
        <v>547</v>
      </c>
      <c r="B89" t="s">
        <v>567</v>
      </c>
    </row>
    <row r="90" spans="1:2" x14ac:dyDescent="0.3">
      <c r="A90" t="s">
        <v>548</v>
      </c>
      <c r="B90" t="s">
        <v>568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18</v>
      </c>
      <c r="C2" s="5" t="s">
        <v>19</v>
      </c>
      <c r="D2" s="5" t="s">
        <v>20</v>
      </c>
      <c r="E2" s="5" t="s">
        <v>21</v>
      </c>
      <c r="F2" s="5" t="s">
        <v>22</v>
      </c>
    </row>
    <row r="3" spans="2:6" x14ac:dyDescent="0.3">
      <c r="B3" s="122" t="s">
        <v>23</v>
      </c>
      <c r="C3" s="122" t="s">
        <v>11</v>
      </c>
      <c r="D3" s="6" t="s">
        <v>24</v>
      </c>
      <c r="E3" s="6" t="s">
        <v>24</v>
      </c>
      <c r="F3" s="122" t="s">
        <v>25</v>
      </c>
    </row>
    <row r="4" spans="2:6" x14ac:dyDescent="0.3">
      <c r="B4" s="123"/>
      <c r="C4" s="123"/>
      <c r="D4" s="6" t="s">
        <v>26</v>
      </c>
      <c r="E4" s="6" t="s">
        <v>26</v>
      </c>
      <c r="F4" s="123"/>
    </row>
    <row r="5" spans="2:6" x14ac:dyDescent="0.3">
      <c r="B5" s="123"/>
      <c r="C5" s="123"/>
      <c r="D5" s="6" t="s">
        <v>27</v>
      </c>
      <c r="E5" s="6" t="s">
        <v>27</v>
      </c>
      <c r="F5" s="123"/>
    </row>
    <row r="6" spans="2:6" x14ac:dyDescent="0.3">
      <c r="B6" s="123"/>
      <c r="C6" s="139"/>
      <c r="D6" s="6" t="s">
        <v>28</v>
      </c>
      <c r="E6" s="6" t="s">
        <v>28</v>
      </c>
      <c r="F6" s="139"/>
    </row>
    <row r="7" spans="2:6" x14ac:dyDescent="0.3">
      <c r="B7" s="123"/>
      <c r="C7" s="122" t="s">
        <v>29</v>
      </c>
      <c r="D7" s="6" t="s">
        <v>29</v>
      </c>
      <c r="E7" s="6" t="s">
        <v>29</v>
      </c>
      <c r="F7" s="122" t="s">
        <v>25</v>
      </c>
    </row>
    <row r="8" spans="2:6" x14ac:dyDescent="0.3">
      <c r="B8" s="123"/>
      <c r="C8" s="123"/>
      <c r="D8" s="6" t="s">
        <v>30</v>
      </c>
      <c r="E8" s="6" t="s">
        <v>30</v>
      </c>
      <c r="F8" s="123"/>
    </row>
    <row r="9" spans="2:6" x14ac:dyDescent="0.3">
      <c r="B9" s="123"/>
      <c r="C9" s="123"/>
      <c r="D9" s="6" t="s">
        <v>31</v>
      </c>
      <c r="E9" s="6" t="s">
        <v>31</v>
      </c>
      <c r="F9" s="123"/>
    </row>
    <row r="10" spans="2:6" x14ac:dyDescent="0.3">
      <c r="B10" s="123"/>
      <c r="C10" s="123"/>
      <c r="D10" s="6" t="s">
        <v>33</v>
      </c>
      <c r="E10" s="6" t="s">
        <v>32</v>
      </c>
      <c r="F10" s="123"/>
    </row>
    <row r="11" spans="2:6" x14ac:dyDescent="0.3">
      <c r="B11" s="123"/>
      <c r="C11" s="123"/>
      <c r="D11" s="6" t="s">
        <v>34</v>
      </c>
      <c r="E11" s="6" t="s">
        <v>34</v>
      </c>
      <c r="F11" s="123"/>
    </row>
    <row r="12" spans="2:6" x14ac:dyDescent="0.3">
      <c r="B12" s="123"/>
      <c r="C12" s="139"/>
      <c r="D12" s="6" t="s">
        <v>35</v>
      </c>
      <c r="E12" s="6" t="s">
        <v>36</v>
      </c>
      <c r="F12" s="139"/>
    </row>
    <row r="13" spans="2:6" x14ac:dyDescent="0.3">
      <c r="B13" s="123"/>
      <c r="C13" s="7" t="s">
        <v>13</v>
      </c>
      <c r="D13" s="8">
        <v>0</v>
      </c>
      <c r="E13" s="8">
        <v>0</v>
      </c>
      <c r="F13" s="7" t="s">
        <v>37</v>
      </c>
    </row>
    <row r="14" spans="2:6" x14ac:dyDescent="0.3">
      <c r="B14" s="123"/>
      <c r="C14" s="122" t="s">
        <v>38</v>
      </c>
      <c r="D14" s="6" t="s">
        <v>38</v>
      </c>
      <c r="E14" s="6" t="s">
        <v>38</v>
      </c>
      <c r="F14" s="122" t="s">
        <v>39</v>
      </c>
    </row>
    <row r="15" spans="2:6" x14ac:dyDescent="0.3">
      <c r="B15" s="123"/>
      <c r="C15" s="123"/>
      <c r="D15" s="6" t="s">
        <v>401</v>
      </c>
      <c r="E15" s="6" t="s">
        <v>40</v>
      </c>
      <c r="F15" s="123"/>
    </row>
    <row r="16" spans="2:6" x14ac:dyDescent="0.3">
      <c r="B16" s="123"/>
      <c r="C16" s="123"/>
      <c r="D16" s="6" t="s">
        <v>400</v>
      </c>
      <c r="E16" s="6" t="s">
        <v>41</v>
      </c>
      <c r="F16" s="123"/>
    </row>
    <row r="17" spans="2:6" x14ac:dyDescent="0.3">
      <c r="B17" s="123"/>
      <c r="C17" s="123"/>
      <c r="D17" s="6" t="s">
        <v>398</v>
      </c>
      <c r="E17" s="6" t="s">
        <v>42</v>
      </c>
      <c r="F17" s="123"/>
    </row>
    <row r="18" spans="2:6" x14ac:dyDescent="0.3">
      <c r="B18" s="123"/>
      <c r="C18" s="123"/>
      <c r="D18" s="6" t="s">
        <v>397</v>
      </c>
      <c r="E18" s="6" t="s">
        <v>43</v>
      </c>
      <c r="F18" s="123"/>
    </row>
    <row r="19" spans="2:6" x14ac:dyDescent="0.3">
      <c r="B19" s="123"/>
      <c r="C19" s="123"/>
      <c r="D19" s="6" t="s">
        <v>396</v>
      </c>
      <c r="E19" s="6" t="s">
        <v>44</v>
      </c>
      <c r="F19" s="123"/>
    </row>
    <row r="20" spans="2:6" x14ac:dyDescent="0.3">
      <c r="B20" s="123"/>
      <c r="C20" s="123"/>
      <c r="D20" s="6" t="s">
        <v>395</v>
      </c>
      <c r="E20" s="6" t="s">
        <v>45</v>
      </c>
      <c r="F20" s="123"/>
    </row>
    <row r="21" spans="2:6" x14ac:dyDescent="0.3">
      <c r="B21" s="123"/>
      <c r="C21" s="123"/>
      <c r="D21" s="6" t="s">
        <v>394</v>
      </c>
      <c r="E21" s="6" t="s">
        <v>46</v>
      </c>
      <c r="F21" s="123"/>
    </row>
    <row r="22" spans="2:6" x14ac:dyDescent="0.3">
      <c r="B22" s="123"/>
      <c r="C22" s="139"/>
      <c r="D22" s="6" t="s">
        <v>393</v>
      </c>
      <c r="E22" s="6" t="s">
        <v>47</v>
      </c>
      <c r="F22" s="139"/>
    </row>
    <row r="23" spans="2:6" x14ac:dyDescent="0.3">
      <c r="B23" s="123"/>
      <c r="C23" s="122" t="s">
        <v>48</v>
      </c>
      <c r="D23" s="6" t="s">
        <v>48</v>
      </c>
      <c r="E23" s="6" t="s">
        <v>14</v>
      </c>
      <c r="F23" s="122" t="s">
        <v>49</v>
      </c>
    </row>
    <row r="24" spans="2:6" ht="24" x14ac:dyDescent="0.3">
      <c r="B24" s="123"/>
      <c r="C24" s="123"/>
      <c r="D24" s="6" t="s">
        <v>392</v>
      </c>
      <c r="E24" s="6" t="s">
        <v>50</v>
      </c>
      <c r="F24" s="123"/>
    </row>
    <row r="25" spans="2:6" ht="24" x14ac:dyDescent="0.3">
      <c r="B25" s="123"/>
      <c r="C25" s="123"/>
      <c r="D25" s="6" t="s">
        <v>391</v>
      </c>
      <c r="E25" s="6" t="s">
        <v>51</v>
      </c>
      <c r="F25" s="123"/>
    </row>
    <row r="26" spans="2:6" ht="24" x14ac:dyDescent="0.3">
      <c r="B26" s="123"/>
      <c r="C26" s="123"/>
      <c r="D26" s="6" t="s">
        <v>390</v>
      </c>
      <c r="E26" s="6" t="s">
        <v>52</v>
      </c>
      <c r="F26" s="123"/>
    </row>
    <row r="27" spans="2:6" ht="24" x14ac:dyDescent="0.3">
      <c r="B27" s="123"/>
      <c r="C27" s="123"/>
      <c r="D27" s="6" t="s">
        <v>389</v>
      </c>
      <c r="E27" s="6" t="s">
        <v>53</v>
      </c>
      <c r="F27" s="123"/>
    </row>
    <row r="28" spans="2:6" ht="24" x14ac:dyDescent="0.3">
      <c r="B28" s="123"/>
      <c r="C28" s="123"/>
      <c r="D28" s="6" t="s">
        <v>388</v>
      </c>
      <c r="E28" s="6" t="s">
        <v>54</v>
      </c>
      <c r="F28" s="123"/>
    </row>
    <row r="29" spans="2:6" ht="24.75" thickBot="1" x14ac:dyDescent="0.35">
      <c r="B29" s="123"/>
      <c r="C29" s="123"/>
      <c r="D29" s="9" t="s">
        <v>387</v>
      </c>
      <c r="E29" s="9" t="s">
        <v>55</v>
      </c>
      <c r="F29" s="123"/>
    </row>
    <row r="30" spans="2:6" x14ac:dyDescent="0.3">
      <c r="B30" s="147"/>
      <c r="C30" s="124" t="s">
        <v>56</v>
      </c>
      <c r="D30" s="10" t="s">
        <v>57</v>
      </c>
      <c r="E30" s="10" t="s">
        <v>58</v>
      </c>
      <c r="F30" s="126" t="s">
        <v>59</v>
      </c>
    </row>
    <row r="31" spans="2:6" x14ac:dyDescent="0.3">
      <c r="B31" s="147"/>
      <c r="C31" s="125"/>
      <c r="D31" s="11" t="s">
        <v>60</v>
      </c>
      <c r="E31" s="11" t="s">
        <v>60</v>
      </c>
      <c r="F31" s="127"/>
    </row>
    <row r="32" spans="2:6" x14ac:dyDescent="0.3">
      <c r="B32" s="147"/>
      <c r="C32" s="125"/>
      <c r="D32" s="11" t="s">
        <v>61</v>
      </c>
      <c r="E32" s="11" t="s">
        <v>61</v>
      </c>
      <c r="F32" s="127"/>
    </row>
    <row r="33" spans="2:6" x14ac:dyDescent="0.3">
      <c r="B33" s="147"/>
      <c r="C33" s="125"/>
      <c r="D33" s="11" t="s">
        <v>62</v>
      </c>
      <c r="E33" s="11" t="s">
        <v>62</v>
      </c>
      <c r="F33" s="127"/>
    </row>
    <row r="34" spans="2:6" x14ac:dyDescent="0.3">
      <c r="B34" s="147"/>
      <c r="C34" s="125"/>
      <c r="D34" s="11" t="s">
        <v>63</v>
      </c>
      <c r="E34" s="11" t="s">
        <v>64</v>
      </c>
      <c r="F34" s="127"/>
    </row>
    <row r="35" spans="2:6" x14ac:dyDescent="0.3">
      <c r="B35" s="147"/>
      <c r="C35" s="125"/>
      <c r="D35" s="11" t="s">
        <v>65</v>
      </c>
      <c r="E35" s="11" t="s">
        <v>66</v>
      </c>
      <c r="F35" s="127"/>
    </row>
    <row r="36" spans="2:6" x14ac:dyDescent="0.3">
      <c r="B36" s="147"/>
      <c r="C36" s="125"/>
      <c r="D36" s="11" t="s">
        <v>67</v>
      </c>
      <c r="E36" s="11" t="s">
        <v>68</v>
      </c>
      <c r="F36" s="127"/>
    </row>
    <row r="37" spans="2:6" x14ac:dyDescent="0.3">
      <c r="B37" s="147"/>
      <c r="C37" s="125"/>
      <c r="D37" s="11" t="s">
        <v>69</v>
      </c>
      <c r="E37" s="11" t="s">
        <v>69</v>
      </c>
      <c r="F37" s="127"/>
    </row>
    <row r="38" spans="2:6" x14ac:dyDescent="0.3">
      <c r="B38" s="147"/>
      <c r="C38" s="128" t="s">
        <v>16</v>
      </c>
      <c r="D38" s="11" t="s">
        <v>70</v>
      </c>
      <c r="E38" s="11" t="s">
        <v>70</v>
      </c>
      <c r="F38" s="129" t="s">
        <v>71</v>
      </c>
    </row>
    <row r="39" spans="2:6" x14ac:dyDescent="0.3">
      <c r="B39" s="147"/>
      <c r="C39" s="125"/>
      <c r="D39" s="11" t="s">
        <v>72</v>
      </c>
      <c r="E39" s="11" t="s">
        <v>72</v>
      </c>
      <c r="F39" s="127"/>
    </row>
    <row r="40" spans="2:6" x14ac:dyDescent="0.3">
      <c r="B40" s="147"/>
      <c r="C40" s="125"/>
      <c r="D40" s="11" t="s">
        <v>73</v>
      </c>
      <c r="E40" s="11" t="s">
        <v>73</v>
      </c>
      <c r="F40" s="127"/>
    </row>
    <row r="41" spans="2:6" x14ac:dyDescent="0.3">
      <c r="B41" s="147"/>
      <c r="C41" s="125"/>
      <c r="D41" s="11" t="s">
        <v>74</v>
      </c>
      <c r="E41" s="11" t="s">
        <v>74</v>
      </c>
      <c r="F41" s="127"/>
    </row>
    <row r="42" spans="2:6" x14ac:dyDescent="0.3">
      <c r="B42" s="147"/>
      <c r="C42" s="125"/>
      <c r="D42" s="11" t="s">
        <v>75</v>
      </c>
      <c r="E42" s="11" t="s">
        <v>76</v>
      </c>
      <c r="F42" s="127"/>
    </row>
    <row r="43" spans="2:6" x14ac:dyDescent="0.3">
      <c r="B43" s="147"/>
      <c r="C43" s="125"/>
      <c r="D43" s="11" t="s">
        <v>77</v>
      </c>
      <c r="E43" s="11" t="s">
        <v>77</v>
      </c>
      <c r="F43" s="127"/>
    </row>
    <row r="44" spans="2:6" x14ac:dyDescent="0.3">
      <c r="B44" s="147"/>
      <c r="C44" s="125"/>
      <c r="D44" s="11" t="s">
        <v>78</v>
      </c>
      <c r="E44" s="11" t="s">
        <v>78</v>
      </c>
      <c r="F44" s="127"/>
    </row>
    <row r="45" spans="2:6" x14ac:dyDescent="0.3">
      <c r="B45" s="147"/>
      <c r="C45" s="125"/>
      <c r="D45" s="11" t="s">
        <v>79</v>
      </c>
      <c r="E45" s="11" t="s">
        <v>79</v>
      </c>
      <c r="F45" s="127"/>
    </row>
    <row r="46" spans="2:6" x14ac:dyDescent="0.3">
      <c r="B46" s="147"/>
      <c r="C46" s="125"/>
      <c r="D46" s="11" t="s">
        <v>80</v>
      </c>
      <c r="E46" s="11" t="s">
        <v>80</v>
      </c>
      <c r="F46" s="127"/>
    </row>
    <row r="47" spans="2:6" x14ac:dyDescent="0.3">
      <c r="B47" s="147"/>
      <c r="C47" s="125"/>
      <c r="D47" s="11" t="s">
        <v>81</v>
      </c>
      <c r="E47" s="11" t="s">
        <v>81</v>
      </c>
      <c r="F47" s="127"/>
    </row>
    <row r="48" spans="2:6" x14ac:dyDescent="0.3">
      <c r="B48" s="147"/>
      <c r="C48" s="125"/>
      <c r="D48" s="11" t="s">
        <v>82</v>
      </c>
      <c r="E48" s="11" t="s">
        <v>82</v>
      </c>
      <c r="F48" s="127"/>
    </row>
    <row r="49" spans="2:6" x14ac:dyDescent="0.3">
      <c r="B49" s="147"/>
      <c r="C49" s="125"/>
      <c r="D49" s="11" t="s">
        <v>83</v>
      </c>
      <c r="E49" s="11" t="s">
        <v>83</v>
      </c>
      <c r="F49" s="127"/>
    </row>
    <row r="50" spans="2:6" x14ac:dyDescent="0.3">
      <c r="B50" s="147"/>
      <c r="C50" s="125"/>
      <c r="D50" s="11" t="s">
        <v>84</v>
      </c>
      <c r="E50" s="11" t="s">
        <v>84</v>
      </c>
      <c r="F50" s="127"/>
    </row>
    <row r="51" spans="2:6" x14ac:dyDescent="0.3">
      <c r="B51" s="147"/>
      <c r="C51" s="125"/>
      <c r="D51" s="11" t="s">
        <v>85</v>
      </c>
      <c r="E51" s="11" t="s">
        <v>85</v>
      </c>
      <c r="F51" s="127"/>
    </row>
    <row r="52" spans="2:6" x14ac:dyDescent="0.3">
      <c r="B52" s="147"/>
      <c r="C52" s="125"/>
      <c r="D52" s="11" t="s">
        <v>86</v>
      </c>
      <c r="E52" s="11" t="s">
        <v>86</v>
      </c>
      <c r="F52" s="130"/>
    </row>
    <row r="53" spans="2:6" x14ac:dyDescent="0.3">
      <c r="B53" s="147"/>
      <c r="C53" s="133" t="s">
        <v>87</v>
      </c>
      <c r="D53" s="11" t="s">
        <v>87</v>
      </c>
      <c r="E53" s="11" t="s">
        <v>87</v>
      </c>
      <c r="F53" s="131" t="s">
        <v>59</v>
      </c>
    </row>
    <row r="54" spans="2:6" x14ac:dyDescent="0.3">
      <c r="B54" s="147"/>
      <c r="C54" s="134"/>
      <c r="D54" s="12" t="s">
        <v>88</v>
      </c>
      <c r="E54" s="12" t="s">
        <v>88</v>
      </c>
      <c r="F54" s="132"/>
    </row>
    <row r="55" spans="2:6" x14ac:dyDescent="0.3">
      <c r="B55" s="147"/>
      <c r="C55" s="134"/>
      <c r="D55" s="12" t="s">
        <v>89</v>
      </c>
      <c r="E55" s="12" t="s">
        <v>89</v>
      </c>
      <c r="F55" s="132"/>
    </row>
    <row r="56" spans="2:6" x14ac:dyDescent="0.3">
      <c r="B56" s="147"/>
      <c r="C56" s="134"/>
      <c r="D56" s="12" t="s">
        <v>90</v>
      </c>
      <c r="E56" s="12" t="s">
        <v>90</v>
      </c>
      <c r="F56" s="132"/>
    </row>
    <row r="57" spans="2:6" x14ac:dyDescent="0.3">
      <c r="B57" s="147"/>
      <c r="C57" s="134"/>
      <c r="D57" s="12" t="s">
        <v>91</v>
      </c>
      <c r="E57" s="12" t="s">
        <v>91</v>
      </c>
      <c r="F57" s="132"/>
    </row>
    <row r="58" spans="2:6" x14ac:dyDescent="0.3">
      <c r="B58" s="147"/>
      <c r="C58" s="134"/>
      <c r="D58" s="12" t="s">
        <v>92</v>
      </c>
      <c r="E58" s="12" t="s">
        <v>92</v>
      </c>
      <c r="F58" s="132"/>
    </row>
    <row r="59" spans="2:6" x14ac:dyDescent="0.3">
      <c r="B59" s="147"/>
      <c r="C59" s="134"/>
      <c r="D59" s="12" t="s">
        <v>93</v>
      </c>
      <c r="E59" s="12" t="s">
        <v>93</v>
      </c>
      <c r="F59" s="132"/>
    </row>
    <row r="60" spans="2:6" x14ac:dyDescent="0.3">
      <c r="B60" s="147"/>
      <c r="C60" s="134"/>
      <c r="D60" s="13" t="s">
        <v>94</v>
      </c>
      <c r="E60" s="13" t="s">
        <v>94</v>
      </c>
      <c r="F60" s="132"/>
    </row>
    <row r="61" spans="2:6" x14ac:dyDescent="0.3">
      <c r="B61" s="147"/>
      <c r="C61" s="133" t="s">
        <v>95</v>
      </c>
      <c r="D61" s="12" t="s">
        <v>95</v>
      </c>
      <c r="E61" s="12" t="s">
        <v>95</v>
      </c>
      <c r="F61" s="131"/>
    </row>
    <row r="62" spans="2:6" x14ac:dyDescent="0.3">
      <c r="B62" s="147"/>
      <c r="C62" s="134"/>
      <c r="D62" s="12"/>
      <c r="E62" s="12"/>
      <c r="F62" s="132"/>
    </row>
    <row r="63" spans="2:6" x14ac:dyDescent="0.3">
      <c r="B63" s="147"/>
      <c r="C63" s="134"/>
      <c r="D63" s="12"/>
      <c r="E63" s="12"/>
      <c r="F63" s="132"/>
    </row>
    <row r="64" spans="2:6" x14ac:dyDescent="0.3">
      <c r="B64" s="147"/>
      <c r="C64" s="134"/>
      <c r="D64" s="13"/>
      <c r="E64" s="13"/>
      <c r="F64" s="132"/>
    </row>
    <row r="65" spans="2:6" x14ac:dyDescent="0.3">
      <c r="B65" s="147"/>
      <c r="C65" s="133" t="s">
        <v>96</v>
      </c>
      <c r="D65" s="13" t="s">
        <v>96</v>
      </c>
      <c r="E65" s="13" t="s">
        <v>96</v>
      </c>
      <c r="F65" s="131" t="s">
        <v>97</v>
      </c>
    </row>
    <row r="66" spans="2:6" x14ac:dyDescent="0.3">
      <c r="B66" s="147"/>
      <c r="C66" s="134"/>
      <c r="D66" s="13" t="s">
        <v>98</v>
      </c>
      <c r="E66" s="13" t="s">
        <v>98</v>
      </c>
      <c r="F66" s="132"/>
    </row>
    <row r="67" spans="2:6" x14ac:dyDescent="0.3">
      <c r="B67" s="147"/>
      <c r="C67" s="134"/>
      <c r="D67" s="13" t="s">
        <v>99</v>
      </c>
      <c r="E67" s="13" t="s">
        <v>99</v>
      </c>
      <c r="F67" s="132"/>
    </row>
    <row r="68" spans="2:6" x14ac:dyDescent="0.3">
      <c r="B68" s="147"/>
      <c r="C68" s="134"/>
      <c r="D68" s="13" t="s">
        <v>100</v>
      </c>
      <c r="E68" s="13" t="s">
        <v>101</v>
      </c>
      <c r="F68" s="132"/>
    </row>
    <row r="69" spans="2:6" x14ac:dyDescent="0.3">
      <c r="B69" s="147"/>
      <c r="C69" s="135"/>
      <c r="D69" s="12" t="s">
        <v>102</v>
      </c>
      <c r="E69" s="12" t="s">
        <v>102</v>
      </c>
      <c r="F69" s="136"/>
    </row>
    <row r="70" spans="2:6" x14ac:dyDescent="0.3">
      <c r="B70" s="147"/>
      <c r="C70" s="133" t="s">
        <v>103</v>
      </c>
      <c r="D70" s="12" t="s">
        <v>103</v>
      </c>
      <c r="E70" s="12" t="s">
        <v>103</v>
      </c>
      <c r="F70" s="131" t="s">
        <v>104</v>
      </c>
    </row>
    <row r="71" spans="2:6" x14ac:dyDescent="0.3">
      <c r="B71" s="147"/>
      <c r="C71" s="134"/>
      <c r="D71" s="12" t="s">
        <v>105</v>
      </c>
      <c r="E71" s="12" t="s">
        <v>105</v>
      </c>
      <c r="F71" s="132"/>
    </row>
    <row r="72" spans="2:6" ht="17.25" thickBot="1" x14ac:dyDescent="0.35">
      <c r="B72" s="147"/>
      <c r="C72" s="137"/>
      <c r="D72" s="14" t="s">
        <v>106</v>
      </c>
      <c r="E72" s="14" t="s">
        <v>106</v>
      </c>
      <c r="F72" s="138"/>
    </row>
    <row r="73" spans="2:6" x14ac:dyDescent="0.3">
      <c r="B73" s="123"/>
      <c r="C73" s="123" t="s">
        <v>107</v>
      </c>
      <c r="D73" s="15" t="s">
        <v>107</v>
      </c>
      <c r="E73" s="15" t="s">
        <v>107</v>
      </c>
      <c r="F73" s="123" t="s">
        <v>25</v>
      </c>
    </row>
    <row r="74" spans="2:6" x14ac:dyDescent="0.3">
      <c r="B74" s="123"/>
      <c r="C74" s="123"/>
      <c r="D74" s="6" t="s">
        <v>108</v>
      </c>
      <c r="E74" s="6" t="s">
        <v>108</v>
      </c>
      <c r="F74" s="123"/>
    </row>
    <row r="75" spans="2:6" x14ac:dyDescent="0.3">
      <c r="B75" s="123"/>
      <c r="C75" s="123"/>
      <c r="D75" s="6" t="s">
        <v>109</v>
      </c>
      <c r="E75" s="6" t="s">
        <v>109</v>
      </c>
      <c r="F75" s="123"/>
    </row>
    <row r="76" spans="2:6" x14ac:dyDescent="0.3">
      <c r="B76" s="123"/>
      <c r="C76" s="139"/>
      <c r="D76" s="6" t="s">
        <v>110</v>
      </c>
      <c r="E76" s="6" t="s">
        <v>110</v>
      </c>
      <c r="F76" s="139"/>
    </row>
    <row r="77" spans="2:6" x14ac:dyDescent="0.3">
      <c r="B77" s="123"/>
      <c r="C77" s="122" t="s">
        <v>111</v>
      </c>
      <c r="D77" s="6" t="s">
        <v>111</v>
      </c>
      <c r="E77" s="6" t="s">
        <v>111</v>
      </c>
      <c r="F77" s="122" t="s">
        <v>25</v>
      </c>
    </row>
    <row r="78" spans="2:6" x14ac:dyDescent="0.3">
      <c r="B78" s="123"/>
      <c r="C78" s="123"/>
      <c r="D78" s="6" t="s">
        <v>112</v>
      </c>
      <c r="E78" s="6" t="s">
        <v>112</v>
      </c>
      <c r="F78" s="123"/>
    </row>
    <row r="79" spans="2:6" x14ac:dyDescent="0.3">
      <c r="B79" s="123"/>
      <c r="C79" s="123"/>
      <c r="D79" s="6" t="s">
        <v>113</v>
      </c>
      <c r="E79" s="6" t="s">
        <v>113</v>
      </c>
      <c r="F79" s="123"/>
    </row>
    <row r="80" spans="2:6" x14ac:dyDescent="0.3">
      <c r="B80" s="123"/>
      <c r="C80" s="139"/>
      <c r="D80" s="6" t="s">
        <v>114</v>
      </c>
      <c r="E80" s="6" t="s">
        <v>114</v>
      </c>
      <c r="F80" s="139"/>
    </row>
    <row r="81" spans="2:6" x14ac:dyDescent="0.3">
      <c r="B81" s="123"/>
      <c r="C81" s="7" t="s">
        <v>115</v>
      </c>
      <c r="D81" s="16">
        <v>0</v>
      </c>
      <c r="E81" s="16">
        <v>0</v>
      </c>
      <c r="F81" s="7" t="s">
        <v>37</v>
      </c>
    </row>
    <row r="82" spans="2:6" x14ac:dyDescent="0.3">
      <c r="B82" s="123"/>
      <c r="C82" s="7" t="s">
        <v>116</v>
      </c>
      <c r="D82" s="8">
        <v>0</v>
      </c>
      <c r="E82" s="8">
        <v>0</v>
      </c>
      <c r="F82" s="7" t="s">
        <v>37</v>
      </c>
    </row>
    <row r="83" spans="2:6" x14ac:dyDescent="0.3">
      <c r="B83" s="123"/>
      <c r="C83" s="7" t="s">
        <v>117</v>
      </c>
      <c r="D83" s="17">
        <v>0</v>
      </c>
      <c r="E83" s="17">
        <v>0</v>
      </c>
      <c r="F83" s="7" t="s">
        <v>37</v>
      </c>
    </row>
    <row r="84" spans="2:6" x14ac:dyDescent="0.3">
      <c r="B84" s="139"/>
      <c r="C84" s="7" t="s">
        <v>118</v>
      </c>
      <c r="D84" s="18">
        <v>0</v>
      </c>
      <c r="E84" s="18">
        <v>0</v>
      </c>
      <c r="F84" s="7" t="s">
        <v>37</v>
      </c>
    </row>
    <row r="85" spans="2:6" x14ac:dyDescent="0.3">
      <c r="B85" s="141" t="s">
        <v>119</v>
      </c>
      <c r="C85" s="144" t="s">
        <v>120</v>
      </c>
      <c r="D85" s="19" t="s">
        <v>120</v>
      </c>
      <c r="E85" s="19" t="s">
        <v>120</v>
      </c>
      <c r="F85" s="140" t="s">
        <v>97</v>
      </c>
    </row>
    <row r="86" spans="2:6" ht="24" x14ac:dyDescent="0.3">
      <c r="B86" s="142"/>
      <c r="C86" s="145"/>
      <c r="D86" s="20" t="s">
        <v>121</v>
      </c>
      <c r="E86" s="20" t="s">
        <v>122</v>
      </c>
      <c r="F86" s="140"/>
    </row>
    <row r="87" spans="2:6" ht="24" x14ac:dyDescent="0.3">
      <c r="B87" s="142"/>
      <c r="C87" s="145"/>
      <c r="D87" s="20" t="s">
        <v>123</v>
      </c>
      <c r="E87" s="20" t="s">
        <v>124</v>
      </c>
      <c r="F87" s="140"/>
    </row>
    <row r="88" spans="2:6" ht="24" x14ac:dyDescent="0.3">
      <c r="B88" s="142"/>
      <c r="C88" s="145"/>
      <c r="D88" s="20" t="s">
        <v>125</v>
      </c>
      <c r="E88" s="20" t="s">
        <v>126</v>
      </c>
      <c r="F88" s="140"/>
    </row>
    <row r="89" spans="2:6" ht="24" x14ac:dyDescent="0.3">
      <c r="B89" s="142"/>
      <c r="C89" s="146"/>
      <c r="D89" s="20" t="s">
        <v>127</v>
      </c>
      <c r="E89" s="20" t="s">
        <v>128</v>
      </c>
      <c r="F89" s="140"/>
    </row>
    <row r="90" spans="2:6" x14ac:dyDescent="0.3">
      <c r="B90" s="142"/>
      <c r="C90" s="21" t="s">
        <v>129</v>
      </c>
      <c r="D90" s="22">
        <v>1</v>
      </c>
      <c r="E90" s="22">
        <v>1</v>
      </c>
      <c r="F90" s="7" t="s">
        <v>37</v>
      </c>
    </row>
    <row r="91" spans="2:6" x14ac:dyDescent="0.3">
      <c r="B91" s="143"/>
      <c r="C91" s="21" t="s">
        <v>130</v>
      </c>
      <c r="D91" s="22">
        <v>0.95</v>
      </c>
      <c r="E91" s="22">
        <v>0.95</v>
      </c>
      <c r="F91" s="7" t="s">
        <v>37</v>
      </c>
    </row>
    <row r="92" spans="2:6" x14ac:dyDescent="0.3">
      <c r="B92" s="122" t="s">
        <v>131</v>
      </c>
      <c r="C92" s="21" t="s">
        <v>132</v>
      </c>
      <c r="D92" s="23">
        <v>3.6</v>
      </c>
      <c r="E92" s="23">
        <v>3.6</v>
      </c>
      <c r="F92" s="7" t="s">
        <v>37</v>
      </c>
    </row>
    <row r="93" spans="2:6" x14ac:dyDescent="0.3">
      <c r="B93" s="139"/>
      <c r="C93" s="21" t="s">
        <v>133</v>
      </c>
      <c r="D93" s="23">
        <v>2.75</v>
      </c>
      <c r="E93" s="23">
        <v>2.75</v>
      </c>
      <c r="F93" s="7" t="s">
        <v>37</v>
      </c>
    </row>
    <row r="94" spans="2:6" ht="24" x14ac:dyDescent="0.3">
      <c r="B94" s="140" t="s">
        <v>134</v>
      </c>
      <c r="C94" s="24" t="s">
        <v>135</v>
      </c>
      <c r="D94" s="25">
        <v>0</v>
      </c>
      <c r="E94" s="25">
        <v>0</v>
      </c>
      <c r="F94" s="7" t="s">
        <v>37</v>
      </c>
    </row>
    <row r="95" spans="2:6" ht="24" x14ac:dyDescent="0.3">
      <c r="B95" s="140"/>
      <c r="C95" s="24" t="s">
        <v>136</v>
      </c>
      <c r="D95" s="26">
        <v>0</v>
      </c>
      <c r="E95" s="26">
        <v>0</v>
      </c>
      <c r="F95" s="7" t="s">
        <v>37</v>
      </c>
    </row>
  </sheetData>
  <mergeCells count="30"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  <mergeCell ref="F53:F60"/>
    <mergeCell ref="C65:C69"/>
    <mergeCell ref="F65:F69"/>
    <mergeCell ref="C70:C72"/>
    <mergeCell ref="F70:F72"/>
    <mergeCell ref="C61:C64"/>
    <mergeCell ref="F61:F64"/>
    <mergeCell ref="C53:C60"/>
    <mergeCell ref="C23:C29"/>
    <mergeCell ref="F23:F29"/>
    <mergeCell ref="C30:C37"/>
    <mergeCell ref="F30:F37"/>
    <mergeCell ref="C38:C52"/>
    <mergeCell ref="F38:F5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2"/>
  <sheetViews>
    <sheetView topLeftCell="C1" zoomScale="85" zoomScaleNormal="85" workbookViewId="0">
      <selection activeCell="G24" sqref="G24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</cols>
  <sheetData>
    <row r="1" spans="1:9" x14ac:dyDescent="0.3">
      <c r="A1" s="52" t="s">
        <v>162</v>
      </c>
    </row>
    <row r="2" spans="1:9" ht="32.25" customHeight="1" x14ac:dyDescent="0.3">
      <c r="A2" s="53" t="s">
        <v>160</v>
      </c>
      <c r="B2" s="53" t="s">
        <v>163</v>
      </c>
      <c r="C2" s="53" t="s">
        <v>168</v>
      </c>
      <c r="D2" s="53" t="s">
        <v>169</v>
      </c>
      <c r="E2" s="53" t="s">
        <v>507</v>
      </c>
      <c r="F2" s="53" t="s">
        <v>167</v>
      </c>
      <c r="G2" s="53" t="s">
        <v>166</v>
      </c>
      <c r="I2" s="53" t="s">
        <v>683</v>
      </c>
    </row>
    <row r="3" spans="1:9" x14ac:dyDescent="0.3">
      <c r="A3" s="59">
        <v>1</v>
      </c>
      <c r="B3" s="59" t="s">
        <v>679</v>
      </c>
      <c r="C3" s="59">
        <v>2.7E-2</v>
      </c>
      <c r="D3" s="59">
        <v>35</v>
      </c>
      <c r="E3" s="94">
        <v>1500</v>
      </c>
      <c r="F3" s="59" t="s">
        <v>174</v>
      </c>
      <c r="G3" s="59" t="s">
        <v>165</v>
      </c>
      <c r="I3">
        <v>10</v>
      </c>
    </row>
    <row r="4" spans="1:9" x14ac:dyDescent="0.3">
      <c r="A4" s="59">
        <v>2</v>
      </c>
      <c r="B4" s="59" t="s">
        <v>680</v>
      </c>
      <c r="C4" s="60">
        <v>2.8000000000000001E-2</v>
      </c>
      <c r="D4" s="60">
        <v>30</v>
      </c>
      <c r="E4" s="94">
        <v>1500</v>
      </c>
      <c r="F4" s="60" t="s">
        <v>174</v>
      </c>
      <c r="G4" s="59" t="s">
        <v>165</v>
      </c>
      <c r="I4">
        <v>20</v>
      </c>
    </row>
    <row r="5" spans="1:9" x14ac:dyDescent="0.3">
      <c r="A5" s="59">
        <v>3</v>
      </c>
      <c r="B5" s="59" t="s">
        <v>681</v>
      </c>
      <c r="C5" s="60">
        <v>2.9000000000000001E-2</v>
      </c>
      <c r="D5" s="60">
        <v>25</v>
      </c>
      <c r="E5" s="94">
        <v>1500</v>
      </c>
      <c r="F5" s="60" t="s">
        <v>174</v>
      </c>
      <c r="G5" s="59" t="s">
        <v>165</v>
      </c>
      <c r="I5">
        <v>30</v>
      </c>
    </row>
    <row r="6" spans="1:9" x14ac:dyDescent="0.3">
      <c r="A6" s="59">
        <v>4</v>
      </c>
      <c r="B6" s="59" t="s">
        <v>682</v>
      </c>
      <c r="C6" s="60">
        <v>3.1E-2</v>
      </c>
      <c r="D6" s="60">
        <v>20</v>
      </c>
      <c r="E6" s="94">
        <v>1500</v>
      </c>
      <c r="F6" s="60" t="s">
        <v>174</v>
      </c>
      <c r="G6" s="59" t="s">
        <v>165</v>
      </c>
      <c r="I6">
        <v>40</v>
      </c>
    </row>
    <row r="7" spans="1:9" x14ac:dyDescent="0.3">
      <c r="A7" s="59">
        <v>5</v>
      </c>
      <c r="B7" s="59" t="s">
        <v>321</v>
      </c>
      <c r="C7" s="60">
        <v>3.5999999999999997E-2</v>
      </c>
      <c r="D7" s="60">
        <v>30</v>
      </c>
      <c r="E7" s="60">
        <v>1500</v>
      </c>
      <c r="F7" s="60" t="s">
        <v>174</v>
      </c>
      <c r="G7" s="59" t="s">
        <v>170</v>
      </c>
      <c r="I7">
        <v>50</v>
      </c>
    </row>
    <row r="8" spans="1:9" x14ac:dyDescent="0.3">
      <c r="A8" s="59">
        <v>6</v>
      </c>
      <c r="B8" s="59" t="s">
        <v>322</v>
      </c>
      <c r="C8" s="60">
        <v>3.6999999999999998E-2</v>
      </c>
      <c r="D8" s="60">
        <v>25</v>
      </c>
      <c r="E8" s="60">
        <v>1500</v>
      </c>
      <c r="F8" s="60" t="s">
        <v>174</v>
      </c>
      <c r="G8" s="59" t="s">
        <v>170</v>
      </c>
      <c r="I8">
        <v>60</v>
      </c>
    </row>
    <row r="9" spans="1:9" x14ac:dyDescent="0.3">
      <c r="A9" s="59">
        <v>7</v>
      </c>
      <c r="B9" s="59" t="s">
        <v>323</v>
      </c>
      <c r="C9" s="60">
        <v>0.04</v>
      </c>
      <c r="D9" s="60">
        <v>20</v>
      </c>
      <c r="E9" s="60">
        <v>1500</v>
      </c>
      <c r="F9" s="60" t="s">
        <v>174</v>
      </c>
      <c r="G9" s="59" t="s">
        <v>170</v>
      </c>
      <c r="I9">
        <v>70</v>
      </c>
    </row>
    <row r="10" spans="1:9" x14ac:dyDescent="0.3">
      <c r="A10" s="59">
        <v>8</v>
      </c>
      <c r="B10" s="59" t="s">
        <v>324</v>
      </c>
      <c r="C10" s="60">
        <v>4.2999999999999997E-2</v>
      </c>
      <c r="D10" s="60">
        <v>15</v>
      </c>
      <c r="E10" s="60">
        <v>1500</v>
      </c>
      <c r="F10" s="60" t="s">
        <v>174</v>
      </c>
      <c r="G10" s="59" t="s">
        <v>170</v>
      </c>
      <c r="I10">
        <v>80</v>
      </c>
    </row>
    <row r="11" spans="1:9" x14ac:dyDescent="0.3">
      <c r="A11" s="59">
        <v>9</v>
      </c>
      <c r="B11" s="59" t="s">
        <v>325</v>
      </c>
      <c r="C11" s="60">
        <v>3.1E-2</v>
      </c>
      <c r="D11" s="60">
        <v>30</v>
      </c>
      <c r="E11" s="60">
        <v>1500</v>
      </c>
      <c r="F11" s="60" t="s">
        <v>174</v>
      </c>
      <c r="G11" s="60" t="s">
        <v>171</v>
      </c>
      <c r="I11">
        <v>90</v>
      </c>
    </row>
    <row r="12" spans="1:9" x14ac:dyDescent="0.3">
      <c r="A12" s="59">
        <v>10</v>
      </c>
      <c r="B12" s="59" t="s">
        <v>326</v>
      </c>
      <c r="C12" s="60">
        <v>3.2000000000000001E-2</v>
      </c>
      <c r="D12" s="60">
        <v>25</v>
      </c>
      <c r="E12" s="60">
        <v>1500</v>
      </c>
      <c r="F12" s="60" t="s">
        <v>174</v>
      </c>
      <c r="G12" s="59" t="s">
        <v>165</v>
      </c>
      <c r="I12">
        <v>100</v>
      </c>
    </row>
    <row r="13" spans="1:9" x14ac:dyDescent="0.3">
      <c r="A13" s="59">
        <v>11</v>
      </c>
      <c r="B13" s="59" t="s">
        <v>327</v>
      </c>
      <c r="C13" s="60">
        <v>3.3000000000000002E-2</v>
      </c>
      <c r="D13" s="60">
        <v>20</v>
      </c>
      <c r="E13" s="60">
        <v>1500</v>
      </c>
      <c r="F13" s="60" t="s">
        <v>174</v>
      </c>
      <c r="G13" s="59" t="s">
        <v>165</v>
      </c>
      <c r="I13">
        <v>110</v>
      </c>
    </row>
    <row r="14" spans="1:9" x14ac:dyDescent="0.3">
      <c r="A14" s="59">
        <v>12</v>
      </c>
      <c r="B14" s="59" t="s">
        <v>328</v>
      </c>
      <c r="C14" s="60">
        <v>3.4000000000000002E-2</v>
      </c>
      <c r="D14" s="60">
        <v>15</v>
      </c>
      <c r="E14" s="60">
        <v>1500</v>
      </c>
      <c r="F14" s="60" t="s">
        <v>174</v>
      </c>
      <c r="G14" s="59" t="s">
        <v>165</v>
      </c>
      <c r="I14">
        <v>120</v>
      </c>
    </row>
    <row r="15" spans="1:9" x14ac:dyDescent="0.3">
      <c r="A15" s="59">
        <v>13</v>
      </c>
      <c r="B15" s="59" t="s">
        <v>329</v>
      </c>
      <c r="C15" s="60">
        <v>2.4E-2</v>
      </c>
      <c r="D15" s="60">
        <v>45</v>
      </c>
      <c r="E15" s="95">
        <v>1500</v>
      </c>
      <c r="F15" s="60" t="s">
        <v>175</v>
      </c>
      <c r="G15" s="60" t="s">
        <v>172</v>
      </c>
      <c r="I15">
        <v>130</v>
      </c>
    </row>
    <row r="16" spans="1:9" x14ac:dyDescent="0.3">
      <c r="A16" s="59">
        <v>14</v>
      </c>
      <c r="B16" s="59" t="s">
        <v>330</v>
      </c>
      <c r="C16" s="60">
        <v>2.4E-2</v>
      </c>
      <c r="D16" s="60">
        <v>35</v>
      </c>
      <c r="E16" s="95">
        <v>1500</v>
      </c>
      <c r="F16" s="60" t="s">
        <v>175</v>
      </c>
      <c r="G16" s="59" t="s">
        <v>165</v>
      </c>
      <c r="I16">
        <v>140</v>
      </c>
    </row>
    <row r="17" spans="1:9" x14ac:dyDescent="0.3">
      <c r="A17" s="59">
        <v>15</v>
      </c>
      <c r="B17" s="59" t="s">
        <v>331</v>
      </c>
      <c r="C17" s="60">
        <v>2.5000000000000001E-2</v>
      </c>
      <c r="D17" s="60">
        <v>25</v>
      </c>
      <c r="E17" s="95">
        <v>1500</v>
      </c>
      <c r="F17" s="60" t="s">
        <v>175</v>
      </c>
      <c r="G17" s="59" t="s">
        <v>165</v>
      </c>
      <c r="I17">
        <v>150</v>
      </c>
    </row>
    <row r="18" spans="1:9" x14ac:dyDescent="0.3">
      <c r="A18" s="59">
        <v>16</v>
      </c>
      <c r="B18" s="59" t="s">
        <v>332</v>
      </c>
      <c r="C18" s="60">
        <v>2.3E-2</v>
      </c>
      <c r="D18" s="60">
        <v>45</v>
      </c>
      <c r="E18" s="95">
        <v>1500</v>
      </c>
      <c r="F18" s="60" t="s">
        <v>175</v>
      </c>
      <c r="G18" s="60" t="s">
        <v>172</v>
      </c>
      <c r="I18">
        <v>160</v>
      </c>
    </row>
    <row r="19" spans="1:9" x14ac:dyDescent="0.3">
      <c r="A19" s="59">
        <v>17</v>
      </c>
      <c r="B19" s="59" t="s">
        <v>333</v>
      </c>
      <c r="C19" s="60">
        <v>2.3E-2</v>
      </c>
      <c r="D19" s="60">
        <v>35</v>
      </c>
      <c r="E19" s="95">
        <v>1500</v>
      </c>
      <c r="F19" s="60" t="s">
        <v>175</v>
      </c>
      <c r="G19" s="59" t="s">
        <v>165</v>
      </c>
      <c r="I19">
        <v>170</v>
      </c>
    </row>
    <row r="20" spans="1:9" x14ac:dyDescent="0.3">
      <c r="A20" s="59">
        <v>18</v>
      </c>
      <c r="B20" s="59" t="s">
        <v>334</v>
      </c>
      <c r="C20" s="60">
        <v>2.4E-2</v>
      </c>
      <c r="D20" s="60">
        <v>25</v>
      </c>
      <c r="E20" s="95">
        <v>1500</v>
      </c>
      <c r="F20" s="60" t="s">
        <v>175</v>
      </c>
      <c r="G20" s="59" t="s">
        <v>165</v>
      </c>
      <c r="I20">
        <v>180</v>
      </c>
    </row>
    <row r="21" spans="1:9" x14ac:dyDescent="0.3">
      <c r="A21" s="59">
        <v>19</v>
      </c>
      <c r="B21" s="59" t="s">
        <v>335</v>
      </c>
      <c r="C21" s="60">
        <v>3.7999999999999999E-2</v>
      </c>
      <c r="D21" s="95">
        <v>55</v>
      </c>
      <c r="E21" s="60">
        <v>850</v>
      </c>
      <c r="F21" s="60" t="s">
        <v>176</v>
      </c>
      <c r="G21" s="60" t="s">
        <v>170</v>
      </c>
      <c r="I21">
        <v>190</v>
      </c>
    </row>
    <row r="22" spans="1:9" x14ac:dyDescent="0.3">
      <c r="A22" s="59">
        <v>20</v>
      </c>
      <c r="B22" s="59" t="s">
        <v>336</v>
      </c>
      <c r="C22" s="60">
        <v>3.6999999999999998E-2</v>
      </c>
      <c r="D22" s="95">
        <v>85</v>
      </c>
      <c r="E22" s="60">
        <v>850</v>
      </c>
      <c r="F22" s="60" t="s">
        <v>176</v>
      </c>
      <c r="G22" s="59" t="s">
        <v>170</v>
      </c>
      <c r="I22">
        <v>200</v>
      </c>
    </row>
    <row r="23" spans="1:9" x14ac:dyDescent="0.3">
      <c r="A23" s="59">
        <v>21</v>
      </c>
      <c r="B23" s="59" t="s">
        <v>337</v>
      </c>
      <c r="C23" s="60">
        <v>3.5999999999999997E-2</v>
      </c>
      <c r="D23" s="95">
        <v>130</v>
      </c>
      <c r="E23" s="60">
        <v>850</v>
      </c>
      <c r="F23" s="60" t="s">
        <v>176</v>
      </c>
      <c r="G23" s="59" t="s">
        <v>170</v>
      </c>
      <c r="I23">
        <v>210</v>
      </c>
    </row>
    <row r="24" spans="1:9" x14ac:dyDescent="0.3">
      <c r="A24" s="59">
        <v>22</v>
      </c>
      <c r="B24" s="59" t="s">
        <v>338</v>
      </c>
      <c r="C24" s="60">
        <v>3.7999999999999999E-2</v>
      </c>
      <c r="D24" s="95">
        <v>230</v>
      </c>
      <c r="E24" s="60">
        <v>850</v>
      </c>
      <c r="F24" s="60" t="s">
        <v>176</v>
      </c>
      <c r="G24" s="59" t="s">
        <v>170</v>
      </c>
      <c r="I24">
        <v>220</v>
      </c>
    </row>
    <row r="25" spans="1:9" x14ac:dyDescent="0.3">
      <c r="A25" s="59">
        <v>23</v>
      </c>
      <c r="B25" s="59" t="s">
        <v>339</v>
      </c>
      <c r="C25" s="60">
        <v>3.4000000000000002E-2</v>
      </c>
      <c r="D25" s="60">
        <v>120</v>
      </c>
      <c r="E25" s="60">
        <v>830</v>
      </c>
      <c r="F25" s="60" t="s">
        <v>176</v>
      </c>
      <c r="G25" s="60" t="s">
        <v>172</v>
      </c>
      <c r="I25">
        <v>230</v>
      </c>
    </row>
    <row r="26" spans="1:9" x14ac:dyDescent="0.3">
      <c r="A26" s="59">
        <v>24</v>
      </c>
      <c r="B26" s="59" t="s">
        <v>340</v>
      </c>
      <c r="C26" s="60">
        <v>3.4000000000000002E-2</v>
      </c>
      <c r="D26" s="60">
        <v>96</v>
      </c>
      <c r="E26" s="60">
        <v>830</v>
      </c>
      <c r="F26" s="60" t="s">
        <v>176</v>
      </c>
      <c r="G26" s="59" t="s">
        <v>165</v>
      </c>
      <c r="I26">
        <v>240</v>
      </c>
    </row>
    <row r="27" spans="1:9" x14ac:dyDescent="0.3">
      <c r="A27" s="59">
        <v>25</v>
      </c>
      <c r="B27" s="59" t="s">
        <v>341</v>
      </c>
      <c r="C27" s="60">
        <v>3.4000000000000002E-2</v>
      </c>
      <c r="D27" s="60">
        <v>80</v>
      </c>
      <c r="E27" s="60">
        <v>830</v>
      </c>
      <c r="F27" s="60" t="s">
        <v>176</v>
      </c>
      <c r="G27" s="59" t="s">
        <v>165</v>
      </c>
      <c r="I27">
        <v>250</v>
      </c>
    </row>
    <row r="28" spans="1:9" x14ac:dyDescent="0.3">
      <c r="A28" s="59">
        <v>26</v>
      </c>
      <c r="B28" s="59" t="s">
        <v>342</v>
      </c>
      <c r="C28" s="60">
        <v>3.4000000000000002E-2</v>
      </c>
      <c r="D28" s="60">
        <v>64</v>
      </c>
      <c r="E28" s="60">
        <v>830</v>
      </c>
      <c r="F28" s="60" t="s">
        <v>176</v>
      </c>
      <c r="G28" s="59" t="s">
        <v>165</v>
      </c>
      <c r="I28">
        <v>260</v>
      </c>
    </row>
    <row r="29" spans="1:9" x14ac:dyDescent="0.3">
      <c r="A29" s="59">
        <v>27</v>
      </c>
      <c r="B29" s="59" t="s">
        <v>343</v>
      </c>
      <c r="C29" s="60">
        <v>3.4000000000000002E-2</v>
      </c>
      <c r="D29" s="60">
        <v>48</v>
      </c>
      <c r="E29" s="60">
        <v>830</v>
      </c>
      <c r="F29" s="60" t="s">
        <v>176</v>
      </c>
      <c r="G29" s="59" t="s">
        <v>165</v>
      </c>
      <c r="I29">
        <v>270</v>
      </c>
    </row>
    <row r="30" spans="1:9" x14ac:dyDescent="0.3">
      <c r="A30" s="59">
        <v>28</v>
      </c>
      <c r="B30" s="59" t="s">
        <v>344</v>
      </c>
      <c r="C30" s="60">
        <v>3.5000000000000003E-2</v>
      </c>
      <c r="D30" s="60">
        <v>40</v>
      </c>
      <c r="E30" s="60">
        <v>830</v>
      </c>
      <c r="F30" s="60" t="s">
        <v>176</v>
      </c>
      <c r="G30" s="60" t="s">
        <v>173</v>
      </c>
      <c r="I30">
        <v>280</v>
      </c>
    </row>
    <row r="31" spans="1:9" x14ac:dyDescent="0.3">
      <c r="A31" s="59">
        <v>29</v>
      </c>
      <c r="B31" s="59" t="s">
        <v>345</v>
      </c>
      <c r="C31" s="60">
        <v>3.6999999999999998E-2</v>
      </c>
      <c r="D31" s="60">
        <v>32</v>
      </c>
      <c r="E31" s="60">
        <v>830</v>
      </c>
      <c r="F31" s="60" t="s">
        <v>176</v>
      </c>
      <c r="G31" s="60" t="s">
        <v>170</v>
      </c>
      <c r="I31">
        <v>290</v>
      </c>
    </row>
    <row r="32" spans="1:9" x14ac:dyDescent="0.3">
      <c r="A32" s="59">
        <v>30</v>
      </c>
      <c r="B32" s="59" t="s">
        <v>346</v>
      </c>
      <c r="C32" s="60">
        <v>3.7999999999999999E-2</v>
      </c>
      <c r="D32" s="60">
        <v>24</v>
      </c>
      <c r="E32" s="60">
        <v>830</v>
      </c>
      <c r="F32" s="60" t="s">
        <v>176</v>
      </c>
      <c r="G32" s="60" t="s">
        <v>170</v>
      </c>
      <c r="I32">
        <v>300</v>
      </c>
    </row>
    <row r="33" spans="9:9" x14ac:dyDescent="0.3">
      <c r="I33">
        <v>310</v>
      </c>
    </row>
    <row r="34" spans="9:9" x14ac:dyDescent="0.3">
      <c r="I34">
        <v>320</v>
      </c>
    </row>
    <row r="35" spans="9:9" x14ac:dyDescent="0.3">
      <c r="I35">
        <v>330</v>
      </c>
    </row>
    <row r="36" spans="9:9" x14ac:dyDescent="0.3">
      <c r="I36">
        <v>340</v>
      </c>
    </row>
    <row r="37" spans="9:9" x14ac:dyDescent="0.3">
      <c r="I37">
        <v>350</v>
      </c>
    </row>
    <row r="38" spans="9:9" x14ac:dyDescent="0.3">
      <c r="I38">
        <v>360</v>
      </c>
    </row>
    <row r="39" spans="9:9" x14ac:dyDescent="0.3">
      <c r="I39">
        <v>370</v>
      </c>
    </row>
    <row r="40" spans="9:9" x14ac:dyDescent="0.3">
      <c r="I40">
        <v>380</v>
      </c>
    </row>
    <row r="41" spans="9:9" x14ac:dyDescent="0.3">
      <c r="I41">
        <v>390</v>
      </c>
    </row>
    <row r="42" spans="9:9" x14ac:dyDescent="0.3">
      <c r="I42">
        <v>400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C12" sqref="C12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52" t="s">
        <v>573</v>
      </c>
    </row>
    <row r="2" spans="1:6" ht="32.25" customHeight="1" x14ac:dyDescent="0.3">
      <c r="A2" s="53" t="s">
        <v>160</v>
      </c>
      <c r="B2" s="97" t="s">
        <v>161</v>
      </c>
      <c r="C2" s="55" t="s">
        <v>642</v>
      </c>
      <c r="D2" s="55" t="s">
        <v>587</v>
      </c>
      <c r="E2" s="55" t="s">
        <v>588</v>
      </c>
      <c r="F2" s="53" t="s">
        <v>164</v>
      </c>
    </row>
    <row r="3" spans="1:6" ht="16.5" customHeight="1" x14ac:dyDescent="0.3">
      <c r="A3" s="96">
        <v>1</v>
      </c>
      <c r="B3" s="98" t="s">
        <v>574</v>
      </c>
      <c r="C3" s="108">
        <v>1.6419999999999999</v>
      </c>
      <c r="D3" s="108">
        <v>0.53700000000000003</v>
      </c>
      <c r="E3" s="96">
        <v>0.623</v>
      </c>
      <c r="F3" s="96" t="s">
        <v>174</v>
      </c>
    </row>
    <row r="4" spans="1:6" ht="16.5" customHeight="1" x14ac:dyDescent="0.3">
      <c r="A4" s="96">
        <v>2</v>
      </c>
      <c r="B4" s="99" t="s">
        <v>575</v>
      </c>
      <c r="C4" s="108">
        <v>1.512</v>
      </c>
      <c r="D4" s="108">
        <v>0.54500000000000004</v>
      </c>
      <c r="E4" s="96">
        <v>0.623</v>
      </c>
      <c r="F4" s="96" t="s">
        <v>174</v>
      </c>
    </row>
    <row r="5" spans="1:6" ht="16.5" customHeight="1" x14ac:dyDescent="0.3">
      <c r="A5" s="96">
        <v>3</v>
      </c>
      <c r="B5" s="99" t="s">
        <v>576</v>
      </c>
      <c r="C5" s="108">
        <v>1.5069999999999999</v>
      </c>
      <c r="D5" s="108">
        <v>0.54600000000000004</v>
      </c>
      <c r="E5" s="96">
        <v>0.623</v>
      </c>
      <c r="F5" s="96" t="s">
        <v>174</v>
      </c>
    </row>
    <row r="6" spans="1:6" ht="16.5" customHeight="1" x14ac:dyDescent="0.3">
      <c r="A6" s="96">
        <v>4</v>
      </c>
      <c r="B6" s="99" t="s">
        <v>577</v>
      </c>
      <c r="C6" s="108">
        <v>1.4079999999999999</v>
      </c>
      <c r="D6" s="108">
        <v>0.53900000000000003</v>
      </c>
      <c r="E6" s="96">
        <v>0.623</v>
      </c>
      <c r="F6" s="96" t="s">
        <v>174</v>
      </c>
    </row>
    <row r="7" spans="1:6" ht="16.5" customHeight="1" x14ac:dyDescent="0.3">
      <c r="A7" s="96">
        <v>5</v>
      </c>
      <c r="B7" s="99" t="s">
        <v>578</v>
      </c>
      <c r="C7" s="108">
        <v>1.403</v>
      </c>
      <c r="D7" s="108">
        <v>0.54</v>
      </c>
      <c r="E7" s="96">
        <v>0.623</v>
      </c>
      <c r="F7" s="96" t="s">
        <v>174</v>
      </c>
    </row>
    <row r="8" spans="1:6" ht="16.5" customHeight="1" x14ac:dyDescent="0.3">
      <c r="A8" s="96">
        <v>6</v>
      </c>
      <c r="B8" s="99" t="s">
        <v>579</v>
      </c>
      <c r="C8" s="108">
        <v>1.399</v>
      </c>
      <c r="D8" s="108">
        <v>0.53900000000000003</v>
      </c>
      <c r="E8" s="96">
        <v>0.623</v>
      </c>
      <c r="F8" s="96" t="s">
        <v>174</v>
      </c>
    </row>
    <row r="9" spans="1:6" ht="16.5" customHeight="1" x14ac:dyDescent="0.3">
      <c r="A9" s="96">
        <v>7</v>
      </c>
      <c r="B9" s="99" t="s">
        <v>580</v>
      </c>
      <c r="C9" s="108">
        <v>1.1659999999999999</v>
      </c>
      <c r="D9" s="108">
        <v>0.48699999999999999</v>
      </c>
      <c r="E9" s="96">
        <v>0.60099999999999998</v>
      </c>
      <c r="F9" s="96" t="s">
        <v>174</v>
      </c>
    </row>
    <row r="10" spans="1:6" ht="16.5" customHeight="1" x14ac:dyDescent="0.3">
      <c r="A10" s="96">
        <v>8</v>
      </c>
      <c r="B10" s="99" t="s">
        <v>581</v>
      </c>
      <c r="C10" s="108">
        <v>1.163</v>
      </c>
      <c r="D10" s="108">
        <v>0.46899999999999997</v>
      </c>
      <c r="E10" s="96">
        <v>0.59399999999999997</v>
      </c>
      <c r="F10" s="96" t="s">
        <v>174</v>
      </c>
    </row>
    <row r="11" spans="1:6" ht="16.5" customHeight="1" x14ac:dyDescent="0.3">
      <c r="A11" s="96">
        <v>9</v>
      </c>
      <c r="B11" s="99" t="s">
        <v>582</v>
      </c>
      <c r="C11" s="108">
        <v>1.103</v>
      </c>
      <c r="D11" s="108">
        <v>0.48199999999999998</v>
      </c>
      <c r="E11" s="96">
        <v>0.60099999999999998</v>
      </c>
      <c r="F11" s="96" t="s">
        <v>174</v>
      </c>
    </row>
    <row r="12" spans="1:6" ht="16.5" customHeight="1" x14ac:dyDescent="0.3">
      <c r="A12" s="96">
        <v>10</v>
      </c>
      <c r="B12" s="99" t="s">
        <v>583</v>
      </c>
      <c r="C12" s="108">
        <v>1.1000000000000001</v>
      </c>
      <c r="D12" s="108">
        <v>0.48199999999999998</v>
      </c>
      <c r="E12" s="96">
        <v>0.60099999999999998</v>
      </c>
      <c r="F12" s="96" t="s">
        <v>174</v>
      </c>
    </row>
    <row r="13" spans="1:6" ht="16.5" customHeight="1" x14ac:dyDescent="0.3">
      <c r="A13" s="96">
        <v>11</v>
      </c>
      <c r="B13" s="99" t="s">
        <v>584</v>
      </c>
      <c r="C13" s="108">
        <v>1.1000000000000001</v>
      </c>
      <c r="D13" s="108">
        <v>0.46400000000000002</v>
      </c>
      <c r="E13" s="96">
        <v>0.59399999999999997</v>
      </c>
      <c r="F13" s="96" t="s">
        <v>174</v>
      </c>
    </row>
    <row r="14" spans="1:6" ht="16.5" customHeight="1" x14ac:dyDescent="0.3">
      <c r="A14" s="96">
        <v>12</v>
      </c>
      <c r="B14" s="99" t="s">
        <v>585</v>
      </c>
      <c r="C14" s="108">
        <v>1.097</v>
      </c>
      <c r="D14" s="108">
        <v>0.46300000000000002</v>
      </c>
      <c r="E14" s="96">
        <v>0.59399999999999997</v>
      </c>
      <c r="F14" s="96" t="s">
        <v>174</v>
      </c>
    </row>
    <row r="15" spans="1:6" ht="16.5" customHeight="1" x14ac:dyDescent="0.3">
      <c r="A15" s="96">
        <v>13</v>
      </c>
      <c r="B15" s="99" t="s">
        <v>586</v>
      </c>
      <c r="C15" s="108">
        <v>0.95499999999999996</v>
      </c>
      <c r="D15" s="108">
        <v>0.438</v>
      </c>
      <c r="E15" s="96">
        <v>0.63900000000000001</v>
      </c>
      <c r="F15" s="96" t="s">
        <v>175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2" t="s">
        <v>178</v>
      </c>
    </row>
    <row r="2" spans="1:18" ht="45" customHeight="1" x14ac:dyDescent="0.3">
      <c r="A2" s="53" t="s">
        <v>160</v>
      </c>
      <c r="B2" s="53" t="s">
        <v>195</v>
      </c>
      <c r="C2" s="55" t="s">
        <v>314</v>
      </c>
      <c r="D2" s="55" t="s">
        <v>190</v>
      </c>
      <c r="E2" s="55" t="s">
        <v>189</v>
      </c>
      <c r="F2" s="55" t="s">
        <v>187</v>
      </c>
      <c r="G2" s="55" t="s">
        <v>188</v>
      </c>
      <c r="H2" s="55" t="s">
        <v>316</v>
      </c>
      <c r="I2" s="55" t="s">
        <v>191</v>
      </c>
      <c r="J2" s="55" t="s">
        <v>192</v>
      </c>
      <c r="K2" s="55" t="s">
        <v>193</v>
      </c>
      <c r="L2" s="55" t="s">
        <v>179</v>
      </c>
      <c r="M2" s="55" t="s">
        <v>181</v>
      </c>
      <c r="N2" s="55" t="s">
        <v>182</v>
      </c>
      <c r="O2" s="55" t="s">
        <v>194</v>
      </c>
      <c r="P2" s="55" t="s">
        <v>215</v>
      </c>
      <c r="Q2" s="53" t="s">
        <v>183</v>
      </c>
      <c r="R2" s="53" t="s">
        <v>180</v>
      </c>
    </row>
    <row r="3" spans="1:18" x14ac:dyDescent="0.3">
      <c r="A3">
        <v>1</v>
      </c>
      <c r="B3" t="s">
        <v>196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56">
        <v>0.103073</v>
      </c>
      <c r="N3" s="56">
        <v>0.84467800000000004</v>
      </c>
      <c r="O3">
        <v>1</v>
      </c>
      <c r="P3">
        <v>15331050</v>
      </c>
      <c r="Q3" s="54" t="s">
        <v>184</v>
      </c>
      <c r="R3" t="s">
        <v>185</v>
      </c>
    </row>
    <row r="4" spans="1:18" x14ac:dyDescent="0.3">
      <c r="A4">
        <v>2</v>
      </c>
      <c r="B4" t="s">
        <v>197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56">
        <v>0.106545</v>
      </c>
      <c r="N4" s="56">
        <v>0.84458100000000003</v>
      </c>
      <c r="O4">
        <v>1</v>
      </c>
      <c r="P4">
        <v>15265257</v>
      </c>
      <c r="Q4" s="54" t="s">
        <v>184</v>
      </c>
      <c r="R4" t="s">
        <v>185</v>
      </c>
    </row>
    <row r="5" spans="1:18" x14ac:dyDescent="0.3">
      <c r="A5">
        <v>3</v>
      </c>
      <c r="B5" t="s">
        <v>198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56">
        <v>7.3107000000000005E-2</v>
      </c>
      <c r="N5" s="56">
        <v>0.84560100000000005</v>
      </c>
      <c r="O5">
        <v>1</v>
      </c>
      <c r="P5">
        <v>15528172</v>
      </c>
      <c r="Q5" s="54" t="s">
        <v>184</v>
      </c>
      <c r="R5" t="s">
        <v>185</v>
      </c>
    </row>
    <row r="6" spans="1:18" x14ac:dyDescent="0.3">
      <c r="A6">
        <v>4</v>
      </c>
      <c r="B6" t="s">
        <v>199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56">
        <v>7.0472999999999994E-2</v>
      </c>
      <c r="N6" s="56">
        <v>0.84600500000000001</v>
      </c>
      <c r="O6">
        <v>1</v>
      </c>
      <c r="P6">
        <v>15462634</v>
      </c>
      <c r="Q6" s="54" t="s">
        <v>184</v>
      </c>
      <c r="R6" t="s">
        <v>185</v>
      </c>
    </row>
    <row r="7" spans="1:18" x14ac:dyDescent="0.3">
      <c r="A7">
        <v>5</v>
      </c>
      <c r="B7" t="s">
        <v>200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56">
        <v>2.5614000000000001E-2</v>
      </c>
      <c r="N7" s="56">
        <v>0.84505600000000003</v>
      </c>
      <c r="O7">
        <v>1</v>
      </c>
      <c r="P7">
        <v>14148574</v>
      </c>
      <c r="Q7" s="54" t="s">
        <v>184</v>
      </c>
      <c r="R7" t="s">
        <v>185</v>
      </c>
    </row>
    <row r="8" spans="1:18" x14ac:dyDescent="0.3">
      <c r="A8">
        <v>6</v>
      </c>
      <c r="B8" t="s">
        <v>201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56">
        <v>2.5614000000000001E-2</v>
      </c>
      <c r="N8" s="56">
        <v>0.84542600000000001</v>
      </c>
      <c r="O8">
        <v>1</v>
      </c>
      <c r="P8">
        <v>13623772</v>
      </c>
      <c r="Q8" s="54" t="s">
        <v>184</v>
      </c>
      <c r="R8" t="s">
        <v>185</v>
      </c>
    </row>
    <row r="9" spans="1:18" x14ac:dyDescent="0.3">
      <c r="A9">
        <v>7</v>
      </c>
      <c r="B9" t="s">
        <v>202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56">
        <v>9.7212999999999994E-2</v>
      </c>
      <c r="N9" s="56">
        <v>0.84510399999999997</v>
      </c>
      <c r="O9">
        <v>1</v>
      </c>
      <c r="P9">
        <v>15132895</v>
      </c>
      <c r="Q9" s="54" t="s">
        <v>184</v>
      </c>
      <c r="R9" t="s">
        <v>185</v>
      </c>
    </row>
    <row r="10" spans="1:18" x14ac:dyDescent="0.3">
      <c r="A10">
        <v>8</v>
      </c>
      <c r="B10" t="s">
        <v>203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56">
        <v>9.6337999999999993E-2</v>
      </c>
      <c r="N10" s="56">
        <v>0.84516899999999995</v>
      </c>
      <c r="O10">
        <v>1</v>
      </c>
      <c r="P10">
        <v>15132638</v>
      </c>
      <c r="Q10" s="54" t="s">
        <v>184</v>
      </c>
      <c r="R10" t="s">
        <v>185</v>
      </c>
    </row>
    <row r="11" spans="1:18" x14ac:dyDescent="0.3">
      <c r="A11">
        <v>9</v>
      </c>
      <c r="B11" t="s">
        <v>204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56">
        <v>0.84534699999999996</v>
      </c>
      <c r="N11" s="56">
        <v>3.7488E-2</v>
      </c>
      <c r="O11">
        <v>1</v>
      </c>
      <c r="P11">
        <v>13159618</v>
      </c>
      <c r="Q11" s="54" t="s">
        <v>184</v>
      </c>
      <c r="R11" t="s">
        <v>185</v>
      </c>
    </row>
    <row r="12" spans="1:18" x14ac:dyDescent="0.3">
      <c r="A12">
        <v>10</v>
      </c>
      <c r="B12" t="s">
        <v>205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56">
        <v>0.84515700000000005</v>
      </c>
      <c r="N12" s="56">
        <v>4.2500000000000003E-2</v>
      </c>
      <c r="O12">
        <v>1</v>
      </c>
      <c r="P12">
        <v>12501173</v>
      </c>
      <c r="Q12" s="54" t="s">
        <v>184</v>
      </c>
      <c r="R12" t="s">
        <v>185</v>
      </c>
    </row>
    <row r="13" spans="1:18" x14ac:dyDescent="0.3">
      <c r="A13">
        <v>11</v>
      </c>
      <c r="B13" t="s">
        <v>206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56">
        <v>0.84517500000000001</v>
      </c>
      <c r="N13" s="56">
        <v>3.0463E-2</v>
      </c>
      <c r="O13">
        <v>1</v>
      </c>
      <c r="P13">
        <v>11252651</v>
      </c>
      <c r="Q13" s="54" t="s">
        <v>184</v>
      </c>
      <c r="R13" t="s">
        <v>185</v>
      </c>
    </row>
    <row r="14" spans="1:18" x14ac:dyDescent="0.3">
      <c r="A14">
        <v>12</v>
      </c>
      <c r="B14" t="s">
        <v>207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56">
        <v>0.84590100000000001</v>
      </c>
      <c r="N14" s="56">
        <v>5.4531999999999997E-2</v>
      </c>
      <c r="O14">
        <v>1</v>
      </c>
      <c r="P14">
        <v>11056299</v>
      </c>
      <c r="Q14" s="54" t="s">
        <v>184</v>
      </c>
      <c r="R14" t="s">
        <v>185</v>
      </c>
    </row>
    <row r="15" spans="1:18" x14ac:dyDescent="0.3">
      <c r="A15">
        <v>13</v>
      </c>
      <c r="B15" t="s">
        <v>208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56">
        <v>0.84520099999999998</v>
      </c>
      <c r="N15" s="56">
        <v>3.2468999999999998E-2</v>
      </c>
      <c r="O15">
        <v>1</v>
      </c>
      <c r="P15">
        <v>14016735</v>
      </c>
      <c r="Q15" s="54" t="s">
        <v>184</v>
      </c>
      <c r="R15" t="s">
        <v>185</v>
      </c>
    </row>
    <row r="16" spans="1:18" x14ac:dyDescent="0.3">
      <c r="A16">
        <v>14</v>
      </c>
      <c r="B16" t="s">
        <v>209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56">
        <v>0.84620700000000004</v>
      </c>
      <c r="N16" s="56">
        <v>3.0227E-2</v>
      </c>
      <c r="O16">
        <v>1</v>
      </c>
      <c r="P16">
        <v>14541016</v>
      </c>
      <c r="Q16" s="54" t="s">
        <v>184</v>
      </c>
      <c r="R16" t="s">
        <v>185</v>
      </c>
    </row>
    <row r="17" spans="1:18" x14ac:dyDescent="0.3">
      <c r="A17">
        <v>15</v>
      </c>
      <c r="B17" t="s">
        <v>210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56">
        <v>0.84672199999999997</v>
      </c>
      <c r="N17" s="56">
        <v>2.4898E-2</v>
      </c>
      <c r="O17">
        <v>1</v>
      </c>
      <c r="P17">
        <v>12503225</v>
      </c>
      <c r="Q17" s="54" t="s">
        <v>184</v>
      </c>
      <c r="R17" t="s">
        <v>185</v>
      </c>
    </row>
    <row r="18" spans="1:18" x14ac:dyDescent="0.3">
      <c r="A18">
        <v>16</v>
      </c>
      <c r="B18" t="s">
        <v>211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56">
        <v>0.84557899999999997</v>
      </c>
      <c r="N18" s="56">
        <v>2.3885E-2</v>
      </c>
      <c r="O18">
        <v>1</v>
      </c>
      <c r="P18">
        <v>12172460</v>
      </c>
      <c r="Q18" s="54" t="s">
        <v>184</v>
      </c>
      <c r="R18" t="s">
        <v>185</v>
      </c>
    </row>
    <row r="19" spans="1:18" x14ac:dyDescent="0.3">
      <c r="A19">
        <v>17</v>
      </c>
      <c r="B19" t="s">
        <v>212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56">
        <v>0.84402900000000003</v>
      </c>
      <c r="N19" s="56">
        <v>2.3574999999999999E-2</v>
      </c>
      <c r="O19">
        <v>1</v>
      </c>
      <c r="P19">
        <v>11581086</v>
      </c>
      <c r="Q19" s="54" t="s">
        <v>184</v>
      </c>
      <c r="R19" t="s">
        <v>185</v>
      </c>
    </row>
    <row r="20" spans="1:18" x14ac:dyDescent="0.3">
      <c r="A20">
        <v>18</v>
      </c>
      <c r="B20" t="s">
        <v>213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56">
        <v>0.84684800000000005</v>
      </c>
      <c r="N20" s="56">
        <v>3.7915999999999998E-2</v>
      </c>
      <c r="O20">
        <v>1</v>
      </c>
      <c r="P20">
        <v>10069127</v>
      </c>
      <c r="Q20" s="54" t="s">
        <v>184</v>
      </c>
      <c r="R20" t="s">
        <v>185</v>
      </c>
    </row>
    <row r="21" spans="1:18" x14ac:dyDescent="0.3">
      <c r="A21">
        <v>19</v>
      </c>
      <c r="B21" t="s">
        <v>220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4" t="s">
        <v>186</v>
      </c>
      <c r="R21" t="s">
        <v>216</v>
      </c>
    </row>
    <row r="22" spans="1:18" x14ac:dyDescent="0.3">
      <c r="A22">
        <v>20</v>
      </c>
      <c r="B22" t="s">
        <v>221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4" t="s">
        <v>186</v>
      </c>
      <c r="R22" t="s">
        <v>216</v>
      </c>
    </row>
    <row r="23" spans="1:18" x14ac:dyDescent="0.3">
      <c r="A23">
        <v>21</v>
      </c>
      <c r="B23" t="s">
        <v>222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4" t="s">
        <v>186</v>
      </c>
      <c r="R23" t="s">
        <v>216</v>
      </c>
    </row>
    <row r="24" spans="1:18" x14ac:dyDescent="0.3">
      <c r="A24">
        <v>22</v>
      </c>
      <c r="B24" t="s">
        <v>223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4" t="s">
        <v>186</v>
      </c>
      <c r="R24" t="s">
        <v>216</v>
      </c>
    </row>
    <row r="25" spans="1:18" x14ac:dyDescent="0.3">
      <c r="A25">
        <v>23</v>
      </c>
      <c r="B25" t="s">
        <v>224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4" t="s">
        <v>186</v>
      </c>
      <c r="R25" t="s">
        <v>216</v>
      </c>
    </row>
    <row r="26" spans="1:18" x14ac:dyDescent="0.3">
      <c r="A26">
        <v>24</v>
      </c>
      <c r="B26" t="s">
        <v>225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4" t="s">
        <v>186</v>
      </c>
      <c r="R26" t="s">
        <v>216</v>
      </c>
    </row>
    <row r="27" spans="1:18" x14ac:dyDescent="0.3">
      <c r="A27">
        <v>25</v>
      </c>
      <c r="B27" t="s">
        <v>226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4" t="s">
        <v>186</v>
      </c>
      <c r="R27" t="s">
        <v>216</v>
      </c>
    </row>
    <row r="28" spans="1:18" x14ac:dyDescent="0.3">
      <c r="A28">
        <v>26</v>
      </c>
      <c r="B28" t="s">
        <v>227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4" t="s">
        <v>186</v>
      </c>
      <c r="R28" t="s">
        <v>216</v>
      </c>
    </row>
    <row r="29" spans="1:18" x14ac:dyDescent="0.3">
      <c r="A29">
        <v>27</v>
      </c>
      <c r="B29" t="s">
        <v>228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4" t="s">
        <v>186</v>
      </c>
      <c r="R29" t="s">
        <v>216</v>
      </c>
    </row>
    <row r="30" spans="1:18" x14ac:dyDescent="0.3">
      <c r="A30">
        <v>28</v>
      </c>
      <c r="B30" t="s">
        <v>229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4" t="s">
        <v>186</v>
      </c>
      <c r="R30" t="s">
        <v>216</v>
      </c>
    </row>
    <row r="31" spans="1:18" x14ac:dyDescent="0.3">
      <c r="A31">
        <v>29</v>
      </c>
      <c r="B31" t="s">
        <v>230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4" t="s">
        <v>186</v>
      </c>
      <c r="R31" t="s">
        <v>216</v>
      </c>
    </row>
    <row r="32" spans="1:18" x14ac:dyDescent="0.3">
      <c r="A32">
        <v>30</v>
      </c>
      <c r="B32" t="s">
        <v>231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4" t="s">
        <v>186</v>
      </c>
      <c r="R32" t="s">
        <v>217</v>
      </c>
    </row>
    <row r="33" spans="1:18" x14ac:dyDescent="0.3">
      <c r="A33">
        <v>31</v>
      </c>
      <c r="B33" t="s">
        <v>232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4" t="s">
        <v>186</v>
      </c>
      <c r="R33" t="s">
        <v>217</v>
      </c>
    </row>
    <row r="34" spans="1:18" x14ac:dyDescent="0.3">
      <c r="A34">
        <v>32</v>
      </c>
      <c r="B34" t="s">
        <v>233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4" t="s">
        <v>186</v>
      </c>
      <c r="R34" t="s">
        <v>217</v>
      </c>
    </row>
    <row r="35" spans="1:18" x14ac:dyDescent="0.3">
      <c r="A35">
        <v>33</v>
      </c>
      <c r="B35" t="s">
        <v>234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4" t="s">
        <v>186</v>
      </c>
      <c r="R35" t="s">
        <v>217</v>
      </c>
    </row>
    <row r="36" spans="1:18" x14ac:dyDescent="0.3">
      <c r="A36">
        <v>34</v>
      </c>
      <c r="B36" t="s">
        <v>235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4" t="s">
        <v>186</v>
      </c>
      <c r="R36" t="s">
        <v>217</v>
      </c>
    </row>
    <row r="37" spans="1:18" x14ac:dyDescent="0.3">
      <c r="A37">
        <v>35</v>
      </c>
      <c r="B37" t="s">
        <v>236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4" t="s">
        <v>186</v>
      </c>
      <c r="R37" t="s">
        <v>217</v>
      </c>
    </row>
    <row r="38" spans="1:18" x14ac:dyDescent="0.3">
      <c r="A38">
        <v>36</v>
      </c>
      <c r="B38" t="s">
        <v>237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4" t="s">
        <v>186</v>
      </c>
      <c r="R38" t="s">
        <v>217</v>
      </c>
    </row>
    <row r="39" spans="1:18" x14ac:dyDescent="0.3">
      <c r="A39">
        <v>37</v>
      </c>
      <c r="B39" t="s">
        <v>238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4" t="s">
        <v>186</v>
      </c>
      <c r="R39" t="s">
        <v>217</v>
      </c>
    </row>
    <row r="40" spans="1:18" x14ac:dyDescent="0.3">
      <c r="A40">
        <v>38</v>
      </c>
      <c r="B40" t="s">
        <v>239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4" t="s">
        <v>186</v>
      </c>
      <c r="R40" t="s">
        <v>217</v>
      </c>
    </row>
    <row r="41" spans="1:18" x14ac:dyDescent="0.3">
      <c r="A41">
        <v>39</v>
      </c>
      <c r="B41" t="s">
        <v>240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4" t="s">
        <v>186</v>
      </c>
      <c r="R41" t="s">
        <v>217</v>
      </c>
    </row>
    <row r="42" spans="1:18" x14ac:dyDescent="0.3">
      <c r="A42">
        <v>40</v>
      </c>
      <c r="B42" t="s">
        <v>241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4" t="s">
        <v>186</v>
      </c>
      <c r="R42" t="s">
        <v>217</v>
      </c>
    </row>
    <row r="43" spans="1:18" x14ac:dyDescent="0.3">
      <c r="A43">
        <v>41</v>
      </c>
      <c r="B43" t="s">
        <v>242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4" t="s">
        <v>186</v>
      </c>
      <c r="R43" t="s">
        <v>217</v>
      </c>
    </row>
    <row r="44" spans="1:18" x14ac:dyDescent="0.3">
      <c r="A44">
        <v>42</v>
      </c>
      <c r="B44" t="s">
        <v>243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4" t="s">
        <v>186</v>
      </c>
      <c r="R44" t="s">
        <v>217</v>
      </c>
    </row>
    <row r="45" spans="1:18" x14ac:dyDescent="0.3">
      <c r="A45">
        <v>43</v>
      </c>
      <c r="B45" t="s">
        <v>244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4" t="s">
        <v>186</v>
      </c>
      <c r="R45" t="s">
        <v>217</v>
      </c>
    </row>
    <row r="46" spans="1:18" x14ac:dyDescent="0.3">
      <c r="A46">
        <v>44</v>
      </c>
      <c r="B46" t="s">
        <v>245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4" t="s">
        <v>186</v>
      </c>
      <c r="R46" t="s">
        <v>217</v>
      </c>
    </row>
    <row r="47" spans="1:18" x14ac:dyDescent="0.3">
      <c r="A47">
        <v>45</v>
      </c>
      <c r="B47" t="s">
        <v>246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4" t="s">
        <v>186</v>
      </c>
      <c r="R47" t="s">
        <v>217</v>
      </c>
    </row>
    <row r="48" spans="1:18" x14ac:dyDescent="0.3">
      <c r="A48">
        <v>46</v>
      </c>
      <c r="B48" t="s">
        <v>247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4" t="s">
        <v>186</v>
      </c>
      <c r="R48" t="s">
        <v>218</v>
      </c>
    </row>
    <row r="49" spans="1:18" x14ac:dyDescent="0.3">
      <c r="A49">
        <v>47</v>
      </c>
      <c r="B49" t="s">
        <v>248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4" t="s">
        <v>186</v>
      </c>
      <c r="R49" t="s">
        <v>218</v>
      </c>
    </row>
    <row r="50" spans="1:18" x14ac:dyDescent="0.3">
      <c r="A50">
        <v>48</v>
      </c>
      <c r="B50" t="s">
        <v>249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4" t="s">
        <v>186</v>
      </c>
      <c r="R50" t="s">
        <v>219</v>
      </c>
    </row>
    <row r="52" spans="1:18" x14ac:dyDescent="0.3">
      <c r="A52" s="52" t="s">
        <v>250</v>
      </c>
    </row>
    <row r="53" spans="1:18" ht="63" customHeight="1" x14ac:dyDescent="0.3">
      <c r="A53" s="53" t="s">
        <v>160</v>
      </c>
      <c r="B53" s="53" t="s">
        <v>161</v>
      </c>
      <c r="C53" s="55" t="s">
        <v>251</v>
      </c>
      <c r="D53" s="55" t="s">
        <v>252</v>
      </c>
      <c r="E53" s="55" t="s">
        <v>253</v>
      </c>
      <c r="F53" s="55" t="s">
        <v>255</v>
      </c>
      <c r="G53" s="55" t="s">
        <v>254</v>
      </c>
      <c r="H53" s="55" t="s">
        <v>256</v>
      </c>
      <c r="I53" s="55" t="s">
        <v>257</v>
      </c>
      <c r="J53" s="55" t="s">
        <v>258</v>
      </c>
      <c r="K53" s="55" t="s">
        <v>259</v>
      </c>
      <c r="L53" s="55" t="s">
        <v>260</v>
      </c>
      <c r="M53" s="55" t="s">
        <v>261</v>
      </c>
      <c r="N53" s="55" t="s">
        <v>164</v>
      </c>
    </row>
    <row r="54" spans="1:18" x14ac:dyDescent="0.3">
      <c r="A54">
        <v>1</v>
      </c>
      <c r="B54" t="s">
        <v>262</v>
      </c>
      <c r="C54" s="58">
        <v>2.8730000000000001E-3</v>
      </c>
      <c r="D54" s="58">
        <v>7.7999999999999999E-5</v>
      </c>
      <c r="E54">
        <v>0</v>
      </c>
      <c r="F54" s="58">
        <v>3.9999999999999998E-6</v>
      </c>
      <c r="G54" s="58">
        <v>0</v>
      </c>
      <c r="H54">
        <v>0</v>
      </c>
      <c r="I54" s="58">
        <v>1002.737</v>
      </c>
      <c r="J54" s="58">
        <v>1.2324E-2</v>
      </c>
      <c r="K54" s="58">
        <v>0</v>
      </c>
      <c r="L54" s="58">
        <v>28.969999000000001</v>
      </c>
      <c r="M54">
        <v>101325</v>
      </c>
      <c r="N54" t="s">
        <v>285</v>
      </c>
    </row>
    <row r="55" spans="1:18" x14ac:dyDescent="0.3">
      <c r="A55">
        <v>2</v>
      </c>
      <c r="B55" t="s">
        <v>263</v>
      </c>
      <c r="C55" s="58">
        <v>2.2850000000000001E-3</v>
      </c>
      <c r="D55" s="58">
        <v>5.1E-5</v>
      </c>
      <c r="E55">
        <v>0</v>
      </c>
      <c r="F55" s="58">
        <v>3.0000000000000001E-6</v>
      </c>
      <c r="G55" s="58">
        <v>0</v>
      </c>
      <c r="H55">
        <v>0</v>
      </c>
      <c r="I55" s="58">
        <v>521.92901600000005</v>
      </c>
      <c r="J55" s="58">
        <v>0</v>
      </c>
      <c r="K55" s="58">
        <v>0</v>
      </c>
      <c r="L55" s="58">
        <v>39.948002000000002</v>
      </c>
      <c r="M55">
        <v>101325</v>
      </c>
      <c r="N55" t="s">
        <v>285</v>
      </c>
    </row>
    <row r="56" spans="1:18" x14ac:dyDescent="0.3">
      <c r="A56">
        <v>3</v>
      </c>
      <c r="B56" t="s">
        <v>264</v>
      </c>
      <c r="C56" s="58">
        <v>9.4399999999999996E-4</v>
      </c>
      <c r="D56" s="58">
        <v>2.8E-5</v>
      </c>
      <c r="E56">
        <v>0</v>
      </c>
      <c r="F56" s="58">
        <v>1.9999999999999999E-6</v>
      </c>
      <c r="G56" s="58">
        <v>0</v>
      </c>
      <c r="H56">
        <v>0</v>
      </c>
      <c r="I56" s="58">
        <v>248.091003</v>
      </c>
      <c r="J56" s="58">
        <v>0</v>
      </c>
      <c r="K56" s="58">
        <v>0</v>
      </c>
      <c r="L56" s="58">
        <v>83.800003000000004</v>
      </c>
      <c r="M56">
        <v>101325</v>
      </c>
      <c r="N56" t="s">
        <v>285</v>
      </c>
    </row>
    <row r="57" spans="1:18" x14ac:dyDescent="0.3">
      <c r="A57">
        <v>4</v>
      </c>
      <c r="B57" t="s">
        <v>265</v>
      </c>
      <c r="C57" s="58">
        <v>4.5399999999999998E-4</v>
      </c>
      <c r="D57" s="58">
        <v>1.7E-5</v>
      </c>
      <c r="E57">
        <v>0</v>
      </c>
      <c r="F57" s="58">
        <v>9.9999999999999995E-7</v>
      </c>
      <c r="G57" s="58">
        <v>0</v>
      </c>
      <c r="H57">
        <v>0</v>
      </c>
      <c r="I57" s="58">
        <v>158.33999600000001</v>
      </c>
      <c r="J57" s="58">
        <v>0</v>
      </c>
      <c r="K57" s="58">
        <v>0</v>
      </c>
      <c r="L57" s="58">
        <v>131.300003</v>
      </c>
      <c r="M57">
        <v>101325</v>
      </c>
      <c r="N57" t="s">
        <v>285</v>
      </c>
    </row>
    <row r="58" spans="1:18" x14ac:dyDescent="0.3">
      <c r="A58">
        <v>5</v>
      </c>
      <c r="B58" t="s">
        <v>266</v>
      </c>
      <c r="C58" s="58">
        <v>1.2999999999999999E-2</v>
      </c>
      <c r="D58" s="58">
        <v>0</v>
      </c>
      <c r="E58">
        <v>0</v>
      </c>
      <c r="F58" s="58">
        <v>7.2099999999999996E-4</v>
      </c>
      <c r="G58" s="58">
        <v>4.8999999999999998E-5</v>
      </c>
      <c r="H58">
        <v>0</v>
      </c>
      <c r="I58" s="58">
        <v>0.41860000000000003</v>
      </c>
      <c r="J58" s="58">
        <v>0</v>
      </c>
      <c r="K58" s="58">
        <v>0</v>
      </c>
      <c r="L58" s="58">
        <v>146.10000600000001</v>
      </c>
      <c r="M58">
        <v>101325</v>
      </c>
      <c r="N58" t="s">
        <v>285</v>
      </c>
    </row>
    <row r="59" spans="1:18" x14ac:dyDescent="0.3">
      <c r="A59">
        <v>6</v>
      </c>
      <c r="B59" t="s">
        <v>267</v>
      </c>
      <c r="C59" s="58">
        <v>2.8730000000000001E-3</v>
      </c>
      <c r="D59" s="58">
        <v>7.7999999999999999E-5</v>
      </c>
      <c r="E59">
        <v>0</v>
      </c>
      <c r="F59" s="58">
        <v>3.9999999999999998E-6</v>
      </c>
      <c r="G59" s="58">
        <v>0</v>
      </c>
      <c r="H59">
        <v>0</v>
      </c>
      <c r="I59" s="58">
        <v>1002.737</v>
      </c>
      <c r="J59" s="58">
        <v>1.2324E-2</v>
      </c>
      <c r="K59" s="58">
        <v>0</v>
      </c>
      <c r="L59" s="58">
        <v>28.969999000000001</v>
      </c>
      <c r="M59">
        <v>101325</v>
      </c>
      <c r="N59" t="s">
        <v>285</v>
      </c>
    </row>
    <row r="60" spans="1:18" x14ac:dyDescent="0.3">
      <c r="A60">
        <v>7</v>
      </c>
      <c r="B60" t="s">
        <v>268</v>
      </c>
      <c r="C60" s="58">
        <v>1.2999999999999999E-2</v>
      </c>
      <c r="D60" s="58">
        <v>0</v>
      </c>
      <c r="E60">
        <v>0</v>
      </c>
      <c r="F60" s="58">
        <v>7.2099999999999996E-4</v>
      </c>
      <c r="G60" s="58">
        <v>4.8999999999999998E-5</v>
      </c>
      <c r="H60">
        <v>0</v>
      </c>
      <c r="I60" s="58">
        <v>0.41860000000000003</v>
      </c>
      <c r="J60" s="58">
        <v>0</v>
      </c>
      <c r="K60" s="58">
        <v>0</v>
      </c>
      <c r="L60" s="58">
        <v>146.10000600000001</v>
      </c>
      <c r="M60">
        <v>101325</v>
      </c>
      <c r="N60" t="s">
        <v>285</v>
      </c>
    </row>
    <row r="61" spans="1:18" x14ac:dyDescent="0.3">
      <c r="A61">
        <v>8</v>
      </c>
      <c r="B61" t="s">
        <v>269</v>
      </c>
      <c r="C61" s="58">
        <v>2.8730000000000001E-3</v>
      </c>
      <c r="D61" s="58">
        <v>7.7999999999999999E-5</v>
      </c>
      <c r="E61">
        <v>0</v>
      </c>
      <c r="F61" s="58">
        <v>3.9999999999999998E-6</v>
      </c>
      <c r="G61" s="58">
        <v>0</v>
      </c>
      <c r="H61">
        <v>0</v>
      </c>
      <c r="I61" s="58">
        <v>1002.737</v>
      </c>
      <c r="J61" s="58">
        <v>1.2324E-2</v>
      </c>
      <c r="K61" s="58">
        <v>0</v>
      </c>
      <c r="L61" s="58">
        <v>28.969999000000001</v>
      </c>
      <c r="M61">
        <v>101325</v>
      </c>
      <c r="N61" t="s">
        <v>285</v>
      </c>
    </row>
    <row r="62" spans="1:18" x14ac:dyDescent="0.3">
      <c r="A62">
        <v>9</v>
      </c>
      <c r="B62" t="s">
        <v>270</v>
      </c>
      <c r="C62" s="58">
        <v>2.8730000000000001E-3</v>
      </c>
      <c r="D62" s="58">
        <v>7.7999999999999999E-5</v>
      </c>
      <c r="E62">
        <v>0</v>
      </c>
      <c r="F62" s="58">
        <v>3.9999999999999998E-6</v>
      </c>
      <c r="G62" s="58">
        <v>0</v>
      </c>
      <c r="H62">
        <v>0</v>
      </c>
      <c r="I62" s="58">
        <v>1002.737</v>
      </c>
      <c r="J62" s="58">
        <v>1.2324E-2</v>
      </c>
      <c r="K62" s="58">
        <v>0</v>
      </c>
      <c r="L62" s="58">
        <v>28.969999000000001</v>
      </c>
      <c r="M62">
        <v>0.133322</v>
      </c>
      <c r="N62" t="s">
        <v>285</v>
      </c>
    </row>
    <row r="63" spans="1:18" x14ac:dyDescent="0.3">
      <c r="A63">
        <v>10</v>
      </c>
      <c r="B63" t="s">
        <v>271</v>
      </c>
      <c r="C63" s="58">
        <v>2.284E-3</v>
      </c>
      <c r="D63" s="58">
        <v>8.0000000000000007E-5</v>
      </c>
      <c r="E63">
        <v>0</v>
      </c>
      <c r="F63" s="58">
        <v>3.0000000000000001E-6</v>
      </c>
      <c r="G63" s="58">
        <v>0</v>
      </c>
      <c r="H63">
        <v>0</v>
      </c>
      <c r="I63" s="58">
        <v>1008</v>
      </c>
      <c r="J63" s="58">
        <v>0</v>
      </c>
      <c r="K63" s="58">
        <v>0</v>
      </c>
      <c r="L63" s="58">
        <v>28.969999000000001</v>
      </c>
      <c r="M63">
        <v>101325</v>
      </c>
      <c r="N63" t="s">
        <v>285</v>
      </c>
    </row>
    <row r="64" spans="1:18" x14ac:dyDescent="0.3">
      <c r="A64">
        <v>11</v>
      </c>
      <c r="B64" t="s">
        <v>272</v>
      </c>
      <c r="C64" s="58">
        <v>2.6679999999999998E-3</v>
      </c>
      <c r="D64" s="58">
        <v>5.0000000000000002E-5</v>
      </c>
      <c r="E64">
        <v>0</v>
      </c>
      <c r="F64" s="58">
        <v>3.9999999999999998E-6</v>
      </c>
      <c r="G64" s="58">
        <v>0</v>
      </c>
      <c r="H64">
        <v>0</v>
      </c>
      <c r="I64" s="58">
        <v>519</v>
      </c>
      <c r="J64" s="58">
        <v>0</v>
      </c>
      <c r="K64" s="58">
        <v>0</v>
      </c>
      <c r="L64" s="58">
        <v>39.948002000000002</v>
      </c>
      <c r="M64">
        <v>101325</v>
      </c>
      <c r="N64" t="s">
        <v>285</v>
      </c>
    </row>
    <row r="65" spans="1:14" x14ac:dyDescent="0.3">
      <c r="A65">
        <v>12</v>
      </c>
      <c r="B65" t="s">
        <v>273</v>
      </c>
      <c r="C65" s="58">
        <v>9.9299999999999996E-4</v>
      </c>
      <c r="D65" s="58">
        <v>2.8E-5</v>
      </c>
      <c r="E65">
        <v>0</v>
      </c>
      <c r="F65" s="58">
        <v>3.9999999999999998E-6</v>
      </c>
      <c r="G65" s="58">
        <v>0</v>
      </c>
      <c r="H65">
        <v>0</v>
      </c>
      <c r="I65" s="58">
        <v>245</v>
      </c>
      <c r="J65" s="58">
        <v>0</v>
      </c>
      <c r="K65" s="58">
        <v>0</v>
      </c>
      <c r="L65" s="58">
        <v>83.800003000000004</v>
      </c>
      <c r="M65">
        <v>101325</v>
      </c>
      <c r="N65" t="s">
        <v>285</v>
      </c>
    </row>
    <row r="66" spans="1:14" x14ac:dyDescent="0.3">
      <c r="A66">
        <v>13</v>
      </c>
      <c r="B66" t="s">
        <v>274</v>
      </c>
      <c r="C66" s="58">
        <v>3.8499999999999998E-4</v>
      </c>
      <c r="D66" s="58">
        <v>1.7E-5</v>
      </c>
      <c r="E66">
        <v>0</v>
      </c>
      <c r="F66" s="58">
        <v>9.9999999999999995E-7</v>
      </c>
      <c r="G66" s="58">
        <v>0</v>
      </c>
      <c r="H66">
        <v>0</v>
      </c>
      <c r="I66" s="58">
        <v>161</v>
      </c>
      <c r="J66" s="58">
        <v>0</v>
      </c>
      <c r="K66" s="58">
        <v>0</v>
      </c>
      <c r="L66" s="58">
        <v>131.300003</v>
      </c>
      <c r="M66">
        <v>101325</v>
      </c>
      <c r="N66" t="s">
        <v>285</v>
      </c>
    </row>
    <row r="67" spans="1:14" x14ac:dyDescent="0.3">
      <c r="A67">
        <v>14</v>
      </c>
      <c r="B67" t="s">
        <v>275</v>
      </c>
      <c r="C67" s="58">
        <v>1.2999999999999999E-2</v>
      </c>
      <c r="D67" s="58">
        <v>0</v>
      </c>
      <c r="E67">
        <v>0</v>
      </c>
      <c r="F67" s="58">
        <v>7.2099999999999996E-4</v>
      </c>
      <c r="G67" s="58">
        <v>4.8999999999999998E-5</v>
      </c>
      <c r="H67">
        <v>0</v>
      </c>
      <c r="I67" s="58">
        <v>0.41860000000000003</v>
      </c>
      <c r="J67" s="58">
        <v>0</v>
      </c>
      <c r="K67" s="58">
        <v>0</v>
      </c>
      <c r="L67" s="58">
        <v>146.10000600000001</v>
      </c>
      <c r="M67">
        <v>101325</v>
      </c>
      <c r="N67" t="s">
        <v>285</v>
      </c>
    </row>
    <row r="68" spans="1:14" x14ac:dyDescent="0.3">
      <c r="A68">
        <v>15</v>
      </c>
      <c r="B68" t="s">
        <v>276</v>
      </c>
      <c r="C68" s="58">
        <v>2.8730000000000001E-3</v>
      </c>
      <c r="D68" s="58">
        <v>7.7999999999999999E-5</v>
      </c>
      <c r="E68">
        <v>0</v>
      </c>
      <c r="F68" s="58">
        <v>3.9999999999999998E-6</v>
      </c>
      <c r="G68" s="58">
        <v>0</v>
      </c>
      <c r="H68">
        <v>0</v>
      </c>
      <c r="I68" s="58">
        <v>1002.737</v>
      </c>
      <c r="J68" s="58">
        <v>1.2324E-2</v>
      </c>
      <c r="K68" s="58">
        <v>0</v>
      </c>
      <c r="L68" s="58">
        <v>28.969999000000001</v>
      </c>
      <c r="M68">
        <v>101325</v>
      </c>
      <c r="N68" t="s">
        <v>285</v>
      </c>
    </row>
    <row r="69" spans="1:14" x14ac:dyDescent="0.3">
      <c r="A69">
        <v>16</v>
      </c>
      <c r="B69" t="s">
        <v>277</v>
      </c>
      <c r="C69" s="58">
        <v>1.2999999999999999E-2</v>
      </c>
      <c r="D69" s="58">
        <v>0</v>
      </c>
      <c r="E69">
        <v>0</v>
      </c>
      <c r="F69" s="58">
        <v>7.2099999999999996E-4</v>
      </c>
      <c r="G69" s="58">
        <v>4.8999999999999998E-5</v>
      </c>
      <c r="H69">
        <v>0</v>
      </c>
      <c r="I69" s="58">
        <v>0.41860000000000003</v>
      </c>
      <c r="J69" s="58">
        <v>0</v>
      </c>
      <c r="K69" s="58">
        <v>0</v>
      </c>
      <c r="L69" s="58">
        <v>146.10000600000001</v>
      </c>
      <c r="M69">
        <v>101325</v>
      </c>
      <c r="N69" t="s">
        <v>285</v>
      </c>
    </row>
    <row r="70" spans="1:14" x14ac:dyDescent="0.3">
      <c r="A70">
        <v>17</v>
      </c>
      <c r="B70" t="s">
        <v>278</v>
      </c>
      <c r="C70" s="58">
        <v>2.8730000000000001E-3</v>
      </c>
      <c r="D70" s="58">
        <v>7.7999999999999999E-5</v>
      </c>
      <c r="E70">
        <v>0</v>
      </c>
      <c r="F70" s="58">
        <v>3.9999999999999998E-6</v>
      </c>
      <c r="G70" s="58">
        <v>0</v>
      </c>
      <c r="H70">
        <v>0</v>
      </c>
      <c r="I70" s="58">
        <v>1002.737</v>
      </c>
      <c r="J70" s="58">
        <v>1.2324E-2</v>
      </c>
      <c r="K70" s="58">
        <v>0</v>
      </c>
      <c r="L70" s="58">
        <v>28.969999000000001</v>
      </c>
      <c r="M70">
        <v>101325</v>
      </c>
      <c r="N70" t="s">
        <v>285</v>
      </c>
    </row>
    <row r="71" spans="1:14" x14ac:dyDescent="0.3">
      <c r="A71">
        <v>18</v>
      </c>
      <c r="B71" t="s">
        <v>279</v>
      </c>
      <c r="C71" s="58">
        <v>3.6999999999999999E-4</v>
      </c>
      <c r="D71" s="58">
        <v>3.0000000000000001E-5</v>
      </c>
      <c r="E71">
        <v>0</v>
      </c>
      <c r="F71" s="58">
        <v>-9.9999999999999995E-7</v>
      </c>
      <c r="G71" s="58">
        <v>0</v>
      </c>
      <c r="H71">
        <v>0</v>
      </c>
      <c r="I71" s="58">
        <v>558.84997599999997</v>
      </c>
      <c r="J71" s="58">
        <v>1.0496000000000001</v>
      </c>
      <c r="K71" s="58">
        <v>-2.3900000000000001E-4</v>
      </c>
      <c r="L71" s="58">
        <v>44.009998000000003</v>
      </c>
      <c r="M71">
        <v>101325</v>
      </c>
      <c r="N71" t="s">
        <v>285</v>
      </c>
    </row>
    <row r="72" spans="1:14" x14ac:dyDescent="0.3">
      <c r="A72">
        <v>19</v>
      </c>
      <c r="B72" t="s">
        <v>280</v>
      </c>
      <c r="C72" s="58">
        <v>3.421E-3</v>
      </c>
      <c r="D72" s="58">
        <v>7.4999999999999993E-5</v>
      </c>
      <c r="E72">
        <v>0</v>
      </c>
      <c r="F72" s="58">
        <v>0</v>
      </c>
      <c r="G72" s="58">
        <v>0</v>
      </c>
      <c r="H72">
        <v>0</v>
      </c>
      <c r="I72" s="58">
        <v>1087.400024</v>
      </c>
      <c r="J72" s="58">
        <v>-0.30989</v>
      </c>
      <c r="K72" s="58">
        <v>5.1000000000000004E-4</v>
      </c>
      <c r="L72" s="58">
        <v>28.02</v>
      </c>
      <c r="M72">
        <v>101325</v>
      </c>
      <c r="N72" t="s">
        <v>285</v>
      </c>
    </row>
    <row r="73" spans="1:14" x14ac:dyDescent="0.3">
      <c r="A73">
        <v>20</v>
      </c>
      <c r="B73" t="s">
        <v>281</v>
      </c>
      <c r="C73" s="58">
        <v>1.2999999999999999E-2</v>
      </c>
      <c r="D73" s="58">
        <v>0</v>
      </c>
      <c r="E73">
        <v>0</v>
      </c>
      <c r="F73" s="58">
        <v>9.9999999999999995E-7</v>
      </c>
      <c r="G73" s="58">
        <v>0</v>
      </c>
      <c r="H73">
        <v>0</v>
      </c>
      <c r="I73" s="58">
        <v>418.60000600000001</v>
      </c>
      <c r="J73" s="58">
        <v>0</v>
      </c>
      <c r="K73" s="58">
        <v>0</v>
      </c>
      <c r="L73" s="58">
        <v>146.10000600000001</v>
      </c>
      <c r="M73">
        <v>101325</v>
      </c>
      <c r="N73" t="s">
        <v>285</v>
      </c>
    </row>
    <row r="74" spans="1:14" x14ac:dyDescent="0.3">
      <c r="A74">
        <v>21</v>
      </c>
      <c r="B74" t="s">
        <v>282</v>
      </c>
      <c r="C74" s="58">
        <v>4.5241999999999997E-2</v>
      </c>
      <c r="D74" s="58">
        <v>3.6900000000000002E-4</v>
      </c>
      <c r="E74">
        <v>0</v>
      </c>
      <c r="F74" s="58">
        <v>6.0000000000000002E-6</v>
      </c>
      <c r="G74" s="58">
        <v>0</v>
      </c>
      <c r="H74">
        <v>0</v>
      </c>
      <c r="I74" s="58">
        <v>5196.5</v>
      </c>
      <c r="J74" s="58">
        <v>0</v>
      </c>
      <c r="K74" s="58">
        <v>0</v>
      </c>
      <c r="L74" s="58">
        <v>4</v>
      </c>
      <c r="M74">
        <v>101325</v>
      </c>
      <c r="N74" t="s">
        <v>285</v>
      </c>
    </row>
    <row r="75" spans="1:14" x14ac:dyDescent="0.3">
      <c r="A75">
        <v>22</v>
      </c>
      <c r="B75" t="s">
        <v>283</v>
      </c>
      <c r="C75" s="58">
        <v>1.5667E-2</v>
      </c>
      <c r="D75" s="58">
        <v>1.0900000000000001E-4</v>
      </c>
      <c r="E75">
        <v>0</v>
      </c>
      <c r="F75" s="58">
        <v>1.0000000000000001E-5</v>
      </c>
      <c r="G75" s="58">
        <v>0</v>
      </c>
      <c r="H75">
        <v>0</v>
      </c>
      <c r="I75" s="58">
        <v>1030.400024</v>
      </c>
      <c r="J75" s="58">
        <v>0</v>
      </c>
      <c r="K75" s="58">
        <v>0</v>
      </c>
      <c r="L75" s="58">
        <v>20.18</v>
      </c>
      <c r="M75">
        <v>101325</v>
      </c>
      <c r="N75" t="s">
        <v>285</v>
      </c>
    </row>
    <row r="76" spans="1:14" x14ac:dyDescent="0.3">
      <c r="A76">
        <v>23</v>
      </c>
      <c r="B76" t="s">
        <v>284</v>
      </c>
      <c r="C76" s="58">
        <v>-1.5790000000000001E-3</v>
      </c>
      <c r="D76" s="58">
        <v>1.8E-5</v>
      </c>
      <c r="E76">
        <v>0</v>
      </c>
      <c r="F76" s="58">
        <v>-1.9999999999999999E-6</v>
      </c>
      <c r="G76" s="58">
        <v>0</v>
      </c>
      <c r="H76">
        <v>0</v>
      </c>
      <c r="I76" s="58">
        <v>634.79998799999998</v>
      </c>
      <c r="J76" s="58">
        <v>-0.38704</v>
      </c>
      <c r="K76" s="58">
        <v>3.1220000000000002E-3</v>
      </c>
      <c r="L76" s="58">
        <v>188.01899700000001</v>
      </c>
      <c r="M76">
        <v>101325</v>
      </c>
      <c r="N76" t="s">
        <v>285</v>
      </c>
    </row>
    <row r="78" spans="1:14" x14ac:dyDescent="0.3">
      <c r="A78" s="52" t="s">
        <v>286</v>
      </c>
    </row>
    <row r="79" spans="1:14" ht="54.75" customHeight="1" x14ac:dyDescent="0.3">
      <c r="A79" s="53" t="s">
        <v>160</v>
      </c>
      <c r="B79" s="53" t="s">
        <v>161</v>
      </c>
      <c r="C79" s="55" t="s">
        <v>214</v>
      </c>
      <c r="D79" s="55" t="s">
        <v>315</v>
      </c>
      <c r="E79" s="55" t="s">
        <v>506</v>
      </c>
      <c r="F79" s="55" t="s">
        <v>317</v>
      </c>
      <c r="G79" s="55" t="s">
        <v>318</v>
      </c>
    </row>
    <row r="80" spans="1:14" x14ac:dyDescent="0.3">
      <c r="A80">
        <v>1</v>
      </c>
      <c r="B80" t="s">
        <v>287</v>
      </c>
      <c r="C80" s="57"/>
      <c r="E80" s="57"/>
      <c r="F80" s="57"/>
      <c r="G80" t="s">
        <v>319</v>
      </c>
    </row>
    <row r="81" spans="1:7" x14ac:dyDescent="0.3">
      <c r="A81">
        <v>2</v>
      </c>
      <c r="B81" t="s">
        <v>288</v>
      </c>
      <c r="C81" s="57">
        <v>24</v>
      </c>
      <c r="D81">
        <v>2.6989999999999998</v>
      </c>
      <c r="E81" s="57">
        <v>0.70425199999999999</v>
      </c>
      <c r="F81" s="57">
        <v>0.78610400000000002</v>
      </c>
      <c r="G81" t="s">
        <v>319</v>
      </c>
    </row>
    <row r="82" spans="1:7" x14ac:dyDescent="0.3">
      <c r="A82">
        <v>3</v>
      </c>
      <c r="B82" t="s">
        <v>289</v>
      </c>
      <c r="C82" s="57"/>
      <c r="E82" s="57"/>
      <c r="F82" s="57"/>
      <c r="G82" t="s">
        <v>319</v>
      </c>
    </row>
    <row r="83" spans="1:7" x14ac:dyDescent="0.3">
      <c r="A83">
        <v>4</v>
      </c>
      <c r="B83" t="s">
        <v>290</v>
      </c>
      <c r="C83" s="57">
        <v>18.700001</v>
      </c>
      <c r="D83">
        <v>2.5760000000000001</v>
      </c>
      <c r="E83" s="57">
        <v>0.76385800000000004</v>
      </c>
      <c r="F83" s="57">
        <v>0.81427400000000005</v>
      </c>
      <c r="G83" t="s">
        <v>319</v>
      </c>
    </row>
    <row r="84" spans="1:7" x14ac:dyDescent="0.3">
      <c r="A84">
        <v>5</v>
      </c>
      <c r="B84" t="s">
        <v>291</v>
      </c>
      <c r="C84" s="57">
        <v>43.400002000000001</v>
      </c>
      <c r="D84">
        <v>1.742</v>
      </c>
      <c r="E84" s="57">
        <v>0.61702299999999999</v>
      </c>
      <c r="F84" s="57">
        <v>0.70310700000000004</v>
      </c>
      <c r="G84" t="s">
        <v>319</v>
      </c>
    </row>
    <row r="85" spans="1:7" x14ac:dyDescent="0.3">
      <c r="A85">
        <v>6</v>
      </c>
      <c r="B85" t="s">
        <v>292</v>
      </c>
      <c r="C85" s="57">
        <v>26.51</v>
      </c>
      <c r="D85">
        <v>1.9319999999999999</v>
      </c>
      <c r="E85" s="57">
        <v>0.68613199999999996</v>
      </c>
      <c r="F85" s="57">
        <v>0.74066100000000001</v>
      </c>
      <c r="G85" t="s">
        <v>319</v>
      </c>
    </row>
    <row r="86" spans="1:7" x14ac:dyDescent="0.3">
      <c r="A86">
        <v>7</v>
      </c>
      <c r="B86" t="s">
        <v>293</v>
      </c>
      <c r="C86" s="57">
        <v>26.51</v>
      </c>
      <c r="D86">
        <v>1.9319999999999999</v>
      </c>
      <c r="E86" s="57">
        <v>0.68613199999999996</v>
      </c>
      <c r="F86" s="57">
        <v>0.74066100000000001</v>
      </c>
      <c r="G86" t="s">
        <v>319</v>
      </c>
    </row>
    <row r="87" spans="1:7" x14ac:dyDescent="0.3">
      <c r="A87">
        <v>8</v>
      </c>
      <c r="B87" t="s">
        <v>294</v>
      </c>
      <c r="C87" s="57">
        <v>8.1</v>
      </c>
      <c r="D87">
        <v>0.63400000000000001</v>
      </c>
      <c r="E87" s="57">
        <v>0.354462</v>
      </c>
      <c r="F87" s="57">
        <v>0.69102799999999998</v>
      </c>
      <c r="G87" t="s">
        <v>319</v>
      </c>
    </row>
    <row r="88" spans="1:7" x14ac:dyDescent="0.3">
      <c r="A88">
        <v>9</v>
      </c>
      <c r="B88" t="s">
        <v>295</v>
      </c>
      <c r="C88" s="57">
        <v>21.700001</v>
      </c>
      <c r="D88">
        <v>1.663</v>
      </c>
      <c r="E88" s="57">
        <v>0.36237599999999998</v>
      </c>
      <c r="F88" s="57">
        <v>0.68538500000000002</v>
      </c>
      <c r="G88" t="s">
        <v>319</v>
      </c>
    </row>
    <row r="89" spans="1:7" x14ac:dyDescent="0.3">
      <c r="A89">
        <v>10</v>
      </c>
      <c r="B89" t="s">
        <v>296</v>
      </c>
      <c r="C89" s="57">
        <v>43.400002000000001</v>
      </c>
      <c r="D89">
        <v>0.7</v>
      </c>
      <c r="E89" s="57">
        <v>0.297931</v>
      </c>
      <c r="F89" s="57">
        <v>0.51509400000000005</v>
      </c>
      <c r="G89" t="s">
        <v>319</v>
      </c>
    </row>
    <row r="90" spans="1:7" x14ac:dyDescent="0.3">
      <c r="A90">
        <v>11</v>
      </c>
      <c r="B90" t="s">
        <v>297</v>
      </c>
      <c r="C90" s="57">
        <v>37.476199999999999</v>
      </c>
      <c r="D90">
        <v>1.123</v>
      </c>
      <c r="E90" s="57">
        <v>0.53011200000000003</v>
      </c>
      <c r="F90" s="57">
        <v>0.69405600000000001</v>
      </c>
      <c r="G90" t="s">
        <v>319</v>
      </c>
    </row>
    <row r="91" spans="1:7" x14ac:dyDescent="0.3">
      <c r="A91">
        <v>12</v>
      </c>
      <c r="B91" t="s">
        <v>298</v>
      </c>
      <c r="C91" s="57">
        <v>24.700001</v>
      </c>
      <c r="D91">
        <v>2.6840000000000002</v>
      </c>
      <c r="E91" s="57">
        <v>0.49908799999999998</v>
      </c>
      <c r="F91" s="57">
        <v>0.528281</v>
      </c>
      <c r="G91" t="s">
        <v>319</v>
      </c>
    </row>
    <row r="92" spans="1:7" x14ac:dyDescent="0.3">
      <c r="A92">
        <v>13</v>
      </c>
      <c r="B92" t="s">
        <v>299</v>
      </c>
      <c r="C92" s="57">
        <v>38</v>
      </c>
      <c r="D92">
        <v>1.0920000000000001</v>
      </c>
      <c r="E92" s="57">
        <v>5.3072000000000001E-2</v>
      </c>
      <c r="F92" s="57">
        <v>6.2052999999999997E-2</v>
      </c>
      <c r="G92" t="s">
        <v>319</v>
      </c>
    </row>
    <row r="93" spans="1:7" x14ac:dyDescent="0.3">
      <c r="A93">
        <v>14</v>
      </c>
      <c r="B93" t="s">
        <v>300</v>
      </c>
      <c r="C93" s="57">
        <v>55.360515999999997</v>
      </c>
      <c r="D93">
        <v>1.276</v>
      </c>
      <c r="E93" s="57">
        <v>0.26726</v>
      </c>
      <c r="F93" s="57">
        <v>0.14716000000000001</v>
      </c>
      <c r="G93" t="s">
        <v>319</v>
      </c>
    </row>
    <row r="94" spans="1:7" x14ac:dyDescent="0.3">
      <c r="A94">
        <v>15</v>
      </c>
      <c r="B94" t="s">
        <v>301</v>
      </c>
      <c r="C94" s="57">
        <v>21.724205000000001</v>
      </c>
      <c r="D94">
        <v>3.3730000000000002</v>
      </c>
      <c r="E94" s="57">
        <v>0.29522500000000002</v>
      </c>
      <c r="F94" s="57">
        <v>0.15886900000000001</v>
      </c>
      <c r="G94" t="s">
        <v>319</v>
      </c>
    </row>
    <row r="95" spans="1:7" x14ac:dyDescent="0.3">
      <c r="A95">
        <v>16</v>
      </c>
      <c r="B95" t="s">
        <v>302</v>
      </c>
      <c r="C95" s="57">
        <v>91.281531999999999</v>
      </c>
      <c r="D95">
        <v>1.1000000000000001</v>
      </c>
      <c r="E95" s="57">
        <v>8.2972000000000004E-2</v>
      </c>
      <c r="F95" s="57">
        <v>0.11189</v>
      </c>
      <c r="G95" t="s">
        <v>319</v>
      </c>
    </row>
    <row r="96" spans="1:7" x14ac:dyDescent="0.3">
      <c r="A96">
        <v>17</v>
      </c>
      <c r="B96" t="s">
        <v>303</v>
      </c>
      <c r="C96" s="57">
        <v>113.599991</v>
      </c>
      <c r="D96">
        <v>1.1080000000000001</v>
      </c>
      <c r="E96" s="57">
        <v>0.37693900000000002</v>
      </c>
      <c r="F96" s="57">
        <v>0.61691300000000004</v>
      </c>
      <c r="G96" t="s">
        <v>319</v>
      </c>
    </row>
    <row r="97" spans="1:7" x14ac:dyDescent="0.3">
      <c r="A97">
        <v>18</v>
      </c>
      <c r="B97" t="s">
        <v>304</v>
      </c>
      <c r="C97" s="57">
        <v>38.400002000000001</v>
      </c>
      <c r="D97">
        <v>1.087</v>
      </c>
      <c r="E97" s="57">
        <v>3.5106999999999999E-2</v>
      </c>
      <c r="F97" s="57">
        <v>2.1100000000000001E-2</v>
      </c>
      <c r="G97" t="s">
        <v>319</v>
      </c>
    </row>
    <row r="98" spans="1:7" x14ac:dyDescent="0.3">
      <c r="A98">
        <v>19</v>
      </c>
      <c r="B98" t="s">
        <v>305</v>
      </c>
      <c r="C98" s="57">
        <v>38.400002000000001</v>
      </c>
      <c r="D98">
        <v>1.089</v>
      </c>
      <c r="E98" s="57">
        <v>6.5022999999999997E-2</v>
      </c>
      <c r="F98" s="57">
        <v>7.0184999999999997E-2</v>
      </c>
      <c r="G98" t="s">
        <v>319</v>
      </c>
    </row>
    <row r="99" spans="1:7" x14ac:dyDescent="0.3">
      <c r="A99">
        <v>20</v>
      </c>
      <c r="B99" t="s">
        <v>306</v>
      </c>
      <c r="C99" s="57">
        <v>67.856994999999998</v>
      </c>
      <c r="D99">
        <v>0.996</v>
      </c>
      <c r="E99" s="57">
        <v>0.33338200000000001</v>
      </c>
      <c r="F99" s="57">
        <v>0.10166799999999999</v>
      </c>
      <c r="G99" t="s">
        <v>319</v>
      </c>
    </row>
    <row r="100" spans="1:7" x14ac:dyDescent="0.3">
      <c r="A100">
        <v>21</v>
      </c>
      <c r="B100" t="s">
        <v>307</v>
      </c>
      <c r="C100" s="57">
        <v>24.4</v>
      </c>
      <c r="D100">
        <v>1.8340000000000001</v>
      </c>
      <c r="E100">
        <v>0.27300000000000002</v>
      </c>
      <c r="F100" s="57">
        <v>0.496</v>
      </c>
      <c r="G100" t="s">
        <v>319</v>
      </c>
    </row>
    <row r="101" spans="1:7" x14ac:dyDescent="0.3">
      <c r="A101">
        <v>22</v>
      </c>
      <c r="B101" t="s">
        <v>308</v>
      </c>
      <c r="C101" s="57">
        <v>24.46</v>
      </c>
      <c r="D101">
        <v>1.8340000000000001</v>
      </c>
      <c r="E101">
        <v>0.309</v>
      </c>
      <c r="F101" s="57">
        <v>0.40899999999999997</v>
      </c>
      <c r="G101" t="s">
        <v>319</v>
      </c>
    </row>
    <row r="102" spans="1:7" x14ac:dyDescent="0.3">
      <c r="A102">
        <v>23</v>
      </c>
      <c r="B102" t="s">
        <v>309</v>
      </c>
      <c r="C102" s="57">
        <v>27.7</v>
      </c>
      <c r="D102">
        <v>2.637</v>
      </c>
      <c r="E102">
        <v>0.67700000000000005</v>
      </c>
      <c r="F102" s="57">
        <v>0.17899999999999999</v>
      </c>
      <c r="G102" t="s">
        <v>319</v>
      </c>
    </row>
    <row r="103" spans="1:7" x14ac:dyDescent="0.3">
      <c r="A103">
        <v>24</v>
      </c>
      <c r="B103" t="s">
        <v>310</v>
      </c>
      <c r="C103" s="57">
        <v>21.7</v>
      </c>
      <c r="D103">
        <v>1.891</v>
      </c>
      <c r="E103">
        <v>0.46400000000000002</v>
      </c>
      <c r="F103" s="57">
        <v>0.58499999999999996</v>
      </c>
      <c r="G103" t="s">
        <v>319</v>
      </c>
    </row>
    <row r="104" spans="1:7" x14ac:dyDescent="0.3">
      <c r="A104">
        <v>25</v>
      </c>
      <c r="B104" t="s">
        <v>311</v>
      </c>
      <c r="C104" s="57">
        <v>27.7</v>
      </c>
      <c r="D104">
        <v>2.6659999999999999</v>
      </c>
      <c r="E104">
        <v>0.33700000000000002</v>
      </c>
      <c r="F104" s="57">
        <v>0.49299999999999999</v>
      </c>
      <c r="G104" t="s">
        <v>319</v>
      </c>
    </row>
    <row r="105" spans="1:7" x14ac:dyDescent="0.3">
      <c r="A105">
        <v>26</v>
      </c>
      <c r="B105" t="s">
        <v>312</v>
      </c>
      <c r="C105" s="57">
        <v>27.7</v>
      </c>
      <c r="D105">
        <v>2.6659999999999999</v>
      </c>
      <c r="E105">
        <v>0.39200000000000002</v>
      </c>
      <c r="F105" s="57">
        <v>0.32</v>
      </c>
      <c r="G105" t="s">
        <v>319</v>
      </c>
    </row>
    <row r="106" spans="1:7" x14ac:dyDescent="0.3">
      <c r="A106">
        <v>27</v>
      </c>
      <c r="B106" t="s">
        <v>313</v>
      </c>
      <c r="C106" s="57">
        <v>22.7</v>
      </c>
      <c r="D106">
        <v>2.7010000000000001</v>
      </c>
      <c r="E106">
        <v>0.65300000000000002</v>
      </c>
      <c r="F106" s="57">
        <v>0.66500000000000004</v>
      </c>
      <c r="G106" t="s">
        <v>319</v>
      </c>
    </row>
    <row r="107" spans="1:7" x14ac:dyDescent="0.3">
      <c r="A107">
        <v>28</v>
      </c>
      <c r="B107" t="s">
        <v>320</v>
      </c>
      <c r="C107" s="57">
        <v>32.5</v>
      </c>
      <c r="D107">
        <v>1.956</v>
      </c>
      <c r="E107">
        <v>0.60499999999999998</v>
      </c>
      <c r="F107" s="57">
        <v>0.28799999999999998</v>
      </c>
      <c r="G107" t="s">
        <v>319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C11" sqref="C11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7" width="14.375" bestFit="1" customWidth="1"/>
  </cols>
  <sheetData>
    <row r="1" spans="1:7" x14ac:dyDescent="0.3">
      <c r="A1" s="52" t="s">
        <v>177</v>
      </c>
    </row>
    <row r="2" spans="1:7" ht="32.25" customHeight="1" x14ac:dyDescent="0.3">
      <c r="A2" s="53" t="s">
        <v>160</v>
      </c>
      <c r="B2" s="53" t="s">
        <v>511</v>
      </c>
      <c r="C2" s="55" t="s">
        <v>508</v>
      </c>
      <c r="D2" s="53" t="s">
        <v>509</v>
      </c>
      <c r="E2" s="53" t="s">
        <v>510</v>
      </c>
      <c r="F2" s="53" t="s">
        <v>512</v>
      </c>
      <c r="G2" s="53" t="s">
        <v>504</v>
      </c>
    </row>
    <row r="3" spans="1:7" x14ac:dyDescent="0.3">
      <c r="A3">
        <v>1</v>
      </c>
      <c r="B3" s="115" t="s">
        <v>686</v>
      </c>
      <c r="C3">
        <v>5.0199999999999996</v>
      </c>
      <c r="D3">
        <v>0.42</v>
      </c>
      <c r="E3">
        <v>0.18</v>
      </c>
      <c r="F3">
        <v>0</v>
      </c>
      <c r="G3" t="s">
        <v>513</v>
      </c>
    </row>
    <row r="4" spans="1:7" x14ac:dyDescent="0.3">
      <c r="A4">
        <v>2</v>
      </c>
      <c r="B4" s="115" t="s">
        <v>684</v>
      </c>
      <c r="C4">
        <v>5.0199999999999996</v>
      </c>
      <c r="D4">
        <v>0.72</v>
      </c>
      <c r="E4">
        <v>0.18</v>
      </c>
      <c r="F4">
        <v>0</v>
      </c>
      <c r="G4" t="s">
        <v>513</v>
      </c>
    </row>
    <row r="5" spans="1:7" x14ac:dyDescent="0.3">
      <c r="A5">
        <v>3</v>
      </c>
      <c r="B5" s="115" t="s">
        <v>687</v>
      </c>
      <c r="C5">
        <v>5.0199999999999996</v>
      </c>
      <c r="D5">
        <v>0.37</v>
      </c>
      <c r="E5">
        <v>0.18</v>
      </c>
      <c r="F5">
        <v>0</v>
      </c>
      <c r="G5" t="s">
        <v>513</v>
      </c>
    </row>
    <row r="6" spans="1:7" x14ac:dyDescent="0.3">
      <c r="A6">
        <v>4</v>
      </c>
      <c r="B6" s="115" t="s">
        <v>685</v>
      </c>
      <c r="C6">
        <v>5.0199999999999996</v>
      </c>
      <c r="D6">
        <v>0.37</v>
      </c>
      <c r="E6">
        <v>0.18</v>
      </c>
      <c r="F6">
        <v>0</v>
      </c>
      <c r="G6" t="s">
        <v>513</v>
      </c>
    </row>
    <row r="7" spans="1:7" x14ac:dyDescent="0.3">
      <c r="A7">
        <v>5</v>
      </c>
      <c r="B7" s="115" t="s">
        <v>688</v>
      </c>
      <c r="C7">
        <v>5.0199999999999996</v>
      </c>
      <c r="D7">
        <v>0.54</v>
      </c>
      <c r="E7">
        <v>0.18</v>
      </c>
      <c r="F7">
        <v>0.18</v>
      </c>
      <c r="G7" t="s">
        <v>513</v>
      </c>
    </row>
    <row r="12" spans="1:7" x14ac:dyDescent="0.3">
      <c r="A12" s="53" t="s">
        <v>589</v>
      </c>
      <c r="B12" s="53" t="s">
        <v>590</v>
      </c>
      <c r="C12" s="55" t="s">
        <v>591</v>
      </c>
      <c r="D12" s="53" t="s">
        <v>592</v>
      </c>
    </row>
    <row r="13" spans="1:7" x14ac:dyDescent="0.3">
      <c r="A13" t="s">
        <v>614</v>
      </c>
      <c r="B13" t="s">
        <v>593</v>
      </c>
      <c r="C13" t="s">
        <v>605</v>
      </c>
      <c r="D13">
        <v>1</v>
      </c>
    </row>
    <row r="14" spans="1:7" x14ac:dyDescent="0.3">
      <c r="B14" t="s">
        <v>594</v>
      </c>
      <c r="C14" t="s">
        <v>606</v>
      </c>
      <c r="D14">
        <v>1</v>
      </c>
    </row>
    <row r="15" spans="1:7" x14ac:dyDescent="0.3">
      <c r="B15" t="s">
        <v>595</v>
      </c>
      <c r="C15" t="s">
        <v>607</v>
      </c>
      <c r="D15">
        <v>1</v>
      </c>
    </row>
    <row r="16" spans="1:7" x14ac:dyDescent="0.3">
      <c r="B16" t="s">
        <v>596</v>
      </c>
      <c r="C16" t="s">
        <v>608</v>
      </c>
      <c r="D16">
        <v>1</v>
      </c>
    </row>
    <row r="17" spans="1:4" x14ac:dyDescent="0.3">
      <c r="B17" t="s">
        <v>597</v>
      </c>
      <c r="C17" t="s">
        <v>609</v>
      </c>
      <c r="D17">
        <v>1</v>
      </c>
    </row>
    <row r="18" spans="1:4" x14ac:dyDescent="0.3">
      <c r="B18" t="s">
        <v>598</v>
      </c>
      <c r="C18" t="s">
        <v>610</v>
      </c>
      <c r="D18">
        <v>2</v>
      </c>
    </row>
    <row r="19" spans="1:4" x14ac:dyDescent="0.3">
      <c r="B19" t="s">
        <v>599</v>
      </c>
      <c r="C19" t="s">
        <v>609</v>
      </c>
      <c r="D19">
        <v>1</v>
      </c>
    </row>
    <row r="20" spans="1:4" x14ac:dyDescent="0.3">
      <c r="B20" t="s">
        <v>600</v>
      </c>
      <c r="C20" t="s">
        <v>611</v>
      </c>
      <c r="D20">
        <v>1</v>
      </c>
    </row>
    <row r="21" spans="1:4" x14ac:dyDescent="0.3">
      <c r="B21" t="s">
        <v>601</v>
      </c>
      <c r="C21" t="s">
        <v>610</v>
      </c>
      <c r="D21">
        <v>1</v>
      </c>
    </row>
    <row r="22" spans="1:4" x14ac:dyDescent="0.3">
      <c r="B22" t="s">
        <v>602</v>
      </c>
      <c r="C22" t="s">
        <v>612</v>
      </c>
      <c r="D22">
        <v>1</v>
      </c>
    </row>
    <row r="23" spans="1:4" x14ac:dyDescent="0.3">
      <c r="B23" t="s">
        <v>603</v>
      </c>
      <c r="C23" t="s">
        <v>613</v>
      </c>
      <c r="D23">
        <v>1</v>
      </c>
    </row>
    <row r="24" spans="1:4" x14ac:dyDescent="0.3">
      <c r="B24" t="s">
        <v>604</v>
      </c>
      <c r="C24" t="s">
        <v>610</v>
      </c>
      <c r="D24">
        <v>5</v>
      </c>
    </row>
    <row r="25" spans="1:4" x14ac:dyDescent="0.3">
      <c r="A25" t="s">
        <v>615</v>
      </c>
      <c r="B25" t="s">
        <v>616</v>
      </c>
      <c r="C25" t="s">
        <v>622</v>
      </c>
      <c r="D25">
        <v>1</v>
      </c>
    </row>
    <row r="26" spans="1:4" x14ac:dyDescent="0.3">
      <c r="B26" t="s">
        <v>617</v>
      </c>
      <c r="C26" t="s">
        <v>623</v>
      </c>
      <c r="D26">
        <v>1</v>
      </c>
    </row>
    <row r="27" spans="1:4" x14ac:dyDescent="0.3">
      <c r="B27" t="s">
        <v>595</v>
      </c>
      <c r="C27" t="s">
        <v>623</v>
      </c>
      <c r="D27">
        <v>1</v>
      </c>
    </row>
    <row r="28" spans="1:4" x14ac:dyDescent="0.3">
      <c r="B28" t="s">
        <v>596</v>
      </c>
      <c r="C28" t="s">
        <v>623</v>
      </c>
      <c r="D28">
        <v>1</v>
      </c>
    </row>
    <row r="29" spans="1:4" x14ac:dyDescent="0.3">
      <c r="B29" t="s">
        <v>597</v>
      </c>
      <c r="C29" t="s">
        <v>623</v>
      </c>
      <c r="D29">
        <v>2</v>
      </c>
    </row>
    <row r="30" spans="1:4" x14ac:dyDescent="0.3">
      <c r="B30" t="s">
        <v>618</v>
      </c>
      <c r="C30" t="s">
        <v>624</v>
      </c>
      <c r="D30">
        <v>1</v>
      </c>
    </row>
    <row r="31" spans="1:4" x14ac:dyDescent="0.3">
      <c r="B31" t="s">
        <v>599</v>
      </c>
      <c r="C31" t="s">
        <v>625</v>
      </c>
      <c r="D31">
        <v>1</v>
      </c>
    </row>
    <row r="32" spans="1:4" x14ac:dyDescent="0.3">
      <c r="B32" t="s">
        <v>619</v>
      </c>
      <c r="C32" t="s">
        <v>623</v>
      </c>
      <c r="D32">
        <v>1</v>
      </c>
    </row>
    <row r="33" spans="1:5" x14ac:dyDescent="0.3">
      <c r="B33" t="s">
        <v>601</v>
      </c>
      <c r="C33" t="s">
        <v>626</v>
      </c>
      <c r="D33">
        <v>1</v>
      </c>
    </row>
    <row r="34" spans="1:5" x14ac:dyDescent="0.3">
      <c r="B34" t="s">
        <v>620</v>
      </c>
      <c r="C34" t="s">
        <v>627</v>
      </c>
      <c r="D34">
        <v>1</v>
      </c>
    </row>
    <row r="35" spans="1:5" x14ac:dyDescent="0.3">
      <c r="B35" t="s">
        <v>603</v>
      </c>
      <c r="C35" t="s">
        <v>628</v>
      </c>
      <c r="D35">
        <v>1</v>
      </c>
    </row>
    <row r="36" spans="1:5" x14ac:dyDescent="0.3">
      <c r="B36" t="s">
        <v>621</v>
      </c>
      <c r="C36" t="s">
        <v>629</v>
      </c>
      <c r="D36">
        <v>5</v>
      </c>
    </row>
    <row r="40" spans="1:5" x14ac:dyDescent="0.3">
      <c r="A40" s="150" t="s">
        <v>635</v>
      </c>
      <c r="B40" s="148" t="s">
        <v>630</v>
      </c>
      <c r="C40" s="149"/>
      <c r="D40" s="148" t="s">
        <v>631</v>
      </c>
      <c r="E40" s="149"/>
    </row>
    <row r="41" spans="1:5" x14ac:dyDescent="0.3">
      <c r="A41" s="151"/>
      <c r="B41" s="53" t="s">
        <v>633</v>
      </c>
      <c r="C41" s="53" t="s">
        <v>634</v>
      </c>
      <c r="D41" s="53" t="s">
        <v>632</v>
      </c>
      <c r="E41" s="53" t="s">
        <v>634</v>
      </c>
    </row>
    <row r="42" spans="1:5" x14ac:dyDescent="0.3">
      <c r="A42">
        <v>47</v>
      </c>
      <c r="B42">
        <v>484</v>
      </c>
      <c r="C42">
        <v>236</v>
      </c>
      <c r="D42" s="100">
        <f>B42/A42</f>
        <v>10.297872340425531</v>
      </c>
      <c r="E42" s="100">
        <f>C42/A42</f>
        <v>5.0212765957446805</v>
      </c>
    </row>
    <row r="43" spans="1:5" x14ac:dyDescent="0.3">
      <c r="A43">
        <v>84</v>
      </c>
      <c r="B43">
        <v>847</v>
      </c>
      <c r="C43">
        <v>479</v>
      </c>
      <c r="D43" s="100">
        <f t="shared" ref="D43:D45" si="0">B43/A43</f>
        <v>10.083333333333334</v>
      </c>
      <c r="E43" s="100">
        <f t="shared" ref="E43:E45" si="1">C43/A43</f>
        <v>5.7023809523809526</v>
      </c>
    </row>
    <row r="44" spans="1:5" x14ac:dyDescent="0.3">
      <c r="A44">
        <v>125</v>
      </c>
      <c r="B44">
        <v>998</v>
      </c>
      <c r="C44">
        <v>511</v>
      </c>
      <c r="D44" s="100">
        <f t="shared" si="0"/>
        <v>7.984</v>
      </c>
      <c r="E44" s="100">
        <f t="shared" si="1"/>
        <v>4.0880000000000001</v>
      </c>
    </row>
    <row r="45" spans="1:5" x14ac:dyDescent="0.3">
      <c r="A45">
        <v>170</v>
      </c>
      <c r="B45">
        <v>1879</v>
      </c>
      <c r="C45">
        <v>785</v>
      </c>
      <c r="D45" s="100">
        <f t="shared" si="0"/>
        <v>11.052941176470588</v>
      </c>
      <c r="E45" s="100">
        <f t="shared" si="1"/>
        <v>4.617647058823529</v>
      </c>
    </row>
  </sheetData>
  <mergeCells count="3">
    <mergeCell ref="B40:C40"/>
    <mergeCell ref="D40:E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zoomScale="70" zoomScaleNormal="70" workbookViewId="0">
      <selection activeCell="E32" sqref="E32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52" t="s">
        <v>178</v>
      </c>
    </row>
    <row r="2" spans="1:17" ht="32.25" customHeight="1" x14ac:dyDescent="0.3">
      <c r="A2" s="53" t="s">
        <v>160</v>
      </c>
      <c r="B2" s="53" t="s">
        <v>474</v>
      </c>
      <c r="C2" s="55" t="s">
        <v>480</v>
      </c>
      <c r="D2" s="55" t="s">
        <v>481</v>
      </c>
      <c r="E2" s="55" t="s">
        <v>482</v>
      </c>
      <c r="F2" s="55" t="s">
        <v>483</v>
      </c>
      <c r="G2" s="55" t="s">
        <v>488</v>
      </c>
      <c r="H2" s="55" t="s">
        <v>487</v>
      </c>
      <c r="I2" s="55" t="s">
        <v>485</v>
      </c>
      <c r="J2" s="55" t="s">
        <v>486</v>
      </c>
      <c r="K2" s="55" t="s">
        <v>484</v>
      </c>
      <c r="L2" s="55" t="s">
        <v>475</v>
      </c>
      <c r="M2" s="55" t="s">
        <v>477</v>
      </c>
      <c r="N2" s="55" t="s">
        <v>476</v>
      </c>
      <c r="O2" s="55" t="s">
        <v>478</v>
      </c>
      <c r="P2" s="55" t="s">
        <v>479</v>
      </c>
      <c r="Q2" s="55" t="s">
        <v>504</v>
      </c>
    </row>
    <row r="3" spans="1:17" x14ac:dyDescent="0.3">
      <c r="A3">
        <v>1</v>
      </c>
      <c r="B3" t="s">
        <v>489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56">
        <v>1</v>
      </c>
      <c r="N3" s="56">
        <v>0</v>
      </c>
      <c r="O3">
        <v>0</v>
      </c>
      <c r="P3">
        <v>0</v>
      </c>
      <c r="Q3" t="s">
        <v>505</v>
      </c>
    </row>
    <row r="4" spans="1:17" x14ac:dyDescent="0.3">
      <c r="A4">
        <v>2</v>
      </c>
      <c r="B4" t="s">
        <v>490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56">
        <v>1</v>
      </c>
      <c r="N4" s="56">
        <v>0</v>
      </c>
      <c r="O4">
        <v>0</v>
      </c>
      <c r="P4">
        <v>0</v>
      </c>
      <c r="Q4" t="s">
        <v>505</v>
      </c>
    </row>
    <row r="5" spans="1:17" x14ac:dyDescent="0.3">
      <c r="A5">
        <v>3</v>
      </c>
      <c r="B5" t="s">
        <v>491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56">
        <v>1</v>
      </c>
      <c r="N5" s="56">
        <v>0</v>
      </c>
      <c r="O5">
        <v>0</v>
      </c>
      <c r="P5">
        <v>0</v>
      </c>
      <c r="Q5" t="s">
        <v>505</v>
      </c>
    </row>
    <row r="6" spans="1:17" x14ac:dyDescent="0.3">
      <c r="A6">
        <v>4</v>
      </c>
      <c r="B6" t="s">
        <v>498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56">
        <v>1</v>
      </c>
      <c r="N6" s="56">
        <v>0</v>
      </c>
      <c r="O6">
        <v>0</v>
      </c>
      <c r="P6">
        <v>0</v>
      </c>
      <c r="Q6" t="s">
        <v>505</v>
      </c>
    </row>
    <row r="7" spans="1:17" x14ac:dyDescent="0.3">
      <c r="A7">
        <v>5</v>
      </c>
      <c r="B7" t="s">
        <v>499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56">
        <v>1</v>
      </c>
      <c r="N7" s="56">
        <v>0</v>
      </c>
      <c r="O7">
        <v>0</v>
      </c>
      <c r="P7">
        <v>0</v>
      </c>
      <c r="Q7" t="s">
        <v>505</v>
      </c>
    </row>
    <row r="8" spans="1:17" x14ac:dyDescent="0.3">
      <c r="A8">
        <v>6</v>
      </c>
      <c r="B8" t="s">
        <v>500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56">
        <v>1</v>
      </c>
      <c r="N8" s="56">
        <v>0</v>
      </c>
      <c r="O8">
        <v>0</v>
      </c>
      <c r="P8">
        <v>0</v>
      </c>
      <c r="Q8" t="s">
        <v>505</v>
      </c>
    </row>
    <row r="9" spans="1:17" x14ac:dyDescent="0.3">
      <c r="A9">
        <v>7</v>
      </c>
      <c r="B9" t="s">
        <v>501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56">
        <v>1</v>
      </c>
      <c r="N9" s="56">
        <v>0</v>
      </c>
      <c r="O9">
        <v>0</v>
      </c>
      <c r="P9">
        <v>0</v>
      </c>
      <c r="Q9" t="s">
        <v>505</v>
      </c>
    </row>
    <row r="10" spans="1:17" x14ac:dyDescent="0.3">
      <c r="A10">
        <v>8</v>
      </c>
      <c r="B10" t="s">
        <v>502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56">
        <v>1</v>
      </c>
      <c r="N10" s="56">
        <v>0</v>
      </c>
      <c r="O10">
        <v>0</v>
      </c>
      <c r="P10">
        <v>0</v>
      </c>
      <c r="Q10" t="s">
        <v>505</v>
      </c>
    </row>
    <row r="11" spans="1:17" x14ac:dyDescent="0.3">
      <c r="A11">
        <v>9</v>
      </c>
      <c r="B11" t="s">
        <v>503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56">
        <v>1</v>
      </c>
      <c r="N11" s="56">
        <v>0</v>
      </c>
      <c r="O11">
        <v>0</v>
      </c>
      <c r="P11">
        <v>0</v>
      </c>
      <c r="Q11" t="s">
        <v>505</v>
      </c>
    </row>
    <row r="12" spans="1:17" x14ac:dyDescent="0.3">
      <c r="A12">
        <v>10</v>
      </c>
      <c r="B12" t="s">
        <v>492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56">
        <v>1</v>
      </c>
      <c r="N12" s="56">
        <v>0</v>
      </c>
      <c r="O12">
        <v>0</v>
      </c>
      <c r="P12">
        <v>0</v>
      </c>
      <c r="Q12" t="s">
        <v>505</v>
      </c>
    </row>
    <row r="13" spans="1:17" x14ac:dyDescent="0.3">
      <c r="A13">
        <v>11</v>
      </c>
      <c r="B13" t="s">
        <v>493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56">
        <v>1</v>
      </c>
      <c r="N13" s="56">
        <v>0</v>
      </c>
      <c r="O13">
        <v>0</v>
      </c>
      <c r="P13">
        <v>0</v>
      </c>
      <c r="Q13" t="s">
        <v>505</v>
      </c>
    </row>
    <row r="14" spans="1:17" x14ac:dyDescent="0.3">
      <c r="A14">
        <v>12</v>
      </c>
      <c r="B14" t="s">
        <v>494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56">
        <v>1</v>
      </c>
      <c r="N14" s="56">
        <v>0</v>
      </c>
      <c r="O14">
        <v>0</v>
      </c>
      <c r="P14">
        <v>0</v>
      </c>
      <c r="Q14" t="s">
        <v>505</v>
      </c>
    </row>
    <row r="15" spans="1:17" x14ac:dyDescent="0.3">
      <c r="A15">
        <v>13</v>
      </c>
      <c r="B15" t="s">
        <v>495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56">
        <v>1</v>
      </c>
      <c r="N15" s="56">
        <v>0</v>
      </c>
      <c r="O15">
        <v>0</v>
      </c>
      <c r="P15">
        <v>0</v>
      </c>
      <c r="Q15" t="s">
        <v>505</v>
      </c>
    </row>
    <row r="16" spans="1:17" x14ac:dyDescent="0.3">
      <c r="A16">
        <v>14</v>
      </c>
      <c r="B16" t="s">
        <v>496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56">
        <v>1</v>
      </c>
      <c r="N16" s="56">
        <v>0</v>
      </c>
      <c r="O16">
        <v>0</v>
      </c>
      <c r="P16">
        <v>0</v>
      </c>
      <c r="Q16" t="s">
        <v>505</v>
      </c>
    </row>
    <row r="17" spans="1:17" x14ac:dyDescent="0.3">
      <c r="A17">
        <v>15</v>
      </c>
      <c r="B17" t="s">
        <v>497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56">
        <v>1</v>
      </c>
      <c r="N17" s="56">
        <v>0</v>
      </c>
      <c r="O17">
        <v>0</v>
      </c>
      <c r="P17">
        <v>0</v>
      </c>
      <c r="Q17" t="s">
        <v>505</v>
      </c>
    </row>
    <row r="18" spans="1:17" x14ac:dyDescent="0.3">
      <c r="M18" s="56"/>
      <c r="N18" s="56"/>
    </row>
    <row r="19" spans="1:17" x14ac:dyDescent="0.3">
      <c r="M19" s="56"/>
      <c r="N19" s="56"/>
    </row>
    <row r="20" spans="1:17" x14ac:dyDescent="0.3">
      <c r="M20" s="56"/>
      <c r="N20" s="56"/>
    </row>
    <row r="21" spans="1:17" x14ac:dyDescent="0.3">
      <c r="M21" s="56"/>
      <c r="N21" s="56"/>
    </row>
    <row r="22" spans="1:17" x14ac:dyDescent="0.3">
      <c r="M22" s="56"/>
      <c r="N22" s="56"/>
    </row>
    <row r="23" spans="1:17" x14ac:dyDescent="0.3">
      <c r="M23" s="56"/>
      <c r="N23" s="56"/>
    </row>
    <row r="24" spans="1:17" x14ac:dyDescent="0.3">
      <c r="M24" s="56"/>
      <c r="N24" s="56"/>
    </row>
    <row r="25" spans="1:17" x14ac:dyDescent="0.3">
      <c r="M25" s="56"/>
      <c r="N25" s="56"/>
    </row>
    <row r="26" spans="1:17" x14ac:dyDescent="0.3">
      <c r="M26" s="56"/>
      <c r="N26" s="56"/>
    </row>
    <row r="27" spans="1:17" x14ac:dyDescent="0.3">
      <c r="M27" s="56"/>
      <c r="N27" s="56"/>
    </row>
    <row r="28" spans="1:17" x14ac:dyDescent="0.3">
      <c r="M28" s="56"/>
      <c r="N28" s="56"/>
    </row>
    <row r="29" spans="1:17" x14ac:dyDescent="0.3">
      <c r="M29" s="56"/>
      <c r="N29" s="56"/>
    </row>
    <row r="30" spans="1:17" x14ac:dyDescent="0.3">
      <c r="M30" s="56"/>
      <c r="N30" s="56"/>
    </row>
    <row r="31" spans="1:17" x14ac:dyDescent="0.3">
      <c r="M31" s="56"/>
      <c r="N31" s="56"/>
    </row>
    <row r="32" spans="1:17" x14ac:dyDescent="0.3">
      <c r="M32" s="56"/>
      <c r="N32" s="5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52" t="s">
        <v>177</v>
      </c>
    </row>
    <row r="2" spans="1:18" ht="32.25" customHeight="1" x14ac:dyDescent="0.3">
      <c r="A2" s="53" t="s">
        <v>160</v>
      </c>
      <c r="B2" s="53" t="s">
        <v>518</v>
      </c>
      <c r="C2" s="55" t="s">
        <v>519</v>
      </c>
      <c r="D2" s="53" t="s">
        <v>520</v>
      </c>
      <c r="E2" s="53" t="s">
        <v>521</v>
      </c>
      <c r="F2" s="53" t="s">
        <v>522</v>
      </c>
      <c r="G2" s="55" t="s">
        <v>523</v>
      </c>
      <c r="H2" s="55" t="s">
        <v>524</v>
      </c>
      <c r="I2" s="55" t="s">
        <v>528</v>
      </c>
      <c r="J2" s="55" t="s">
        <v>529</v>
      </c>
      <c r="K2" s="55" t="s">
        <v>530</v>
      </c>
      <c r="L2" s="55" t="s">
        <v>531</v>
      </c>
      <c r="M2" s="55" t="s">
        <v>525</v>
      </c>
      <c r="N2" s="55" t="s">
        <v>526</v>
      </c>
      <c r="O2" s="55" t="s">
        <v>532</v>
      </c>
      <c r="P2" s="55" t="s">
        <v>527</v>
      </c>
      <c r="Q2" s="55" t="s">
        <v>533</v>
      </c>
      <c r="R2" s="55" t="s">
        <v>534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18</vt:i4>
      </vt:variant>
    </vt:vector>
  </HeadingPairs>
  <TitlesOfParts>
    <vt:vector size="31" baseType="lpstr">
      <vt:lpstr>INFO_DNA</vt:lpstr>
      <vt:lpstr>Calibration_Model</vt:lpstr>
      <vt:lpstr>Main Simulator</vt:lpstr>
      <vt:lpstr>Result</vt:lpstr>
      <vt:lpstr>Calibration_Engine</vt:lpstr>
      <vt:lpstr>Replacement_Module</vt:lpstr>
      <vt:lpstr>Variables</vt:lpstr>
      <vt:lpstr>Insulation_Spec.</vt:lpstr>
      <vt:lpstr>Window_Spec.</vt:lpstr>
      <vt:lpstr>Glazing&amp;Gas_Spec.</vt:lpstr>
      <vt:lpstr>Lighthing_Spec.</vt:lpstr>
      <vt:lpstr>Shading_Spec.</vt:lpstr>
      <vt:lpstr>Roof Vegetation_Spec.</vt:lpstr>
      <vt:lpstr>ConditionSet</vt:lpstr>
      <vt:lpstr>ElecConsumption</vt:lpstr>
      <vt:lpstr>GasConsumption</vt:lpstr>
      <vt:lpstr>InputSet</vt:lpstr>
      <vt:lpstr>InsulationTn</vt:lpstr>
      <vt:lpstr>InsulationType</vt:lpstr>
      <vt:lpstr>LightingSetupType</vt:lpstr>
      <vt:lpstr>Repla_Calibration</vt:lpstr>
      <vt:lpstr>Repla_colCount</vt:lpstr>
      <vt:lpstr>Repla_Insulation</vt:lpstr>
      <vt:lpstr>Repla_Lighting</vt:lpstr>
      <vt:lpstr>Repla_rowCount</vt:lpstr>
      <vt:lpstr>Repla_Shading</vt:lpstr>
      <vt:lpstr>Repla_Window</vt:lpstr>
      <vt:lpstr>Result_Elec</vt:lpstr>
      <vt:lpstr>Result_Gas</vt:lpstr>
      <vt:lpstr>Result_No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2016-12-20T02:49:57Z</dcterms:modified>
</cp:coreProperties>
</file>