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118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<sst xmlns="http://schemas.openxmlformats.org/spreadsheetml/2006/main" count="132" uniqueCount="59">
  <si>
    <t>工作计划表-甘特图（进度管理）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</si>
  <si>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</si>
  <si>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</si>
  <si>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</si>
  <si>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</si>
  <si>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</si>
  <si>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</si>
  <si>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</si>
  <si>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</si>
  <si>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</si>
  <si>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完成率</t>
  </si>
  <si>
    <t>未完成率</t>
  </si>
  <si>
    <t>今日开始工作</t>
  </si>
  <si>
    <t>截止工作</t>
  </si>
  <si>
    <t>开始日期</t>
  </si>
  <si>
    <t>结束日期</t>
  </si>
  <si>
    <t>紧急重要</t>
  </si>
  <si>
    <t>重要</t>
  </si>
  <si>
    <t>一般</t>
  </si>
  <si>
    <t>日常</t>
  </si>
  <si>
    <t>已完成</t>
  </si>
  <si>
    <t>进行中</t>
  </si>
  <si>
    <t>未开始</t>
  </si>
  <si>
    <t>已取消</t>
  </si>
  <si>
    <t>序号</t>
  </si>
  <si>
    <t>工作内容及描述</t>
  </si>
  <si>
    <t>重要程度</t>
  </si>
  <si>
    <t>负责人</t>
  </si>
  <si>
    <t>工作状态</t>
  </si>
  <si>
    <t>软件需求分析与调研</t>
  </si>
  <si>
    <t>李强</t>
  </si>
  <si>
    <t>一、软件UI编写</t>
  </si>
  <si>
    <r>
      <rPr>
        <sz val="10"/>
        <color theme="1"/>
        <rFont val="微软雅黑"/>
        <charset val="134"/>
      </rPr>
      <t>李强、胡建国(</t>
    </r>
    <r>
      <rPr>
        <sz val="10"/>
        <color rgb="FFFF0000"/>
        <rFont val="微软雅黑"/>
        <charset val="134"/>
      </rPr>
      <t>6-1入职</t>
    </r>
    <r>
      <rPr>
        <sz val="10"/>
        <color theme="1"/>
        <rFont val="微软雅黑"/>
        <charset val="134"/>
      </rPr>
      <t>)、程鹏(</t>
    </r>
    <r>
      <rPr>
        <sz val="10"/>
        <color rgb="FFFF0000"/>
        <rFont val="微软雅黑"/>
        <charset val="134"/>
      </rPr>
      <t>7-4</t>
    </r>
    <r>
      <rPr>
        <sz val="10"/>
        <color theme="1"/>
        <rFont val="微软雅黑"/>
        <charset val="134"/>
      </rPr>
      <t>入职)、叶诚</t>
    </r>
  </si>
  <si>
    <t>二、试验后台的逻辑编写与测试</t>
  </si>
  <si>
    <t>李强、胡建国、程鹏</t>
  </si>
  <si>
    <t xml:space="preserve">    1、试验设置模块编写</t>
  </si>
  <si>
    <t xml:space="preserve">    2、计算结果与显示模块编写</t>
  </si>
  <si>
    <t xml:space="preserve">    3、数据分析编写</t>
  </si>
  <si>
    <t>三、方法模块编写</t>
  </si>
  <si>
    <t xml:space="preserve">    1、方法描述</t>
  </si>
  <si>
    <t xml:space="preserve">    2、试样描述</t>
  </si>
  <si>
    <t xml:space="preserve">    3、试算公式</t>
  </si>
  <si>
    <t>四、报表</t>
  </si>
  <si>
    <t xml:space="preserve">    1、模版</t>
  </si>
  <si>
    <t xml:space="preserve">    2、结果导出</t>
  </si>
  <si>
    <t xml:space="preserve">    3、分析</t>
  </si>
  <si>
    <t xml:space="preserve">    4、历史查询</t>
  </si>
  <si>
    <t>五、系统管理</t>
  </si>
  <si>
    <t xml:space="preserve">    1、权限管理</t>
  </si>
  <si>
    <t xml:space="preserve">    2、接口管理</t>
  </si>
  <si>
    <t xml:space="preserve">    3、语言设置</t>
  </si>
  <si>
    <t xml:space="preserve">  </t>
  </si>
  <si>
    <t xml:space="preserve">    4、安全防护</t>
  </si>
  <si>
    <t>六、硬件管理</t>
  </si>
  <si>
    <t>1、编辑附件</t>
  </si>
  <si>
    <t>2、异常告警</t>
  </si>
  <si>
    <t>七、整体测试(内部)</t>
  </si>
  <si>
    <t>八、处部测试</t>
  </si>
  <si>
    <t>待定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</si>
</sst>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"/>
    <numFmt numFmtId="177" formatCode="[$-804]aaa;@"/>
    <numFmt numFmtId="178" formatCode="m/d;@"/>
  </numFmts>
  <fonts count="40">
    <font>
      <sz val="11"/>
      <color theme="1"/>
      <name val="宋体"/>
      <charset val="134"/>
      <scheme val="minor"/>
    </font>
    <font>
      <sz val="12"/>
      <color theme="1" tint="0.15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2"/>
      <color theme="0"/>
      <name val="微软雅黑"/>
      <charset val="134"/>
    </font>
    <font>
      <sz val="11"/>
      <color theme="1"/>
      <name val="微软雅黑"/>
      <charset val="134"/>
    </font>
    <font>
      <b/>
      <sz val="24"/>
      <color theme="1"/>
      <name val="微软雅黑"/>
      <charset val="134"/>
    </font>
    <font>
      <b/>
      <sz val="16"/>
      <color theme="1" tint="0.15"/>
      <name val="Arial Black"/>
      <charset val="134"/>
    </font>
    <font>
      <b/>
      <sz val="12"/>
      <color theme="1" tint="0.15"/>
      <name val="微软雅黑"/>
      <charset val="134"/>
    </font>
    <font>
      <b/>
      <sz val="12"/>
      <color theme="0"/>
      <name val="微软雅黑"/>
      <charset val="134"/>
    </font>
    <font>
      <b/>
      <sz val="12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8"/>
      <color theme="1"/>
      <name val="Arial Black"/>
      <charset val="134"/>
    </font>
    <font>
      <b/>
      <sz val="12"/>
      <color rgb="FFC00000"/>
      <name val="微软雅黑"/>
      <charset val="134"/>
    </font>
    <font>
      <b/>
      <sz val="12"/>
      <color rgb="FF00B050"/>
      <name val="微软雅黑"/>
      <charset val="134"/>
    </font>
    <font>
      <sz val="22"/>
      <color theme="1"/>
      <name val="Arial Black"/>
      <charset val="134"/>
    </font>
    <font>
      <sz val="22"/>
      <color theme="1" tint="0.15"/>
      <name val="Arial Black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591B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E5CCC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theme="0" tint="-0.0499893185216834"/>
      </left>
      <right style="thin">
        <color theme="0"/>
      </right>
      <top style="thin">
        <color theme="0" tint="-0.0499893185216834"/>
      </top>
      <bottom/>
      <diagonal/>
    </border>
    <border>
      <left style="thin">
        <color theme="0"/>
      </left>
      <right style="thin">
        <color theme="0"/>
      </right>
      <top style="thin">
        <color theme="0" tint="-0.0499893185216834"/>
      </top>
      <bottom/>
      <diagonal/>
    </border>
    <border>
      <left style="thin">
        <color theme="0"/>
      </left>
      <right style="thin">
        <color theme="0" tint="-0.0499893185216834"/>
      </right>
      <top style="thin">
        <color theme="0" tint="-0.049989318521683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25"/>
      </left>
      <right/>
      <top/>
      <bottom/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/>
      <right/>
      <top/>
      <bottom style="thin">
        <color theme="0" tint="-0.25"/>
      </bottom>
      <diagonal/>
    </border>
    <border>
      <left style="thin">
        <color theme="0" tint="-0.25"/>
      </left>
      <right/>
      <top style="thin">
        <color theme="0" tint="-0.25"/>
      </top>
      <bottom/>
      <diagonal/>
    </border>
    <border>
      <left/>
      <right/>
      <top style="thin">
        <color theme="0" tint="-0.25"/>
      </top>
      <bottom/>
      <diagonal/>
    </border>
    <border>
      <left/>
      <right style="thin">
        <color theme="0" tint="-0.25"/>
      </right>
      <top/>
      <bottom/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2" fillId="15" borderId="21" applyNumberFormat="0" applyAlignment="0" applyProtection="0">
      <alignment vertical="center"/>
    </xf>
    <xf numFmtId="0" fontId="33" fillId="15" borderId="17" applyNumberFormat="0" applyAlignment="0" applyProtection="0">
      <alignment vertical="center"/>
    </xf>
    <xf numFmtId="0" fontId="34" fillId="16" borderId="22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176" fontId="3" fillId="4" borderId="4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/>
    </xf>
    <xf numFmtId="14" fontId="2" fillId="0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center"/>
    </xf>
    <xf numFmtId="14" fontId="2" fillId="0" borderId="7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8" fillId="0" borderId="8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14" fontId="8" fillId="0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4" fontId="1" fillId="0" borderId="0" xfId="0" applyNumberFormat="1" applyFont="1" applyFill="1" applyBorder="1" applyAlignment="1">
      <alignment horizontal="center" vertical="center"/>
    </xf>
    <xf numFmtId="177" fontId="9" fillId="3" borderId="4" xfId="0" applyNumberFormat="1" applyFont="1" applyFill="1" applyBorder="1" applyAlignment="1">
      <alignment horizontal="center" vertical="center"/>
    </xf>
    <xf numFmtId="176" fontId="9" fillId="3" borderId="5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76" fontId="9" fillId="0" borderId="9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left" vertical="center"/>
    </xf>
    <xf numFmtId="0" fontId="16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left" vertical="center" wrapText="1"/>
    </xf>
    <xf numFmtId="0" fontId="17" fillId="0" borderId="7" xfId="0" applyFont="1" applyFill="1" applyBorder="1" applyAlignment="1">
      <alignment horizontal="center" vertical="center"/>
    </xf>
    <xf numFmtId="176" fontId="9" fillId="0" borderId="12" xfId="0" applyNumberFormat="1" applyFont="1" applyFill="1" applyBorder="1" applyAlignment="1">
      <alignment horizontal="center" vertical="center"/>
    </xf>
    <xf numFmtId="176" fontId="9" fillId="0" borderId="13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6" fontId="9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76" fontId="9" fillId="0" borderId="16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176" fontId="9" fillId="5" borderId="12" xfId="0" applyNumberFormat="1" applyFont="1" applyFill="1" applyBorder="1" applyAlignment="1">
      <alignment horizontal="center" vertical="center"/>
    </xf>
    <xf numFmtId="176" fontId="9" fillId="5" borderId="1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gradientFill degree="90">
          <stop position="0">
            <color rgb="FFF0E1DB"/>
          </stop>
          <stop position="1">
            <color rgb="FFE5CCC3"/>
          </stop>
        </gradientFill>
      </fill>
      <border>
        <left/>
        <right/>
        <top style="thin">
          <color rgb="FFD9B6A7"/>
        </top>
        <bottom style="thin">
          <color rgb="FFD9B6A7"/>
        </bottom>
      </border>
    </dxf>
    <dxf>
      <fill>
        <gradientFill degree="90">
          <stop position="0">
            <color rgb="FF93B985"/>
          </stop>
          <stop position="1">
            <color rgb="FF77A57D"/>
          </stop>
        </gradientFill>
      </fill>
      <border>
        <left/>
        <right/>
        <top/>
        <bottom/>
      </border>
    </dxf>
    <dxf>
      <fill>
        <gradientFill degree="90">
          <stop position="0">
            <color rgb="FFB3CEA9"/>
          </stop>
          <stop position="1">
            <color rgb="FFC9DCC1"/>
          </stop>
        </gradientFill>
      </fill>
      <border>
        <left/>
        <right/>
        <top/>
        <bottom/>
      </border>
    </dxf>
    <dxf>
      <font>
        <color theme="0" tint="-0.05"/>
      </font>
    </dxf>
  </dxfs>
  <tableStyles count="0" defaultTableStyle="TableStyleMedium2" defaultPivotStyle="PivotStyleLight16"/>
  <colors>
    <mruColors>
      <color rgb="00E8D3CA"/>
      <color rgb="00ECDAD3"/>
      <color rgb="00F0E1DB"/>
      <color rgb="00A2ACC4"/>
      <color rgb="00C3CAD9"/>
      <color rgb="00E2E6ED"/>
      <color rgb="008591B2"/>
      <color rgb="00D9B6A7"/>
      <color rgb="001D41D5"/>
      <color rgb="00E5CCC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9B6A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Sheet1!$AV$7:$AV$10</c:f>
              <c:strCache>
                <c:ptCount val="4"/>
                <c:pt idx="0">
                  <c:v>紧急重要</c:v>
                </c:pt>
                <c:pt idx="1">
                  <c:v>重要</c:v>
                </c:pt>
                <c:pt idx="2">
                  <c:v>一般</c:v>
                </c:pt>
                <c:pt idx="3">
                  <c:v>日常</c:v>
                </c:pt>
              </c:strCache>
            </c:strRef>
          </c:cat>
          <c:val>
            <c:numRef>
              <c:f>Sheet1!$AW$7:$AW$10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173908026"/>
        <c:axId val="578713254"/>
      </c:barChart>
      <c:catAx>
        <c:axId val="1739080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78713254"/>
        <c:crosses val="autoZero"/>
        <c:auto val="1"/>
        <c:lblAlgn val="ctr"/>
        <c:lblOffset val="100"/>
        <c:noMultiLvlLbl val="0"/>
      </c:catAx>
      <c:valAx>
        <c:axId val="57871325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739080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A2ACC4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8591B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E2E6ED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C3CAD9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Sheet1!$AV$11:$AV$14</c:f>
              <c:strCache>
                <c:ptCount val="4"/>
                <c:pt idx="0">
                  <c:v>已完成</c:v>
                </c:pt>
                <c:pt idx="1">
                  <c:v>进行中</c:v>
                </c:pt>
                <c:pt idx="2">
                  <c:v>未开始</c:v>
                </c:pt>
                <c:pt idx="3">
                  <c:v>已取消</c:v>
                </c:pt>
              </c:strCache>
            </c:strRef>
          </c:cat>
          <c:val>
            <c:numRef>
              <c:f>Sheet1!$AW$11:$AW$14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080610021787"/>
          <c:y val="0.0350145894122551"/>
          <c:w val="0.480174291938998"/>
          <c:h val="0.918716131721551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Arial Black" panose="020B0A04020102020204" charset="0"/>
          <a:ea typeface="Arial Black" panose="020B0A04020102020204" charset="0"/>
          <a:cs typeface="Arial Black" panose="020B0A04020102020204" charset="0"/>
          <a:sym typeface="Arial Black" panose="020B0A040201020202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90197347137"/>
          <c:y val="0.026001705029838"/>
          <c:w val="0.729537366548043"/>
          <c:h val="0.961210571184996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8265149116197"/>
                  <c:y val="0.26214833759590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Sheet1!$I$7:$I$8</c:f>
              <c:strCache>
                <c:ptCount val="2"/>
                <c:pt idx="0">
                  <c:v>完成率</c:v>
                </c:pt>
                <c:pt idx="1">
                  <c:v>未完成率</c:v>
                </c:pt>
              </c:strCache>
            </c:strRef>
          </c:cat>
          <c:val>
            <c:numRef>
              <c:f>Sheet1!$J$7:$J$8</c:f>
              <c:numCache>
                <c:formatCode>General</c:formatCode>
                <c:ptCount val="2"/>
                <c:pt idx="0">
                  <c:v>0.166666666666667</c:v>
                </c:pt>
                <c:pt idx="1">
                  <c:v>0.833333333333333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93980</xdr:colOff>
      <xdr:row>3</xdr:row>
      <xdr:rowOff>245110</xdr:rowOff>
    </xdr:from>
    <xdr:to>
      <xdr:col>31</xdr:col>
      <xdr:colOff>81280</xdr:colOff>
      <xdr:row>9</xdr:row>
      <xdr:rowOff>206375</xdr:rowOff>
    </xdr:to>
    <xdr:graphicFrame>
      <xdr:nvGraphicFramePr>
        <xdr:cNvPr id="6" name="图表 5"/>
        <xdr:cNvGraphicFramePr/>
      </xdr:nvGraphicFramePr>
      <xdr:xfrm>
        <a:off x="10638155" y="1019810"/>
        <a:ext cx="3578225" cy="1828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-205740</xdr:colOff>
      <xdr:row>3</xdr:row>
      <xdr:rowOff>167640</xdr:rowOff>
    </xdr:from>
    <xdr:to>
      <xdr:col>43</xdr:col>
      <xdr:colOff>156845</xdr:colOff>
      <xdr:row>9</xdr:row>
      <xdr:rowOff>206375</xdr:rowOff>
    </xdr:to>
    <xdr:graphicFrame>
      <xdr:nvGraphicFramePr>
        <xdr:cNvPr id="7" name="图表 6"/>
        <xdr:cNvGraphicFramePr/>
      </xdr:nvGraphicFramePr>
      <xdr:xfrm>
        <a:off x="14205585" y="942340"/>
        <a:ext cx="3401060" cy="1905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850900</xdr:colOff>
      <xdr:row>3</xdr:row>
      <xdr:rowOff>282575</xdr:rowOff>
    </xdr:from>
    <xdr:to>
      <xdr:col>18</xdr:col>
      <xdr:colOff>165100</xdr:colOff>
      <xdr:row>8</xdr:row>
      <xdr:rowOff>291465</xdr:rowOff>
    </xdr:to>
    <xdr:graphicFrame>
      <xdr:nvGraphicFramePr>
        <xdr:cNvPr id="10" name="图表 9"/>
        <xdr:cNvGraphicFramePr/>
      </xdr:nvGraphicFramePr>
      <xdr:xfrm>
        <a:off x="6604000" y="1057275"/>
        <a:ext cx="4105275" cy="1545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307340</xdr:colOff>
      <xdr:row>3</xdr:row>
      <xdr:rowOff>56515</xdr:rowOff>
    </xdr:from>
    <xdr:to>
      <xdr:col>13</xdr:col>
      <xdr:colOff>50800</xdr:colOff>
      <xdr:row>8</xdr:row>
      <xdr:rowOff>31750</xdr:rowOff>
    </xdr:to>
    <xdr:graphicFrame>
      <xdr:nvGraphicFramePr>
        <xdr:cNvPr id="2" name="图表 1"/>
        <xdr:cNvGraphicFramePr/>
      </xdr:nvGraphicFramePr>
      <xdr:xfrm>
        <a:off x="6060440" y="831215"/>
        <a:ext cx="3153410" cy="151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U90"/>
  <sheetViews>
    <sheetView showGridLines="0" tabSelected="1" topLeftCell="A47" workbookViewId="0">
      <selection activeCell="L70" sqref="L70:L72"/>
    </sheetView>
  </sheetViews>
  <sheetFormatPr defaultColWidth="9.90833333333333" defaultRowHeight="17.25"/>
  <cols>
    <col min="1" max="1" width="1.75" style="4" customWidth="1"/>
    <col min="2" max="4" width="7.5" style="4" customWidth="1"/>
    <col min="5" max="5" width="8.5" style="4" customWidth="1"/>
    <col min="6" max="8" width="7.5" style="4" customWidth="1"/>
    <col min="9" max="9" width="7.5" style="2" customWidth="1"/>
    <col min="10" max="10" width="12.75" style="2" customWidth="1"/>
    <col min="11" max="11" width="29.25" style="5" customWidth="1"/>
    <col min="12" max="12" width="11.875" style="5" customWidth="1"/>
    <col min="13" max="19" width="3.625" style="2" customWidth="1"/>
    <col min="20" max="46" width="3.625" style="5" customWidth="1"/>
    <col min="47" max="47" width="9.90833333333333" style="2"/>
    <col min="48" max="49" width="9.90833333333333" style="6"/>
    <col min="50" max="16367" width="9.90833333333333" style="2"/>
    <col min="16368" max="16384" width="9.90833333333333" style="7"/>
  </cols>
  <sheetData>
    <row r="1" ht="13" customHeight="1" spans="1:8">
      <c r="A1" s="8"/>
      <c r="B1" s="8"/>
      <c r="C1" s="8"/>
      <c r="D1" s="8"/>
      <c r="E1" s="2"/>
      <c r="F1" s="2"/>
      <c r="G1" s="2"/>
      <c r="H1" s="2"/>
    </row>
    <row r="2" ht="38" customHeight="1" spans="1:46">
      <c r="A2" s="8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ht="10" customHeight="1" spans="1:46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ht="26" customHeight="1" spans="1:8">
      <c r="A4" s="10"/>
      <c r="B4" s="11">
        <v>2022</v>
      </c>
      <c r="C4" s="11"/>
      <c r="D4" s="12" t="s">
        <v>1</v>
      </c>
      <c r="E4" s="13">
        <v>7</v>
      </c>
      <c r="F4" s="12" t="s">
        <v>2</v>
      </c>
      <c r="G4" s="2"/>
      <c r="H4" s="2"/>
    </row>
    <row r="5" ht="10" customHeight="1" spans="1:15">
      <c r="A5" s="10"/>
      <c r="B5" s="11"/>
      <c r="C5" s="11"/>
      <c r="D5" s="12"/>
      <c r="E5" s="13"/>
      <c r="F5" s="12"/>
      <c r="G5" s="2"/>
      <c r="H5" s="2"/>
      <c r="J5" s="37"/>
      <c r="K5" s="38"/>
      <c r="L5" s="38"/>
      <c r="M5" s="37"/>
      <c r="N5" s="37"/>
      <c r="O5" s="37"/>
    </row>
    <row r="6" ht="33" customHeight="1" spans="1:15">
      <c r="A6" s="10"/>
      <c r="B6" s="14" t="s">
        <v>3</v>
      </c>
      <c r="C6" s="15" t="s">
        <v>4</v>
      </c>
      <c r="D6" s="15" t="s">
        <v>5</v>
      </c>
      <c r="E6" s="15" t="s">
        <v>6</v>
      </c>
      <c r="F6" s="15" t="s">
        <v>7</v>
      </c>
      <c r="G6" s="15" t="s">
        <v>8</v>
      </c>
      <c r="H6" s="16" t="s">
        <v>9</v>
      </c>
      <c r="J6" s="37"/>
      <c r="K6" s="38"/>
      <c r="L6" s="38"/>
      <c r="M6" s="37"/>
      <c r="N6" s="37"/>
      <c r="O6" s="37"/>
    </row>
    <row r="7" ht="26" customHeight="1" spans="1:49">
      <c r="A7" s="10"/>
      <c r="B7" s="17">
        <f>DATE($B$4,$E$4,1)-WEEKDAY(DATE(B4,E4,1),2)</f>
        <v>44738</v>
      </c>
      <c r="C7" s="17">
        <f t="shared" ref="C7:H7" si="0">B7+1</f>
        <v>44739</v>
      </c>
      <c r="D7" s="17">
        <f t="shared" si="0"/>
        <v>44740</v>
      </c>
      <c r="E7" s="17">
        <f t="shared" si="0"/>
        <v>44741</v>
      </c>
      <c r="F7" s="17">
        <f t="shared" si="0"/>
        <v>44742</v>
      </c>
      <c r="G7" s="17">
        <f t="shared" si="0"/>
        <v>44743</v>
      </c>
      <c r="H7" s="17">
        <f t="shared" si="0"/>
        <v>44744</v>
      </c>
      <c r="I7" s="6" t="s">
        <v>10</v>
      </c>
      <c r="J7" s="6">
        <f>AI10/SUM(T10:AE11)</f>
        <v>0.166666666666667</v>
      </c>
      <c r="L7" s="38"/>
      <c r="M7" s="37"/>
      <c r="N7" s="37"/>
      <c r="O7" s="37"/>
      <c r="Q7" s="38"/>
      <c r="R7" s="38"/>
      <c r="S7" s="38"/>
      <c r="AV7" s="6" t="str">
        <f>T12</f>
        <v>紧急重要</v>
      </c>
      <c r="AW7" s="6">
        <f>T10</f>
        <v>0</v>
      </c>
    </row>
    <row r="8" ht="26" customHeight="1" spans="1:49">
      <c r="A8" s="10"/>
      <c r="B8" s="17">
        <f t="shared" ref="B8:B12" si="1">H7+1</f>
        <v>44745</v>
      </c>
      <c r="C8" s="17">
        <f t="shared" ref="C8:H8" si="2">B8+1</f>
        <v>44746</v>
      </c>
      <c r="D8" s="17">
        <f t="shared" si="2"/>
        <v>44747</v>
      </c>
      <c r="E8" s="17">
        <f t="shared" si="2"/>
        <v>44748</v>
      </c>
      <c r="F8" s="17">
        <f t="shared" si="2"/>
        <v>44749</v>
      </c>
      <c r="G8" s="17">
        <f t="shared" si="2"/>
        <v>44750</v>
      </c>
      <c r="H8" s="17">
        <f t="shared" si="2"/>
        <v>44751</v>
      </c>
      <c r="I8" s="6" t="s">
        <v>11</v>
      </c>
      <c r="J8" s="6">
        <f>1-J7</f>
        <v>0.833333333333333</v>
      </c>
      <c r="K8" s="38"/>
      <c r="L8" s="38"/>
      <c r="M8" s="37"/>
      <c r="N8" s="37"/>
      <c r="O8" s="37"/>
      <c r="AV8" s="6" t="str">
        <f>W12</f>
        <v>重要</v>
      </c>
      <c r="AW8" s="6">
        <f>W10</f>
        <v>8</v>
      </c>
    </row>
    <row r="9" ht="26" customHeight="1" spans="1:49">
      <c r="A9" s="10"/>
      <c r="B9" s="17">
        <f t="shared" si="1"/>
        <v>44752</v>
      </c>
      <c r="C9" s="17">
        <f t="shared" ref="C9:H9" si="3">B9+1</f>
        <v>44753</v>
      </c>
      <c r="D9" s="17">
        <f t="shared" si="3"/>
        <v>44754</v>
      </c>
      <c r="E9" s="17">
        <f t="shared" si="3"/>
        <v>44755</v>
      </c>
      <c r="F9" s="17">
        <f t="shared" si="3"/>
        <v>44756</v>
      </c>
      <c r="G9" s="17">
        <f t="shared" si="3"/>
        <v>44757</v>
      </c>
      <c r="H9" s="17">
        <f t="shared" si="3"/>
        <v>44758</v>
      </c>
      <c r="J9" s="37"/>
      <c r="K9" s="38"/>
      <c r="L9" s="38"/>
      <c r="M9" s="37"/>
      <c r="N9" s="37"/>
      <c r="O9" s="37"/>
      <c r="AV9" s="6" t="str">
        <f>Z12</f>
        <v>一般</v>
      </c>
      <c r="AW9" s="6">
        <f>Z10</f>
        <v>7</v>
      </c>
    </row>
    <row r="10" ht="26" customHeight="1" spans="1:49">
      <c r="A10" s="10"/>
      <c r="B10" s="17">
        <f t="shared" si="1"/>
        <v>44759</v>
      </c>
      <c r="C10" s="17">
        <f t="shared" ref="C10:H10" si="4">B10+1</f>
        <v>44760</v>
      </c>
      <c r="D10" s="17">
        <f t="shared" si="4"/>
        <v>44761</v>
      </c>
      <c r="E10" s="17">
        <f t="shared" si="4"/>
        <v>44762</v>
      </c>
      <c r="F10" s="17">
        <f t="shared" si="4"/>
        <v>44763</v>
      </c>
      <c r="G10" s="17">
        <f t="shared" si="4"/>
        <v>44764</v>
      </c>
      <c r="H10" s="17">
        <f t="shared" si="4"/>
        <v>44765</v>
      </c>
      <c r="J10" s="38" t="s">
        <v>12</v>
      </c>
      <c r="K10" s="39">
        <f ca="1">COUNTIF(F16:G1991,TODAY())</f>
        <v>0</v>
      </c>
      <c r="L10" s="38" t="s">
        <v>13</v>
      </c>
      <c r="M10" s="39">
        <f ca="1">COUNTIF(H16:I1991,TODAY())</f>
        <v>0</v>
      </c>
      <c r="N10" s="39"/>
      <c r="O10" s="39"/>
      <c r="P10" s="39"/>
      <c r="Q10" s="62"/>
      <c r="R10" s="62"/>
      <c r="T10" s="63">
        <f>COUNTIF($J$16:$J$1991,T12)</f>
        <v>0</v>
      </c>
      <c r="U10" s="63"/>
      <c r="V10" s="63"/>
      <c r="W10" s="63">
        <f>COUNTIF($J$16:$J$1991,W12)</f>
        <v>8</v>
      </c>
      <c r="X10" s="63"/>
      <c r="Y10" s="63"/>
      <c r="Z10" s="63">
        <f>COUNTIF($J$16:$J$1991,Z12)</f>
        <v>7</v>
      </c>
      <c r="AA10" s="63"/>
      <c r="AB10" s="63"/>
      <c r="AC10" s="63">
        <f>COUNTIF($J$16:$J$1991,AC12)</f>
        <v>9</v>
      </c>
      <c r="AD10" s="63"/>
      <c r="AE10" s="63"/>
      <c r="AF10" s="63"/>
      <c r="AG10" s="63"/>
      <c r="AH10" s="63"/>
      <c r="AI10" s="63">
        <f>COUNTIF($L$16:$L$1991,AI12)</f>
        <v>4</v>
      </c>
      <c r="AJ10" s="63"/>
      <c r="AK10" s="63"/>
      <c r="AL10" s="63">
        <f>COUNTIF($L$16:$L$1991,AL12)</f>
        <v>1</v>
      </c>
      <c r="AM10" s="63"/>
      <c r="AN10" s="63"/>
      <c r="AO10" s="63">
        <f>COUNTIF($L$16:$L$1991,AO12)</f>
        <v>20</v>
      </c>
      <c r="AP10" s="63"/>
      <c r="AQ10" s="63"/>
      <c r="AR10" s="63">
        <f>COUNTIF($L$16:$L$1991,AR12)</f>
        <v>0</v>
      </c>
      <c r="AS10" s="63"/>
      <c r="AT10" s="63"/>
      <c r="AV10" s="6" t="str">
        <f>AC12</f>
        <v>日常</v>
      </c>
      <c r="AW10" s="6">
        <f>AC10</f>
        <v>9</v>
      </c>
    </row>
    <row r="11" ht="26" customHeight="1" spans="1:49">
      <c r="A11" s="10"/>
      <c r="B11" s="17">
        <f t="shared" si="1"/>
        <v>44766</v>
      </c>
      <c r="C11" s="17">
        <f t="shared" ref="C11:H11" si="5">B11+1</f>
        <v>44767</v>
      </c>
      <c r="D11" s="17">
        <f t="shared" si="5"/>
        <v>44768</v>
      </c>
      <c r="E11" s="17">
        <f t="shared" si="5"/>
        <v>44769</v>
      </c>
      <c r="F11" s="17">
        <f t="shared" si="5"/>
        <v>44770</v>
      </c>
      <c r="G11" s="17">
        <f t="shared" si="5"/>
        <v>44771</v>
      </c>
      <c r="H11" s="17">
        <f t="shared" si="5"/>
        <v>44772</v>
      </c>
      <c r="J11" s="37"/>
      <c r="K11" s="38"/>
      <c r="L11" s="38"/>
      <c r="M11" s="38"/>
      <c r="N11" s="38"/>
      <c r="O11" s="38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V11" s="6" t="str">
        <f>AI12</f>
        <v>已完成</v>
      </c>
      <c r="AW11" s="6">
        <f>AI10</f>
        <v>4</v>
      </c>
    </row>
    <row r="12" s="1" customFormat="1" ht="26" customHeight="1" spans="1:49">
      <c r="A12" s="18"/>
      <c r="B12" s="17">
        <f t="shared" si="1"/>
        <v>44773</v>
      </c>
      <c r="C12" s="17">
        <f t="shared" ref="C12:H12" si="6">B12+1</f>
        <v>44774</v>
      </c>
      <c r="D12" s="17">
        <f t="shared" si="6"/>
        <v>44775</v>
      </c>
      <c r="E12" s="17">
        <f t="shared" si="6"/>
        <v>44776</v>
      </c>
      <c r="F12" s="17">
        <f t="shared" si="6"/>
        <v>44777</v>
      </c>
      <c r="G12" s="17">
        <f t="shared" si="6"/>
        <v>44778</v>
      </c>
      <c r="H12" s="17">
        <f t="shared" si="6"/>
        <v>44779</v>
      </c>
      <c r="J12" s="40" t="s">
        <v>14</v>
      </c>
      <c r="K12" s="41">
        <v>44682</v>
      </c>
      <c r="L12" s="42" t="s">
        <v>15</v>
      </c>
      <c r="M12" s="43">
        <v>45077</v>
      </c>
      <c r="N12" s="43"/>
      <c r="O12" s="43"/>
      <c r="P12" s="43"/>
      <c r="Q12" s="45"/>
      <c r="R12" s="45"/>
      <c r="T12" s="64" t="s">
        <v>16</v>
      </c>
      <c r="U12" s="64"/>
      <c r="V12" s="64"/>
      <c r="W12" s="64" t="s">
        <v>17</v>
      </c>
      <c r="X12" s="64"/>
      <c r="Y12" s="64"/>
      <c r="Z12" s="64" t="s">
        <v>18</v>
      </c>
      <c r="AA12" s="64"/>
      <c r="AB12" s="64"/>
      <c r="AC12" s="64" t="s">
        <v>19</v>
      </c>
      <c r="AD12" s="64"/>
      <c r="AE12" s="64"/>
      <c r="AF12" s="64"/>
      <c r="AG12" s="64"/>
      <c r="AH12" s="64"/>
      <c r="AI12" s="64" t="s">
        <v>20</v>
      </c>
      <c r="AJ12" s="64"/>
      <c r="AK12" s="64"/>
      <c r="AL12" s="64" t="s">
        <v>21</v>
      </c>
      <c r="AM12" s="64"/>
      <c r="AN12" s="64"/>
      <c r="AO12" s="64" t="s">
        <v>22</v>
      </c>
      <c r="AP12" s="64"/>
      <c r="AQ12" s="64"/>
      <c r="AR12" s="64" t="s">
        <v>23</v>
      </c>
      <c r="AS12" s="64"/>
      <c r="AT12" s="64"/>
      <c r="AV12" s="6" t="str">
        <f>AL12</f>
        <v>进行中</v>
      </c>
      <c r="AW12" s="6">
        <f>AL10</f>
        <v>1</v>
      </c>
    </row>
    <row r="13" s="1" customFormat="1" ht="12" customHeight="1" spans="1:16375">
      <c r="A13" s="18"/>
      <c r="B13" s="19"/>
      <c r="C13" s="19"/>
      <c r="D13" s="19"/>
      <c r="E13" s="19"/>
      <c r="F13" s="19"/>
      <c r="G13" s="19"/>
      <c r="H13" s="19"/>
      <c r="K13" s="44"/>
      <c r="L13" s="44"/>
      <c r="M13" s="45"/>
      <c r="N13" s="45"/>
      <c r="O13" s="45"/>
      <c r="P13" s="45"/>
      <c r="Q13" s="45"/>
      <c r="R13" s="45"/>
      <c r="T13" s="40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V13" s="6" t="str">
        <f>AO12</f>
        <v>未开始</v>
      </c>
      <c r="AW13" s="6">
        <f>AO10</f>
        <v>20</v>
      </c>
      <c r="XEN13" s="71"/>
      <c r="XEO13" s="71"/>
      <c r="XEP13" s="71"/>
      <c r="XEQ13" s="71"/>
      <c r="XER13" s="71"/>
      <c r="XES13" s="71"/>
      <c r="XET13" s="71"/>
      <c r="XEU13" s="71"/>
    </row>
    <row r="14" s="2" customFormat="1" ht="24" customHeight="1" spans="1:49">
      <c r="A14" s="18"/>
      <c r="B14" s="20" t="s">
        <v>24</v>
      </c>
      <c r="C14" s="20" t="s">
        <v>25</v>
      </c>
      <c r="D14" s="20"/>
      <c r="E14" s="20"/>
      <c r="F14" s="20" t="s">
        <v>14</v>
      </c>
      <c r="G14" s="20"/>
      <c r="H14" s="20" t="s">
        <v>15</v>
      </c>
      <c r="I14" s="20"/>
      <c r="J14" s="20" t="s">
        <v>26</v>
      </c>
      <c r="K14" s="20" t="s">
        <v>27</v>
      </c>
      <c r="L14" s="20" t="s">
        <v>28</v>
      </c>
      <c r="M14" s="46">
        <f>K12</f>
        <v>44682</v>
      </c>
      <c r="N14" s="46">
        <f t="shared" ref="M14:BB14" si="7">N15</f>
        <v>44683</v>
      </c>
      <c r="O14" s="46">
        <f t="shared" si="7"/>
        <v>44684</v>
      </c>
      <c r="P14" s="46">
        <f t="shared" si="7"/>
        <v>44685</v>
      </c>
      <c r="Q14" s="46">
        <f t="shared" si="7"/>
        <v>44686</v>
      </c>
      <c r="R14" s="46">
        <f t="shared" si="7"/>
        <v>44687</v>
      </c>
      <c r="S14" s="46">
        <f t="shared" si="7"/>
        <v>44688</v>
      </c>
      <c r="T14" s="46">
        <f t="shared" si="7"/>
        <v>44689</v>
      </c>
      <c r="U14" s="46">
        <f t="shared" si="7"/>
        <v>44690</v>
      </c>
      <c r="V14" s="46">
        <f t="shared" si="7"/>
        <v>44691</v>
      </c>
      <c r="W14" s="46">
        <f t="shared" si="7"/>
        <v>44692</v>
      </c>
      <c r="X14" s="46">
        <f t="shared" si="7"/>
        <v>44693</v>
      </c>
      <c r="Y14" s="46">
        <f t="shared" si="7"/>
        <v>44694</v>
      </c>
      <c r="Z14" s="46">
        <f t="shared" si="7"/>
        <v>44695</v>
      </c>
      <c r="AA14" s="46">
        <f t="shared" si="7"/>
        <v>44696</v>
      </c>
      <c r="AB14" s="46">
        <f t="shared" si="7"/>
        <v>44697</v>
      </c>
      <c r="AC14" s="46">
        <f t="shared" si="7"/>
        <v>44698</v>
      </c>
      <c r="AD14" s="46">
        <f t="shared" si="7"/>
        <v>44699</v>
      </c>
      <c r="AE14" s="46">
        <f t="shared" si="7"/>
        <v>44700</v>
      </c>
      <c r="AF14" s="46">
        <f t="shared" si="7"/>
        <v>44701</v>
      </c>
      <c r="AG14" s="46">
        <f t="shared" si="7"/>
        <v>44702</v>
      </c>
      <c r="AH14" s="46">
        <f t="shared" si="7"/>
        <v>44703</v>
      </c>
      <c r="AI14" s="46">
        <f t="shared" si="7"/>
        <v>44704</v>
      </c>
      <c r="AJ14" s="46">
        <f t="shared" si="7"/>
        <v>44705</v>
      </c>
      <c r="AK14" s="46">
        <f t="shared" si="7"/>
        <v>44706</v>
      </c>
      <c r="AL14" s="46">
        <f t="shared" si="7"/>
        <v>44707</v>
      </c>
      <c r="AM14" s="46">
        <f t="shared" si="7"/>
        <v>44708</v>
      </c>
      <c r="AN14" s="46">
        <f t="shared" si="7"/>
        <v>44709</v>
      </c>
      <c r="AO14" s="46">
        <f t="shared" si="7"/>
        <v>44710</v>
      </c>
      <c r="AP14" s="46">
        <f t="shared" si="7"/>
        <v>44711</v>
      </c>
      <c r="AQ14" s="46">
        <f t="shared" si="7"/>
        <v>44712</v>
      </c>
      <c r="AR14" s="46">
        <f t="shared" si="7"/>
        <v>44713</v>
      </c>
      <c r="AS14" s="46">
        <f t="shared" si="7"/>
        <v>44714</v>
      </c>
      <c r="AT14" s="46">
        <f t="shared" si="7"/>
        <v>44715</v>
      </c>
      <c r="AV14" s="6" t="str">
        <f>AR12</f>
        <v>已取消</v>
      </c>
      <c r="AW14" s="6">
        <f>AR10</f>
        <v>0</v>
      </c>
    </row>
    <row r="15" s="2" customFormat="1" ht="24" customHeight="1" spans="1:49">
      <c r="A15" s="4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47">
        <f>K12</f>
        <v>44682</v>
      </c>
      <c r="N15" s="47">
        <f>IF(M15&lt;$M$12,M15+1,"")</f>
        <v>44683</v>
      </c>
      <c r="O15" s="47">
        <f t="shared" ref="O15:AT15" si="8">IF(N15&lt;$M$12,N15+1,"")</f>
        <v>44684</v>
      </c>
      <c r="P15" s="47">
        <f t="shared" si="8"/>
        <v>44685</v>
      </c>
      <c r="Q15" s="47">
        <f t="shared" si="8"/>
        <v>44686</v>
      </c>
      <c r="R15" s="47">
        <f t="shared" si="8"/>
        <v>44687</v>
      </c>
      <c r="S15" s="47">
        <f t="shared" si="8"/>
        <v>44688</v>
      </c>
      <c r="T15" s="47">
        <f t="shared" si="8"/>
        <v>44689</v>
      </c>
      <c r="U15" s="47">
        <f t="shared" si="8"/>
        <v>44690</v>
      </c>
      <c r="V15" s="47">
        <f t="shared" si="8"/>
        <v>44691</v>
      </c>
      <c r="W15" s="47">
        <f t="shared" si="8"/>
        <v>44692</v>
      </c>
      <c r="X15" s="47">
        <f t="shared" si="8"/>
        <v>44693</v>
      </c>
      <c r="Y15" s="47">
        <f t="shared" si="8"/>
        <v>44694</v>
      </c>
      <c r="Z15" s="47">
        <f t="shared" si="8"/>
        <v>44695</v>
      </c>
      <c r="AA15" s="47">
        <f t="shared" si="8"/>
        <v>44696</v>
      </c>
      <c r="AB15" s="47">
        <f t="shared" si="8"/>
        <v>44697</v>
      </c>
      <c r="AC15" s="47">
        <f t="shared" si="8"/>
        <v>44698</v>
      </c>
      <c r="AD15" s="47">
        <f t="shared" si="8"/>
        <v>44699</v>
      </c>
      <c r="AE15" s="47">
        <f t="shared" si="8"/>
        <v>44700</v>
      </c>
      <c r="AF15" s="47">
        <f t="shared" si="8"/>
        <v>44701</v>
      </c>
      <c r="AG15" s="47">
        <f t="shared" si="8"/>
        <v>44702</v>
      </c>
      <c r="AH15" s="47">
        <f t="shared" si="8"/>
        <v>44703</v>
      </c>
      <c r="AI15" s="47">
        <f t="shared" si="8"/>
        <v>44704</v>
      </c>
      <c r="AJ15" s="47">
        <f t="shared" si="8"/>
        <v>44705</v>
      </c>
      <c r="AK15" s="47">
        <f t="shared" si="8"/>
        <v>44706</v>
      </c>
      <c r="AL15" s="47">
        <f t="shared" si="8"/>
        <v>44707</v>
      </c>
      <c r="AM15" s="47">
        <f t="shared" si="8"/>
        <v>44708</v>
      </c>
      <c r="AN15" s="47">
        <f t="shared" si="8"/>
        <v>44709</v>
      </c>
      <c r="AO15" s="47">
        <f t="shared" si="8"/>
        <v>44710</v>
      </c>
      <c r="AP15" s="47">
        <f t="shared" si="8"/>
        <v>44711</v>
      </c>
      <c r="AQ15" s="47">
        <f t="shared" si="8"/>
        <v>44712</v>
      </c>
      <c r="AR15" s="47">
        <f t="shared" si="8"/>
        <v>44713</v>
      </c>
      <c r="AS15" s="47">
        <f t="shared" si="8"/>
        <v>44714</v>
      </c>
      <c r="AT15" s="47">
        <f t="shared" si="8"/>
        <v>44715</v>
      </c>
      <c r="AV15" s="6"/>
      <c r="AW15" s="6"/>
    </row>
    <row r="16" s="2" customFormat="1" ht="8" customHeight="1" spans="1:49">
      <c r="A16" s="4"/>
      <c r="B16" s="22">
        <v>1</v>
      </c>
      <c r="C16" s="23" t="s">
        <v>29</v>
      </c>
      <c r="D16" s="23"/>
      <c r="E16" s="23"/>
      <c r="F16" s="24">
        <v>44621</v>
      </c>
      <c r="G16" s="24"/>
      <c r="H16" s="24">
        <v>44682</v>
      </c>
      <c r="I16" s="24"/>
      <c r="J16" s="25" t="s">
        <v>17</v>
      </c>
      <c r="K16" s="36" t="s">
        <v>30</v>
      </c>
      <c r="L16" s="48" t="s">
        <v>20</v>
      </c>
      <c r="M16" s="49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66"/>
      <c r="AV16" s="6"/>
      <c r="AW16" s="6"/>
    </row>
    <row r="17" s="2" customFormat="1" ht="15" customHeight="1" spans="1:49">
      <c r="A17" s="4"/>
      <c r="B17" s="25"/>
      <c r="C17" s="26"/>
      <c r="D17" s="26"/>
      <c r="E17" s="26"/>
      <c r="F17" s="27"/>
      <c r="G17" s="27"/>
      <c r="H17" s="27"/>
      <c r="I17" s="27"/>
      <c r="J17" s="25"/>
      <c r="K17" s="51"/>
      <c r="L17" s="52"/>
      <c r="M17" s="5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67"/>
      <c r="AV17" s="6"/>
      <c r="AW17" s="6"/>
    </row>
    <row r="18" s="2" customFormat="1" ht="8" customHeight="1" spans="1:49">
      <c r="A18" s="4"/>
      <c r="B18" s="25"/>
      <c r="C18" s="26"/>
      <c r="D18" s="26"/>
      <c r="E18" s="26"/>
      <c r="F18" s="27"/>
      <c r="G18" s="27"/>
      <c r="H18" s="27"/>
      <c r="I18" s="27"/>
      <c r="J18" s="25"/>
      <c r="K18" s="51"/>
      <c r="L18" s="52"/>
      <c r="M18" s="54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68"/>
      <c r="AV18" s="6"/>
      <c r="AW18" s="6"/>
    </row>
    <row r="19" s="2" customFormat="1" ht="8" customHeight="1" spans="1:49">
      <c r="A19" s="4"/>
      <c r="B19" s="25">
        <v>2</v>
      </c>
      <c r="C19" s="28" t="s">
        <v>31</v>
      </c>
      <c r="D19" s="28"/>
      <c r="E19" s="28"/>
      <c r="F19" s="24">
        <v>44686</v>
      </c>
      <c r="G19" s="24"/>
      <c r="H19" s="24">
        <v>44773</v>
      </c>
      <c r="I19" s="24"/>
      <c r="J19" s="25" t="s">
        <v>18</v>
      </c>
      <c r="K19" s="56" t="s">
        <v>32</v>
      </c>
      <c r="L19" s="57" t="s">
        <v>21</v>
      </c>
      <c r="M19" s="58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69"/>
      <c r="AV19" s="6"/>
      <c r="AW19" s="6"/>
    </row>
    <row r="20" s="2" customFormat="1" ht="15" customHeight="1" spans="1:49">
      <c r="A20" s="4"/>
      <c r="B20" s="25"/>
      <c r="C20" s="29"/>
      <c r="D20" s="29"/>
      <c r="E20" s="29"/>
      <c r="F20" s="27"/>
      <c r="G20" s="27"/>
      <c r="H20" s="27"/>
      <c r="I20" s="27"/>
      <c r="J20" s="25"/>
      <c r="K20" s="56"/>
      <c r="L20" s="57"/>
      <c r="M20" s="5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67"/>
      <c r="AV20" s="6"/>
      <c r="AW20" s="6"/>
    </row>
    <row r="21" s="2" customFormat="1" ht="8" customHeight="1" spans="1:49">
      <c r="A21" s="4"/>
      <c r="B21" s="25"/>
      <c r="C21" s="29"/>
      <c r="D21" s="29"/>
      <c r="E21" s="29"/>
      <c r="F21" s="27"/>
      <c r="G21" s="27"/>
      <c r="H21" s="27"/>
      <c r="I21" s="27"/>
      <c r="J21" s="25"/>
      <c r="K21" s="56"/>
      <c r="L21" s="57"/>
      <c r="M21" s="54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68"/>
      <c r="AV21" s="6"/>
      <c r="AW21" s="6"/>
    </row>
    <row r="22" s="2" customFormat="1" ht="8" customHeight="1" spans="1:49">
      <c r="A22" s="4"/>
      <c r="B22" s="25">
        <v>3</v>
      </c>
      <c r="C22" s="30" t="s">
        <v>33</v>
      </c>
      <c r="D22" s="30"/>
      <c r="E22" s="30"/>
      <c r="F22" s="24">
        <v>44774</v>
      </c>
      <c r="G22" s="24"/>
      <c r="H22" s="24">
        <v>44834</v>
      </c>
      <c r="I22" s="24"/>
      <c r="J22" s="25" t="s">
        <v>17</v>
      </c>
      <c r="K22" s="51" t="s">
        <v>34</v>
      </c>
      <c r="L22" s="25" t="s">
        <v>22</v>
      </c>
      <c r="M22" s="49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66"/>
      <c r="AV22" s="6"/>
      <c r="AW22" s="6"/>
    </row>
    <row r="23" s="2" customFormat="1" ht="15" customHeight="1" spans="1:49">
      <c r="A23" s="4"/>
      <c r="B23" s="25"/>
      <c r="C23" s="31"/>
      <c r="D23" s="31"/>
      <c r="E23" s="31"/>
      <c r="F23" s="27"/>
      <c r="G23" s="27"/>
      <c r="H23" s="27"/>
      <c r="I23" s="27"/>
      <c r="J23" s="25"/>
      <c r="K23" s="51"/>
      <c r="L23" s="25"/>
      <c r="M23" s="5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67"/>
      <c r="AV23" s="6"/>
      <c r="AW23" s="6"/>
    </row>
    <row r="24" s="2" customFormat="1" ht="8" customHeight="1" spans="1:49">
      <c r="A24" s="4"/>
      <c r="B24" s="25"/>
      <c r="C24" s="31"/>
      <c r="D24" s="31"/>
      <c r="E24" s="31"/>
      <c r="F24" s="27"/>
      <c r="G24" s="27"/>
      <c r="H24" s="27"/>
      <c r="I24" s="27"/>
      <c r="J24" s="25"/>
      <c r="K24" s="51"/>
      <c r="L24" s="25"/>
      <c r="M24" s="54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68"/>
      <c r="AV24" s="6"/>
      <c r="AW24" s="6"/>
    </row>
    <row r="25" s="2" customFormat="1" ht="8" customHeight="1" spans="1:49">
      <c r="A25" s="4"/>
      <c r="B25" s="25">
        <v>4</v>
      </c>
      <c r="C25" s="32" t="s">
        <v>35</v>
      </c>
      <c r="D25" s="32"/>
      <c r="E25" s="32"/>
      <c r="F25" s="24">
        <v>44774</v>
      </c>
      <c r="G25" s="24"/>
      <c r="H25" s="24">
        <v>44778</v>
      </c>
      <c r="I25" s="24"/>
      <c r="J25" s="25" t="s">
        <v>18</v>
      </c>
      <c r="K25" s="51" t="s">
        <v>34</v>
      </c>
      <c r="L25" s="25" t="s">
        <v>22</v>
      </c>
      <c r="M25" s="58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69"/>
      <c r="AV25" s="6"/>
      <c r="AW25" s="6"/>
    </row>
    <row r="26" s="2" customFormat="1" ht="15" customHeight="1" spans="1:49">
      <c r="A26" s="4"/>
      <c r="B26" s="25"/>
      <c r="C26" s="33"/>
      <c r="D26" s="33"/>
      <c r="E26" s="33"/>
      <c r="F26" s="27"/>
      <c r="G26" s="27"/>
      <c r="H26" s="27"/>
      <c r="I26" s="27"/>
      <c r="J26" s="25"/>
      <c r="K26" s="51"/>
      <c r="L26" s="25"/>
      <c r="M26" s="60"/>
      <c r="N26" s="61"/>
      <c r="O26" s="61"/>
      <c r="P26" s="61"/>
      <c r="Q26" s="61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67"/>
      <c r="AV26" s="6"/>
      <c r="AW26" s="6"/>
    </row>
    <row r="27" s="2" customFormat="1" ht="8" customHeight="1" spans="1:49">
      <c r="A27" s="4"/>
      <c r="B27" s="25"/>
      <c r="C27" s="33"/>
      <c r="D27" s="33"/>
      <c r="E27" s="33"/>
      <c r="F27" s="27"/>
      <c r="G27" s="27"/>
      <c r="H27" s="27"/>
      <c r="I27" s="27"/>
      <c r="J27" s="25"/>
      <c r="K27" s="51"/>
      <c r="L27" s="25"/>
      <c r="M27" s="54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68"/>
      <c r="AV27" s="6"/>
      <c r="AW27" s="6"/>
    </row>
    <row r="28" s="2" customFormat="1" ht="8" customHeight="1" spans="1:49">
      <c r="A28" s="4"/>
      <c r="B28" s="25">
        <v>5</v>
      </c>
      <c r="C28" s="32" t="s">
        <v>36</v>
      </c>
      <c r="D28" s="32"/>
      <c r="E28" s="32"/>
      <c r="F28" s="24">
        <v>44778</v>
      </c>
      <c r="G28" s="24"/>
      <c r="H28" s="24">
        <v>44804</v>
      </c>
      <c r="I28" s="24"/>
      <c r="J28" s="25" t="s">
        <v>17</v>
      </c>
      <c r="K28" s="51" t="s">
        <v>34</v>
      </c>
      <c r="L28" s="25" t="s">
        <v>22</v>
      </c>
      <c r="M28" s="49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66"/>
      <c r="AV28" s="6"/>
      <c r="AW28" s="6"/>
    </row>
    <row r="29" s="2" customFormat="1" ht="15" customHeight="1" spans="1:49">
      <c r="A29" s="4"/>
      <c r="B29" s="25"/>
      <c r="C29" s="33"/>
      <c r="D29" s="33"/>
      <c r="E29" s="33"/>
      <c r="F29" s="27"/>
      <c r="G29" s="27"/>
      <c r="H29" s="27"/>
      <c r="I29" s="27"/>
      <c r="J29" s="25"/>
      <c r="K29" s="51"/>
      <c r="L29" s="25"/>
      <c r="M29" s="53"/>
      <c r="N29" s="5"/>
      <c r="O29" s="5"/>
      <c r="P29" s="5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5"/>
      <c r="AR29" s="5"/>
      <c r="AS29" s="5"/>
      <c r="AT29" s="67"/>
      <c r="AV29" s="6"/>
      <c r="AW29" s="6"/>
    </row>
    <row r="30" s="2" customFormat="1" ht="8" customHeight="1" spans="1:49">
      <c r="A30" s="4"/>
      <c r="B30" s="25"/>
      <c r="C30" s="33"/>
      <c r="D30" s="33"/>
      <c r="E30" s="33"/>
      <c r="F30" s="27"/>
      <c r="G30" s="27"/>
      <c r="H30" s="27"/>
      <c r="I30" s="27"/>
      <c r="J30" s="25"/>
      <c r="K30" s="51"/>
      <c r="L30" s="25"/>
      <c r="M30" s="54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68"/>
      <c r="AV30" s="6"/>
      <c r="AW30" s="6"/>
    </row>
    <row r="31" s="2" customFormat="1" ht="8" customHeight="1" spans="1:49">
      <c r="A31" s="4"/>
      <c r="B31" s="25">
        <v>6</v>
      </c>
      <c r="C31" s="32" t="s">
        <v>37</v>
      </c>
      <c r="D31" s="32"/>
      <c r="E31" s="32"/>
      <c r="F31" s="24">
        <v>44788</v>
      </c>
      <c r="G31" s="24"/>
      <c r="H31" s="24">
        <v>44804</v>
      </c>
      <c r="I31" s="24"/>
      <c r="J31" s="25" t="s">
        <v>18</v>
      </c>
      <c r="K31" s="51" t="s">
        <v>34</v>
      </c>
      <c r="L31" s="25" t="s">
        <v>22</v>
      </c>
      <c r="M31" s="58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69"/>
      <c r="AV31" s="6"/>
      <c r="AW31" s="6"/>
    </row>
    <row r="32" s="2" customFormat="1" ht="15" customHeight="1" spans="1:49">
      <c r="A32" s="4"/>
      <c r="B32" s="25"/>
      <c r="C32" s="33"/>
      <c r="D32" s="33"/>
      <c r="E32" s="33"/>
      <c r="F32" s="27"/>
      <c r="G32" s="27"/>
      <c r="H32" s="27"/>
      <c r="I32" s="27"/>
      <c r="J32" s="25"/>
      <c r="K32" s="51"/>
      <c r="L32" s="25"/>
      <c r="M32" s="53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5"/>
      <c r="AR32" s="5"/>
      <c r="AS32" s="5"/>
      <c r="AT32" s="67"/>
      <c r="AV32" s="6"/>
      <c r="AW32" s="6"/>
    </row>
    <row r="33" s="2" customFormat="1" ht="8" customHeight="1" spans="1:49">
      <c r="A33" s="4"/>
      <c r="B33" s="25"/>
      <c r="C33" s="33"/>
      <c r="D33" s="33"/>
      <c r="E33" s="33"/>
      <c r="F33" s="27"/>
      <c r="G33" s="27"/>
      <c r="H33" s="27"/>
      <c r="I33" s="27"/>
      <c r="J33" s="25"/>
      <c r="K33" s="51"/>
      <c r="L33" s="25"/>
      <c r="M33" s="54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68"/>
      <c r="AV33" s="6"/>
      <c r="AW33" s="6"/>
    </row>
    <row r="34" s="2" customFormat="1" ht="8" customHeight="1" spans="1:49">
      <c r="A34" s="4"/>
      <c r="B34" s="25">
        <v>7</v>
      </c>
      <c r="C34" s="28" t="s">
        <v>38</v>
      </c>
      <c r="D34" s="28"/>
      <c r="E34" s="28"/>
      <c r="F34" s="24">
        <v>44805</v>
      </c>
      <c r="G34" s="24"/>
      <c r="H34" s="24">
        <v>44834</v>
      </c>
      <c r="I34" s="24"/>
      <c r="J34" s="25" t="s">
        <v>17</v>
      </c>
      <c r="K34" s="51" t="s">
        <v>34</v>
      </c>
      <c r="L34" s="25" t="s">
        <v>22</v>
      </c>
      <c r="M34" s="49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66"/>
      <c r="AV34" s="6"/>
      <c r="AW34" s="6"/>
    </row>
    <row r="35" s="2" customFormat="1" ht="15" customHeight="1" spans="1:49">
      <c r="A35" s="4"/>
      <c r="B35" s="25"/>
      <c r="C35" s="29"/>
      <c r="D35" s="29"/>
      <c r="E35" s="29"/>
      <c r="F35" s="27"/>
      <c r="G35" s="27"/>
      <c r="H35" s="27"/>
      <c r="I35" s="27"/>
      <c r="J35" s="25"/>
      <c r="K35" s="51"/>
      <c r="L35" s="25"/>
      <c r="M35" s="60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5"/>
      <c r="AS35" s="5"/>
      <c r="AT35" s="67"/>
      <c r="AV35" s="6"/>
      <c r="AW35" s="6"/>
    </row>
    <row r="36" s="2" customFormat="1" ht="8" customHeight="1" spans="1:49">
      <c r="A36" s="4"/>
      <c r="B36" s="25"/>
      <c r="C36" s="29"/>
      <c r="D36" s="29"/>
      <c r="E36" s="29"/>
      <c r="F36" s="27"/>
      <c r="G36" s="27"/>
      <c r="H36" s="27"/>
      <c r="I36" s="27"/>
      <c r="J36" s="25"/>
      <c r="K36" s="51"/>
      <c r="L36" s="25"/>
      <c r="M36" s="54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68"/>
      <c r="AV36" s="6"/>
      <c r="AW36" s="6"/>
    </row>
    <row r="37" s="2" customFormat="1" ht="8" customHeight="1" spans="1:49">
      <c r="A37" s="4"/>
      <c r="B37" s="25">
        <v>8</v>
      </c>
      <c r="C37" s="23" t="s">
        <v>39</v>
      </c>
      <c r="D37" s="23"/>
      <c r="E37" s="23"/>
      <c r="F37" s="24">
        <v>44805</v>
      </c>
      <c r="G37" s="24"/>
      <c r="H37" s="24">
        <v>44809</v>
      </c>
      <c r="I37" s="24"/>
      <c r="J37" s="25" t="s">
        <v>18</v>
      </c>
      <c r="K37" s="51" t="s">
        <v>34</v>
      </c>
      <c r="L37" s="48" t="s">
        <v>20</v>
      </c>
      <c r="M37" s="58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69"/>
      <c r="AV37" s="6"/>
      <c r="AW37" s="6"/>
    </row>
    <row r="38" s="2" customFormat="1" ht="15" customHeight="1" spans="1:49">
      <c r="A38" s="4"/>
      <c r="B38" s="25"/>
      <c r="C38" s="26"/>
      <c r="D38" s="26"/>
      <c r="E38" s="26"/>
      <c r="F38" s="27"/>
      <c r="G38" s="27"/>
      <c r="H38" s="27"/>
      <c r="I38" s="27"/>
      <c r="J38" s="25"/>
      <c r="K38" s="51"/>
      <c r="L38" s="52"/>
      <c r="M38" s="60"/>
      <c r="N38" s="61"/>
      <c r="O38" s="61"/>
      <c r="P38" s="61"/>
      <c r="Q38" s="6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67"/>
      <c r="AV38" s="6"/>
      <c r="AW38" s="6"/>
    </row>
    <row r="39" s="2" customFormat="1" ht="8" customHeight="1" spans="1:49">
      <c r="A39" s="4"/>
      <c r="B39" s="25"/>
      <c r="C39" s="26"/>
      <c r="D39" s="26"/>
      <c r="E39" s="26"/>
      <c r="F39" s="27"/>
      <c r="G39" s="27"/>
      <c r="H39" s="27"/>
      <c r="I39" s="27"/>
      <c r="J39" s="25"/>
      <c r="K39" s="51"/>
      <c r="L39" s="52"/>
      <c r="M39" s="54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68"/>
      <c r="AV39" s="6"/>
      <c r="AW39" s="6"/>
    </row>
    <row r="40" s="2" customFormat="1" ht="8" customHeight="1" spans="1:49">
      <c r="A40" s="4"/>
      <c r="B40" s="25">
        <v>9</v>
      </c>
      <c r="C40" s="23" t="s">
        <v>40</v>
      </c>
      <c r="D40" s="23"/>
      <c r="E40" s="23"/>
      <c r="F40" s="24">
        <v>44805</v>
      </c>
      <c r="G40" s="24"/>
      <c r="H40" s="24">
        <v>44809</v>
      </c>
      <c r="I40" s="24"/>
      <c r="J40" s="25" t="s">
        <v>18</v>
      </c>
      <c r="K40" s="51" t="s">
        <v>34</v>
      </c>
      <c r="L40" s="48" t="s">
        <v>20</v>
      </c>
      <c r="M40" s="49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66"/>
      <c r="AV40" s="6"/>
      <c r="AW40" s="6"/>
    </row>
    <row r="41" s="2" customFormat="1" ht="15" customHeight="1" spans="1:49">
      <c r="A41" s="4"/>
      <c r="B41" s="25"/>
      <c r="C41" s="26"/>
      <c r="D41" s="26"/>
      <c r="E41" s="26"/>
      <c r="F41" s="27"/>
      <c r="G41" s="27"/>
      <c r="H41" s="27"/>
      <c r="I41" s="27"/>
      <c r="J41" s="25"/>
      <c r="K41" s="51"/>
      <c r="L41" s="52"/>
      <c r="M41" s="60"/>
      <c r="N41" s="61"/>
      <c r="O41" s="61"/>
      <c r="P41" s="61"/>
      <c r="Q41" s="6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67"/>
      <c r="AV41" s="6"/>
      <c r="AW41" s="6"/>
    </row>
    <row r="42" s="2" customFormat="1" ht="8" customHeight="1" spans="1:49">
      <c r="A42" s="4"/>
      <c r="B42" s="25"/>
      <c r="C42" s="26"/>
      <c r="D42" s="26"/>
      <c r="E42" s="26"/>
      <c r="F42" s="27"/>
      <c r="G42" s="27"/>
      <c r="H42" s="27"/>
      <c r="I42" s="27"/>
      <c r="J42" s="25"/>
      <c r="K42" s="51"/>
      <c r="L42" s="52"/>
      <c r="M42" s="54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68"/>
      <c r="AV42" s="6"/>
      <c r="AW42" s="6"/>
    </row>
    <row r="43" s="2" customFormat="1" ht="8" customHeight="1" spans="1:49">
      <c r="A43" s="4"/>
      <c r="B43" s="25">
        <v>10</v>
      </c>
      <c r="C43" s="23" t="s">
        <v>41</v>
      </c>
      <c r="D43" s="23"/>
      <c r="E43" s="23"/>
      <c r="F43" s="24">
        <v>44819</v>
      </c>
      <c r="G43" s="24"/>
      <c r="H43" s="24">
        <v>44834</v>
      </c>
      <c r="I43" s="24"/>
      <c r="J43" s="22" t="s">
        <v>17</v>
      </c>
      <c r="K43" s="51" t="s">
        <v>34</v>
      </c>
      <c r="L43" s="25" t="s">
        <v>22</v>
      </c>
      <c r="M43" s="58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69"/>
      <c r="AV43" s="6"/>
      <c r="AW43" s="6"/>
    </row>
    <row r="44" s="2" customFormat="1" ht="15" customHeight="1" spans="1:49">
      <c r="A44" s="4"/>
      <c r="B44" s="25"/>
      <c r="C44" s="26"/>
      <c r="D44" s="26"/>
      <c r="E44" s="26"/>
      <c r="F44" s="27"/>
      <c r="G44" s="27"/>
      <c r="H44" s="27"/>
      <c r="I44" s="27"/>
      <c r="J44" s="25"/>
      <c r="K44" s="51"/>
      <c r="L44" s="25"/>
      <c r="M44" s="5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5"/>
      <c r="AR44" s="5"/>
      <c r="AS44" s="5"/>
      <c r="AT44" s="67"/>
      <c r="AV44" s="6"/>
      <c r="AW44" s="6"/>
    </row>
    <row r="45" s="2" customFormat="1" ht="8" customHeight="1" spans="1:49">
      <c r="A45" s="4"/>
      <c r="B45" s="25"/>
      <c r="C45" s="26"/>
      <c r="D45" s="26"/>
      <c r="E45" s="26"/>
      <c r="F45" s="27"/>
      <c r="G45" s="27"/>
      <c r="H45" s="27"/>
      <c r="I45" s="27"/>
      <c r="J45" s="25"/>
      <c r="K45" s="51"/>
      <c r="L45" s="25"/>
      <c r="M45" s="54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68"/>
      <c r="AV45" s="6"/>
      <c r="AW45" s="6"/>
    </row>
    <row r="46" s="2" customFormat="1" ht="8" customHeight="1" spans="1:49">
      <c r="A46" s="4"/>
      <c r="B46" s="25">
        <v>8</v>
      </c>
      <c r="C46" s="28" t="s">
        <v>42</v>
      </c>
      <c r="D46" s="28"/>
      <c r="E46" s="28"/>
      <c r="F46" s="24">
        <v>44835</v>
      </c>
      <c r="G46" s="24"/>
      <c r="H46" s="24">
        <v>44849</v>
      </c>
      <c r="I46" s="24"/>
      <c r="J46" s="25" t="s">
        <v>17</v>
      </c>
      <c r="K46" s="51" t="s">
        <v>34</v>
      </c>
      <c r="L46" s="25" t="s">
        <v>22</v>
      </c>
      <c r="M46" s="49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66"/>
      <c r="AV46" s="6"/>
      <c r="AW46" s="6"/>
    </row>
    <row r="47" s="2" customFormat="1" ht="15" customHeight="1" spans="1:49">
      <c r="A47" s="4"/>
      <c r="B47" s="25"/>
      <c r="C47" s="29"/>
      <c r="D47" s="29"/>
      <c r="E47" s="29"/>
      <c r="F47" s="27"/>
      <c r="G47" s="27"/>
      <c r="H47" s="27"/>
      <c r="I47" s="27"/>
      <c r="J47" s="25"/>
      <c r="K47" s="51"/>
      <c r="L47" s="25"/>
      <c r="M47" s="60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67"/>
      <c r="AV47" s="6"/>
      <c r="AW47" s="6"/>
    </row>
    <row r="48" s="2" customFormat="1" ht="8" customHeight="1" spans="1:49">
      <c r="A48" s="4"/>
      <c r="B48" s="25"/>
      <c r="C48" s="29"/>
      <c r="D48" s="29"/>
      <c r="E48" s="29"/>
      <c r="F48" s="27"/>
      <c r="G48" s="27"/>
      <c r="H48" s="27"/>
      <c r="I48" s="27"/>
      <c r="J48" s="25"/>
      <c r="K48" s="51"/>
      <c r="L48" s="25"/>
      <c r="M48" s="54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68"/>
      <c r="AV48" s="6"/>
      <c r="AW48" s="6"/>
    </row>
    <row r="49" s="2" customFormat="1" ht="8" customHeight="1" spans="1:49">
      <c r="A49" s="4"/>
      <c r="B49" s="25">
        <v>9</v>
      </c>
      <c r="C49" s="23" t="s">
        <v>43</v>
      </c>
      <c r="D49" s="23"/>
      <c r="E49" s="23"/>
      <c r="F49" s="24">
        <v>44835</v>
      </c>
      <c r="G49" s="24"/>
      <c r="H49" s="24">
        <v>44841</v>
      </c>
      <c r="I49" s="24"/>
      <c r="J49" s="25" t="s">
        <v>18</v>
      </c>
      <c r="K49" s="51" t="s">
        <v>34</v>
      </c>
      <c r="L49" s="25" t="s">
        <v>22</v>
      </c>
      <c r="M49" s="58"/>
      <c r="N49" s="59"/>
      <c r="O49" s="59"/>
      <c r="P49" s="59"/>
      <c r="Q49" s="59"/>
      <c r="R49" s="59"/>
      <c r="S49" s="59" t="str">
        <f>IF(N49="","",U50-T50)</f>
        <v/>
      </c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69"/>
      <c r="AV49" s="6"/>
      <c r="AW49" s="6"/>
    </row>
    <row r="50" s="2" customFormat="1" ht="15" customHeight="1" spans="1:49">
      <c r="A50" s="4"/>
      <c r="B50" s="25"/>
      <c r="C50" s="26"/>
      <c r="D50" s="26"/>
      <c r="E50" s="26"/>
      <c r="F50" s="27"/>
      <c r="G50" s="27"/>
      <c r="H50" s="27"/>
      <c r="I50" s="27"/>
      <c r="J50" s="25"/>
      <c r="K50" s="51"/>
      <c r="L50" s="25"/>
      <c r="M50" s="60"/>
      <c r="N50" s="61"/>
      <c r="O50" s="61"/>
      <c r="P50" s="61"/>
      <c r="Q50" s="61"/>
      <c r="R50" s="61"/>
      <c r="S50" s="61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67"/>
      <c r="AV50" s="6"/>
      <c r="AW50" s="6"/>
    </row>
    <row r="51" s="2" customFormat="1" ht="8" customHeight="1" spans="1:49">
      <c r="A51" s="4"/>
      <c r="B51" s="25"/>
      <c r="C51" s="26"/>
      <c r="D51" s="26"/>
      <c r="E51" s="26"/>
      <c r="F51" s="27"/>
      <c r="G51" s="27"/>
      <c r="H51" s="27"/>
      <c r="I51" s="27"/>
      <c r="J51" s="25"/>
      <c r="K51" s="51"/>
      <c r="L51" s="25"/>
      <c r="M51" s="54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68"/>
      <c r="AV51" s="6"/>
      <c r="AW51" s="6"/>
    </row>
    <row r="52" s="2" customFormat="1" ht="8" customHeight="1" spans="1:49">
      <c r="A52" s="4"/>
      <c r="B52" s="25">
        <v>10</v>
      </c>
      <c r="C52" s="23" t="s">
        <v>44</v>
      </c>
      <c r="D52" s="23"/>
      <c r="E52" s="23"/>
      <c r="F52" s="24">
        <v>44839</v>
      </c>
      <c r="G52" s="24"/>
      <c r="H52" s="24">
        <v>44841</v>
      </c>
      <c r="I52" s="24"/>
      <c r="J52" s="25" t="s">
        <v>19</v>
      </c>
      <c r="K52" s="51" t="s">
        <v>34</v>
      </c>
      <c r="L52" s="25" t="s">
        <v>22</v>
      </c>
      <c r="M52" s="49"/>
      <c r="N52" s="50"/>
      <c r="O52" s="50"/>
      <c r="P52" s="50"/>
      <c r="Q52" s="50"/>
      <c r="R52" s="50"/>
      <c r="S52" s="50" t="str">
        <f>IF(N52="","",X53-W53)</f>
        <v/>
      </c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66"/>
      <c r="AV52" s="6"/>
      <c r="AW52" s="6"/>
    </row>
    <row r="53" s="2" customFormat="1" ht="15" customHeight="1" spans="1:49">
      <c r="A53" s="4"/>
      <c r="B53" s="25"/>
      <c r="C53" s="26"/>
      <c r="D53" s="26"/>
      <c r="E53" s="26"/>
      <c r="F53" s="27"/>
      <c r="G53" s="27"/>
      <c r="H53" s="27"/>
      <c r="I53" s="27"/>
      <c r="J53" s="25"/>
      <c r="K53" s="51"/>
      <c r="L53" s="25"/>
      <c r="M53" s="53"/>
      <c r="N53" s="5"/>
      <c r="O53" s="5"/>
      <c r="P53" s="5"/>
      <c r="Q53" s="61"/>
      <c r="R53" s="61"/>
      <c r="S53" s="61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67"/>
      <c r="AV53" s="6"/>
      <c r="AW53" s="6"/>
    </row>
    <row r="54" s="2" customFormat="1" ht="8" customHeight="1" spans="1:49">
      <c r="A54" s="4"/>
      <c r="B54" s="25"/>
      <c r="C54" s="26"/>
      <c r="D54" s="26"/>
      <c r="E54" s="26"/>
      <c r="F54" s="27"/>
      <c r="G54" s="27"/>
      <c r="H54" s="27"/>
      <c r="I54" s="27"/>
      <c r="J54" s="25"/>
      <c r="K54" s="51"/>
      <c r="L54" s="25"/>
      <c r="M54" s="54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68"/>
      <c r="AV54" s="6"/>
      <c r="AW54" s="6"/>
    </row>
    <row r="55" s="2" customFormat="1" ht="8" customHeight="1" spans="1:49">
      <c r="A55" s="4"/>
      <c r="B55" s="25">
        <v>8</v>
      </c>
      <c r="C55" s="23" t="s">
        <v>45</v>
      </c>
      <c r="D55" s="23"/>
      <c r="E55" s="23"/>
      <c r="F55" s="24">
        <v>44841</v>
      </c>
      <c r="G55" s="24"/>
      <c r="H55" s="24">
        <v>44849</v>
      </c>
      <c r="I55" s="24"/>
      <c r="J55" s="25" t="s">
        <v>17</v>
      </c>
      <c r="K55" s="51" t="s">
        <v>34</v>
      </c>
      <c r="L55" s="25" t="s">
        <v>22</v>
      </c>
      <c r="M55" s="58"/>
      <c r="N55" s="59"/>
      <c r="O55" s="59"/>
      <c r="P55" s="59"/>
      <c r="Q55" s="59"/>
      <c r="R55" s="59"/>
      <c r="S55" s="59"/>
      <c r="T55" s="59"/>
      <c r="U55" s="59"/>
      <c r="V55" s="59" t="str">
        <f>IF(Q55="","",X56-W56)</f>
        <v/>
      </c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69"/>
      <c r="AV55" s="6"/>
      <c r="AW55" s="6"/>
    </row>
    <row r="56" s="2" customFormat="1" ht="15" customHeight="1" spans="1:49">
      <c r="A56" s="4"/>
      <c r="B56" s="25"/>
      <c r="C56" s="26"/>
      <c r="D56" s="26"/>
      <c r="E56" s="26"/>
      <c r="F56" s="27"/>
      <c r="G56" s="27"/>
      <c r="H56" s="27"/>
      <c r="I56" s="27"/>
      <c r="J56" s="25"/>
      <c r="K56" s="51"/>
      <c r="L56" s="25"/>
      <c r="M56" s="53"/>
      <c r="N56" s="5"/>
      <c r="O56" s="5"/>
      <c r="P56" s="5"/>
      <c r="Q56" s="5"/>
      <c r="R56" s="5"/>
      <c r="S56" s="61"/>
      <c r="T56" s="61"/>
      <c r="U56" s="61"/>
      <c r="V56" s="61"/>
      <c r="W56" s="61"/>
      <c r="X56" s="61"/>
      <c r="Y56" s="61"/>
      <c r="Z56" s="61"/>
      <c r="AA56" s="61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67"/>
      <c r="AV56" s="6"/>
      <c r="AW56" s="6"/>
    </row>
    <row r="57" s="2" customFormat="1" ht="8" customHeight="1" spans="1:49">
      <c r="A57" s="4"/>
      <c r="B57" s="25"/>
      <c r="C57" s="26"/>
      <c r="D57" s="26"/>
      <c r="E57" s="26"/>
      <c r="F57" s="27"/>
      <c r="G57" s="27"/>
      <c r="H57" s="27"/>
      <c r="I57" s="27"/>
      <c r="J57" s="25"/>
      <c r="K57" s="51"/>
      <c r="L57" s="25"/>
      <c r="M57" s="54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68"/>
      <c r="AV57" s="6"/>
      <c r="AW57" s="6"/>
    </row>
    <row r="58" s="2" customFormat="1" ht="8" customHeight="1" spans="1:49">
      <c r="A58" s="4"/>
      <c r="B58" s="25">
        <v>9</v>
      </c>
      <c r="C58" s="23" t="s">
        <v>46</v>
      </c>
      <c r="D58" s="23"/>
      <c r="E58" s="23"/>
      <c r="F58" s="24">
        <v>44849</v>
      </c>
      <c r="G58" s="24"/>
      <c r="H58" s="24">
        <v>44864</v>
      </c>
      <c r="I58" s="24"/>
      <c r="J58" s="25" t="s">
        <v>18</v>
      </c>
      <c r="K58" s="51" t="s">
        <v>34</v>
      </c>
      <c r="L58" s="25" t="s">
        <v>22</v>
      </c>
      <c r="M58" s="49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66"/>
      <c r="AV58" s="6"/>
      <c r="AW58" s="6"/>
    </row>
    <row r="59" s="2" customFormat="1" ht="15" customHeight="1" spans="1:49">
      <c r="A59" s="4"/>
      <c r="B59" s="25"/>
      <c r="C59" s="26"/>
      <c r="D59" s="26"/>
      <c r="E59" s="26"/>
      <c r="F59" s="27"/>
      <c r="G59" s="27"/>
      <c r="H59" s="27"/>
      <c r="I59" s="27"/>
      <c r="J59" s="25"/>
      <c r="K59" s="51"/>
      <c r="L59" s="25"/>
      <c r="M59" s="53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5"/>
      <c r="AR59" s="5"/>
      <c r="AS59" s="5"/>
      <c r="AT59" s="67"/>
      <c r="AV59" s="6"/>
      <c r="AW59" s="6"/>
    </row>
    <row r="60" s="2" customFormat="1" ht="8" customHeight="1" spans="1:49">
      <c r="A60" s="4"/>
      <c r="B60" s="25"/>
      <c r="C60" s="26"/>
      <c r="D60" s="26"/>
      <c r="E60" s="26"/>
      <c r="F60" s="27"/>
      <c r="G60" s="27"/>
      <c r="H60" s="27"/>
      <c r="I60" s="27"/>
      <c r="J60" s="25"/>
      <c r="K60" s="51"/>
      <c r="L60" s="25"/>
      <c r="M60" s="54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68"/>
      <c r="AV60" s="6"/>
      <c r="AW60" s="6"/>
    </row>
    <row r="61" s="2" customFormat="1" ht="8" customHeight="1" spans="1:49">
      <c r="A61" s="4"/>
      <c r="B61" s="25">
        <v>10</v>
      </c>
      <c r="C61" s="34" t="s">
        <v>47</v>
      </c>
      <c r="D61" s="34"/>
      <c r="E61" s="34"/>
      <c r="F61" s="24">
        <v>44866</v>
      </c>
      <c r="G61" s="24"/>
      <c r="H61" s="24">
        <v>44895</v>
      </c>
      <c r="I61" s="24"/>
      <c r="J61" s="25" t="s">
        <v>19</v>
      </c>
      <c r="K61" s="51" t="s">
        <v>34</v>
      </c>
      <c r="L61" s="25" t="s">
        <v>22</v>
      </c>
      <c r="M61" s="58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69"/>
      <c r="AV61" s="6"/>
      <c r="AW61" s="6"/>
    </row>
    <row r="62" s="2" customFormat="1" ht="15" customHeight="1" spans="1:49">
      <c r="A62" s="4"/>
      <c r="B62" s="25"/>
      <c r="C62" s="35"/>
      <c r="D62" s="35"/>
      <c r="E62" s="35"/>
      <c r="F62" s="27"/>
      <c r="G62" s="27"/>
      <c r="H62" s="27"/>
      <c r="I62" s="27"/>
      <c r="J62" s="25"/>
      <c r="K62" s="51"/>
      <c r="L62" s="25"/>
      <c r="M62" s="60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5"/>
      <c r="AR62" s="5"/>
      <c r="AS62" s="5"/>
      <c r="AT62" s="67"/>
      <c r="AV62" s="6"/>
      <c r="AW62" s="6"/>
    </row>
    <row r="63" s="3" customFormat="1" ht="8" customHeight="1" spans="1:49">
      <c r="A63" s="4"/>
      <c r="B63" s="25"/>
      <c r="C63" s="35"/>
      <c r="D63" s="35"/>
      <c r="E63" s="35"/>
      <c r="F63" s="27"/>
      <c r="G63" s="27"/>
      <c r="H63" s="27"/>
      <c r="I63" s="27"/>
      <c r="J63" s="25"/>
      <c r="K63" s="51"/>
      <c r="L63" s="25"/>
      <c r="M63" s="54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68"/>
      <c r="AV63" s="70"/>
      <c r="AW63" s="70"/>
    </row>
    <row r="64" ht="17" customHeight="1" spans="2:46">
      <c r="B64" s="25">
        <v>11</v>
      </c>
      <c r="C64" s="36" t="s">
        <v>48</v>
      </c>
      <c r="D64" s="36"/>
      <c r="E64" s="36"/>
      <c r="F64" s="24">
        <v>44866</v>
      </c>
      <c r="G64" s="24"/>
      <c r="H64" s="24">
        <v>44880</v>
      </c>
      <c r="I64" s="24"/>
      <c r="J64" s="25" t="s">
        <v>19</v>
      </c>
      <c r="K64" s="51" t="s">
        <v>34</v>
      </c>
      <c r="L64" s="25" t="s">
        <v>22</v>
      </c>
      <c r="M64" s="58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69"/>
    </row>
    <row r="65" ht="18" customHeight="1" spans="2:46">
      <c r="B65" s="25"/>
      <c r="C65" s="51"/>
      <c r="D65" s="51"/>
      <c r="E65" s="51"/>
      <c r="F65" s="27"/>
      <c r="G65" s="27"/>
      <c r="H65" s="27"/>
      <c r="I65" s="27"/>
      <c r="J65" s="25"/>
      <c r="K65" s="51"/>
      <c r="L65" s="25"/>
      <c r="M65" s="60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T65" s="67"/>
    </row>
    <row r="66" ht="10" customHeight="1" spans="2:46">
      <c r="B66" s="25"/>
      <c r="C66" s="51"/>
      <c r="D66" s="51"/>
      <c r="E66" s="51"/>
      <c r="F66" s="27"/>
      <c r="G66" s="27"/>
      <c r="H66" s="27"/>
      <c r="I66" s="27"/>
      <c r="J66" s="25"/>
      <c r="K66" s="51"/>
      <c r="L66" s="25"/>
      <c r="M66" s="54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68"/>
    </row>
    <row r="67" ht="18" spans="2:46">
      <c r="B67" s="25">
        <v>12</v>
      </c>
      <c r="C67" s="36" t="s">
        <v>49</v>
      </c>
      <c r="D67" s="36"/>
      <c r="E67" s="36"/>
      <c r="F67" s="24">
        <v>44881</v>
      </c>
      <c r="G67" s="24"/>
      <c r="H67" s="24">
        <v>44891</v>
      </c>
      <c r="I67" s="24"/>
      <c r="J67" s="25" t="s">
        <v>19</v>
      </c>
      <c r="K67" s="51" t="s">
        <v>34</v>
      </c>
      <c r="L67" s="25" t="s">
        <v>22</v>
      </c>
      <c r="M67" s="58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59"/>
      <c r="AN67" s="59"/>
      <c r="AO67" s="59"/>
      <c r="AP67" s="59"/>
      <c r="AQ67" s="59"/>
      <c r="AR67" s="59"/>
      <c r="AS67" s="59"/>
      <c r="AT67" s="69"/>
    </row>
    <row r="68" spans="2:46">
      <c r="B68" s="25"/>
      <c r="C68" s="51"/>
      <c r="D68" s="51"/>
      <c r="E68" s="51"/>
      <c r="F68" s="27"/>
      <c r="G68" s="27"/>
      <c r="H68" s="27"/>
      <c r="I68" s="27"/>
      <c r="J68" s="25"/>
      <c r="K68" s="51"/>
      <c r="L68" s="25"/>
      <c r="M68" s="53"/>
      <c r="N68" s="5"/>
      <c r="O68" s="5"/>
      <c r="P68" s="5"/>
      <c r="Q68" s="5"/>
      <c r="R68" s="5"/>
      <c r="S68" s="5"/>
      <c r="AT68" s="67"/>
    </row>
    <row r="69" ht="3" customHeight="1" spans="2:46">
      <c r="B69" s="25"/>
      <c r="C69" s="51"/>
      <c r="D69" s="51"/>
      <c r="E69" s="51"/>
      <c r="F69" s="27"/>
      <c r="G69" s="27"/>
      <c r="H69" s="27"/>
      <c r="I69" s="27"/>
      <c r="J69" s="25"/>
      <c r="K69" s="51"/>
      <c r="L69" s="25"/>
      <c r="M69" s="54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68"/>
    </row>
    <row r="70" ht="18" spans="2:46">
      <c r="B70" s="25">
        <v>13</v>
      </c>
      <c r="C70" s="36" t="s">
        <v>50</v>
      </c>
      <c r="D70" s="36"/>
      <c r="E70" s="36"/>
      <c r="F70" s="24">
        <v>44872</v>
      </c>
      <c r="G70" s="24"/>
      <c r="H70" s="24">
        <v>44879</v>
      </c>
      <c r="I70" s="24"/>
      <c r="J70" s="25" t="s">
        <v>19</v>
      </c>
      <c r="K70" s="51" t="s">
        <v>34</v>
      </c>
      <c r="L70" s="25" t="s">
        <v>20</v>
      </c>
      <c r="M70" s="58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69"/>
    </row>
    <row r="71" spans="2:46">
      <c r="B71" s="25"/>
      <c r="C71" s="51"/>
      <c r="D71" s="51"/>
      <c r="E71" s="51"/>
      <c r="F71" s="27"/>
      <c r="G71" s="27"/>
      <c r="H71" s="27"/>
      <c r="I71" s="27"/>
      <c r="J71" s="25"/>
      <c r="K71" s="51"/>
      <c r="L71" s="25"/>
      <c r="M71" s="53"/>
      <c r="N71" s="5"/>
      <c r="O71" s="5"/>
      <c r="P71" s="5"/>
      <c r="Q71" s="5"/>
      <c r="R71" s="5"/>
      <c r="S71" s="61"/>
      <c r="T71" s="61"/>
      <c r="U71" s="61"/>
      <c r="V71" s="61"/>
      <c r="W71" s="61"/>
      <c r="X71" s="61"/>
      <c r="Y71" s="61"/>
      <c r="Z71" s="61"/>
      <c r="AT71" s="67"/>
    </row>
    <row r="72" ht="3" customHeight="1" spans="2:46">
      <c r="B72" s="25"/>
      <c r="C72" s="51"/>
      <c r="D72" s="51"/>
      <c r="E72" s="51"/>
      <c r="F72" s="27"/>
      <c r="G72" s="27"/>
      <c r="H72" s="27"/>
      <c r="I72" s="27"/>
      <c r="J72" s="25"/>
      <c r="K72" s="51"/>
      <c r="L72" s="25"/>
      <c r="M72" s="54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68"/>
    </row>
    <row r="73" ht="9" customHeight="1" spans="1:46">
      <c r="A73" s="4" t="s">
        <v>51</v>
      </c>
      <c r="B73" s="25">
        <v>14</v>
      </c>
      <c r="C73" s="36" t="s">
        <v>52</v>
      </c>
      <c r="D73" s="36"/>
      <c r="E73" s="36"/>
      <c r="F73" s="24">
        <v>44880</v>
      </c>
      <c r="G73" s="24"/>
      <c r="H73" s="24">
        <v>44895</v>
      </c>
      <c r="I73" s="24"/>
      <c r="J73" s="25" t="s">
        <v>19</v>
      </c>
      <c r="K73" s="51" t="s">
        <v>34</v>
      </c>
      <c r="L73" s="25" t="s">
        <v>22</v>
      </c>
      <c r="M73" s="58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69"/>
    </row>
    <row r="74" spans="2:46">
      <c r="B74" s="25"/>
      <c r="C74" s="51"/>
      <c r="D74" s="51"/>
      <c r="E74" s="51"/>
      <c r="F74" s="27"/>
      <c r="G74" s="27"/>
      <c r="H74" s="27"/>
      <c r="I74" s="27"/>
      <c r="J74" s="25"/>
      <c r="K74" s="51"/>
      <c r="L74" s="25"/>
      <c r="M74" s="53"/>
      <c r="N74" s="5"/>
      <c r="O74" s="5"/>
      <c r="P74" s="5"/>
      <c r="Q74" s="5"/>
      <c r="R74" s="5"/>
      <c r="S74" s="5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T74" s="67"/>
    </row>
    <row r="75" ht="5" customHeight="1" spans="2:46">
      <c r="B75" s="25"/>
      <c r="C75" s="51"/>
      <c r="D75" s="51"/>
      <c r="E75" s="51"/>
      <c r="F75" s="27"/>
      <c r="G75" s="27"/>
      <c r="H75" s="27"/>
      <c r="I75" s="27"/>
      <c r="J75" s="25"/>
      <c r="K75" s="51"/>
      <c r="L75" s="25"/>
      <c r="M75" s="54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68"/>
    </row>
    <row r="76" ht="18" spans="2:46">
      <c r="B76" s="25">
        <v>15</v>
      </c>
      <c r="C76" s="34" t="s">
        <v>53</v>
      </c>
      <c r="D76" s="36"/>
      <c r="E76" s="36"/>
      <c r="F76" s="24">
        <v>44896</v>
      </c>
      <c r="G76" s="24"/>
      <c r="H76" s="27">
        <v>44926</v>
      </c>
      <c r="I76" s="27"/>
      <c r="J76" s="25" t="s">
        <v>17</v>
      </c>
      <c r="K76" s="51" t="s">
        <v>34</v>
      </c>
      <c r="L76" s="25" t="s">
        <v>22</v>
      </c>
      <c r="M76" s="72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59"/>
      <c r="AR76" s="59"/>
      <c r="AS76" s="59"/>
      <c r="AT76" s="69"/>
    </row>
    <row r="77" ht="6" customHeight="1" spans="2:46">
      <c r="B77" s="25"/>
      <c r="C77" s="51"/>
      <c r="D77" s="51"/>
      <c r="E77" s="51"/>
      <c r="F77" s="27"/>
      <c r="G77" s="27"/>
      <c r="H77" s="27"/>
      <c r="I77" s="27"/>
      <c r="J77" s="25"/>
      <c r="K77" s="51"/>
      <c r="L77" s="25"/>
      <c r="M77" s="53"/>
      <c r="N77" s="5"/>
      <c r="O77" s="5"/>
      <c r="P77" s="5"/>
      <c r="Q77" s="5"/>
      <c r="R77" s="5"/>
      <c r="S77" s="5"/>
      <c r="AT77" s="67"/>
    </row>
    <row r="78" ht="1" customHeight="1" spans="2:46">
      <c r="B78" s="25"/>
      <c r="C78" s="51"/>
      <c r="D78" s="51"/>
      <c r="E78" s="51"/>
      <c r="F78" s="27"/>
      <c r="G78" s="27"/>
      <c r="H78" s="27"/>
      <c r="I78" s="27"/>
      <c r="J78" s="25"/>
      <c r="K78" s="51"/>
      <c r="L78" s="25"/>
      <c r="M78" s="54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68"/>
    </row>
    <row r="79" ht="9" customHeight="1" spans="2:46">
      <c r="B79" s="25">
        <v>16</v>
      </c>
      <c r="C79" s="36" t="s">
        <v>54</v>
      </c>
      <c r="D79" s="36"/>
      <c r="E79" s="36"/>
      <c r="F79" s="24">
        <v>44896</v>
      </c>
      <c r="G79" s="24"/>
      <c r="H79" s="24">
        <v>44920</v>
      </c>
      <c r="I79" s="24"/>
      <c r="J79" s="25" t="s">
        <v>19</v>
      </c>
      <c r="K79" s="51" t="s">
        <v>34</v>
      </c>
      <c r="L79" s="25" t="s">
        <v>22</v>
      </c>
      <c r="M79" s="58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69"/>
    </row>
    <row r="80" ht="21" customHeight="1" spans="2:46">
      <c r="B80" s="25"/>
      <c r="C80" s="51"/>
      <c r="D80" s="51"/>
      <c r="E80" s="51"/>
      <c r="F80" s="27"/>
      <c r="G80" s="27"/>
      <c r="H80" s="27"/>
      <c r="I80" s="27"/>
      <c r="J80" s="25"/>
      <c r="K80" s="51"/>
      <c r="L80" s="25"/>
      <c r="M80" s="60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T80" s="67"/>
    </row>
    <row r="81" ht="9" customHeight="1" spans="2:46">
      <c r="B81" s="25"/>
      <c r="C81" s="51"/>
      <c r="D81" s="51"/>
      <c r="E81" s="51"/>
      <c r="F81" s="27"/>
      <c r="G81" s="27"/>
      <c r="H81" s="27"/>
      <c r="I81" s="27"/>
      <c r="J81" s="25"/>
      <c r="K81" s="51"/>
      <c r="L81" s="25"/>
      <c r="M81" s="53"/>
      <c r="N81" s="5"/>
      <c r="O81" s="5"/>
      <c r="P81" s="5"/>
      <c r="Q81" s="5"/>
      <c r="R81" s="5"/>
      <c r="S81" s="5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67"/>
    </row>
    <row r="82" ht="18" spans="2:46">
      <c r="B82" s="25">
        <v>17</v>
      </c>
      <c r="C82" s="36" t="s">
        <v>55</v>
      </c>
      <c r="D82" s="36"/>
      <c r="E82" s="36"/>
      <c r="F82" s="24">
        <v>44920</v>
      </c>
      <c r="G82" s="24"/>
      <c r="H82" s="24">
        <v>44925</v>
      </c>
      <c r="I82" s="24"/>
      <c r="J82" s="25" t="s">
        <v>19</v>
      </c>
      <c r="K82" s="51" t="s">
        <v>34</v>
      </c>
      <c r="L82" s="25" t="s">
        <v>22</v>
      </c>
      <c r="M82" s="58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69"/>
    </row>
    <row r="83" spans="2:46">
      <c r="B83" s="25"/>
      <c r="C83" s="51"/>
      <c r="D83" s="51"/>
      <c r="E83" s="51"/>
      <c r="F83" s="27"/>
      <c r="G83" s="27"/>
      <c r="H83" s="27"/>
      <c r="I83" s="27"/>
      <c r="J83" s="25"/>
      <c r="K83" s="51"/>
      <c r="L83" s="25"/>
      <c r="M83" s="53"/>
      <c r="N83" s="5"/>
      <c r="O83" s="5"/>
      <c r="P83" s="5"/>
      <c r="Q83" s="5"/>
      <c r="R83" s="5"/>
      <c r="S83" s="5"/>
      <c r="AK83" s="61"/>
      <c r="AL83" s="61"/>
      <c r="AM83" s="61"/>
      <c r="AN83" s="61"/>
      <c r="AO83" s="61"/>
      <c r="AP83" s="61"/>
      <c r="AT83" s="67"/>
    </row>
    <row r="84" spans="2:46">
      <c r="B84" s="25"/>
      <c r="C84" s="51"/>
      <c r="D84" s="51"/>
      <c r="E84" s="51"/>
      <c r="F84" s="27"/>
      <c r="G84" s="27"/>
      <c r="H84" s="27"/>
      <c r="I84" s="27"/>
      <c r="J84" s="25"/>
      <c r="K84" s="51"/>
      <c r="L84" s="25"/>
      <c r="M84" s="54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68"/>
    </row>
    <row r="85" ht="18" spans="2:46">
      <c r="B85" s="25">
        <v>18</v>
      </c>
      <c r="C85" s="34" t="s">
        <v>56</v>
      </c>
      <c r="D85" s="36"/>
      <c r="E85" s="36"/>
      <c r="F85" s="24">
        <v>44986</v>
      </c>
      <c r="G85" s="24"/>
      <c r="H85" s="27">
        <v>45047</v>
      </c>
      <c r="I85" s="27"/>
      <c r="J85" s="25" t="s">
        <v>19</v>
      </c>
      <c r="K85" s="51" t="s">
        <v>34</v>
      </c>
      <c r="L85" s="25" t="s">
        <v>22</v>
      </c>
      <c r="M85" s="58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69"/>
    </row>
    <row r="86" spans="2:46">
      <c r="B86" s="25"/>
      <c r="C86" s="51"/>
      <c r="D86" s="51"/>
      <c r="E86" s="51"/>
      <c r="F86" s="27"/>
      <c r="G86" s="27"/>
      <c r="H86" s="27"/>
      <c r="I86" s="27"/>
      <c r="J86" s="25"/>
      <c r="K86" s="51"/>
      <c r="L86" s="25"/>
      <c r="M86" s="53"/>
      <c r="N86" s="5"/>
      <c r="O86" s="5"/>
      <c r="P86" s="5"/>
      <c r="Q86" s="5"/>
      <c r="R86" s="5"/>
      <c r="S86" s="5"/>
      <c r="AT86" s="67"/>
    </row>
    <row r="87" spans="2:46">
      <c r="B87" s="25"/>
      <c r="C87" s="51"/>
      <c r="D87" s="51"/>
      <c r="E87" s="51"/>
      <c r="F87" s="27"/>
      <c r="G87" s="27"/>
      <c r="H87" s="27"/>
      <c r="I87" s="27"/>
      <c r="J87" s="25"/>
      <c r="K87" s="51"/>
      <c r="L87" s="25"/>
      <c r="M87" s="54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68"/>
    </row>
    <row r="88" ht="18" spans="2:46">
      <c r="B88" s="25">
        <v>19</v>
      </c>
      <c r="C88" s="34" t="s">
        <v>57</v>
      </c>
      <c r="D88" s="34"/>
      <c r="E88" s="34"/>
      <c r="F88" s="24" t="s">
        <v>58</v>
      </c>
      <c r="G88" s="24"/>
      <c r="H88" s="27"/>
      <c r="I88" s="27"/>
      <c r="J88" s="25"/>
      <c r="K88" s="51" t="s">
        <v>34</v>
      </c>
      <c r="L88" s="25" t="s">
        <v>22</v>
      </c>
      <c r="M88" s="58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69"/>
    </row>
    <row r="89" spans="2:46">
      <c r="B89" s="25"/>
      <c r="C89" s="35"/>
      <c r="D89" s="35"/>
      <c r="E89" s="35"/>
      <c r="F89" s="27"/>
      <c r="G89" s="27"/>
      <c r="H89" s="27"/>
      <c r="I89" s="27"/>
      <c r="J89" s="25"/>
      <c r="K89" s="51"/>
      <c r="L89" s="25"/>
      <c r="M89" s="53"/>
      <c r="N89" s="5"/>
      <c r="O89" s="5"/>
      <c r="P89" s="5"/>
      <c r="Q89" s="5"/>
      <c r="R89" s="5"/>
      <c r="S89" s="5"/>
      <c r="AT89" s="67"/>
    </row>
    <row r="90" spans="2:46">
      <c r="B90" s="25"/>
      <c r="C90" s="35"/>
      <c r="D90" s="35"/>
      <c r="E90" s="35"/>
      <c r="F90" s="27"/>
      <c r="G90" s="27"/>
      <c r="H90" s="27"/>
      <c r="I90" s="27"/>
      <c r="J90" s="25"/>
      <c r="K90" s="51"/>
      <c r="L90" s="25"/>
      <c r="M90" s="54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68"/>
    </row>
  </sheetData>
  <mergeCells count="207">
    <mergeCell ref="B2:AT2"/>
    <mergeCell ref="B4:C4"/>
    <mergeCell ref="Q7:S7"/>
    <mergeCell ref="M10:P10"/>
    <mergeCell ref="K11:M11"/>
    <mergeCell ref="N11:O11"/>
    <mergeCell ref="M12:P12"/>
    <mergeCell ref="T12:V12"/>
    <mergeCell ref="W12:Y12"/>
    <mergeCell ref="Z12:AB12"/>
    <mergeCell ref="AC12:AE12"/>
    <mergeCell ref="AF12:AH12"/>
    <mergeCell ref="AI12:AK12"/>
    <mergeCell ref="AL12:AN12"/>
    <mergeCell ref="AO12:AQ12"/>
    <mergeCell ref="AR12:AT12"/>
    <mergeCell ref="B14:B15"/>
    <mergeCell ref="B16:B18"/>
    <mergeCell ref="B19:B21"/>
    <mergeCell ref="B22:B24"/>
    <mergeCell ref="B25:B27"/>
    <mergeCell ref="B28:B30"/>
    <mergeCell ref="B31:B33"/>
    <mergeCell ref="B34:B36"/>
    <mergeCell ref="B37:B39"/>
    <mergeCell ref="B40:B42"/>
    <mergeCell ref="B43:B45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B73:B75"/>
    <mergeCell ref="B76:B78"/>
    <mergeCell ref="B79:B81"/>
    <mergeCell ref="B82:B84"/>
    <mergeCell ref="B85:B87"/>
    <mergeCell ref="B88:B90"/>
    <mergeCell ref="J14:J15"/>
    <mergeCell ref="J16:J18"/>
    <mergeCell ref="J19:J21"/>
    <mergeCell ref="J22:J24"/>
    <mergeCell ref="J25:J27"/>
    <mergeCell ref="J28:J30"/>
    <mergeCell ref="J31:J33"/>
    <mergeCell ref="J34:J36"/>
    <mergeCell ref="J37:J39"/>
    <mergeCell ref="J40:J42"/>
    <mergeCell ref="J43:J45"/>
    <mergeCell ref="J46:J48"/>
    <mergeCell ref="J49:J51"/>
    <mergeCell ref="J52:J54"/>
    <mergeCell ref="J55:J57"/>
    <mergeCell ref="J58:J60"/>
    <mergeCell ref="J61:J63"/>
    <mergeCell ref="J64:J66"/>
    <mergeCell ref="J67:J69"/>
    <mergeCell ref="J70:J72"/>
    <mergeCell ref="J73:J75"/>
    <mergeCell ref="J76:J78"/>
    <mergeCell ref="J79:J81"/>
    <mergeCell ref="J82:J84"/>
    <mergeCell ref="J85:J87"/>
    <mergeCell ref="J88:J90"/>
    <mergeCell ref="K14:K15"/>
    <mergeCell ref="K16:K18"/>
    <mergeCell ref="K19:K21"/>
    <mergeCell ref="K22:K24"/>
    <mergeCell ref="K25:K27"/>
    <mergeCell ref="K28:K30"/>
    <mergeCell ref="K31:K33"/>
    <mergeCell ref="K34:K36"/>
    <mergeCell ref="K37:K39"/>
    <mergeCell ref="K40:K42"/>
    <mergeCell ref="K43:K45"/>
    <mergeCell ref="K46:K48"/>
    <mergeCell ref="K49:K51"/>
    <mergeCell ref="K52:K54"/>
    <mergeCell ref="K55:K57"/>
    <mergeCell ref="K58:K60"/>
    <mergeCell ref="K61:K63"/>
    <mergeCell ref="K64:K66"/>
    <mergeCell ref="K67:K69"/>
    <mergeCell ref="K70:K72"/>
    <mergeCell ref="K73:K75"/>
    <mergeCell ref="K76:K78"/>
    <mergeCell ref="K79:K81"/>
    <mergeCell ref="K82:K84"/>
    <mergeCell ref="K85:K87"/>
    <mergeCell ref="K88:K90"/>
    <mergeCell ref="L14:L15"/>
    <mergeCell ref="L16:L18"/>
    <mergeCell ref="L19:L21"/>
    <mergeCell ref="L22:L24"/>
    <mergeCell ref="L25:L27"/>
    <mergeCell ref="L28:L30"/>
    <mergeCell ref="L31:L33"/>
    <mergeCell ref="L34:L36"/>
    <mergeCell ref="L37:L39"/>
    <mergeCell ref="L40:L42"/>
    <mergeCell ref="L43:L45"/>
    <mergeCell ref="L46:L48"/>
    <mergeCell ref="L49:L51"/>
    <mergeCell ref="L52:L54"/>
    <mergeCell ref="L55:L57"/>
    <mergeCell ref="L58:L60"/>
    <mergeCell ref="L61:L63"/>
    <mergeCell ref="L64:L66"/>
    <mergeCell ref="L67:L69"/>
    <mergeCell ref="L70:L72"/>
    <mergeCell ref="L73:L75"/>
    <mergeCell ref="L76:L78"/>
    <mergeCell ref="L79:L81"/>
    <mergeCell ref="L82:L84"/>
    <mergeCell ref="L85:L87"/>
    <mergeCell ref="L88:L90"/>
    <mergeCell ref="C14:E15"/>
    <mergeCell ref="C16:E18"/>
    <mergeCell ref="F14:G15"/>
    <mergeCell ref="H14:I15"/>
    <mergeCell ref="F16:G18"/>
    <mergeCell ref="H16:I18"/>
    <mergeCell ref="F19:G21"/>
    <mergeCell ref="H19:I21"/>
    <mergeCell ref="F22:G24"/>
    <mergeCell ref="H22:I24"/>
    <mergeCell ref="F25:G27"/>
    <mergeCell ref="H25:I27"/>
    <mergeCell ref="F28:G30"/>
    <mergeCell ref="H28:I30"/>
    <mergeCell ref="F31:G33"/>
    <mergeCell ref="H31:I33"/>
    <mergeCell ref="F34:G36"/>
    <mergeCell ref="H34:I36"/>
    <mergeCell ref="F37:G39"/>
    <mergeCell ref="H37:I39"/>
    <mergeCell ref="F40:G42"/>
    <mergeCell ref="H40:I42"/>
    <mergeCell ref="F43:G45"/>
    <mergeCell ref="H43:I45"/>
    <mergeCell ref="F46:G48"/>
    <mergeCell ref="H46:I48"/>
    <mergeCell ref="F49:G51"/>
    <mergeCell ref="H49:I51"/>
    <mergeCell ref="F52:G54"/>
    <mergeCell ref="H52:I54"/>
    <mergeCell ref="F55:G57"/>
    <mergeCell ref="H55:I57"/>
    <mergeCell ref="F58:G60"/>
    <mergeCell ref="H58:I60"/>
    <mergeCell ref="F61:G63"/>
    <mergeCell ref="H61:I63"/>
    <mergeCell ref="C19:E21"/>
    <mergeCell ref="C22:E24"/>
    <mergeCell ref="C25:E27"/>
    <mergeCell ref="C28:E30"/>
    <mergeCell ref="C31:E33"/>
    <mergeCell ref="C34:E36"/>
    <mergeCell ref="C37:E39"/>
    <mergeCell ref="C40:E42"/>
    <mergeCell ref="C43:E45"/>
    <mergeCell ref="C46:E48"/>
    <mergeCell ref="C49:E51"/>
    <mergeCell ref="C52:E54"/>
    <mergeCell ref="C55:E57"/>
    <mergeCell ref="C58:E60"/>
    <mergeCell ref="C61:E63"/>
    <mergeCell ref="T10:V11"/>
    <mergeCell ref="W10:Y11"/>
    <mergeCell ref="Z10:AB11"/>
    <mergeCell ref="AC10:AE11"/>
    <mergeCell ref="AF10:AH11"/>
    <mergeCell ref="AI10:AK11"/>
    <mergeCell ref="AL10:AN11"/>
    <mergeCell ref="AO10:AQ11"/>
    <mergeCell ref="AR10:AT11"/>
    <mergeCell ref="C64:E66"/>
    <mergeCell ref="F64:G66"/>
    <mergeCell ref="H64:I66"/>
    <mergeCell ref="F67:G69"/>
    <mergeCell ref="H67:I69"/>
    <mergeCell ref="F70:G72"/>
    <mergeCell ref="H70:I72"/>
    <mergeCell ref="F73:G75"/>
    <mergeCell ref="H73:I75"/>
    <mergeCell ref="F76:G78"/>
    <mergeCell ref="H76:I78"/>
    <mergeCell ref="F79:G81"/>
    <mergeCell ref="H79:I81"/>
    <mergeCell ref="F82:G84"/>
    <mergeCell ref="H82:I84"/>
    <mergeCell ref="F85:G87"/>
    <mergeCell ref="H85:I87"/>
    <mergeCell ref="C70:E72"/>
    <mergeCell ref="C73:E75"/>
    <mergeCell ref="C76:E78"/>
    <mergeCell ref="C79:E81"/>
    <mergeCell ref="C67:E69"/>
    <mergeCell ref="F88:G90"/>
    <mergeCell ref="H88:I90"/>
    <mergeCell ref="C82:E84"/>
    <mergeCell ref="C85:E87"/>
    <mergeCell ref="C88:E90"/>
  </mergeCells>
  <conditionalFormatting sqref="M17:AT17">
    <cfRule type="expression" dxfId="0" priority="197">
      <formula>AND(M$15&gt;=$F16,M$15&lt;=$H16,$C16&lt;&gt;"")</formula>
    </cfRule>
  </conditionalFormatting>
  <conditionalFormatting sqref="M20:AT20">
    <cfRule type="expression" dxfId="0" priority="25">
      <formula>AND(M$15&gt;=$F19,M$15&lt;=$H19,$C19&lt;&gt;"")</formula>
    </cfRule>
  </conditionalFormatting>
  <conditionalFormatting sqref="M23:AT23">
    <cfRule type="expression" dxfId="0" priority="24">
      <formula>AND(M$15&gt;=$F22,M$15&lt;=$H22,$C22&lt;&gt;"")</formula>
    </cfRule>
  </conditionalFormatting>
  <conditionalFormatting sqref="M26:AT26">
    <cfRule type="expression" dxfId="0" priority="23">
      <formula>AND(M$15&gt;=$F25,M$15&lt;=$H25,$C25&lt;&gt;"")</formula>
    </cfRule>
  </conditionalFormatting>
  <conditionalFormatting sqref="M29:AT29">
    <cfRule type="expression" dxfId="0" priority="22">
      <formula>AND(M$15&gt;=$F28,M$15&lt;=$H28,$C28&lt;&gt;"")</formula>
    </cfRule>
  </conditionalFormatting>
  <conditionalFormatting sqref="M32:AT32">
    <cfRule type="expression" dxfId="0" priority="21">
      <formula>AND(M$15&gt;=$F31,M$15&lt;=$H31,$C31&lt;&gt;"")</formula>
    </cfRule>
  </conditionalFormatting>
  <conditionalFormatting sqref="M35:AT35">
    <cfRule type="expression" dxfId="0" priority="20">
      <formula>AND(M$15&gt;=$F34,M$15&lt;=$H34,$C34&lt;&gt;"")</formula>
    </cfRule>
  </conditionalFormatting>
  <conditionalFormatting sqref="M38:AT38">
    <cfRule type="expression" dxfId="0" priority="19">
      <formula>AND(M$15&gt;=$F37,M$15&lt;=$H37,$C37&lt;&gt;"")</formula>
    </cfRule>
  </conditionalFormatting>
  <conditionalFormatting sqref="M41:AT41">
    <cfRule type="expression" dxfId="0" priority="18">
      <formula>AND(M$15&gt;=$F40,M$15&lt;=$H40,$C40&lt;&gt;"")</formula>
    </cfRule>
  </conditionalFormatting>
  <conditionalFormatting sqref="M47:AT47">
    <cfRule type="expression" dxfId="0" priority="17">
      <formula>AND(M$15&gt;=$F46,M$15&lt;=$H46,$C46&lt;&gt;"")</formula>
    </cfRule>
  </conditionalFormatting>
  <conditionalFormatting sqref="M50:AT50">
    <cfRule type="expression" dxfId="0" priority="16">
      <formula>AND(M$15&gt;=$F49,M$15&lt;=$H49,$C49&lt;&gt;"")</formula>
    </cfRule>
  </conditionalFormatting>
  <conditionalFormatting sqref="M56:AT56">
    <cfRule type="expression" dxfId="0" priority="15">
      <formula>AND(M$15&gt;=$F55,M$15&lt;=$H55,$C55&lt;&gt;"")</formula>
    </cfRule>
  </conditionalFormatting>
  <conditionalFormatting sqref="M59:AT59">
    <cfRule type="expression" dxfId="0" priority="14">
      <formula>AND(M$15&gt;=$F58,M$15&lt;=$H58,$C58&lt;&gt;"")</formula>
    </cfRule>
  </conditionalFormatting>
  <conditionalFormatting sqref="M62:AT62">
    <cfRule type="expression" dxfId="0" priority="13">
      <formula>AND(M$15&gt;=$F61,M$15&lt;=$H61,$C61&lt;&gt;"")</formula>
    </cfRule>
  </conditionalFormatting>
  <conditionalFormatting sqref="M63:AQ63">
    <cfRule type="expression" dxfId="1" priority="40">
      <formula>AND(M$15&gt;=#REF!,M$15&lt;=#REF!,$C63&lt;&gt;"")</formula>
    </cfRule>
    <cfRule type="expression" dxfId="2" priority="47">
      <formula>AND(M$15&gt;=$F63,M$15&lt;=$H63,$C63&lt;&gt;"")</formula>
    </cfRule>
  </conditionalFormatting>
  <conditionalFormatting sqref="AR63:AT63">
    <cfRule type="expression" dxfId="1" priority="26">
      <formula>AND(AR$15&gt;=#REF!,AR$15&lt;=#REF!,$C63&lt;&gt;"")</formula>
    </cfRule>
    <cfRule type="expression" dxfId="2" priority="33">
      <formula>AND(AR$15&gt;=$F63,AR$15&lt;=$H63,$C63&lt;&gt;"")</formula>
    </cfRule>
  </conditionalFormatting>
  <conditionalFormatting sqref="B7:H12">
    <cfRule type="expression" dxfId="3" priority="12">
      <formula>MONTH(B7)&lt;&gt;$E$4</formula>
    </cfRule>
  </conditionalFormatting>
  <conditionalFormatting sqref="M65:AT65 M68:AT68 M71:AT71 M74:AT74 M77:AT77 M80:AT81 M83:AT83 M86:AT86 M89:AT89">
    <cfRule type="expression" dxfId="0" priority="1">
      <formula>AND(M$15&gt;=$F64,M$15&lt;=$H64,$C64&lt;&gt;"")</formula>
    </cfRule>
  </conditionalFormatting>
  <conditionalFormatting sqref="M66:AQ66 M69:AQ69 M72:AQ72 M75:AQ75 M78:AQ78 M84:AQ84 M87:AQ87 M90:AQ90">
    <cfRule type="expression" dxfId="1" priority="4">
      <formula>AND(M$15&gt;=#REF!,M$15&lt;=#REF!,$C66&lt;&gt;"")</formula>
    </cfRule>
    <cfRule type="expression" dxfId="2" priority="5">
      <formula>AND(M$15&gt;=$F66,M$15&lt;=$H66,$C66&lt;&gt;"")</formula>
    </cfRule>
  </conditionalFormatting>
  <conditionalFormatting sqref="AR66:AT66 AR69:AT69 AR72:AT72 AR75:AT75 AR78:AT78 AR84:AT84 AR87:AT87 AR90:AT90">
    <cfRule type="expression" dxfId="1" priority="2">
      <formula>AND(AR$15&gt;=#REF!,AR$15&lt;=#REF!,$C66&lt;&gt;"")</formula>
    </cfRule>
    <cfRule type="expression" dxfId="2" priority="3">
      <formula>AND(AR$15&gt;=$F66,AR$15&lt;=$H66,$C66&lt;&gt;"")</formula>
    </cfRule>
  </conditionalFormatting>
  <dataValidations count="4">
    <dataValidation type="list" allowBlank="1" showInputMessage="1" showErrorMessage="1" sqref="B4:C4">
      <formula1>"2021,2022,2023,2024,2025,2026,2027"</formula1>
    </dataValidation>
    <dataValidation type="list" allowBlank="1" showInputMessage="1" showErrorMessage="1" sqref="E4">
      <formula1>"1,2,3,4,5,6,7,8,9,10,11,12"</formula1>
    </dataValidation>
    <dataValidation type="list" allowBlank="1" showInputMessage="1" showErrorMessage="1" sqref="J64 J65 J66 J67 J68 J69 J70 J71 J72 J73 J74 J75 J76 J77 J78 J79 J82 J83 J84 J85 J86 J87 J88 J89 J90 J16:J18 J19:J21 J22:J24 J25:J27 J28:J33 J34:J36 J37:J39 J40:J42 J43:J63 J80:J81 J91:J1048576">
      <formula1>"紧急重要,重要,一般,日常"</formula1>
    </dataValidation>
    <dataValidation type="list" allowBlank="1" showInputMessage="1" showErrorMessage="1" sqref="L67 L68 L69 L70 L71 L72 L73 L74 L75 L76 L77 L78 L79 L82 L83 L84 L85 L86 L87 L88 L89 L90 L16:L21 L22:L24 L25:L27 L28:L30 L31:L36 L37:L39 L40:L42 L43:L63 L64:L66 L80:L81 L91:L1048576">
      <formula1>"已完成,进行中,未开始,已取消"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太阳</cp:lastModifiedBy>
  <dcterms:created xsi:type="dcterms:W3CDTF">2021-07-12T05:14:00Z</dcterms:created>
  <dcterms:modified xsi:type="dcterms:W3CDTF">2022-08-18T06:39:47Z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2041FD8D620A40F5ACBB896A28760CE2</vt:lpwstr>
  </property>
  <property fmtid="{D5CDD505-2E9C-101B-9397-08002B2CF9AE}" pid="4" name="KSOTemplateUUID">
    <vt:lpwstr>v1.0_mb_HGpDXrZ77O8n1a0WfzJgjw==</vt:lpwstr>
  </property>
</Properties>
</file>