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first_try\2015_maj\"/>
    </mc:Choice>
  </mc:AlternateContent>
  <xr:revisionPtr revIDLastSave="0" documentId="13_ncr:1_{A195F0D8-592F-4FD8-BA5B-246FBF4A144E}" xr6:coauthVersionLast="47" xr6:coauthVersionMax="47" xr10:uidLastSave="{00000000-0000-0000-0000-000000000000}"/>
  <bookViews>
    <workbookView xWindow="17655" yWindow="3225" windowWidth="21600" windowHeight="11385" xr2:uid="{00000000-000D-0000-FFFF-FFFF00000000}"/>
  </bookViews>
  <sheets>
    <sheet name="3" sheetId="4" r:id="rId1"/>
    <sheet name="dane" sheetId="1" r:id="rId2"/>
    <sheet name="1" sheetId="2" r:id="rId3"/>
    <sheet name="2" sheetId="3" r:id="rId4"/>
  </sheets>
  <definedNames>
    <definedName name="_xlnm._FilterDatabase" localSheetId="3" hidden="1">'2'!$A$1:$G$51</definedName>
    <definedName name="kraina" localSheetId="2">'1'!$A$2:$E$51</definedName>
    <definedName name="kraina" localSheetId="3">'2'!$A$2:$E$51</definedName>
    <definedName name="kraina" localSheetId="0">'3'!$A$2:$E$51</definedName>
    <definedName name="kraina" localSheetId="1">dane!$A$2:$E$51</definedName>
  </definedNames>
  <calcPr calcId="181029"/>
  <pivotCaches>
    <pivotCache cacheId="2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4" l="1"/>
  <c r="V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T2" i="4"/>
  <c r="I3" i="4"/>
  <c r="J3" i="4" s="1"/>
  <c r="K3" i="4" s="1"/>
  <c r="L3" i="4" s="1"/>
  <c r="M3" i="4" s="1"/>
  <c r="N3" i="4" s="1"/>
  <c r="O3" i="4" s="1"/>
  <c r="P3" i="4" s="1"/>
  <c r="Q3" i="4" s="1"/>
  <c r="R3" i="4" s="1"/>
  <c r="S3" i="4" s="1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I5" i="4"/>
  <c r="J5" i="4"/>
  <c r="K5" i="4" s="1"/>
  <c r="L5" i="4" s="1"/>
  <c r="M5" i="4" s="1"/>
  <c r="N5" i="4" s="1"/>
  <c r="O5" i="4" s="1"/>
  <c r="P5" i="4" s="1"/>
  <c r="Q5" i="4" s="1"/>
  <c r="R5" i="4" s="1"/>
  <c r="S5" i="4" s="1"/>
  <c r="I6" i="4"/>
  <c r="J6" i="4"/>
  <c r="K6" i="4"/>
  <c r="L6" i="4" s="1"/>
  <c r="M6" i="4" s="1"/>
  <c r="N6" i="4" s="1"/>
  <c r="O6" i="4" s="1"/>
  <c r="P6" i="4" s="1"/>
  <c r="Q6" i="4" s="1"/>
  <c r="R6" i="4" s="1"/>
  <c r="S6" i="4" s="1"/>
  <c r="I7" i="4"/>
  <c r="J7" i="4"/>
  <c r="K7" i="4" s="1"/>
  <c r="L7" i="4" s="1"/>
  <c r="M7" i="4" s="1"/>
  <c r="N7" i="4" s="1"/>
  <c r="O7" i="4" s="1"/>
  <c r="P7" i="4" s="1"/>
  <c r="Q7" i="4" s="1"/>
  <c r="R7" i="4" s="1"/>
  <c r="S7" i="4" s="1"/>
  <c r="I8" i="4"/>
  <c r="J8" i="4"/>
  <c r="K8" i="4"/>
  <c r="L8" i="4" s="1"/>
  <c r="M8" i="4" s="1"/>
  <c r="N8" i="4" s="1"/>
  <c r="O8" i="4" s="1"/>
  <c r="P8" i="4" s="1"/>
  <c r="Q8" i="4" s="1"/>
  <c r="R8" i="4" s="1"/>
  <c r="S8" i="4" s="1"/>
  <c r="I9" i="4"/>
  <c r="J9" i="4"/>
  <c r="K9" i="4" s="1"/>
  <c r="L9" i="4" s="1"/>
  <c r="M9" i="4" s="1"/>
  <c r="N9" i="4" s="1"/>
  <c r="O9" i="4" s="1"/>
  <c r="P9" i="4" s="1"/>
  <c r="Q9" i="4" s="1"/>
  <c r="R9" i="4" s="1"/>
  <c r="S9" i="4" s="1"/>
  <c r="I10" i="4"/>
  <c r="J10" i="4"/>
  <c r="K10" i="4"/>
  <c r="L10" i="4" s="1"/>
  <c r="M10" i="4" s="1"/>
  <c r="N10" i="4" s="1"/>
  <c r="O10" i="4" s="1"/>
  <c r="P10" i="4" s="1"/>
  <c r="Q10" i="4" s="1"/>
  <c r="R10" i="4" s="1"/>
  <c r="S10" i="4" s="1"/>
  <c r="I11" i="4"/>
  <c r="J11" i="4"/>
  <c r="K11" i="4"/>
  <c r="L11" i="4"/>
  <c r="M11" i="4" s="1"/>
  <c r="N11" i="4" s="1"/>
  <c r="O11" i="4" s="1"/>
  <c r="P11" i="4" s="1"/>
  <c r="Q11" i="4" s="1"/>
  <c r="R11" i="4" s="1"/>
  <c r="S11" i="4" s="1"/>
  <c r="I12" i="4"/>
  <c r="J12" i="4"/>
  <c r="K12" i="4" s="1"/>
  <c r="L12" i="4" s="1"/>
  <c r="M12" i="4" s="1"/>
  <c r="N12" i="4" s="1"/>
  <c r="O12" i="4" s="1"/>
  <c r="P12" i="4" s="1"/>
  <c r="Q12" i="4" s="1"/>
  <c r="R12" i="4" s="1"/>
  <c r="S12" i="4" s="1"/>
  <c r="I13" i="4"/>
  <c r="J13" i="4"/>
  <c r="K13" i="4"/>
  <c r="L13" i="4" s="1"/>
  <c r="M13" i="4" s="1"/>
  <c r="N13" i="4" s="1"/>
  <c r="O13" i="4" s="1"/>
  <c r="P13" i="4" s="1"/>
  <c r="Q13" i="4" s="1"/>
  <c r="R13" i="4" s="1"/>
  <c r="S13" i="4" s="1"/>
  <c r="I14" i="4"/>
  <c r="J14" i="4"/>
  <c r="K14" i="4"/>
  <c r="L14" i="4"/>
  <c r="M14" i="4" s="1"/>
  <c r="N14" i="4" s="1"/>
  <c r="O14" i="4" s="1"/>
  <c r="P14" i="4" s="1"/>
  <c r="Q14" i="4" s="1"/>
  <c r="R14" i="4" s="1"/>
  <c r="S14" i="4" s="1"/>
  <c r="I15" i="4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I17" i="4"/>
  <c r="J17" i="4"/>
  <c r="K17" i="4" s="1"/>
  <c r="L17" i="4" s="1"/>
  <c r="M17" i="4" s="1"/>
  <c r="N17" i="4" s="1"/>
  <c r="O17" i="4" s="1"/>
  <c r="P17" i="4" s="1"/>
  <c r="Q17" i="4" s="1"/>
  <c r="R17" i="4" s="1"/>
  <c r="S17" i="4" s="1"/>
  <c r="I18" i="4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I19" i="4"/>
  <c r="J19" i="4"/>
  <c r="K19" i="4" s="1"/>
  <c r="L19" i="4" s="1"/>
  <c r="M19" i="4" s="1"/>
  <c r="N19" i="4" s="1"/>
  <c r="O19" i="4" s="1"/>
  <c r="P19" i="4" s="1"/>
  <c r="Q19" i="4" s="1"/>
  <c r="R19" i="4" s="1"/>
  <c r="S19" i="4" s="1"/>
  <c r="I20" i="4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I21" i="4"/>
  <c r="J21" i="4"/>
  <c r="K21" i="4" s="1"/>
  <c r="L21" i="4" s="1"/>
  <c r="M21" i="4" s="1"/>
  <c r="N21" i="4" s="1"/>
  <c r="O21" i="4" s="1"/>
  <c r="P21" i="4" s="1"/>
  <c r="Q21" i="4" s="1"/>
  <c r="R21" i="4" s="1"/>
  <c r="S21" i="4" s="1"/>
  <c r="I22" i="4"/>
  <c r="J22" i="4"/>
  <c r="K22" i="4"/>
  <c r="L22" i="4" s="1"/>
  <c r="M22" i="4" s="1"/>
  <c r="N22" i="4" s="1"/>
  <c r="O22" i="4" s="1"/>
  <c r="P22" i="4" s="1"/>
  <c r="Q22" i="4" s="1"/>
  <c r="R22" i="4" s="1"/>
  <c r="S22" i="4" s="1"/>
  <c r="I23" i="4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I24" i="4"/>
  <c r="J24" i="4"/>
  <c r="K24" i="4" s="1"/>
  <c r="L24" i="4" s="1"/>
  <c r="M24" i="4" s="1"/>
  <c r="N24" i="4" s="1"/>
  <c r="O24" i="4" s="1"/>
  <c r="P24" i="4" s="1"/>
  <c r="Q24" i="4" s="1"/>
  <c r="R24" i="4" s="1"/>
  <c r="S24" i="4" s="1"/>
  <c r="I25" i="4"/>
  <c r="J25" i="4"/>
  <c r="K25" i="4"/>
  <c r="L25" i="4" s="1"/>
  <c r="M25" i="4" s="1"/>
  <c r="N25" i="4" s="1"/>
  <c r="O25" i="4" s="1"/>
  <c r="P25" i="4" s="1"/>
  <c r="Q25" i="4" s="1"/>
  <c r="R25" i="4" s="1"/>
  <c r="S25" i="4" s="1"/>
  <c r="I26" i="4"/>
  <c r="J26" i="4"/>
  <c r="K26" i="4"/>
  <c r="L26" i="4"/>
  <c r="M26" i="4" s="1"/>
  <c r="N26" i="4" s="1"/>
  <c r="O26" i="4" s="1"/>
  <c r="P26" i="4" s="1"/>
  <c r="Q26" i="4" s="1"/>
  <c r="R26" i="4" s="1"/>
  <c r="S26" i="4" s="1"/>
  <c r="I27" i="4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I28" i="4"/>
  <c r="J28" i="4"/>
  <c r="K28" i="4" s="1"/>
  <c r="L28" i="4" s="1"/>
  <c r="M28" i="4" s="1"/>
  <c r="N28" i="4" s="1"/>
  <c r="O28" i="4" s="1"/>
  <c r="P28" i="4" s="1"/>
  <c r="Q28" i="4" s="1"/>
  <c r="R28" i="4" s="1"/>
  <c r="S28" i="4" s="1"/>
  <c r="I29" i="4"/>
  <c r="J29" i="4"/>
  <c r="K29" i="4"/>
  <c r="L29" i="4" s="1"/>
  <c r="M29" i="4" s="1"/>
  <c r="N29" i="4" s="1"/>
  <c r="O29" i="4" s="1"/>
  <c r="P29" i="4" s="1"/>
  <c r="Q29" i="4" s="1"/>
  <c r="R29" i="4" s="1"/>
  <c r="S29" i="4" s="1"/>
  <c r="I30" i="4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I31" i="4"/>
  <c r="J31" i="4"/>
  <c r="K31" i="4" s="1"/>
  <c r="L31" i="4" s="1"/>
  <c r="M31" i="4" s="1"/>
  <c r="N31" i="4" s="1"/>
  <c r="O31" i="4" s="1"/>
  <c r="P31" i="4" s="1"/>
  <c r="Q31" i="4" s="1"/>
  <c r="R31" i="4" s="1"/>
  <c r="S31" i="4" s="1"/>
  <c r="I32" i="4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I33" i="4"/>
  <c r="J33" i="4"/>
  <c r="K33" i="4" s="1"/>
  <c r="L33" i="4" s="1"/>
  <c r="M33" i="4" s="1"/>
  <c r="N33" i="4" s="1"/>
  <c r="O33" i="4" s="1"/>
  <c r="P33" i="4" s="1"/>
  <c r="Q33" i="4" s="1"/>
  <c r="R33" i="4" s="1"/>
  <c r="S33" i="4" s="1"/>
  <c r="I34" i="4"/>
  <c r="J34" i="4"/>
  <c r="K34" i="4"/>
  <c r="L34" i="4" s="1"/>
  <c r="M34" i="4" s="1"/>
  <c r="N34" i="4" s="1"/>
  <c r="O34" i="4" s="1"/>
  <c r="P34" i="4" s="1"/>
  <c r="Q34" i="4" s="1"/>
  <c r="R34" i="4" s="1"/>
  <c r="S34" i="4" s="1"/>
  <c r="I35" i="4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I36" i="4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I37" i="4"/>
  <c r="J37" i="4"/>
  <c r="K37" i="4" s="1"/>
  <c r="L37" i="4" s="1"/>
  <c r="M37" i="4" s="1"/>
  <c r="N37" i="4" s="1"/>
  <c r="O37" i="4" s="1"/>
  <c r="P37" i="4" s="1"/>
  <c r="Q37" i="4" s="1"/>
  <c r="R37" i="4" s="1"/>
  <c r="S37" i="4" s="1"/>
  <c r="I38" i="4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I39" i="4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I40" i="4"/>
  <c r="J40" i="4"/>
  <c r="K40" i="4" s="1"/>
  <c r="L40" i="4" s="1"/>
  <c r="M40" i="4" s="1"/>
  <c r="N40" i="4" s="1"/>
  <c r="O40" i="4" s="1"/>
  <c r="P40" i="4" s="1"/>
  <c r="Q40" i="4" s="1"/>
  <c r="R40" i="4" s="1"/>
  <c r="S40" i="4" s="1"/>
  <c r="I41" i="4"/>
  <c r="J41" i="4"/>
  <c r="K41" i="4"/>
  <c r="L41" i="4" s="1"/>
  <c r="M41" i="4" s="1"/>
  <c r="N41" i="4" s="1"/>
  <c r="O41" i="4" s="1"/>
  <c r="P41" i="4" s="1"/>
  <c r="Q41" i="4" s="1"/>
  <c r="R41" i="4" s="1"/>
  <c r="S41" i="4" s="1"/>
  <c r="I42" i="4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I43" i="4"/>
  <c r="J43" i="4"/>
  <c r="K43" i="4" s="1"/>
  <c r="L43" i="4" s="1"/>
  <c r="M43" i="4" s="1"/>
  <c r="N43" i="4" s="1"/>
  <c r="O43" i="4" s="1"/>
  <c r="P43" i="4" s="1"/>
  <c r="Q43" i="4" s="1"/>
  <c r="R43" i="4" s="1"/>
  <c r="S43" i="4" s="1"/>
  <c r="I44" i="4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I45" i="4"/>
  <c r="J45" i="4"/>
  <c r="K45" i="4" s="1"/>
  <c r="L45" i="4" s="1"/>
  <c r="M45" i="4" s="1"/>
  <c r="N45" i="4" s="1"/>
  <c r="O45" i="4" s="1"/>
  <c r="P45" i="4" s="1"/>
  <c r="Q45" i="4" s="1"/>
  <c r="R45" i="4" s="1"/>
  <c r="S45" i="4" s="1"/>
  <c r="I46" i="4"/>
  <c r="J46" i="4"/>
  <c r="K46" i="4"/>
  <c r="L46" i="4" s="1"/>
  <c r="M46" i="4" s="1"/>
  <c r="N46" i="4" s="1"/>
  <c r="O46" i="4" s="1"/>
  <c r="P46" i="4" s="1"/>
  <c r="Q46" i="4" s="1"/>
  <c r="R46" i="4" s="1"/>
  <c r="S46" i="4" s="1"/>
  <c r="I47" i="4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I48" i="4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I49" i="4"/>
  <c r="J49" i="4"/>
  <c r="K49" i="4" s="1"/>
  <c r="L49" i="4" s="1"/>
  <c r="M49" i="4" s="1"/>
  <c r="N49" i="4" s="1"/>
  <c r="O49" i="4" s="1"/>
  <c r="P49" i="4" s="1"/>
  <c r="Q49" i="4" s="1"/>
  <c r="R49" i="4" s="1"/>
  <c r="S49" i="4" s="1"/>
  <c r="I50" i="4"/>
  <c r="J50" i="4"/>
  <c r="K50" i="4"/>
  <c r="L50" i="4" s="1"/>
  <c r="M50" i="4" s="1"/>
  <c r="N50" i="4" s="1"/>
  <c r="O50" i="4" s="1"/>
  <c r="P50" i="4" s="1"/>
  <c r="Q50" i="4" s="1"/>
  <c r="R50" i="4" s="1"/>
  <c r="S50" i="4" s="1"/>
  <c r="I51" i="4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J2" i="4"/>
  <c r="K2" i="4" s="1"/>
  <c r="L2" i="4" s="1"/>
  <c r="M2" i="4" s="1"/>
  <c r="N2" i="4" s="1"/>
  <c r="O2" i="4" s="1"/>
  <c r="P2" i="4" s="1"/>
  <c r="Q2" i="4" s="1"/>
  <c r="R2" i="4" s="1"/>
  <c r="S2" i="4" s="1"/>
  <c r="I2" i="4"/>
  <c r="F14" i="4"/>
  <c r="F26" i="4"/>
  <c r="F38" i="4"/>
  <c r="F50" i="4"/>
  <c r="H3" i="4"/>
  <c r="F3" i="4" s="1"/>
  <c r="H4" i="4"/>
  <c r="F4" i="4" s="1"/>
  <c r="H5" i="4"/>
  <c r="H6" i="4"/>
  <c r="F6" i="4" s="1"/>
  <c r="H7" i="4"/>
  <c r="F7" i="4" s="1"/>
  <c r="H8" i="4"/>
  <c r="H9" i="4"/>
  <c r="F9" i="4" s="1"/>
  <c r="H10" i="4"/>
  <c r="F10" i="4" s="1"/>
  <c r="H11" i="4"/>
  <c r="F11" i="4" s="1"/>
  <c r="H12" i="4"/>
  <c r="H13" i="4"/>
  <c r="F13" i="4" s="1"/>
  <c r="H14" i="4"/>
  <c r="H15" i="4"/>
  <c r="F15" i="4" s="1"/>
  <c r="H16" i="4"/>
  <c r="F16" i="4" s="1"/>
  <c r="H17" i="4"/>
  <c r="H18" i="4"/>
  <c r="F18" i="4" s="1"/>
  <c r="H19" i="4"/>
  <c r="F19" i="4" s="1"/>
  <c r="H20" i="4"/>
  <c r="H21" i="4"/>
  <c r="F21" i="4" s="1"/>
  <c r="H22" i="4"/>
  <c r="F22" i="4" s="1"/>
  <c r="H23" i="4"/>
  <c r="F23" i="4" s="1"/>
  <c r="H24" i="4"/>
  <c r="H25" i="4"/>
  <c r="F25" i="4" s="1"/>
  <c r="H26" i="4"/>
  <c r="H27" i="4"/>
  <c r="F27" i="4" s="1"/>
  <c r="H28" i="4"/>
  <c r="F28" i="4" s="1"/>
  <c r="H29" i="4"/>
  <c r="H30" i="4"/>
  <c r="F30" i="4" s="1"/>
  <c r="H31" i="4"/>
  <c r="F31" i="4" s="1"/>
  <c r="H32" i="4"/>
  <c r="H33" i="4"/>
  <c r="F33" i="4" s="1"/>
  <c r="H34" i="4"/>
  <c r="F34" i="4" s="1"/>
  <c r="H35" i="4"/>
  <c r="F35" i="4" s="1"/>
  <c r="H36" i="4"/>
  <c r="H37" i="4"/>
  <c r="F37" i="4" s="1"/>
  <c r="H38" i="4"/>
  <c r="H39" i="4"/>
  <c r="F39" i="4" s="1"/>
  <c r="H40" i="4"/>
  <c r="F40" i="4" s="1"/>
  <c r="H41" i="4"/>
  <c r="H42" i="4"/>
  <c r="F42" i="4" s="1"/>
  <c r="H43" i="4"/>
  <c r="F43" i="4" s="1"/>
  <c r="H44" i="4"/>
  <c r="H45" i="4"/>
  <c r="F45" i="4" s="1"/>
  <c r="H46" i="4"/>
  <c r="F46" i="4" s="1"/>
  <c r="H47" i="4"/>
  <c r="F47" i="4" s="1"/>
  <c r="H48" i="4"/>
  <c r="H49" i="4"/>
  <c r="F49" i="4" s="1"/>
  <c r="H50" i="4"/>
  <c r="H51" i="4"/>
  <c r="F51" i="4" s="1"/>
  <c r="G3" i="4"/>
  <c r="G4" i="4"/>
  <c r="G5" i="4"/>
  <c r="F5" i="4" s="1"/>
  <c r="G6" i="4"/>
  <c r="G7" i="4"/>
  <c r="G8" i="4"/>
  <c r="F8" i="4" s="1"/>
  <c r="G9" i="4"/>
  <c r="G10" i="4"/>
  <c r="G11" i="4"/>
  <c r="G12" i="4"/>
  <c r="F12" i="4" s="1"/>
  <c r="G13" i="4"/>
  <c r="G14" i="4"/>
  <c r="G15" i="4"/>
  <c r="G16" i="4"/>
  <c r="G17" i="4"/>
  <c r="F17" i="4" s="1"/>
  <c r="G18" i="4"/>
  <c r="G19" i="4"/>
  <c r="G20" i="4"/>
  <c r="F20" i="4" s="1"/>
  <c r="G21" i="4"/>
  <c r="G22" i="4"/>
  <c r="G23" i="4"/>
  <c r="G24" i="4"/>
  <c r="F24" i="4" s="1"/>
  <c r="G25" i="4"/>
  <c r="G26" i="4"/>
  <c r="G27" i="4"/>
  <c r="G28" i="4"/>
  <c r="G29" i="4"/>
  <c r="F29" i="4" s="1"/>
  <c r="G30" i="4"/>
  <c r="G31" i="4"/>
  <c r="G32" i="4"/>
  <c r="F32" i="4" s="1"/>
  <c r="G33" i="4"/>
  <c r="G34" i="4"/>
  <c r="G35" i="4"/>
  <c r="G36" i="4"/>
  <c r="F36" i="4" s="1"/>
  <c r="G37" i="4"/>
  <c r="G38" i="4"/>
  <c r="G39" i="4"/>
  <c r="G40" i="4"/>
  <c r="G41" i="4"/>
  <c r="F41" i="4" s="1"/>
  <c r="G42" i="4"/>
  <c r="G43" i="4"/>
  <c r="G44" i="4"/>
  <c r="F44" i="4" s="1"/>
  <c r="G45" i="4"/>
  <c r="G46" i="4"/>
  <c r="G47" i="4"/>
  <c r="G48" i="4"/>
  <c r="F48" i="4" s="1"/>
  <c r="G49" i="4"/>
  <c r="G50" i="4"/>
  <c r="G51" i="4"/>
  <c r="H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F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F7741F-983F-4C2D-8A57-6875DC7CF48E}" name="kraina" type="6" refreshedVersion="8" background="1" saveData="1">
    <textPr codePage="852" sourceFile="E:\xamp\htdocs\kod\mat\matury\first_try\2015_maj\Dane_PR\kraina.txt" decimal="," thousands=" " semicolon="1">
      <textFields count="5">
        <textField type="text"/>
        <textField/>
        <textField/>
        <textField/>
        <textField/>
      </textFields>
    </textPr>
  </connection>
  <connection id="2" xr16:uid="{170B62A3-25BC-4777-97CF-CAA758BFED01}" name="kraina1" type="6" refreshedVersion="8" background="1" saveData="1">
    <textPr codePage="852" sourceFile="E:\xamp\htdocs\kod\mat\matury\first_try\2015_maj\Dane_PR\kraina.txt" decimal="," thousands=" " semicolon="1">
      <textFields count="5">
        <textField type="text"/>
        <textField/>
        <textField/>
        <textField/>
        <textField/>
      </textFields>
    </textPr>
  </connection>
  <connection id="3" xr16:uid="{882D4D25-DC9D-4E18-BA65-71B0D144A659}" name="kraina2" type="6" refreshedVersion="8" background="1" saveData="1">
    <textPr codePage="852" sourceFile="E:\xamp\htdocs\kod\mat\matury\first_try\2015_maj\Dane_PR\kraina.txt" decimal="," thousands=" " semicolon="1">
      <textFields count="5">
        <textField type="text"/>
        <textField/>
        <textField/>
        <textField/>
        <textField/>
      </textFields>
    </textPr>
  </connection>
  <connection id="4" xr16:uid="{7AACD14A-D715-4A71-919F-D4EE4C8240E6}" name="kraina3" type="6" refreshedVersion="8" background="1" saveData="1">
    <textPr codePage="852" sourceFile="E:\xamp\htdocs\kod\mat\matury\first_try\2015_maj\Dane_PR\kraina.txt" decimal="," thousands=" " semicolon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<sst xmlns="http://schemas.openxmlformats.org/spreadsheetml/2006/main" count="304" uniqueCount="80">
  <si>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</si>
  <si>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</si>
  <si>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</si>
  <si>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</si>
  <si>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</si>
  <si>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</si>
  <si>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</si>
  <si>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</si>
  <si>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</si>
  <si>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</si>
  <si>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</si>
  <si>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</si>
  <si>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</si>
  <si>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</si>
  <si>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</si>
  <si>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</si>
  <si>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</si>
  <si>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</si>
  <si>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</si>
  <si>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</si>
  <si>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</si>
  <si>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</si>
  <si>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</si>
  <si>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</si>
  <si>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</si>
  <si>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</si>
  <si>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</si>
  <si>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</si>
  <si>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</si>
  <si>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</si>
  <si>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</si>
  <si>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</si>
  <si>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</si>
  <si>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</si>
  <si>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</si>
  <si>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</si>
  <si>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</si>
  <si>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</si>
  <si>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</si>
  <si>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</si>
  <si>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</si>
  <si>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</si>
  <si>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</si>
  <si>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</si>
  <si>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</si>
  <si>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</si>
  <si>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</si>
  <si>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</si>
  <si>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</si>
  <si>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</si>
  <si>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woj.</t>
  </si>
  <si>
    <t>k 2013</t>
  </si>
  <si>
    <t>m 2013</t>
  </si>
  <si>
    <t>k 2014</t>
  </si>
  <si>
    <t>m 2014</t>
  </si>
  <si>
    <t>region</t>
  </si>
  <si>
    <t>razem 2013</t>
  </si>
  <si>
    <t>Etykiety wierszy</t>
  </si>
  <si>
    <t>A</t>
  </si>
  <si>
    <t>B</t>
  </si>
  <si>
    <t>C</t>
  </si>
  <si>
    <t>D</t>
  </si>
  <si>
    <t>(puste)</t>
  </si>
  <si>
    <t>Suma końcowa</t>
  </si>
  <si>
    <t>Suma z razem 2013</t>
  </si>
  <si>
    <t>Region</t>
  </si>
  <si>
    <t>Liczba mieszkańców</t>
  </si>
  <si>
    <t>wieksza</t>
  </si>
  <si>
    <t>Liczba z woj.</t>
  </si>
  <si>
    <t>razem 2014</t>
  </si>
  <si>
    <t>tempo</t>
  </si>
  <si>
    <t>ludnosc(2015)</t>
  </si>
  <si>
    <t>ludnosc(2016)</t>
  </si>
  <si>
    <t>ludnosc(2017)</t>
  </si>
  <si>
    <t>ludnosc(2018)</t>
  </si>
  <si>
    <t>ludnosc(2019)</t>
  </si>
  <si>
    <t>razem 25</t>
  </si>
  <si>
    <t>max</t>
  </si>
  <si>
    <t>prze</t>
  </si>
  <si>
    <t>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</si>
</sst>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mieszkańców poszczególnych regionów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'1'!$J$10</c:f>
              <c:strCache>
                <c:ptCount val="1"/>
                <c:pt idx="0">
                  <c:v>Liczba mieszkańców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'1'!$I$11:$I$14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'1'!$J$11:$J$14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E-4C45-A311-867949804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118656"/>
        <c:axId val="793121152"/>
      </c:barChart>
      <c:catAx>
        <c:axId val="7931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121152"/>
        <c:crosses val="autoZero"/>
        <c:auto val="1"/>
        <c:lblAlgn val="ctr"/>
        <c:lblOffset val="100"/>
        <c:noMultiLvlLbl val="0"/>
      </c:catAx>
      <c:valAx>
        <c:axId val="793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Liczby mieszkańców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176212</xdr:rowOff>
    </xdr:from>
    <xdr:to>
      <xdr:col>12</xdr:col>
      <xdr:colOff>76200</xdr:colOff>
      <xdr:row>25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442CD-CD3C-A0F0-0A4F-F41DEA929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17.660071412036" createdVersion="8" refreshedVersion="8" minRefreshableVersion="3" recordCount="51" xr:uid="{3FA09958-CD29-4235-9EFE-0EDABA3B76B1}">
  <cacheSource type="worksheet">
    <worksheetSource ref="A1:G1048576" sheet="1"/>
  </cacheSource>
  <cacheFields count="7">
    <cacheField name="woj." numFmtId="0">
      <sharedItems containsBlank="1"/>
    </cacheField>
    <cacheField name="k 2013" numFmtId="0">
      <sharedItems containsString="0" containsBlank="1" containsNumber="1" containsInteger="1" minValue="76648" maxValue="3997724"/>
    </cacheField>
    <cacheField name="m 2013" numFmtId="0">
      <sharedItems containsString="0" containsBlank="1" containsNumber="1" containsInteger="1" minValue="81385" maxValue="3848394"/>
    </cacheField>
    <cacheField name="k 2014" numFmtId="0">
      <sharedItems containsString="0" containsBlank="1" containsNumber="1" containsInteger="1" minValue="15339" maxValue="4339393"/>
    </cacheField>
    <cacheField name="m 2014" numFmtId="0">
      <sharedItems containsString="0" containsBlank="1" containsNumber="1" containsInteger="1" minValue="14652" maxValue="4639643"/>
    </cacheField>
    <cacheField name="region" numFmtId="0">
      <sharedItems containsBlank="1" count="5">
        <s v="D"/>
        <s v="C"/>
        <s v="A"/>
        <s v="B"/>
        <m/>
      </sharedItems>
    </cacheField>
    <cacheField name="razem 2013" numFmtId="0">
      <sharedItems containsString="0" containsBlank="1" containsNumber="1" containsInteger="1" minValue="158033" maxValue="768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17.662520486112" createdVersion="8" refreshedVersion="8" minRefreshableVersion="3" recordCount="19" xr:uid="{0CBB09D1-2FEE-4BF8-8DE9-88705EB8633E}">
  <cacheSource type="worksheet">
    <worksheetSource ref="A53:G72" sheet="2"/>
  </cacheSource>
  <cacheFields count="7">
    <cacheField name="woj." numFmtId="0">
      <sharedItems count="19">
        <s v="w01D"/>
        <s v="w06D"/>
        <s v="w08A"/>
        <s v="w12C"/>
        <s v="w13A"/>
        <s v="w16C"/>
        <s v="w22B"/>
        <s v="w24C"/>
        <s v="w25B"/>
        <s v="w32D"/>
        <s v="w34C"/>
        <s v="w39D"/>
        <s v="w40A"/>
        <s v="w44C"/>
        <s v="w45B"/>
        <s v="w46C"/>
        <s v="w47B"/>
        <s v="w48C"/>
        <s v="w49C"/>
      </sharedItems>
    </cacheField>
    <cacheField name="k 2013" numFmtId="0">
      <sharedItems containsSemiMixedTypes="0" containsString="0" containsNumber="1" containsInteger="1" minValue="76648" maxValue="3997724"/>
    </cacheField>
    <cacheField name="m 2013" numFmtId="0">
      <sharedItems containsSemiMixedTypes="0" containsString="0" containsNumber="1" containsInteger="1" minValue="81385" maxValue="3690756"/>
    </cacheField>
    <cacheField name="k 2014" numFmtId="0">
      <sharedItems containsSemiMixedTypes="0" containsString="0" containsNumber="1" containsInteger="1" minValue="796213" maxValue="4339393"/>
    </cacheField>
    <cacheField name="m 2014" numFmtId="0">
      <sharedItems containsSemiMixedTypes="0" containsString="0" containsNumber="1" containsInteger="1" minValue="867904" maxValue="4639643"/>
    </cacheField>
    <cacheField name="region" numFmtId="0">
      <sharedItems count="4">
        <s v="D"/>
        <s v="A"/>
        <s v="C"/>
        <s v="B"/>
      </sharedItems>
    </cacheField>
    <cacheField name="wieksz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w01D"/>
    <n v="1415007"/>
    <n v="1397195"/>
    <n v="1499070"/>
    <n v="1481105"/>
    <x v="0"/>
    <n v="2812202"/>
  </r>
  <r>
    <s v="w02D"/>
    <n v="1711390"/>
    <n v="1641773"/>
    <n v="1522030"/>
    <n v="1618733"/>
    <x v="0"/>
    <n v="3353163"/>
  </r>
  <r>
    <s v="w03C"/>
    <n v="1165105"/>
    <n v="1278732"/>
    <n v="1299953"/>
    <n v="1191621"/>
    <x v="1"/>
    <n v="2443837"/>
  </r>
  <r>
    <s v="w04D"/>
    <n v="949065"/>
    <n v="1026050"/>
    <n v="688027"/>
    <n v="723233"/>
    <x v="0"/>
    <n v="1975115"/>
  </r>
  <r>
    <s v="w05A"/>
    <n v="2436107"/>
    <n v="2228622"/>
    <n v="1831600"/>
    <n v="1960624"/>
    <x v="2"/>
    <n v="4664729"/>
  </r>
  <r>
    <s v="w06D"/>
    <n v="1846928"/>
    <n v="1851433"/>
    <n v="2125113"/>
    <n v="2028635"/>
    <x v="0"/>
    <n v="3698361"/>
  </r>
  <r>
    <s v="w07B"/>
    <n v="3841577"/>
    <n v="3848394"/>
    <n v="3595975"/>
    <n v="3123039"/>
    <x v="3"/>
    <n v="7689971"/>
  </r>
  <r>
    <s v="w08A"/>
    <n v="679557"/>
    <n v="655500"/>
    <n v="1012012"/>
    <n v="1067022"/>
    <x v="2"/>
    <n v="1335057"/>
  </r>
  <r>
    <s v="w09C"/>
    <n v="1660998"/>
    <n v="1630345"/>
    <n v="1130119"/>
    <n v="1080238"/>
    <x v="1"/>
    <n v="3291343"/>
  </r>
  <r>
    <s v="w10C"/>
    <n v="1157622"/>
    <n v="1182345"/>
    <n v="830785"/>
    <n v="833779"/>
    <x v="1"/>
    <n v="2339967"/>
  </r>
  <r>
    <s v="w11D"/>
    <n v="1987047"/>
    <n v="1996208"/>
    <n v="2053892"/>
    <n v="1697247"/>
    <x v="0"/>
    <n v="3983255"/>
  </r>
  <r>
    <s v="w12C"/>
    <n v="3997724"/>
    <n v="3690756"/>
    <n v="4339393"/>
    <n v="4639643"/>
    <x v="1"/>
    <n v="7688480"/>
  </r>
  <r>
    <s v="w13A"/>
    <n v="996113"/>
    <n v="964279"/>
    <n v="1012487"/>
    <n v="1128940"/>
    <x v="2"/>
    <n v="1960392"/>
  </r>
  <r>
    <s v="w14A"/>
    <n v="1143634"/>
    <n v="1033836"/>
    <n v="909534"/>
    <n v="856349"/>
    <x v="2"/>
    <n v="2177470"/>
  </r>
  <r>
    <s v="w15A"/>
    <n v="2549276"/>
    <n v="2584751"/>
    <n v="2033079"/>
    <n v="2066918"/>
    <x v="2"/>
    <n v="5134027"/>
  </r>
  <r>
    <s v="w16C"/>
    <n v="1367212"/>
    <n v="1361389"/>
    <n v="1572320"/>
    <n v="1836258"/>
    <x v="1"/>
    <n v="2728601"/>
  </r>
  <r>
    <s v="w17A"/>
    <n v="2567464"/>
    <n v="2441857"/>
    <n v="1524132"/>
    <n v="1496810"/>
    <x v="2"/>
    <n v="5009321"/>
  </r>
  <r>
    <s v="w18D"/>
    <n v="1334060"/>
    <n v="1395231"/>
    <n v="578655"/>
    <n v="677663"/>
    <x v="0"/>
    <n v="2729291"/>
  </r>
  <r>
    <s v="w19C"/>
    <n v="2976209"/>
    <n v="3199665"/>
    <n v="1666477"/>
    <n v="1759240"/>
    <x v="1"/>
    <n v="6175874"/>
  </r>
  <r>
    <s v="w20C"/>
    <n v="1443351"/>
    <n v="1565539"/>
    <n v="1355276"/>
    <n v="1423414"/>
    <x v="1"/>
    <n v="3008890"/>
  </r>
  <r>
    <s v="w21A"/>
    <n v="2486640"/>
    <n v="2265936"/>
    <n v="297424"/>
    <n v="274759"/>
    <x v="2"/>
    <n v="4752576"/>
  </r>
  <r>
    <s v="w22B"/>
    <n v="685438"/>
    <n v="749124"/>
    <n v="2697677"/>
    <n v="2821550"/>
    <x v="3"/>
    <n v="1434562"/>
  </r>
  <r>
    <s v="w23B"/>
    <n v="2166753"/>
    <n v="2338698"/>
    <n v="1681433"/>
    <n v="1592443"/>
    <x v="3"/>
    <n v="4505451"/>
  </r>
  <r>
    <s v="w24C"/>
    <n v="643177"/>
    <n v="684187"/>
    <n v="796213"/>
    <n v="867904"/>
    <x v="1"/>
    <n v="1327364"/>
  </r>
  <r>
    <s v="w25B"/>
    <n v="450192"/>
    <n v="434755"/>
    <n v="1656446"/>
    <n v="1691000"/>
    <x v="3"/>
    <n v="884947"/>
  </r>
  <r>
    <s v="w26C"/>
    <n v="1037774"/>
    <n v="1113789"/>
    <n v="877464"/>
    <n v="990837"/>
    <x v="1"/>
    <n v="2151563"/>
  </r>
  <r>
    <s v="w27C"/>
    <n v="2351213"/>
    <n v="2358482"/>
    <n v="1098384"/>
    <n v="1121488"/>
    <x v="1"/>
    <n v="4709695"/>
  </r>
  <r>
    <s v="w28D"/>
    <n v="2613354"/>
    <n v="2837241"/>
    <n v="431144"/>
    <n v="434113"/>
    <x v="0"/>
    <n v="5450595"/>
  </r>
  <r>
    <s v="w29A"/>
    <n v="1859691"/>
    <n v="1844250"/>
    <n v="1460134"/>
    <n v="1585258"/>
    <x v="2"/>
    <n v="3703941"/>
  </r>
  <r>
    <s v="w30C"/>
    <n v="2478386"/>
    <n v="2562144"/>
    <n v="30035"/>
    <n v="29396"/>
    <x v="1"/>
    <n v="5040530"/>
  </r>
  <r>
    <s v="w31C"/>
    <n v="1938122"/>
    <n v="1816647"/>
    <n v="1602356"/>
    <n v="1875221"/>
    <x v="1"/>
    <n v="3754769"/>
  </r>
  <r>
    <s v="w32D"/>
    <n v="992523"/>
    <n v="1028501"/>
    <n v="1995446"/>
    <n v="1860524"/>
    <x v="0"/>
    <n v="2021024"/>
  </r>
  <r>
    <s v="w33B"/>
    <n v="2966291"/>
    <n v="2889963"/>
    <n v="462453"/>
    <n v="486354"/>
    <x v="3"/>
    <n v="5856254"/>
  </r>
  <r>
    <s v="w34C"/>
    <n v="76648"/>
    <n v="81385"/>
    <n v="1374708"/>
    <n v="1379567"/>
    <x v="1"/>
    <n v="158033"/>
  </r>
  <r>
    <s v="w35C"/>
    <n v="2574432"/>
    <n v="2409710"/>
    <n v="987486"/>
    <n v="999043"/>
    <x v="1"/>
    <n v="4984142"/>
  </r>
  <r>
    <s v="w36B"/>
    <n v="1778590"/>
    <n v="1874844"/>
    <n v="111191"/>
    <n v="117846"/>
    <x v="3"/>
    <n v="3653434"/>
  </r>
  <r>
    <s v="w37A"/>
    <n v="1506541"/>
    <n v="1414887"/>
    <n v="1216612"/>
    <n v="1166775"/>
    <x v="2"/>
    <n v="2921428"/>
  </r>
  <r>
    <s v="w38B"/>
    <n v="1598886"/>
    <n v="1687917"/>
    <n v="449788"/>
    <n v="427615"/>
    <x v="3"/>
    <n v="3286803"/>
  </r>
  <r>
    <s v="w39D"/>
    <n v="548989"/>
    <n v="514636"/>
    <n v="2770344"/>
    <n v="3187897"/>
    <x v="0"/>
    <n v="1063625"/>
  </r>
  <r>
    <s v="w40A"/>
    <n v="1175198"/>
    <n v="1095440"/>
    <n v="2657174"/>
    <n v="2491947"/>
    <x v="2"/>
    <n v="2270638"/>
  </r>
  <r>
    <s v="w41D"/>
    <n v="2115336"/>
    <n v="2202769"/>
    <n v="15339"/>
    <n v="14652"/>
    <x v="0"/>
    <n v="4318105"/>
  </r>
  <r>
    <s v="w42B"/>
    <n v="2346640"/>
    <n v="2197559"/>
    <n v="373470"/>
    <n v="353365"/>
    <x v="3"/>
    <n v="4544199"/>
  </r>
  <r>
    <s v="w43D"/>
    <n v="2548438"/>
    <n v="2577213"/>
    <n v="37986"/>
    <n v="37766"/>
    <x v="0"/>
    <n v="5125651"/>
  </r>
  <r>
    <s v="w44C"/>
    <n v="835495"/>
    <n v="837746"/>
    <n v="1106177"/>
    <n v="917781"/>
    <x v="1"/>
    <n v="1673241"/>
  </r>
  <r>
    <s v="w45B"/>
    <n v="1187448"/>
    <n v="1070426"/>
    <n v="1504608"/>
    <n v="1756990"/>
    <x v="3"/>
    <n v="2257874"/>
  </r>
  <r>
    <s v="w46C"/>
    <n v="140026"/>
    <n v="146354"/>
    <n v="2759991"/>
    <n v="2742120"/>
    <x v="1"/>
    <n v="286380"/>
  </r>
  <r>
    <s v="w47B"/>
    <n v="1198765"/>
    <n v="1304945"/>
    <n v="2786493"/>
    <n v="2602643"/>
    <x v="3"/>
    <n v="2503710"/>
  </r>
  <r>
    <s v="w48C"/>
    <n v="2619776"/>
    <n v="2749623"/>
    <n v="2888215"/>
    <n v="2800174"/>
    <x v="1"/>
    <n v="5369399"/>
  </r>
  <r>
    <s v="w49C"/>
    <n v="248398"/>
    <n v="268511"/>
    <n v="3110853"/>
    <n v="2986411"/>
    <x v="1"/>
    <n v="516909"/>
  </r>
  <r>
    <s v="w50B"/>
    <n v="2494207"/>
    <n v="2625207"/>
    <n v="1796293"/>
    <n v="1853602"/>
    <x v="3"/>
    <n v="5119414"/>
  </r>
  <r>
    <m/>
    <m/>
    <m/>
    <m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15007"/>
    <n v="1397195"/>
    <n v="1499070"/>
    <n v="1481105"/>
    <x v="0"/>
    <x v="0"/>
  </r>
  <r>
    <x v="1"/>
    <n v="1846928"/>
    <n v="1851433"/>
    <n v="2125113"/>
    <n v="2028635"/>
    <x v="0"/>
    <x v="0"/>
  </r>
  <r>
    <x v="2"/>
    <n v="679557"/>
    <n v="655500"/>
    <n v="1012012"/>
    <n v="1067022"/>
    <x v="1"/>
    <x v="0"/>
  </r>
  <r>
    <x v="3"/>
    <n v="3997724"/>
    <n v="3690756"/>
    <n v="4339393"/>
    <n v="4639643"/>
    <x v="2"/>
    <x v="0"/>
  </r>
  <r>
    <x v="4"/>
    <n v="996113"/>
    <n v="964279"/>
    <n v="1012487"/>
    <n v="1128940"/>
    <x v="1"/>
    <x v="0"/>
  </r>
  <r>
    <x v="5"/>
    <n v="1367212"/>
    <n v="1361389"/>
    <n v="1572320"/>
    <n v="1836258"/>
    <x v="2"/>
    <x v="0"/>
  </r>
  <r>
    <x v="6"/>
    <n v="685438"/>
    <n v="749124"/>
    <n v="2697677"/>
    <n v="2821550"/>
    <x v="3"/>
    <x v="0"/>
  </r>
  <r>
    <x v="7"/>
    <n v="643177"/>
    <n v="684187"/>
    <n v="796213"/>
    <n v="867904"/>
    <x v="2"/>
    <x v="0"/>
  </r>
  <r>
    <x v="8"/>
    <n v="450192"/>
    <n v="434755"/>
    <n v="1656446"/>
    <n v="1691000"/>
    <x v="3"/>
    <x v="0"/>
  </r>
  <r>
    <x v="9"/>
    <n v="992523"/>
    <n v="1028501"/>
    <n v="1995446"/>
    <n v="1860524"/>
    <x v="0"/>
    <x v="0"/>
  </r>
  <r>
    <x v="10"/>
    <n v="76648"/>
    <n v="81385"/>
    <n v="1374708"/>
    <n v="1379567"/>
    <x v="2"/>
    <x v="0"/>
  </r>
  <r>
    <x v="11"/>
    <n v="548989"/>
    <n v="514636"/>
    <n v="2770344"/>
    <n v="3187897"/>
    <x v="0"/>
    <x v="0"/>
  </r>
  <r>
    <x v="12"/>
    <n v="1175198"/>
    <n v="1095440"/>
    <n v="2657174"/>
    <n v="2491947"/>
    <x v="1"/>
    <x v="0"/>
  </r>
  <r>
    <x v="13"/>
    <n v="835495"/>
    <n v="837746"/>
    <n v="1106177"/>
    <n v="917781"/>
    <x v="2"/>
    <x v="0"/>
  </r>
  <r>
    <x v="14"/>
    <n v="1187448"/>
    <n v="1070426"/>
    <n v="1504608"/>
    <n v="1756990"/>
    <x v="3"/>
    <x v="0"/>
  </r>
  <r>
    <x v="15"/>
    <n v="140026"/>
    <n v="146354"/>
    <n v="2759991"/>
    <n v="2742120"/>
    <x v="2"/>
    <x v="0"/>
  </r>
  <r>
    <x v="16"/>
    <n v="1198765"/>
    <n v="1304945"/>
    <n v="2786493"/>
    <n v="2602643"/>
    <x v="3"/>
    <x v="0"/>
  </r>
  <r>
    <x v="17"/>
    <n v="2619776"/>
    <n v="2749623"/>
    <n v="2888215"/>
    <n v="2800174"/>
    <x v="2"/>
    <x v="0"/>
  </r>
  <r>
    <x v="18"/>
    <n v="248398"/>
    <n v="268511"/>
    <n v="3110853"/>
    <n v="29864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6386C-463A-4FDA-8D18-85D4599F3EE6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3:J9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razem 2013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F7436-6BE4-44A9-9C36-B80F2AD6845A}" name="Tabela przestawna4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54:K59" firstHeaderRow="1" firstDataRow="1" firstDataCol="1"/>
  <pivotFields count="7"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"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woj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4" xr16:uid="{B5713AF4-57FD-42F0-A202-85BFECE9ABD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16679996-1B1C-4D86-AFDA-E89A526834B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345A0F68-DFBA-4C39-A0C7-2B21AA28F51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3" xr16:uid="{9C928697-9C26-4FFE-9DD9-D843F45E9C1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0FC7-644B-43C3-988F-68B1A8D32029}">
  <dimension ref="A1:V51"/>
  <sheetViews>
    <sheetView tabSelected="1" topLeftCell="H1" workbookViewId="0">
      <selection activeCell="U2" sqref="U2"/>
    </sheetView>
  </sheetViews>
  <sheetFormatPr defaultRowHeight="15" x14ac:dyDescent="0.25"/>
  <cols>
    <col min="1" max="1" width="5.85546875" style="5" bestFit="1" customWidth="1"/>
    <col min="2" max="5" width="8" style="5" bestFit="1" customWidth="1"/>
    <col min="6" max="6" width="7" style="5" bestFit="1" customWidth="1"/>
    <col min="7" max="8" width="10.85546875" style="5" bestFit="1" customWidth="1"/>
    <col min="9" max="13" width="13.42578125" style="5" bestFit="1" customWidth="1"/>
    <col min="15" max="19" width="9.140625" style="5"/>
    <col min="20" max="20" width="10" style="5" bestFit="1" customWidth="1"/>
    <col min="21" max="16384" width="9.140625" style="5"/>
  </cols>
  <sheetData>
    <row r="1" spans="1:22" x14ac:dyDescent="0.25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70</v>
      </c>
      <c r="G1" s="5" t="s">
        <v>56</v>
      </c>
      <c r="H1" s="5" t="s">
        <v>69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>
        <v>2020</v>
      </c>
      <c r="O1" s="5">
        <v>2021</v>
      </c>
      <c r="P1" s="5">
        <v>2022</v>
      </c>
      <c r="Q1" s="5">
        <v>2023</v>
      </c>
      <c r="R1" s="5">
        <v>2024</v>
      </c>
      <c r="S1" s="5">
        <v>2025</v>
      </c>
      <c r="T1" s="5" t="s">
        <v>76</v>
      </c>
      <c r="U1" s="5" t="s">
        <v>78</v>
      </c>
    </row>
    <row r="2" spans="1:22" x14ac:dyDescent="0.25">
      <c r="A2" s="6" t="s">
        <v>0</v>
      </c>
      <c r="B2" s="5">
        <v>1415007</v>
      </c>
      <c r="C2" s="5">
        <v>1397195</v>
      </c>
      <c r="D2" s="5">
        <v>1499070</v>
      </c>
      <c r="E2" s="5">
        <v>1481105</v>
      </c>
      <c r="F2" s="5">
        <f>ROUNDDOWN(H2/G2,4)</f>
        <v>1.0597000000000001</v>
      </c>
      <c r="G2" s="5">
        <f>B2+C2</f>
        <v>2812202</v>
      </c>
      <c r="H2" s="5">
        <f>D2+E2</f>
        <v>2980175</v>
      </c>
      <c r="I2" s="5">
        <f>IF(H2&gt;$G2*2,H2,ROUNDDOWN(H2*$F2,0))</f>
        <v>3158091</v>
      </c>
      <c r="J2" s="5">
        <f t="shared" ref="J2:S2" si="0">IF(I2&gt;$G2*2,I2,ROUNDDOWN(I2*$F2,0))</f>
        <v>3346629</v>
      </c>
      <c r="K2" s="5">
        <f t="shared" si="0"/>
        <v>3546422</v>
      </c>
      <c r="L2" s="5">
        <f t="shared" si="0"/>
        <v>3758143</v>
      </c>
      <c r="M2" s="5">
        <f t="shared" si="0"/>
        <v>3982504</v>
      </c>
      <c r="N2" s="5">
        <f t="shared" si="0"/>
        <v>4220259</v>
      </c>
      <c r="O2" s="5">
        <f t="shared" si="0"/>
        <v>4472208</v>
      </c>
      <c r="P2" s="5">
        <f t="shared" si="0"/>
        <v>4739198</v>
      </c>
      <c r="Q2" s="5">
        <f t="shared" si="0"/>
        <v>5022128</v>
      </c>
      <c r="R2" s="5">
        <f t="shared" si="0"/>
        <v>5321949</v>
      </c>
      <c r="S2" s="5">
        <f t="shared" si="0"/>
        <v>5639669</v>
      </c>
      <c r="T2" s="5">
        <f>SUM(S$2:S$1048576)</f>
        <v>125930205</v>
      </c>
      <c r="U2" s="5">
        <f>IF(S2&gt;G2*2,1,0)</f>
        <v>1</v>
      </c>
      <c r="V2" s="5" t="s">
        <v>79</v>
      </c>
    </row>
    <row r="3" spans="1:22" x14ac:dyDescent="0.25">
      <c r="A3" s="6" t="s">
        <v>1</v>
      </c>
      <c r="B3" s="5">
        <v>1711390</v>
      </c>
      <c r="C3" s="5">
        <v>1641773</v>
      </c>
      <c r="D3" s="5">
        <v>1522030</v>
      </c>
      <c r="E3" s="5">
        <v>1618733</v>
      </c>
      <c r="F3" s="5">
        <f t="shared" ref="F3:F51" si="1">ROUNDDOWN(H3/G3,4)</f>
        <v>0.93659999999999999</v>
      </c>
      <c r="G3" s="5">
        <f t="shared" ref="G3:G51" si="2">B3+C3</f>
        <v>3353163</v>
      </c>
      <c r="H3" s="5">
        <f t="shared" ref="H3:H51" si="3">D3+E3</f>
        <v>3140763</v>
      </c>
      <c r="I3" s="5">
        <f t="shared" ref="I3:S3" si="4">IF(H3&gt;$G3*2,H3,ROUNDDOWN(H3*$F3,0))</f>
        <v>2941638</v>
      </c>
      <c r="J3" s="5">
        <f t="shared" si="4"/>
        <v>2755138</v>
      </c>
      <c r="K3" s="5">
        <f t="shared" si="4"/>
        <v>2580462</v>
      </c>
      <c r="L3" s="5">
        <f t="shared" si="4"/>
        <v>2416860</v>
      </c>
      <c r="M3" s="5">
        <f t="shared" si="4"/>
        <v>2263631</v>
      </c>
      <c r="N3" s="5">
        <f t="shared" si="4"/>
        <v>2120116</v>
      </c>
      <c r="O3" s="5">
        <f t="shared" si="4"/>
        <v>1985700</v>
      </c>
      <c r="P3" s="5">
        <f t="shared" si="4"/>
        <v>1859806</v>
      </c>
      <c r="Q3" s="5">
        <f t="shared" si="4"/>
        <v>1741894</v>
      </c>
      <c r="R3" s="5">
        <f t="shared" si="4"/>
        <v>1631457</v>
      </c>
      <c r="S3" s="5">
        <f t="shared" si="4"/>
        <v>1528022</v>
      </c>
      <c r="T3" s="5" t="s">
        <v>77</v>
      </c>
      <c r="U3" s="5">
        <f t="shared" ref="U3:U51" si="5">IF(S3&gt;G3*2,1,0)</f>
        <v>0</v>
      </c>
      <c r="V3" s="5">
        <f>SUM(U:U)</f>
        <v>18</v>
      </c>
    </row>
    <row r="4" spans="1:22" x14ac:dyDescent="0.25">
      <c r="A4" s="6" t="s">
        <v>2</v>
      </c>
      <c r="B4" s="5">
        <v>1165105</v>
      </c>
      <c r="C4" s="5">
        <v>1278732</v>
      </c>
      <c r="D4" s="5">
        <v>1299953</v>
      </c>
      <c r="E4" s="5">
        <v>1191621</v>
      </c>
      <c r="F4" s="5">
        <f t="shared" si="1"/>
        <v>1.0195000000000001</v>
      </c>
      <c r="G4" s="5">
        <f t="shared" si="2"/>
        <v>2443837</v>
      </c>
      <c r="H4" s="5">
        <f t="shared" si="3"/>
        <v>2491574</v>
      </c>
      <c r="I4" s="5">
        <f t="shared" ref="I4:S4" si="6">IF(H4&gt;$G4*2,H4,ROUNDDOWN(H4*$F4,0))</f>
        <v>2540159</v>
      </c>
      <c r="J4" s="5">
        <f t="shared" si="6"/>
        <v>2589692</v>
      </c>
      <c r="K4" s="5">
        <f t="shared" si="6"/>
        <v>2640190</v>
      </c>
      <c r="L4" s="5">
        <f t="shared" si="6"/>
        <v>2691673</v>
      </c>
      <c r="M4" s="5">
        <f t="shared" si="6"/>
        <v>2744160</v>
      </c>
      <c r="N4" s="5">
        <f t="shared" si="6"/>
        <v>2797671</v>
      </c>
      <c r="O4" s="5">
        <f t="shared" si="6"/>
        <v>2852225</v>
      </c>
      <c r="P4" s="5">
        <f t="shared" si="6"/>
        <v>2907843</v>
      </c>
      <c r="Q4" s="5">
        <f t="shared" si="6"/>
        <v>2964545</v>
      </c>
      <c r="R4" s="5">
        <f t="shared" si="6"/>
        <v>3022353</v>
      </c>
      <c r="S4" s="5">
        <f t="shared" si="6"/>
        <v>3081288</v>
      </c>
      <c r="T4" s="6" t="s">
        <v>11</v>
      </c>
      <c r="U4" s="5">
        <f t="shared" si="5"/>
        <v>0</v>
      </c>
    </row>
    <row r="5" spans="1:22" x14ac:dyDescent="0.25">
      <c r="A5" s="6" t="s">
        <v>3</v>
      </c>
      <c r="B5" s="5">
        <v>949065</v>
      </c>
      <c r="C5" s="5">
        <v>1026050</v>
      </c>
      <c r="D5" s="5">
        <v>688027</v>
      </c>
      <c r="E5" s="5">
        <v>723233</v>
      </c>
      <c r="F5" s="5">
        <f t="shared" si="1"/>
        <v>0.71450000000000002</v>
      </c>
      <c r="G5" s="5">
        <f t="shared" si="2"/>
        <v>1975115</v>
      </c>
      <c r="H5" s="5">
        <f t="shared" si="3"/>
        <v>1411260</v>
      </c>
      <c r="I5" s="5">
        <f t="shared" ref="I5:S5" si="7">IF(H5&gt;$G5*2,H5,ROUNDDOWN(H5*$F5,0))</f>
        <v>1008345</v>
      </c>
      <c r="J5" s="5">
        <f t="shared" si="7"/>
        <v>720462</v>
      </c>
      <c r="K5" s="5">
        <f t="shared" si="7"/>
        <v>514770</v>
      </c>
      <c r="L5" s="5">
        <f t="shared" si="7"/>
        <v>367803</v>
      </c>
      <c r="M5" s="5">
        <f t="shared" si="7"/>
        <v>262795</v>
      </c>
      <c r="N5" s="5">
        <f t="shared" si="7"/>
        <v>187767</v>
      </c>
      <c r="O5" s="5">
        <f t="shared" si="7"/>
        <v>134159</v>
      </c>
      <c r="P5" s="5">
        <f t="shared" si="7"/>
        <v>95856</v>
      </c>
      <c r="Q5" s="5">
        <f t="shared" si="7"/>
        <v>68489</v>
      </c>
      <c r="R5" s="5">
        <f t="shared" si="7"/>
        <v>48935</v>
      </c>
      <c r="S5" s="5">
        <f t="shared" si="7"/>
        <v>34964</v>
      </c>
      <c r="U5" s="5">
        <f t="shared" si="5"/>
        <v>0</v>
      </c>
    </row>
    <row r="6" spans="1:22" x14ac:dyDescent="0.25">
      <c r="A6" s="6" t="s">
        <v>4</v>
      </c>
      <c r="B6" s="5">
        <v>2436107</v>
      </c>
      <c r="C6" s="5">
        <v>2228622</v>
      </c>
      <c r="D6" s="5">
        <v>1831600</v>
      </c>
      <c r="E6" s="5">
        <v>1960624</v>
      </c>
      <c r="F6" s="5">
        <f t="shared" si="1"/>
        <v>0.81289999999999996</v>
      </c>
      <c r="G6" s="5">
        <f t="shared" si="2"/>
        <v>4664729</v>
      </c>
      <c r="H6" s="5">
        <f t="shared" si="3"/>
        <v>3792224</v>
      </c>
      <c r="I6" s="5">
        <f t="shared" ref="I6:S6" si="8">IF(H6&gt;$G6*2,H6,ROUNDDOWN(H6*$F6,0))</f>
        <v>3082698</v>
      </c>
      <c r="J6" s="5">
        <f t="shared" si="8"/>
        <v>2505925</v>
      </c>
      <c r="K6" s="5">
        <f t="shared" si="8"/>
        <v>2037066</v>
      </c>
      <c r="L6" s="5">
        <f t="shared" si="8"/>
        <v>1655930</v>
      </c>
      <c r="M6" s="5">
        <f t="shared" si="8"/>
        <v>1346105</v>
      </c>
      <c r="N6" s="5">
        <f t="shared" si="8"/>
        <v>1094248</v>
      </c>
      <c r="O6" s="5">
        <f t="shared" si="8"/>
        <v>889514</v>
      </c>
      <c r="P6" s="5">
        <f t="shared" si="8"/>
        <v>723085</v>
      </c>
      <c r="Q6" s="5">
        <f t="shared" si="8"/>
        <v>587795</v>
      </c>
      <c r="R6" s="5">
        <f t="shared" si="8"/>
        <v>477818</v>
      </c>
      <c r="S6" s="5">
        <f t="shared" si="8"/>
        <v>388418</v>
      </c>
      <c r="U6" s="5">
        <f t="shared" si="5"/>
        <v>0</v>
      </c>
    </row>
    <row r="7" spans="1:22" x14ac:dyDescent="0.25">
      <c r="A7" s="6" t="s">
        <v>5</v>
      </c>
      <c r="B7" s="5">
        <v>1846928</v>
      </c>
      <c r="C7" s="5">
        <v>1851433</v>
      </c>
      <c r="D7" s="5">
        <v>2125113</v>
      </c>
      <c r="E7" s="5">
        <v>2028635</v>
      </c>
      <c r="F7" s="5">
        <f t="shared" si="1"/>
        <v>1.1231</v>
      </c>
      <c r="G7" s="5">
        <f t="shared" si="2"/>
        <v>3698361</v>
      </c>
      <c r="H7" s="5">
        <f t="shared" si="3"/>
        <v>4153748</v>
      </c>
      <c r="I7" s="5">
        <f t="shared" ref="I7:S7" si="9">IF(H7&gt;$G7*2,H7,ROUNDDOWN(H7*$F7,0))</f>
        <v>4665074</v>
      </c>
      <c r="J7" s="5">
        <f t="shared" si="9"/>
        <v>5239344</v>
      </c>
      <c r="K7" s="5">
        <f t="shared" si="9"/>
        <v>5884307</v>
      </c>
      <c r="L7" s="5">
        <f t="shared" si="9"/>
        <v>6608665</v>
      </c>
      <c r="M7" s="5">
        <f t="shared" si="9"/>
        <v>7422191</v>
      </c>
      <c r="N7" s="5">
        <f t="shared" si="9"/>
        <v>7422191</v>
      </c>
      <c r="O7" s="5">
        <f t="shared" si="9"/>
        <v>7422191</v>
      </c>
      <c r="P7" s="5">
        <f t="shared" si="9"/>
        <v>7422191</v>
      </c>
      <c r="Q7" s="5">
        <f t="shared" si="9"/>
        <v>7422191</v>
      </c>
      <c r="R7" s="5">
        <f t="shared" si="9"/>
        <v>7422191</v>
      </c>
      <c r="S7" s="5">
        <f t="shared" si="9"/>
        <v>7422191</v>
      </c>
      <c r="U7" s="5">
        <f t="shared" si="5"/>
        <v>1</v>
      </c>
    </row>
    <row r="8" spans="1:22" x14ac:dyDescent="0.25">
      <c r="A8" s="6" t="s">
        <v>6</v>
      </c>
      <c r="B8" s="5">
        <v>3841577</v>
      </c>
      <c r="C8" s="5">
        <v>3848394</v>
      </c>
      <c r="D8" s="5">
        <v>3595975</v>
      </c>
      <c r="E8" s="5">
        <v>3123039</v>
      </c>
      <c r="F8" s="5">
        <f t="shared" si="1"/>
        <v>0.87370000000000003</v>
      </c>
      <c r="G8" s="5">
        <f t="shared" si="2"/>
        <v>7689971</v>
      </c>
      <c r="H8" s="5">
        <f t="shared" si="3"/>
        <v>6719014</v>
      </c>
      <c r="I8" s="5">
        <f t="shared" ref="I8:S8" si="10">IF(H8&gt;$G8*2,H8,ROUNDDOWN(H8*$F8,0))</f>
        <v>5870402</v>
      </c>
      <c r="J8" s="5">
        <f t="shared" si="10"/>
        <v>5128970</v>
      </c>
      <c r="K8" s="5">
        <f t="shared" si="10"/>
        <v>4481181</v>
      </c>
      <c r="L8" s="5">
        <f t="shared" si="10"/>
        <v>3915207</v>
      </c>
      <c r="M8" s="5">
        <f t="shared" si="10"/>
        <v>3420716</v>
      </c>
      <c r="N8" s="5">
        <f t="shared" si="10"/>
        <v>2988679</v>
      </c>
      <c r="O8" s="5">
        <f t="shared" si="10"/>
        <v>2611208</v>
      </c>
      <c r="P8" s="5">
        <f t="shared" si="10"/>
        <v>2281412</v>
      </c>
      <c r="Q8" s="5">
        <f t="shared" si="10"/>
        <v>1993269</v>
      </c>
      <c r="R8" s="5">
        <f t="shared" si="10"/>
        <v>1741519</v>
      </c>
      <c r="S8" s="5">
        <f t="shared" si="10"/>
        <v>1521565</v>
      </c>
      <c r="U8" s="5">
        <f t="shared" si="5"/>
        <v>0</v>
      </c>
    </row>
    <row r="9" spans="1:22" x14ac:dyDescent="0.25">
      <c r="A9" s="6" t="s">
        <v>7</v>
      </c>
      <c r="B9" s="5">
        <v>679557</v>
      </c>
      <c r="C9" s="5">
        <v>655500</v>
      </c>
      <c r="D9" s="5">
        <v>1012012</v>
      </c>
      <c r="E9" s="5">
        <v>1067022</v>
      </c>
      <c r="F9" s="5">
        <f t="shared" si="1"/>
        <v>1.5571999999999999</v>
      </c>
      <c r="G9" s="5">
        <f t="shared" si="2"/>
        <v>1335057</v>
      </c>
      <c r="H9" s="5">
        <f t="shared" si="3"/>
        <v>2079034</v>
      </c>
      <c r="I9" s="5">
        <f t="shared" ref="I9:S9" si="11">IF(H9&gt;$G9*2,H9,ROUNDDOWN(H9*$F9,0))</f>
        <v>3237471</v>
      </c>
      <c r="J9" s="5">
        <f t="shared" si="11"/>
        <v>3237471</v>
      </c>
      <c r="K9" s="5">
        <f t="shared" si="11"/>
        <v>3237471</v>
      </c>
      <c r="L9" s="5">
        <f t="shared" si="11"/>
        <v>3237471</v>
      </c>
      <c r="M9" s="5">
        <f t="shared" si="11"/>
        <v>3237471</v>
      </c>
      <c r="N9" s="5">
        <f t="shared" si="11"/>
        <v>3237471</v>
      </c>
      <c r="O9" s="5">
        <f t="shared" si="11"/>
        <v>3237471</v>
      </c>
      <c r="P9" s="5">
        <f t="shared" si="11"/>
        <v>3237471</v>
      </c>
      <c r="Q9" s="5">
        <f t="shared" si="11"/>
        <v>3237471</v>
      </c>
      <c r="R9" s="5">
        <f t="shared" si="11"/>
        <v>3237471</v>
      </c>
      <c r="S9" s="5">
        <f t="shared" si="11"/>
        <v>3237471</v>
      </c>
      <c r="U9" s="5">
        <f t="shared" si="5"/>
        <v>1</v>
      </c>
    </row>
    <row r="10" spans="1:22" x14ac:dyDescent="0.25">
      <c r="A10" s="6" t="s">
        <v>8</v>
      </c>
      <c r="B10" s="5">
        <v>1660998</v>
      </c>
      <c r="C10" s="5">
        <v>1630345</v>
      </c>
      <c r="D10" s="5">
        <v>1130119</v>
      </c>
      <c r="E10" s="5">
        <v>1080238</v>
      </c>
      <c r="F10" s="5">
        <f t="shared" si="1"/>
        <v>0.67149999999999999</v>
      </c>
      <c r="G10" s="5">
        <f t="shared" si="2"/>
        <v>3291343</v>
      </c>
      <c r="H10" s="5">
        <f t="shared" si="3"/>
        <v>2210357</v>
      </c>
      <c r="I10" s="5">
        <f t="shared" ref="I10:S10" si="12">IF(H10&gt;$G10*2,H10,ROUNDDOWN(H10*$F10,0))</f>
        <v>1484254</v>
      </c>
      <c r="J10" s="5">
        <f t="shared" si="12"/>
        <v>996676</v>
      </c>
      <c r="K10" s="5">
        <f t="shared" si="12"/>
        <v>669267</v>
      </c>
      <c r="L10" s="5">
        <f t="shared" si="12"/>
        <v>449412</v>
      </c>
      <c r="M10" s="5">
        <f t="shared" si="12"/>
        <v>301780</v>
      </c>
      <c r="N10" s="5">
        <f t="shared" si="12"/>
        <v>202645</v>
      </c>
      <c r="O10" s="5">
        <f t="shared" si="12"/>
        <v>136076</v>
      </c>
      <c r="P10" s="5">
        <f t="shared" si="12"/>
        <v>91375</v>
      </c>
      <c r="Q10" s="5">
        <f t="shared" si="12"/>
        <v>61358</v>
      </c>
      <c r="R10" s="5">
        <f t="shared" si="12"/>
        <v>41201</v>
      </c>
      <c r="S10" s="5">
        <f t="shared" si="12"/>
        <v>27666</v>
      </c>
      <c r="U10" s="5">
        <f t="shared" si="5"/>
        <v>0</v>
      </c>
    </row>
    <row r="11" spans="1:22" x14ac:dyDescent="0.25">
      <c r="A11" s="6" t="s">
        <v>9</v>
      </c>
      <c r="B11" s="5">
        <v>1157622</v>
      </c>
      <c r="C11" s="5">
        <v>1182345</v>
      </c>
      <c r="D11" s="5">
        <v>830785</v>
      </c>
      <c r="E11" s="5">
        <v>833779</v>
      </c>
      <c r="F11" s="5">
        <f t="shared" si="1"/>
        <v>0.71130000000000004</v>
      </c>
      <c r="G11" s="5">
        <f t="shared" si="2"/>
        <v>2339967</v>
      </c>
      <c r="H11" s="5">
        <f t="shared" si="3"/>
        <v>1664564</v>
      </c>
      <c r="I11" s="5">
        <f t="shared" ref="I11:S11" si="13">IF(H11&gt;$G11*2,H11,ROUNDDOWN(H11*$F11,0))</f>
        <v>1184004</v>
      </c>
      <c r="J11" s="5">
        <f t="shared" si="13"/>
        <v>842182</v>
      </c>
      <c r="K11" s="5">
        <f t="shared" si="13"/>
        <v>599044</v>
      </c>
      <c r="L11" s="5">
        <f t="shared" si="13"/>
        <v>426099</v>
      </c>
      <c r="M11" s="5">
        <f t="shared" si="13"/>
        <v>303084</v>
      </c>
      <c r="N11" s="5">
        <f t="shared" si="13"/>
        <v>215583</v>
      </c>
      <c r="O11" s="5">
        <f t="shared" si="13"/>
        <v>153344</v>
      </c>
      <c r="P11" s="5">
        <f t="shared" si="13"/>
        <v>109073</v>
      </c>
      <c r="Q11" s="5">
        <f t="shared" si="13"/>
        <v>77583</v>
      </c>
      <c r="R11" s="5">
        <f t="shared" si="13"/>
        <v>55184</v>
      </c>
      <c r="S11" s="5">
        <f t="shared" si="13"/>
        <v>39252</v>
      </c>
      <c r="U11" s="5">
        <f t="shared" si="5"/>
        <v>0</v>
      </c>
    </row>
    <row r="12" spans="1:22" x14ac:dyDescent="0.25">
      <c r="A12" s="6" t="s">
        <v>10</v>
      </c>
      <c r="B12" s="5">
        <v>1987047</v>
      </c>
      <c r="C12" s="5">
        <v>1996208</v>
      </c>
      <c r="D12" s="5">
        <v>2053892</v>
      </c>
      <c r="E12" s="5">
        <v>1697247</v>
      </c>
      <c r="F12" s="5">
        <f t="shared" si="1"/>
        <v>0.94169999999999998</v>
      </c>
      <c r="G12" s="5">
        <f t="shared" si="2"/>
        <v>3983255</v>
      </c>
      <c r="H12" s="5">
        <f t="shared" si="3"/>
        <v>3751139</v>
      </c>
      <c r="I12" s="5">
        <f t="shared" ref="I12:S12" si="14">IF(H12&gt;$G12*2,H12,ROUNDDOWN(H12*$F12,0))</f>
        <v>3532447</v>
      </c>
      <c r="J12" s="5">
        <f t="shared" si="14"/>
        <v>3326505</v>
      </c>
      <c r="K12" s="5">
        <f t="shared" si="14"/>
        <v>3132569</v>
      </c>
      <c r="L12" s="5">
        <f t="shared" si="14"/>
        <v>2949940</v>
      </c>
      <c r="M12" s="5">
        <f t="shared" si="14"/>
        <v>2777958</v>
      </c>
      <c r="N12" s="5">
        <f t="shared" si="14"/>
        <v>2616003</v>
      </c>
      <c r="O12" s="5">
        <f t="shared" si="14"/>
        <v>2463490</v>
      </c>
      <c r="P12" s="5">
        <f t="shared" si="14"/>
        <v>2319868</v>
      </c>
      <c r="Q12" s="5">
        <f t="shared" si="14"/>
        <v>2184619</v>
      </c>
      <c r="R12" s="5">
        <f t="shared" si="14"/>
        <v>2057255</v>
      </c>
      <c r="S12" s="5">
        <f t="shared" si="14"/>
        <v>1937317</v>
      </c>
      <c r="U12" s="5">
        <f t="shared" si="5"/>
        <v>0</v>
      </c>
    </row>
    <row r="13" spans="1:22" x14ac:dyDescent="0.25">
      <c r="A13" s="6" t="s">
        <v>11</v>
      </c>
      <c r="B13" s="5">
        <v>3997724</v>
      </c>
      <c r="C13" s="5">
        <v>3690756</v>
      </c>
      <c r="D13" s="5">
        <v>4339393</v>
      </c>
      <c r="E13" s="5">
        <v>4639643</v>
      </c>
      <c r="F13" s="5">
        <f t="shared" si="1"/>
        <v>1.1677999999999999</v>
      </c>
      <c r="G13" s="5">
        <f t="shared" si="2"/>
        <v>7688480</v>
      </c>
      <c r="H13" s="5">
        <f t="shared" si="3"/>
        <v>8979036</v>
      </c>
      <c r="I13" s="5">
        <f t="shared" ref="I13:S13" si="15">IF(H13&gt;$G13*2,H13,ROUNDDOWN(H13*$F13,0))</f>
        <v>10485718</v>
      </c>
      <c r="J13" s="5">
        <f t="shared" si="15"/>
        <v>12245221</v>
      </c>
      <c r="K13" s="5">
        <f t="shared" si="15"/>
        <v>14299969</v>
      </c>
      <c r="L13" s="5">
        <f t="shared" si="15"/>
        <v>16699503</v>
      </c>
      <c r="M13" s="5">
        <f t="shared" si="15"/>
        <v>16699503</v>
      </c>
      <c r="N13" s="5">
        <f t="shared" si="15"/>
        <v>16699503</v>
      </c>
      <c r="O13" s="5">
        <f t="shared" si="15"/>
        <v>16699503</v>
      </c>
      <c r="P13" s="5">
        <f t="shared" si="15"/>
        <v>16699503</v>
      </c>
      <c r="Q13" s="5">
        <f t="shared" si="15"/>
        <v>16699503</v>
      </c>
      <c r="R13" s="5">
        <f t="shared" si="15"/>
        <v>16699503</v>
      </c>
      <c r="S13" s="5">
        <f t="shared" si="15"/>
        <v>16699503</v>
      </c>
      <c r="U13" s="5">
        <f t="shared" si="5"/>
        <v>1</v>
      </c>
    </row>
    <row r="14" spans="1:22" x14ac:dyDescent="0.25">
      <c r="A14" s="6" t="s">
        <v>12</v>
      </c>
      <c r="B14" s="5">
        <v>996113</v>
      </c>
      <c r="C14" s="5">
        <v>964279</v>
      </c>
      <c r="D14" s="5">
        <v>1012487</v>
      </c>
      <c r="E14" s="5">
        <v>1128940</v>
      </c>
      <c r="F14" s="5">
        <f t="shared" si="1"/>
        <v>1.0923</v>
      </c>
      <c r="G14" s="5">
        <f t="shared" si="2"/>
        <v>1960392</v>
      </c>
      <c r="H14" s="5">
        <f t="shared" si="3"/>
        <v>2141427</v>
      </c>
      <c r="I14" s="5">
        <f t="shared" ref="I14:S14" si="16">IF(H14&gt;$G14*2,H14,ROUNDDOWN(H14*$F14,0))</f>
        <v>2339080</v>
      </c>
      <c r="J14" s="5">
        <f t="shared" si="16"/>
        <v>2554977</v>
      </c>
      <c r="K14" s="5">
        <f t="shared" si="16"/>
        <v>2790801</v>
      </c>
      <c r="L14" s="5">
        <f t="shared" si="16"/>
        <v>3048391</v>
      </c>
      <c r="M14" s="5">
        <f t="shared" si="16"/>
        <v>3329757</v>
      </c>
      <c r="N14" s="5">
        <f t="shared" si="16"/>
        <v>3637093</v>
      </c>
      <c r="O14" s="5">
        <f t="shared" si="16"/>
        <v>3972796</v>
      </c>
      <c r="P14" s="5">
        <f t="shared" si="16"/>
        <v>3972796</v>
      </c>
      <c r="Q14" s="5">
        <f t="shared" si="16"/>
        <v>3972796</v>
      </c>
      <c r="R14" s="5">
        <f t="shared" si="16"/>
        <v>3972796</v>
      </c>
      <c r="S14" s="5">
        <f t="shared" si="16"/>
        <v>3972796</v>
      </c>
      <c r="U14" s="5">
        <f t="shared" si="5"/>
        <v>1</v>
      </c>
    </row>
    <row r="15" spans="1:22" x14ac:dyDescent="0.25">
      <c r="A15" s="6" t="s">
        <v>13</v>
      </c>
      <c r="B15" s="5">
        <v>1143634</v>
      </c>
      <c r="C15" s="5">
        <v>1033836</v>
      </c>
      <c r="D15" s="5">
        <v>909534</v>
      </c>
      <c r="E15" s="5">
        <v>856349</v>
      </c>
      <c r="F15" s="5">
        <f t="shared" si="1"/>
        <v>0.81089999999999995</v>
      </c>
      <c r="G15" s="5">
        <f t="shared" si="2"/>
        <v>2177470</v>
      </c>
      <c r="H15" s="5">
        <f t="shared" si="3"/>
        <v>1765883</v>
      </c>
      <c r="I15" s="5">
        <f t="shared" ref="I15:S15" si="17">IF(H15&gt;$G15*2,H15,ROUNDDOWN(H15*$F15,0))</f>
        <v>1431954</v>
      </c>
      <c r="J15" s="5">
        <f t="shared" si="17"/>
        <v>1161171</v>
      </c>
      <c r="K15" s="5">
        <f t="shared" si="17"/>
        <v>941593</v>
      </c>
      <c r="L15" s="5">
        <f t="shared" si="17"/>
        <v>763537</v>
      </c>
      <c r="M15" s="5">
        <f t="shared" si="17"/>
        <v>619152</v>
      </c>
      <c r="N15" s="5">
        <f t="shared" si="17"/>
        <v>502070</v>
      </c>
      <c r="O15" s="5">
        <f t="shared" si="17"/>
        <v>407128</v>
      </c>
      <c r="P15" s="5">
        <f t="shared" si="17"/>
        <v>330140</v>
      </c>
      <c r="Q15" s="5">
        <f t="shared" si="17"/>
        <v>267710</v>
      </c>
      <c r="R15" s="5">
        <f t="shared" si="17"/>
        <v>217086</v>
      </c>
      <c r="S15" s="5">
        <f t="shared" si="17"/>
        <v>176035</v>
      </c>
      <c r="U15" s="5">
        <f t="shared" si="5"/>
        <v>0</v>
      </c>
    </row>
    <row r="16" spans="1:22" x14ac:dyDescent="0.25">
      <c r="A16" s="6" t="s">
        <v>14</v>
      </c>
      <c r="B16" s="5">
        <v>2549276</v>
      </c>
      <c r="C16" s="5">
        <v>2584751</v>
      </c>
      <c r="D16" s="5">
        <v>2033079</v>
      </c>
      <c r="E16" s="5">
        <v>2066918</v>
      </c>
      <c r="F16" s="5">
        <f t="shared" si="1"/>
        <v>0.79849999999999999</v>
      </c>
      <c r="G16" s="5">
        <f t="shared" si="2"/>
        <v>5134027</v>
      </c>
      <c r="H16" s="5">
        <f t="shared" si="3"/>
        <v>4099997</v>
      </c>
      <c r="I16" s="5">
        <f t="shared" ref="I16:S16" si="18">IF(H16&gt;$G16*2,H16,ROUNDDOWN(H16*$F16,0))</f>
        <v>3273847</v>
      </c>
      <c r="J16" s="5">
        <f t="shared" si="18"/>
        <v>2614166</v>
      </c>
      <c r="K16" s="5">
        <f t="shared" si="18"/>
        <v>2087411</v>
      </c>
      <c r="L16" s="5">
        <f t="shared" si="18"/>
        <v>1666797</v>
      </c>
      <c r="M16" s="5">
        <f t="shared" si="18"/>
        <v>1330937</v>
      </c>
      <c r="N16" s="5">
        <f t="shared" si="18"/>
        <v>1062753</v>
      </c>
      <c r="O16" s="5">
        <f t="shared" si="18"/>
        <v>848608</v>
      </c>
      <c r="P16" s="5">
        <f t="shared" si="18"/>
        <v>677613</v>
      </c>
      <c r="Q16" s="5">
        <f t="shared" si="18"/>
        <v>541073</v>
      </c>
      <c r="R16" s="5">
        <f t="shared" si="18"/>
        <v>432046</v>
      </c>
      <c r="S16" s="5">
        <f t="shared" si="18"/>
        <v>344988</v>
      </c>
      <c r="U16" s="5">
        <f t="shared" si="5"/>
        <v>0</v>
      </c>
    </row>
    <row r="17" spans="1:21" x14ac:dyDescent="0.25">
      <c r="A17" s="6" t="s">
        <v>15</v>
      </c>
      <c r="B17" s="5">
        <v>1367212</v>
      </c>
      <c r="C17" s="5">
        <v>1361389</v>
      </c>
      <c r="D17" s="5">
        <v>1572320</v>
      </c>
      <c r="E17" s="5">
        <v>1836258</v>
      </c>
      <c r="F17" s="5">
        <f t="shared" si="1"/>
        <v>1.2492000000000001</v>
      </c>
      <c r="G17" s="5">
        <f t="shared" si="2"/>
        <v>2728601</v>
      </c>
      <c r="H17" s="5">
        <f t="shared" si="3"/>
        <v>3408578</v>
      </c>
      <c r="I17" s="5">
        <f t="shared" ref="I17:S17" si="19">IF(H17&gt;$G17*2,H17,ROUNDDOWN(H17*$F17,0))</f>
        <v>4257995</v>
      </c>
      <c r="J17" s="5">
        <f t="shared" si="19"/>
        <v>5319087</v>
      </c>
      <c r="K17" s="5">
        <f t="shared" si="19"/>
        <v>6644603</v>
      </c>
      <c r="L17" s="5">
        <f t="shared" si="19"/>
        <v>6644603</v>
      </c>
      <c r="M17" s="5">
        <f t="shared" si="19"/>
        <v>6644603</v>
      </c>
      <c r="N17" s="5">
        <f t="shared" si="19"/>
        <v>6644603</v>
      </c>
      <c r="O17" s="5">
        <f t="shared" si="19"/>
        <v>6644603</v>
      </c>
      <c r="P17" s="5">
        <f t="shared" si="19"/>
        <v>6644603</v>
      </c>
      <c r="Q17" s="5">
        <f t="shared" si="19"/>
        <v>6644603</v>
      </c>
      <c r="R17" s="5">
        <f t="shared" si="19"/>
        <v>6644603</v>
      </c>
      <c r="S17" s="5">
        <f t="shared" si="19"/>
        <v>6644603</v>
      </c>
      <c r="U17" s="5">
        <f t="shared" si="5"/>
        <v>1</v>
      </c>
    </row>
    <row r="18" spans="1:21" x14ac:dyDescent="0.25">
      <c r="A18" s="6" t="s">
        <v>16</v>
      </c>
      <c r="B18" s="5">
        <v>2567464</v>
      </c>
      <c r="C18" s="5">
        <v>2441857</v>
      </c>
      <c r="D18" s="5">
        <v>1524132</v>
      </c>
      <c r="E18" s="5">
        <v>1496810</v>
      </c>
      <c r="F18" s="5">
        <f t="shared" si="1"/>
        <v>0.60299999999999998</v>
      </c>
      <c r="G18" s="5">
        <f t="shared" si="2"/>
        <v>5009321</v>
      </c>
      <c r="H18" s="5">
        <f t="shared" si="3"/>
        <v>3020942</v>
      </c>
      <c r="I18" s="5">
        <f t="shared" ref="I18:S18" si="20">IF(H18&gt;$G18*2,H18,ROUNDDOWN(H18*$F18,0))</f>
        <v>1821628</v>
      </c>
      <c r="J18" s="5">
        <f t="shared" si="20"/>
        <v>1098441</v>
      </c>
      <c r="K18" s="5">
        <f t="shared" si="20"/>
        <v>662359</v>
      </c>
      <c r="L18" s="5">
        <f t="shared" si="20"/>
        <v>399402</v>
      </c>
      <c r="M18" s="5">
        <f t="shared" si="20"/>
        <v>240839</v>
      </c>
      <c r="N18" s="5">
        <f t="shared" si="20"/>
        <v>145225</v>
      </c>
      <c r="O18" s="5">
        <f t="shared" si="20"/>
        <v>87570</v>
      </c>
      <c r="P18" s="5">
        <f t="shared" si="20"/>
        <v>52804</v>
      </c>
      <c r="Q18" s="5">
        <f t="shared" si="20"/>
        <v>31840</v>
      </c>
      <c r="R18" s="5">
        <f t="shared" si="20"/>
        <v>19199</v>
      </c>
      <c r="S18" s="5">
        <f t="shared" si="20"/>
        <v>11576</v>
      </c>
      <c r="U18" s="5">
        <f t="shared" si="5"/>
        <v>0</v>
      </c>
    </row>
    <row r="19" spans="1:21" x14ac:dyDescent="0.25">
      <c r="A19" s="6" t="s">
        <v>17</v>
      </c>
      <c r="B19" s="5">
        <v>1334060</v>
      </c>
      <c r="C19" s="5">
        <v>1395231</v>
      </c>
      <c r="D19" s="5">
        <v>578655</v>
      </c>
      <c r="E19" s="5">
        <v>677663</v>
      </c>
      <c r="F19" s="5">
        <f t="shared" si="1"/>
        <v>0.46029999999999999</v>
      </c>
      <c r="G19" s="5">
        <f t="shared" si="2"/>
        <v>2729291</v>
      </c>
      <c r="H19" s="5">
        <f t="shared" si="3"/>
        <v>1256318</v>
      </c>
      <c r="I19" s="5">
        <f t="shared" ref="I19:S19" si="21">IF(H19&gt;$G19*2,H19,ROUNDDOWN(H19*$F19,0))</f>
        <v>578283</v>
      </c>
      <c r="J19" s="5">
        <f t="shared" si="21"/>
        <v>266183</v>
      </c>
      <c r="K19" s="5">
        <f t="shared" si="21"/>
        <v>122524</v>
      </c>
      <c r="L19" s="5">
        <f t="shared" si="21"/>
        <v>56397</v>
      </c>
      <c r="M19" s="5">
        <f t="shared" si="21"/>
        <v>25959</v>
      </c>
      <c r="N19" s="5">
        <f t="shared" si="21"/>
        <v>11948</v>
      </c>
      <c r="O19" s="5">
        <f t="shared" si="21"/>
        <v>5499</v>
      </c>
      <c r="P19" s="5">
        <f t="shared" si="21"/>
        <v>2531</v>
      </c>
      <c r="Q19" s="5">
        <f t="shared" si="21"/>
        <v>1165</v>
      </c>
      <c r="R19" s="5">
        <f t="shared" si="21"/>
        <v>536</v>
      </c>
      <c r="S19" s="5">
        <f t="shared" si="21"/>
        <v>246</v>
      </c>
      <c r="U19" s="5">
        <f t="shared" si="5"/>
        <v>0</v>
      </c>
    </row>
    <row r="20" spans="1:21" x14ac:dyDescent="0.25">
      <c r="A20" s="6" t="s">
        <v>18</v>
      </c>
      <c r="B20" s="5">
        <v>2976209</v>
      </c>
      <c r="C20" s="5">
        <v>3199665</v>
      </c>
      <c r="D20" s="5">
        <v>1666477</v>
      </c>
      <c r="E20" s="5">
        <v>1759240</v>
      </c>
      <c r="F20" s="5">
        <f t="shared" si="1"/>
        <v>0.55459999999999998</v>
      </c>
      <c r="G20" s="5">
        <f t="shared" si="2"/>
        <v>6175874</v>
      </c>
      <c r="H20" s="5">
        <f t="shared" si="3"/>
        <v>3425717</v>
      </c>
      <c r="I20" s="5">
        <f t="shared" ref="I20:S20" si="22">IF(H20&gt;$G20*2,H20,ROUNDDOWN(H20*$F20,0))</f>
        <v>1899902</v>
      </c>
      <c r="J20" s="5">
        <f t="shared" si="22"/>
        <v>1053685</v>
      </c>
      <c r="K20" s="5">
        <f t="shared" si="22"/>
        <v>584373</v>
      </c>
      <c r="L20" s="5">
        <f t="shared" si="22"/>
        <v>324093</v>
      </c>
      <c r="M20" s="5">
        <f t="shared" si="22"/>
        <v>179741</v>
      </c>
      <c r="N20" s="5">
        <f t="shared" si="22"/>
        <v>99684</v>
      </c>
      <c r="O20" s="5">
        <f t="shared" si="22"/>
        <v>55284</v>
      </c>
      <c r="P20" s="5">
        <f t="shared" si="22"/>
        <v>30660</v>
      </c>
      <c r="Q20" s="5">
        <f t="shared" si="22"/>
        <v>17004</v>
      </c>
      <c r="R20" s="5">
        <f t="shared" si="22"/>
        <v>9430</v>
      </c>
      <c r="S20" s="5">
        <f t="shared" si="22"/>
        <v>5229</v>
      </c>
      <c r="U20" s="5">
        <f t="shared" si="5"/>
        <v>0</v>
      </c>
    </row>
    <row r="21" spans="1:21" x14ac:dyDescent="0.25">
      <c r="A21" s="6" t="s">
        <v>19</v>
      </c>
      <c r="B21" s="5">
        <v>1443351</v>
      </c>
      <c r="C21" s="5">
        <v>1565539</v>
      </c>
      <c r="D21" s="5">
        <v>1355276</v>
      </c>
      <c r="E21" s="5">
        <v>1423414</v>
      </c>
      <c r="F21" s="5">
        <f t="shared" si="1"/>
        <v>0.9234</v>
      </c>
      <c r="G21" s="5">
        <f t="shared" si="2"/>
        <v>3008890</v>
      </c>
      <c r="H21" s="5">
        <f t="shared" si="3"/>
        <v>2778690</v>
      </c>
      <c r="I21" s="5">
        <f t="shared" ref="I21:S21" si="23">IF(H21&gt;$G21*2,H21,ROUNDDOWN(H21*$F21,0))</f>
        <v>2565842</v>
      </c>
      <c r="J21" s="5">
        <f t="shared" si="23"/>
        <v>2369298</v>
      </c>
      <c r="K21" s="5">
        <f t="shared" si="23"/>
        <v>2187809</v>
      </c>
      <c r="L21" s="5">
        <f t="shared" si="23"/>
        <v>2020222</v>
      </c>
      <c r="M21" s="5">
        <f t="shared" si="23"/>
        <v>1865472</v>
      </c>
      <c r="N21" s="5">
        <f t="shared" si="23"/>
        <v>1722576</v>
      </c>
      <c r="O21" s="5">
        <f t="shared" si="23"/>
        <v>1590626</v>
      </c>
      <c r="P21" s="5">
        <f t="shared" si="23"/>
        <v>1468784</v>
      </c>
      <c r="Q21" s="5">
        <f t="shared" si="23"/>
        <v>1356275</v>
      </c>
      <c r="R21" s="5">
        <f t="shared" si="23"/>
        <v>1252384</v>
      </c>
      <c r="S21" s="5">
        <f t="shared" si="23"/>
        <v>1156451</v>
      </c>
      <c r="U21" s="5">
        <f t="shared" si="5"/>
        <v>0</v>
      </c>
    </row>
    <row r="22" spans="1:21" x14ac:dyDescent="0.25">
      <c r="A22" s="6" t="s">
        <v>20</v>
      </c>
      <c r="B22" s="5">
        <v>2486640</v>
      </c>
      <c r="C22" s="5">
        <v>2265936</v>
      </c>
      <c r="D22" s="5">
        <v>297424</v>
      </c>
      <c r="E22" s="5">
        <v>274759</v>
      </c>
      <c r="F22" s="5">
        <f t="shared" si="1"/>
        <v>0.1203</v>
      </c>
      <c r="G22" s="5">
        <f t="shared" si="2"/>
        <v>4752576</v>
      </c>
      <c r="H22" s="5">
        <f t="shared" si="3"/>
        <v>572183</v>
      </c>
      <c r="I22" s="5">
        <f t="shared" ref="I22:S22" si="24">IF(H22&gt;$G22*2,H22,ROUNDDOWN(H22*$F22,0))</f>
        <v>68833</v>
      </c>
      <c r="J22" s="5">
        <f t="shared" si="24"/>
        <v>8280</v>
      </c>
      <c r="K22" s="5">
        <f t="shared" si="24"/>
        <v>996</v>
      </c>
      <c r="L22" s="5">
        <f t="shared" si="24"/>
        <v>119</v>
      </c>
      <c r="M22" s="5">
        <f t="shared" si="24"/>
        <v>14</v>
      </c>
      <c r="N22" s="5">
        <f t="shared" si="24"/>
        <v>1</v>
      </c>
      <c r="O22" s="5">
        <f t="shared" si="24"/>
        <v>0</v>
      </c>
      <c r="P22" s="5">
        <f t="shared" si="24"/>
        <v>0</v>
      </c>
      <c r="Q22" s="5">
        <f t="shared" si="24"/>
        <v>0</v>
      </c>
      <c r="R22" s="5">
        <f t="shared" si="24"/>
        <v>0</v>
      </c>
      <c r="S22" s="5">
        <f t="shared" si="24"/>
        <v>0</v>
      </c>
      <c r="U22" s="5">
        <f t="shared" si="5"/>
        <v>0</v>
      </c>
    </row>
    <row r="23" spans="1:21" x14ac:dyDescent="0.25">
      <c r="A23" s="6" t="s">
        <v>21</v>
      </c>
      <c r="B23" s="5">
        <v>685438</v>
      </c>
      <c r="C23" s="5">
        <v>749124</v>
      </c>
      <c r="D23" s="5">
        <v>2697677</v>
      </c>
      <c r="E23" s="5">
        <v>2821550</v>
      </c>
      <c r="F23" s="5">
        <f t="shared" si="1"/>
        <v>3.8473000000000002</v>
      </c>
      <c r="G23" s="5">
        <f t="shared" si="2"/>
        <v>1434562</v>
      </c>
      <c r="H23" s="5">
        <f t="shared" si="3"/>
        <v>5519227</v>
      </c>
      <c r="I23" s="5">
        <f t="shared" ref="I23:S23" si="25">IF(H23&gt;$G23*2,H23,ROUNDDOWN(H23*$F23,0))</f>
        <v>5519227</v>
      </c>
      <c r="J23" s="5">
        <f t="shared" si="25"/>
        <v>5519227</v>
      </c>
      <c r="K23" s="5">
        <f t="shared" si="25"/>
        <v>5519227</v>
      </c>
      <c r="L23" s="5">
        <f t="shared" si="25"/>
        <v>5519227</v>
      </c>
      <c r="M23" s="5">
        <f t="shared" si="25"/>
        <v>5519227</v>
      </c>
      <c r="N23" s="5">
        <f t="shared" si="25"/>
        <v>5519227</v>
      </c>
      <c r="O23" s="5">
        <f t="shared" si="25"/>
        <v>5519227</v>
      </c>
      <c r="P23" s="5">
        <f t="shared" si="25"/>
        <v>5519227</v>
      </c>
      <c r="Q23" s="5">
        <f t="shared" si="25"/>
        <v>5519227</v>
      </c>
      <c r="R23" s="5">
        <f t="shared" si="25"/>
        <v>5519227</v>
      </c>
      <c r="S23" s="5">
        <f t="shared" si="25"/>
        <v>5519227</v>
      </c>
      <c r="U23" s="5">
        <f t="shared" si="5"/>
        <v>1</v>
      </c>
    </row>
    <row r="24" spans="1:21" x14ac:dyDescent="0.25">
      <c r="A24" s="6" t="s">
        <v>22</v>
      </c>
      <c r="B24" s="5">
        <v>2166753</v>
      </c>
      <c r="C24" s="5">
        <v>2338698</v>
      </c>
      <c r="D24" s="5">
        <v>1681433</v>
      </c>
      <c r="E24" s="5">
        <v>1592443</v>
      </c>
      <c r="F24" s="5">
        <f t="shared" si="1"/>
        <v>0.72660000000000002</v>
      </c>
      <c r="G24" s="5">
        <f t="shared" si="2"/>
        <v>4505451</v>
      </c>
      <c r="H24" s="5">
        <f t="shared" si="3"/>
        <v>3273876</v>
      </c>
      <c r="I24" s="5">
        <f t="shared" ref="I24:S24" si="26">IF(H24&gt;$G24*2,H24,ROUNDDOWN(H24*$F24,0))</f>
        <v>2378798</v>
      </c>
      <c r="J24" s="5">
        <f t="shared" si="26"/>
        <v>1728434</v>
      </c>
      <c r="K24" s="5">
        <f t="shared" si="26"/>
        <v>1255880</v>
      </c>
      <c r="L24" s="5">
        <f t="shared" si="26"/>
        <v>912522</v>
      </c>
      <c r="M24" s="5">
        <f t="shared" si="26"/>
        <v>663038</v>
      </c>
      <c r="N24" s="5">
        <f t="shared" si="26"/>
        <v>481763</v>
      </c>
      <c r="O24" s="5">
        <f t="shared" si="26"/>
        <v>350048</v>
      </c>
      <c r="P24" s="5">
        <f t="shared" si="26"/>
        <v>254344</v>
      </c>
      <c r="Q24" s="5">
        <f t="shared" si="26"/>
        <v>184806</v>
      </c>
      <c r="R24" s="5">
        <f t="shared" si="26"/>
        <v>134280</v>
      </c>
      <c r="S24" s="5">
        <f t="shared" si="26"/>
        <v>97567</v>
      </c>
      <c r="U24" s="5">
        <f t="shared" si="5"/>
        <v>0</v>
      </c>
    </row>
    <row r="25" spans="1:21" x14ac:dyDescent="0.25">
      <c r="A25" s="6" t="s">
        <v>23</v>
      </c>
      <c r="B25" s="5">
        <v>643177</v>
      </c>
      <c r="C25" s="5">
        <v>684187</v>
      </c>
      <c r="D25" s="5">
        <v>796213</v>
      </c>
      <c r="E25" s="5">
        <v>867904</v>
      </c>
      <c r="F25" s="5">
        <f t="shared" si="1"/>
        <v>1.2537</v>
      </c>
      <c r="G25" s="5">
        <f t="shared" si="2"/>
        <v>1327364</v>
      </c>
      <c r="H25" s="5">
        <f t="shared" si="3"/>
        <v>1664117</v>
      </c>
      <c r="I25" s="5">
        <f t="shared" ref="I25:S25" si="27">IF(H25&gt;$G25*2,H25,ROUNDDOWN(H25*$F25,0))</f>
        <v>2086303</v>
      </c>
      <c r="J25" s="5">
        <f t="shared" si="27"/>
        <v>2615598</v>
      </c>
      <c r="K25" s="5">
        <f t="shared" si="27"/>
        <v>3279175</v>
      </c>
      <c r="L25" s="5">
        <f t="shared" si="27"/>
        <v>3279175</v>
      </c>
      <c r="M25" s="5">
        <f t="shared" si="27"/>
        <v>3279175</v>
      </c>
      <c r="N25" s="5">
        <f t="shared" si="27"/>
        <v>3279175</v>
      </c>
      <c r="O25" s="5">
        <f t="shared" si="27"/>
        <v>3279175</v>
      </c>
      <c r="P25" s="5">
        <f t="shared" si="27"/>
        <v>3279175</v>
      </c>
      <c r="Q25" s="5">
        <f t="shared" si="27"/>
        <v>3279175</v>
      </c>
      <c r="R25" s="5">
        <f t="shared" si="27"/>
        <v>3279175</v>
      </c>
      <c r="S25" s="5">
        <f t="shared" si="27"/>
        <v>3279175</v>
      </c>
      <c r="U25" s="5">
        <f t="shared" si="5"/>
        <v>1</v>
      </c>
    </row>
    <row r="26" spans="1:21" x14ac:dyDescent="0.25">
      <c r="A26" s="6" t="s">
        <v>24</v>
      </c>
      <c r="B26" s="5">
        <v>450192</v>
      </c>
      <c r="C26" s="5">
        <v>434755</v>
      </c>
      <c r="D26" s="5">
        <v>1656446</v>
      </c>
      <c r="E26" s="5">
        <v>1691000</v>
      </c>
      <c r="F26" s="5">
        <f t="shared" si="1"/>
        <v>3.7826</v>
      </c>
      <c r="G26" s="5">
        <f t="shared" si="2"/>
        <v>884947</v>
      </c>
      <c r="H26" s="5">
        <f t="shared" si="3"/>
        <v>3347446</v>
      </c>
      <c r="I26" s="5">
        <f t="shared" ref="I26:S26" si="28">IF(H26&gt;$G26*2,H26,ROUNDDOWN(H26*$F26,0))</f>
        <v>3347446</v>
      </c>
      <c r="J26" s="5">
        <f t="shared" si="28"/>
        <v>3347446</v>
      </c>
      <c r="K26" s="5">
        <f t="shared" si="28"/>
        <v>3347446</v>
      </c>
      <c r="L26" s="5">
        <f t="shared" si="28"/>
        <v>3347446</v>
      </c>
      <c r="M26" s="5">
        <f t="shared" si="28"/>
        <v>3347446</v>
      </c>
      <c r="N26" s="5">
        <f t="shared" si="28"/>
        <v>3347446</v>
      </c>
      <c r="O26" s="5">
        <f t="shared" si="28"/>
        <v>3347446</v>
      </c>
      <c r="P26" s="5">
        <f t="shared" si="28"/>
        <v>3347446</v>
      </c>
      <c r="Q26" s="5">
        <f t="shared" si="28"/>
        <v>3347446</v>
      </c>
      <c r="R26" s="5">
        <f t="shared" si="28"/>
        <v>3347446</v>
      </c>
      <c r="S26" s="5">
        <f t="shared" si="28"/>
        <v>3347446</v>
      </c>
      <c r="U26" s="5">
        <f t="shared" si="5"/>
        <v>1</v>
      </c>
    </row>
    <row r="27" spans="1:21" x14ac:dyDescent="0.25">
      <c r="A27" s="6" t="s">
        <v>25</v>
      </c>
      <c r="B27" s="5">
        <v>1037774</v>
      </c>
      <c r="C27" s="5">
        <v>1113789</v>
      </c>
      <c r="D27" s="5">
        <v>877464</v>
      </c>
      <c r="E27" s="5">
        <v>990837</v>
      </c>
      <c r="F27" s="5">
        <f t="shared" si="1"/>
        <v>0.86829999999999996</v>
      </c>
      <c r="G27" s="5">
        <f t="shared" si="2"/>
        <v>2151563</v>
      </c>
      <c r="H27" s="5">
        <f t="shared" si="3"/>
        <v>1868301</v>
      </c>
      <c r="I27" s="5">
        <f t="shared" ref="I27:S27" si="29">IF(H27&gt;$G27*2,H27,ROUNDDOWN(H27*$F27,0))</f>
        <v>1622245</v>
      </c>
      <c r="J27" s="5">
        <f t="shared" si="29"/>
        <v>1408595</v>
      </c>
      <c r="K27" s="5">
        <f t="shared" si="29"/>
        <v>1223083</v>
      </c>
      <c r="L27" s="5">
        <f t="shared" si="29"/>
        <v>1062002</v>
      </c>
      <c r="M27" s="5">
        <f t="shared" si="29"/>
        <v>922136</v>
      </c>
      <c r="N27" s="5">
        <f t="shared" si="29"/>
        <v>800690</v>
      </c>
      <c r="O27" s="5">
        <f t="shared" si="29"/>
        <v>695239</v>
      </c>
      <c r="P27" s="5">
        <f t="shared" si="29"/>
        <v>603676</v>
      </c>
      <c r="Q27" s="5">
        <f t="shared" si="29"/>
        <v>524171</v>
      </c>
      <c r="R27" s="5">
        <f t="shared" si="29"/>
        <v>455137</v>
      </c>
      <c r="S27" s="5">
        <f t="shared" si="29"/>
        <v>395195</v>
      </c>
      <c r="U27" s="5">
        <f t="shared" si="5"/>
        <v>0</v>
      </c>
    </row>
    <row r="28" spans="1:21" x14ac:dyDescent="0.25">
      <c r="A28" s="6" t="s">
        <v>26</v>
      </c>
      <c r="B28" s="5">
        <v>2351213</v>
      </c>
      <c r="C28" s="5">
        <v>2358482</v>
      </c>
      <c r="D28" s="5">
        <v>1098384</v>
      </c>
      <c r="E28" s="5">
        <v>1121488</v>
      </c>
      <c r="F28" s="5">
        <f t="shared" si="1"/>
        <v>0.4713</v>
      </c>
      <c r="G28" s="5">
        <f t="shared" si="2"/>
        <v>4709695</v>
      </c>
      <c r="H28" s="5">
        <f t="shared" si="3"/>
        <v>2219872</v>
      </c>
      <c r="I28" s="5">
        <f t="shared" ref="I28:S28" si="30">IF(H28&gt;$G28*2,H28,ROUNDDOWN(H28*$F28,0))</f>
        <v>1046225</v>
      </c>
      <c r="J28" s="5">
        <f t="shared" si="30"/>
        <v>493085</v>
      </c>
      <c r="K28" s="5">
        <f t="shared" si="30"/>
        <v>232390</v>
      </c>
      <c r="L28" s="5">
        <f t="shared" si="30"/>
        <v>109525</v>
      </c>
      <c r="M28" s="5">
        <f t="shared" si="30"/>
        <v>51619</v>
      </c>
      <c r="N28" s="5">
        <f t="shared" si="30"/>
        <v>24328</v>
      </c>
      <c r="O28" s="5">
        <f t="shared" si="30"/>
        <v>11465</v>
      </c>
      <c r="P28" s="5">
        <f t="shared" si="30"/>
        <v>5403</v>
      </c>
      <c r="Q28" s="5">
        <f t="shared" si="30"/>
        <v>2546</v>
      </c>
      <c r="R28" s="5">
        <f t="shared" si="30"/>
        <v>1199</v>
      </c>
      <c r="S28" s="5">
        <f t="shared" si="30"/>
        <v>565</v>
      </c>
      <c r="U28" s="5">
        <f t="shared" si="5"/>
        <v>0</v>
      </c>
    </row>
    <row r="29" spans="1:21" x14ac:dyDescent="0.25">
      <c r="A29" s="6" t="s">
        <v>27</v>
      </c>
      <c r="B29" s="5">
        <v>2613354</v>
      </c>
      <c r="C29" s="5">
        <v>2837241</v>
      </c>
      <c r="D29" s="5">
        <v>431144</v>
      </c>
      <c r="E29" s="5">
        <v>434113</v>
      </c>
      <c r="F29" s="5">
        <f t="shared" si="1"/>
        <v>0.15870000000000001</v>
      </c>
      <c r="G29" s="5">
        <f t="shared" si="2"/>
        <v>5450595</v>
      </c>
      <c r="H29" s="5">
        <f t="shared" si="3"/>
        <v>865257</v>
      </c>
      <c r="I29" s="5">
        <f t="shared" ref="I29:S29" si="31">IF(H29&gt;$G29*2,H29,ROUNDDOWN(H29*$F29,0))</f>
        <v>137316</v>
      </c>
      <c r="J29" s="5">
        <f t="shared" si="31"/>
        <v>21792</v>
      </c>
      <c r="K29" s="5">
        <f t="shared" si="31"/>
        <v>3458</v>
      </c>
      <c r="L29" s="5">
        <f t="shared" si="31"/>
        <v>548</v>
      </c>
      <c r="M29" s="5">
        <f t="shared" si="31"/>
        <v>86</v>
      </c>
      <c r="N29" s="5">
        <f t="shared" si="31"/>
        <v>13</v>
      </c>
      <c r="O29" s="5">
        <f t="shared" si="31"/>
        <v>2</v>
      </c>
      <c r="P29" s="5">
        <f t="shared" si="31"/>
        <v>0</v>
      </c>
      <c r="Q29" s="5">
        <f t="shared" si="31"/>
        <v>0</v>
      </c>
      <c r="R29" s="5">
        <f t="shared" si="31"/>
        <v>0</v>
      </c>
      <c r="S29" s="5">
        <f t="shared" si="31"/>
        <v>0</v>
      </c>
      <c r="U29" s="5">
        <f t="shared" si="5"/>
        <v>0</v>
      </c>
    </row>
    <row r="30" spans="1:21" x14ac:dyDescent="0.25">
      <c r="A30" s="6" t="s">
        <v>28</v>
      </c>
      <c r="B30" s="5">
        <v>1859691</v>
      </c>
      <c r="C30" s="5">
        <v>1844250</v>
      </c>
      <c r="D30" s="5">
        <v>1460134</v>
      </c>
      <c r="E30" s="5">
        <v>1585258</v>
      </c>
      <c r="F30" s="5">
        <f t="shared" si="1"/>
        <v>0.82220000000000004</v>
      </c>
      <c r="G30" s="5">
        <f t="shared" si="2"/>
        <v>3703941</v>
      </c>
      <c r="H30" s="5">
        <f t="shared" si="3"/>
        <v>3045392</v>
      </c>
      <c r="I30" s="5">
        <f t="shared" ref="I30:S30" si="32">IF(H30&gt;$G30*2,H30,ROUNDDOWN(H30*$F30,0))</f>
        <v>2503921</v>
      </c>
      <c r="J30" s="5">
        <f t="shared" si="32"/>
        <v>2058723</v>
      </c>
      <c r="K30" s="5">
        <f t="shared" si="32"/>
        <v>1692682</v>
      </c>
      <c r="L30" s="5">
        <f t="shared" si="32"/>
        <v>1391723</v>
      </c>
      <c r="M30" s="5">
        <f t="shared" si="32"/>
        <v>1144274</v>
      </c>
      <c r="N30" s="5">
        <f t="shared" si="32"/>
        <v>940822</v>
      </c>
      <c r="O30" s="5">
        <f t="shared" si="32"/>
        <v>773543</v>
      </c>
      <c r="P30" s="5">
        <f t="shared" si="32"/>
        <v>636007</v>
      </c>
      <c r="Q30" s="5">
        <f t="shared" si="32"/>
        <v>522924</v>
      </c>
      <c r="R30" s="5">
        <f t="shared" si="32"/>
        <v>429948</v>
      </c>
      <c r="S30" s="5">
        <f t="shared" si="32"/>
        <v>353503</v>
      </c>
      <c r="U30" s="5">
        <f t="shared" si="5"/>
        <v>0</v>
      </c>
    </row>
    <row r="31" spans="1:21" x14ac:dyDescent="0.25">
      <c r="A31" s="6" t="s">
        <v>29</v>
      </c>
      <c r="B31" s="5">
        <v>2478386</v>
      </c>
      <c r="C31" s="5">
        <v>2562144</v>
      </c>
      <c r="D31" s="5">
        <v>30035</v>
      </c>
      <c r="E31" s="5">
        <v>29396</v>
      </c>
      <c r="F31" s="5">
        <f t="shared" si="1"/>
        <v>1.17E-2</v>
      </c>
      <c r="G31" s="5">
        <f t="shared" si="2"/>
        <v>5040530</v>
      </c>
      <c r="H31" s="5">
        <f t="shared" si="3"/>
        <v>59431</v>
      </c>
      <c r="I31" s="5">
        <f t="shared" ref="I31:S31" si="33">IF(H31&gt;$G31*2,H31,ROUNDDOWN(H31*$F31,0))</f>
        <v>695</v>
      </c>
      <c r="J31" s="5">
        <f t="shared" si="33"/>
        <v>8</v>
      </c>
      <c r="K31" s="5">
        <f t="shared" si="33"/>
        <v>0</v>
      </c>
      <c r="L31" s="5">
        <f t="shared" si="33"/>
        <v>0</v>
      </c>
      <c r="M31" s="5">
        <f t="shared" si="33"/>
        <v>0</v>
      </c>
      <c r="N31" s="5">
        <f t="shared" si="33"/>
        <v>0</v>
      </c>
      <c r="O31" s="5">
        <f t="shared" si="33"/>
        <v>0</v>
      </c>
      <c r="P31" s="5">
        <f t="shared" si="33"/>
        <v>0</v>
      </c>
      <c r="Q31" s="5">
        <f t="shared" si="33"/>
        <v>0</v>
      </c>
      <c r="R31" s="5">
        <f t="shared" si="33"/>
        <v>0</v>
      </c>
      <c r="S31" s="5">
        <f t="shared" si="33"/>
        <v>0</v>
      </c>
      <c r="U31" s="5">
        <f t="shared" si="5"/>
        <v>0</v>
      </c>
    </row>
    <row r="32" spans="1:21" x14ac:dyDescent="0.25">
      <c r="A32" s="6" t="s">
        <v>30</v>
      </c>
      <c r="B32" s="5">
        <v>1938122</v>
      </c>
      <c r="C32" s="5">
        <v>1816647</v>
      </c>
      <c r="D32" s="5">
        <v>1602356</v>
      </c>
      <c r="E32" s="5">
        <v>1875221</v>
      </c>
      <c r="F32" s="5">
        <f t="shared" si="1"/>
        <v>0.92610000000000003</v>
      </c>
      <c r="G32" s="5">
        <f t="shared" si="2"/>
        <v>3754769</v>
      </c>
      <c r="H32" s="5">
        <f t="shared" si="3"/>
        <v>3477577</v>
      </c>
      <c r="I32" s="5">
        <f t="shared" ref="I32:S32" si="34">IF(H32&gt;$G32*2,H32,ROUNDDOWN(H32*$F32,0))</f>
        <v>3220584</v>
      </c>
      <c r="J32" s="5">
        <f t="shared" si="34"/>
        <v>2982582</v>
      </c>
      <c r="K32" s="5">
        <f t="shared" si="34"/>
        <v>2762169</v>
      </c>
      <c r="L32" s="5">
        <f t="shared" si="34"/>
        <v>2558044</v>
      </c>
      <c r="M32" s="5">
        <f t="shared" si="34"/>
        <v>2369004</v>
      </c>
      <c r="N32" s="5">
        <f t="shared" si="34"/>
        <v>2193934</v>
      </c>
      <c r="O32" s="5">
        <f t="shared" si="34"/>
        <v>2031802</v>
      </c>
      <c r="P32" s="5">
        <f t="shared" si="34"/>
        <v>1881651</v>
      </c>
      <c r="Q32" s="5">
        <f t="shared" si="34"/>
        <v>1742596</v>
      </c>
      <c r="R32" s="5">
        <f t="shared" si="34"/>
        <v>1613818</v>
      </c>
      <c r="S32" s="5">
        <f t="shared" si="34"/>
        <v>1494556</v>
      </c>
      <c r="U32" s="5">
        <f t="shared" si="5"/>
        <v>0</v>
      </c>
    </row>
    <row r="33" spans="1:21" x14ac:dyDescent="0.25">
      <c r="A33" s="6" t="s">
        <v>31</v>
      </c>
      <c r="B33" s="5">
        <v>992523</v>
      </c>
      <c r="C33" s="5">
        <v>1028501</v>
      </c>
      <c r="D33" s="5">
        <v>1995446</v>
      </c>
      <c r="E33" s="5">
        <v>1860524</v>
      </c>
      <c r="F33" s="5">
        <f t="shared" si="1"/>
        <v>1.9078999999999999</v>
      </c>
      <c r="G33" s="5">
        <f t="shared" si="2"/>
        <v>2021024</v>
      </c>
      <c r="H33" s="5">
        <f t="shared" si="3"/>
        <v>3855970</v>
      </c>
      <c r="I33" s="5">
        <f t="shared" ref="I33:S33" si="35">IF(H33&gt;$G33*2,H33,ROUNDDOWN(H33*$F33,0))</f>
        <v>7356805</v>
      </c>
      <c r="J33" s="5">
        <f t="shared" si="35"/>
        <v>7356805</v>
      </c>
      <c r="K33" s="5">
        <f t="shared" si="35"/>
        <v>7356805</v>
      </c>
      <c r="L33" s="5">
        <f t="shared" si="35"/>
        <v>7356805</v>
      </c>
      <c r="M33" s="5">
        <f t="shared" si="35"/>
        <v>7356805</v>
      </c>
      <c r="N33" s="5">
        <f t="shared" si="35"/>
        <v>7356805</v>
      </c>
      <c r="O33" s="5">
        <f t="shared" si="35"/>
        <v>7356805</v>
      </c>
      <c r="P33" s="5">
        <f t="shared" si="35"/>
        <v>7356805</v>
      </c>
      <c r="Q33" s="5">
        <f t="shared" si="35"/>
        <v>7356805</v>
      </c>
      <c r="R33" s="5">
        <f t="shared" si="35"/>
        <v>7356805</v>
      </c>
      <c r="S33" s="5">
        <f t="shared" si="35"/>
        <v>7356805</v>
      </c>
      <c r="U33" s="5">
        <f t="shared" si="5"/>
        <v>1</v>
      </c>
    </row>
    <row r="34" spans="1:21" x14ac:dyDescent="0.25">
      <c r="A34" s="6" t="s">
        <v>32</v>
      </c>
      <c r="B34" s="5">
        <v>2966291</v>
      </c>
      <c r="C34" s="5">
        <v>2889963</v>
      </c>
      <c r="D34" s="5">
        <v>462453</v>
      </c>
      <c r="E34" s="5">
        <v>486354</v>
      </c>
      <c r="F34" s="5">
        <f t="shared" si="1"/>
        <v>0.16200000000000001</v>
      </c>
      <c r="G34" s="5">
        <f t="shared" si="2"/>
        <v>5856254</v>
      </c>
      <c r="H34" s="5">
        <f t="shared" si="3"/>
        <v>948807</v>
      </c>
      <c r="I34" s="5">
        <f t="shared" ref="I34:S34" si="36">IF(H34&gt;$G34*2,H34,ROUNDDOWN(H34*$F34,0))</f>
        <v>153706</v>
      </c>
      <c r="J34" s="5">
        <f t="shared" si="36"/>
        <v>24900</v>
      </c>
      <c r="K34" s="5">
        <f t="shared" si="36"/>
        <v>4033</v>
      </c>
      <c r="L34" s="5">
        <f t="shared" si="36"/>
        <v>653</v>
      </c>
      <c r="M34" s="5">
        <f t="shared" si="36"/>
        <v>105</v>
      </c>
      <c r="N34" s="5">
        <f t="shared" si="36"/>
        <v>17</v>
      </c>
      <c r="O34" s="5">
        <f t="shared" si="36"/>
        <v>2</v>
      </c>
      <c r="P34" s="5">
        <f t="shared" si="36"/>
        <v>0</v>
      </c>
      <c r="Q34" s="5">
        <f t="shared" si="36"/>
        <v>0</v>
      </c>
      <c r="R34" s="5">
        <f t="shared" si="36"/>
        <v>0</v>
      </c>
      <c r="S34" s="5">
        <f t="shared" si="36"/>
        <v>0</v>
      </c>
      <c r="U34" s="5">
        <f t="shared" si="5"/>
        <v>0</v>
      </c>
    </row>
    <row r="35" spans="1:21" x14ac:dyDescent="0.25">
      <c r="A35" s="6" t="s">
        <v>33</v>
      </c>
      <c r="B35" s="5">
        <v>76648</v>
      </c>
      <c r="C35" s="5">
        <v>81385</v>
      </c>
      <c r="D35" s="5">
        <v>1374708</v>
      </c>
      <c r="E35" s="5">
        <v>1379567</v>
      </c>
      <c r="F35" s="5">
        <f t="shared" si="1"/>
        <v>17.4284</v>
      </c>
      <c r="G35" s="5">
        <f t="shared" si="2"/>
        <v>158033</v>
      </c>
      <c r="H35" s="5">
        <f t="shared" si="3"/>
        <v>2754275</v>
      </c>
      <c r="I35" s="5">
        <f t="shared" ref="I35:S35" si="37">IF(H35&gt;$G35*2,H35,ROUNDDOWN(H35*$F35,0))</f>
        <v>2754275</v>
      </c>
      <c r="J35" s="5">
        <f t="shared" si="37"/>
        <v>2754275</v>
      </c>
      <c r="K35" s="5">
        <f t="shared" si="37"/>
        <v>2754275</v>
      </c>
      <c r="L35" s="5">
        <f t="shared" si="37"/>
        <v>2754275</v>
      </c>
      <c r="M35" s="5">
        <f t="shared" si="37"/>
        <v>2754275</v>
      </c>
      <c r="N35" s="5">
        <f t="shared" si="37"/>
        <v>2754275</v>
      </c>
      <c r="O35" s="5">
        <f t="shared" si="37"/>
        <v>2754275</v>
      </c>
      <c r="P35" s="5">
        <f t="shared" si="37"/>
        <v>2754275</v>
      </c>
      <c r="Q35" s="5">
        <f t="shared" si="37"/>
        <v>2754275</v>
      </c>
      <c r="R35" s="5">
        <f t="shared" si="37"/>
        <v>2754275</v>
      </c>
      <c r="S35" s="5">
        <f t="shared" si="37"/>
        <v>2754275</v>
      </c>
      <c r="U35" s="5">
        <f t="shared" si="5"/>
        <v>1</v>
      </c>
    </row>
    <row r="36" spans="1:21" x14ac:dyDescent="0.25">
      <c r="A36" s="6" t="s">
        <v>34</v>
      </c>
      <c r="B36" s="5">
        <v>2574432</v>
      </c>
      <c r="C36" s="5">
        <v>2409710</v>
      </c>
      <c r="D36" s="5">
        <v>987486</v>
      </c>
      <c r="E36" s="5">
        <v>999043</v>
      </c>
      <c r="F36" s="5">
        <f t="shared" si="1"/>
        <v>0.39850000000000002</v>
      </c>
      <c r="G36" s="5">
        <f t="shared" si="2"/>
        <v>4984142</v>
      </c>
      <c r="H36" s="5">
        <f t="shared" si="3"/>
        <v>1986529</v>
      </c>
      <c r="I36" s="5">
        <f t="shared" ref="I36:S36" si="38">IF(H36&gt;$G36*2,H36,ROUNDDOWN(H36*$F36,0))</f>
        <v>791631</v>
      </c>
      <c r="J36" s="5">
        <f t="shared" si="38"/>
        <v>315464</v>
      </c>
      <c r="K36" s="5">
        <f t="shared" si="38"/>
        <v>125712</v>
      </c>
      <c r="L36" s="5">
        <f t="shared" si="38"/>
        <v>50096</v>
      </c>
      <c r="M36" s="5">
        <f t="shared" si="38"/>
        <v>19963</v>
      </c>
      <c r="N36" s="5">
        <f t="shared" si="38"/>
        <v>7955</v>
      </c>
      <c r="O36" s="5">
        <f t="shared" si="38"/>
        <v>3170</v>
      </c>
      <c r="P36" s="5">
        <f t="shared" si="38"/>
        <v>1263</v>
      </c>
      <c r="Q36" s="5">
        <f t="shared" si="38"/>
        <v>503</v>
      </c>
      <c r="R36" s="5">
        <f t="shared" si="38"/>
        <v>200</v>
      </c>
      <c r="S36" s="5">
        <f t="shared" si="38"/>
        <v>79</v>
      </c>
      <c r="U36" s="5">
        <f t="shared" si="5"/>
        <v>0</v>
      </c>
    </row>
    <row r="37" spans="1:21" x14ac:dyDescent="0.25">
      <c r="A37" s="6" t="s">
        <v>35</v>
      </c>
      <c r="B37" s="5">
        <v>1778590</v>
      </c>
      <c r="C37" s="5">
        <v>1874844</v>
      </c>
      <c r="D37" s="5">
        <v>111191</v>
      </c>
      <c r="E37" s="5">
        <v>117846</v>
      </c>
      <c r="F37" s="5">
        <f t="shared" si="1"/>
        <v>6.2600000000000003E-2</v>
      </c>
      <c r="G37" s="5">
        <f t="shared" si="2"/>
        <v>3653434</v>
      </c>
      <c r="H37" s="5">
        <f t="shared" si="3"/>
        <v>229037</v>
      </c>
      <c r="I37" s="5">
        <f t="shared" ref="I37:S37" si="39">IF(H37&gt;$G37*2,H37,ROUNDDOWN(H37*$F37,0))</f>
        <v>14337</v>
      </c>
      <c r="J37" s="5">
        <f t="shared" si="39"/>
        <v>897</v>
      </c>
      <c r="K37" s="5">
        <f t="shared" si="39"/>
        <v>56</v>
      </c>
      <c r="L37" s="5">
        <f t="shared" si="39"/>
        <v>3</v>
      </c>
      <c r="M37" s="5">
        <f t="shared" si="39"/>
        <v>0</v>
      </c>
      <c r="N37" s="5">
        <f t="shared" si="39"/>
        <v>0</v>
      </c>
      <c r="O37" s="5">
        <f t="shared" si="39"/>
        <v>0</v>
      </c>
      <c r="P37" s="5">
        <f t="shared" si="39"/>
        <v>0</v>
      </c>
      <c r="Q37" s="5">
        <f t="shared" si="39"/>
        <v>0</v>
      </c>
      <c r="R37" s="5">
        <f t="shared" si="39"/>
        <v>0</v>
      </c>
      <c r="S37" s="5">
        <f t="shared" si="39"/>
        <v>0</v>
      </c>
      <c r="U37" s="5">
        <f t="shared" si="5"/>
        <v>0</v>
      </c>
    </row>
    <row r="38" spans="1:21" x14ac:dyDescent="0.25">
      <c r="A38" s="6" t="s">
        <v>36</v>
      </c>
      <c r="B38" s="5">
        <v>1506541</v>
      </c>
      <c r="C38" s="5">
        <v>1414887</v>
      </c>
      <c r="D38" s="5">
        <v>1216612</v>
      </c>
      <c r="E38" s="5">
        <v>1166775</v>
      </c>
      <c r="F38" s="5">
        <f t="shared" si="1"/>
        <v>0.81579999999999997</v>
      </c>
      <c r="G38" s="5">
        <f t="shared" si="2"/>
        <v>2921428</v>
      </c>
      <c r="H38" s="5">
        <f t="shared" si="3"/>
        <v>2383387</v>
      </c>
      <c r="I38" s="5">
        <f t="shared" ref="I38:S38" si="40">IF(H38&gt;$G38*2,H38,ROUNDDOWN(H38*$F38,0))</f>
        <v>1944367</v>
      </c>
      <c r="J38" s="5">
        <f t="shared" si="40"/>
        <v>1586214</v>
      </c>
      <c r="K38" s="5">
        <f t="shared" si="40"/>
        <v>1294033</v>
      </c>
      <c r="L38" s="5">
        <f t="shared" si="40"/>
        <v>1055672</v>
      </c>
      <c r="M38" s="5">
        <f t="shared" si="40"/>
        <v>861217</v>
      </c>
      <c r="N38" s="5">
        <f t="shared" si="40"/>
        <v>702580</v>
      </c>
      <c r="O38" s="5">
        <f t="shared" si="40"/>
        <v>573164</v>
      </c>
      <c r="P38" s="5">
        <f t="shared" si="40"/>
        <v>467587</v>
      </c>
      <c r="Q38" s="5">
        <f t="shared" si="40"/>
        <v>381457</v>
      </c>
      <c r="R38" s="5">
        <f t="shared" si="40"/>
        <v>311192</v>
      </c>
      <c r="S38" s="5">
        <f t="shared" si="40"/>
        <v>253870</v>
      </c>
      <c r="U38" s="5">
        <f t="shared" si="5"/>
        <v>0</v>
      </c>
    </row>
    <row r="39" spans="1:21" x14ac:dyDescent="0.25">
      <c r="A39" s="6" t="s">
        <v>37</v>
      </c>
      <c r="B39" s="5">
        <v>1598886</v>
      </c>
      <c r="C39" s="5">
        <v>1687917</v>
      </c>
      <c r="D39" s="5">
        <v>449788</v>
      </c>
      <c r="E39" s="5">
        <v>427615</v>
      </c>
      <c r="F39" s="5">
        <f t="shared" si="1"/>
        <v>0.26690000000000003</v>
      </c>
      <c r="G39" s="5">
        <f t="shared" si="2"/>
        <v>3286803</v>
      </c>
      <c r="H39" s="5">
        <f t="shared" si="3"/>
        <v>877403</v>
      </c>
      <c r="I39" s="5">
        <f t="shared" ref="I39:S39" si="41">IF(H39&gt;$G39*2,H39,ROUNDDOWN(H39*$F39,0))</f>
        <v>234178</v>
      </c>
      <c r="J39" s="5">
        <f t="shared" si="41"/>
        <v>62502</v>
      </c>
      <c r="K39" s="5">
        <f t="shared" si="41"/>
        <v>16681</v>
      </c>
      <c r="L39" s="5">
        <f t="shared" si="41"/>
        <v>4452</v>
      </c>
      <c r="M39" s="5">
        <f t="shared" si="41"/>
        <v>1188</v>
      </c>
      <c r="N39" s="5">
        <f t="shared" si="41"/>
        <v>317</v>
      </c>
      <c r="O39" s="5">
        <f t="shared" si="41"/>
        <v>84</v>
      </c>
      <c r="P39" s="5">
        <f t="shared" si="41"/>
        <v>22</v>
      </c>
      <c r="Q39" s="5">
        <f t="shared" si="41"/>
        <v>5</v>
      </c>
      <c r="R39" s="5">
        <f t="shared" si="41"/>
        <v>1</v>
      </c>
      <c r="S39" s="5">
        <f t="shared" si="41"/>
        <v>0</v>
      </c>
      <c r="U39" s="5">
        <f t="shared" si="5"/>
        <v>0</v>
      </c>
    </row>
    <row r="40" spans="1:21" x14ac:dyDescent="0.25">
      <c r="A40" s="6" t="s">
        <v>38</v>
      </c>
      <c r="B40" s="5">
        <v>548989</v>
      </c>
      <c r="C40" s="5">
        <v>514636</v>
      </c>
      <c r="D40" s="5">
        <v>2770344</v>
      </c>
      <c r="E40" s="5">
        <v>3187897</v>
      </c>
      <c r="F40" s="5">
        <f t="shared" si="1"/>
        <v>5.6017999999999999</v>
      </c>
      <c r="G40" s="5">
        <f t="shared" si="2"/>
        <v>1063625</v>
      </c>
      <c r="H40" s="5">
        <f t="shared" si="3"/>
        <v>5958241</v>
      </c>
      <c r="I40" s="5">
        <f t="shared" ref="I40:S40" si="42">IF(H40&gt;$G40*2,H40,ROUNDDOWN(H40*$F40,0))</f>
        <v>5958241</v>
      </c>
      <c r="J40" s="5">
        <f t="shared" si="42"/>
        <v>5958241</v>
      </c>
      <c r="K40" s="5">
        <f t="shared" si="42"/>
        <v>5958241</v>
      </c>
      <c r="L40" s="5">
        <f t="shared" si="42"/>
        <v>5958241</v>
      </c>
      <c r="M40" s="5">
        <f t="shared" si="42"/>
        <v>5958241</v>
      </c>
      <c r="N40" s="5">
        <f t="shared" si="42"/>
        <v>5958241</v>
      </c>
      <c r="O40" s="5">
        <f t="shared" si="42"/>
        <v>5958241</v>
      </c>
      <c r="P40" s="5">
        <f t="shared" si="42"/>
        <v>5958241</v>
      </c>
      <c r="Q40" s="5">
        <f t="shared" si="42"/>
        <v>5958241</v>
      </c>
      <c r="R40" s="5">
        <f t="shared" si="42"/>
        <v>5958241</v>
      </c>
      <c r="S40" s="5">
        <f t="shared" si="42"/>
        <v>5958241</v>
      </c>
      <c r="U40" s="5">
        <f t="shared" si="5"/>
        <v>1</v>
      </c>
    </row>
    <row r="41" spans="1:21" x14ac:dyDescent="0.25">
      <c r="A41" s="6" t="s">
        <v>39</v>
      </c>
      <c r="B41" s="5">
        <v>1175198</v>
      </c>
      <c r="C41" s="5">
        <v>1095440</v>
      </c>
      <c r="D41" s="5">
        <v>2657174</v>
      </c>
      <c r="E41" s="5">
        <v>2491947</v>
      </c>
      <c r="F41" s="5">
        <f t="shared" si="1"/>
        <v>2.2675999999999998</v>
      </c>
      <c r="G41" s="5">
        <f t="shared" si="2"/>
        <v>2270638</v>
      </c>
      <c r="H41" s="5">
        <f t="shared" si="3"/>
        <v>5149121</v>
      </c>
      <c r="I41" s="5">
        <f t="shared" ref="I41:S41" si="43">IF(H41&gt;$G41*2,H41,ROUNDDOWN(H41*$F41,0))</f>
        <v>5149121</v>
      </c>
      <c r="J41" s="5">
        <f t="shared" si="43"/>
        <v>5149121</v>
      </c>
      <c r="K41" s="5">
        <f t="shared" si="43"/>
        <v>5149121</v>
      </c>
      <c r="L41" s="5">
        <f t="shared" si="43"/>
        <v>5149121</v>
      </c>
      <c r="M41" s="5">
        <f t="shared" si="43"/>
        <v>5149121</v>
      </c>
      <c r="N41" s="5">
        <f t="shared" si="43"/>
        <v>5149121</v>
      </c>
      <c r="O41" s="5">
        <f t="shared" si="43"/>
        <v>5149121</v>
      </c>
      <c r="P41" s="5">
        <f t="shared" si="43"/>
        <v>5149121</v>
      </c>
      <c r="Q41" s="5">
        <f t="shared" si="43"/>
        <v>5149121</v>
      </c>
      <c r="R41" s="5">
        <f t="shared" si="43"/>
        <v>5149121</v>
      </c>
      <c r="S41" s="5">
        <f t="shared" si="43"/>
        <v>5149121</v>
      </c>
      <c r="U41" s="5">
        <f t="shared" si="5"/>
        <v>1</v>
      </c>
    </row>
    <row r="42" spans="1:21" x14ac:dyDescent="0.25">
      <c r="A42" s="6" t="s">
        <v>40</v>
      </c>
      <c r="B42" s="5">
        <v>2115336</v>
      </c>
      <c r="C42" s="5">
        <v>2202769</v>
      </c>
      <c r="D42" s="5">
        <v>15339</v>
      </c>
      <c r="E42" s="5">
        <v>14652</v>
      </c>
      <c r="F42" s="5">
        <f t="shared" si="1"/>
        <v>6.8999999999999999E-3</v>
      </c>
      <c r="G42" s="5">
        <f t="shared" si="2"/>
        <v>4318105</v>
      </c>
      <c r="H42" s="5">
        <f t="shared" si="3"/>
        <v>29991</v>
      </c>
      <c r="I42" s="5">
        <f t="shared" ref="I42:S42" si="44">IF(H42&gt;$G42*2,H42,ROUNDDOWN(H42*$F42,0))</f>
        <v>206</v>
      </c>
      <c r="J42" s="5">
        <f t="shared" si="44"/>
        <v>1</v>
      </c>
      <c r="K42" s="5">
        <f t="shared" si="44"/>
        <v>0</v>
      </c>
      <c r="L42" s="5">
        <f t="shared" si="44"/>
        <v>0</v>
      </c>
      <c r="M42" s="5">
        <f t="shared" si="44"/>
        <v>0</v>
      </c>
      <c r="N42" s="5">
        <f t="shared" si="44"/>
        <v>0</v>
      </c>
      <c r="O42" s="5">
        <f t="shared" si="44"/>
        <v>0</v>
      </c>
      <c r="P42" s="5">
        <f t="shared" si="44"/>
        <v>0</v>
      </c>
      <c r="Q42" s="5">
        <f t="shared" si="44"/>
        <v>0</v>
      </c>
      <c r="R42" s="5">
        <f t="shared" si="44"/>
        <v>0</v>
      </c>
      <c r="S42" s="5">
        <f t="shared" si="44"/>
        <v>0</v>
      </c>
      <c r="U42" s="5">
        <f t="shared" si="5"/>
        <v>0</v>
      </c>
    </row>
    <row r="43" spans="1:21" x14ac:dyDescent="0.25">
      <c r="A43" s="6" t="s">
        <v>41</v>
      </c>
      <c r="B43" s="5">
        <v>2346640</v>
      </c>
      <c r="C43" s="5">
        <v>2197559</v>
      </c>
      <c r="D43" s="5">
        <v>373470</v>
      </c>
      <c r="E43" s="5">
        <v>353365</v>
      </c>
      <c r="F43" s="5">
        <f t="shared" si="1"/>
        <v>0.15989999999999999</v>
      </c>
      <c r="G43" s="5">
        <f t="shared" si="2"/>
        <v>4544199</v>
      </c>
      <c r="H43" s="5">
        <f t="shared" si="3"/>
        <v>726835</v>
      </c>
      <c r="I43" s="5">
        <f t="shared" ref="I43:S43" si="45">IF(H43&gt;$G43*2,H43,ROUNDDOWN(H43*$F43,0))</f>
        <v>116220</v>
      </c>
      <c r="J43" s="5">
        <f t="shared" si="45"/>
        <v>18583</v>
      </c>
      <c r="K43" s="5">
        <f t="shared" si="45"/>
        <v>2971</v>
      </c>
      <c r="L43" s="5">
        <f t="shared" si="45"/>
        <v>475</v>
      </c>
      <c r="M43" s="5">
        <f t="shared" si="45"/>
        <v>75</v>
      </c>
      <c r="N43" s="5">
        <f t="shared" si="45"/>
        <v>11</v>
      </c>
      <c r="O43" s="5">
        <f t="shared" si="45"/>
        <v>1</v>
      </c>
      <c r="P43" s="5">
        <f t="shared" si="45"/>
        <v>0</v>
      </c>
      <c r="Q43" s="5">
        <f t="shared" si="45"/>
        <v>0</v>
      </c>
      <c r="R43" s="5">
        <f t="shared" si="45"/>
        <v>0</v>
      </c>
      <c r="S43" s="5">
        <f t="shared" si="45"/>
        <v>0</v>
      </c>
      <c r="U43" s="5">
        <f t="shared" si="5"/>
        <v>0</v>
      </c>
    </row>
    <row r="44" spans="1:21" x14ac:dyDescent="0.25">
      <c r="A44" s="6" t="s">
        <v>42</v>
      </c>
      <c r="B44" s="5">
        <v>2548438</v>
      </c>
      <c r="C44" s="5">
        <v>2577213</v>
      </c>
      <c r="D44" s="5">
        <v>37986</v>
      </c>
      <c r="E44" s="5">
        <v>37766</v>
      </c>
      <c r="F44" s="5">
        <f t="shared" si="1"/>
        <v>1.47E-2</v>
      </c>
      <c r="G44" s="5">
        <f t="shared" si="2"/>
        <v>5125651</v>
      </c>
      <c r="H44" s="5">
        <f t="shared" si="3"/>
        <v>75752</v>
      </c>
      <c r="I44" s="5">
        <f t="shared" ref="I44:S44" si="46">IF(H44&gt;$G44*2,H44,ROUNDDOWN(H44*$F44,0))</f>
        <v>1113</v>
      </c>
      <c r="J44" s="5">
        <f t="shared" si="46"/>
        <v>16</v>
      </c>
      <c r="K44" s="5">
        <f t="shared" si="46"/>
        <v>0</v>
      </c>
      <c r="L44" s="5">
        <f t="shared" si="46"/>
        <v>0</v>
      </c>
      <c r="M44" s="5">
        <f t="shared" si="46"/>
        <v>0</v>
      </c>
      <c r="N44" s="5">
        <f t="shared" si="46"/>
        <v>0</v>
      </c>
      <c r="O44" s="5">
        <f t="shared" si="46"/>
        <v>0</v>
      </c>
      <c r="P44" s="5">
        <f t="shared" si="46"/>
        <v>0</v>
      </c>
      <c r="Q44" s="5">
        <f t="shared" si="46"/>
        <v>0</v>
      </c>
      <c r="R44" s="5">
        <f t="shared" si="46"/>
        <v>0</v>
      </c>
      <c r="S44" s="5">
        <f t="shared" si="46"/>
        <v>0</v>
      </c>
      <c r="U44" s="5">
        <f t="shared" si="5"/>
        <v>0</v>
      </c>
    </row>
    <row r="45" spans="1:21" x14ac:dyDescent="0.25">
      <c r="A45" s="6" t="s">
        <v>43</v>
      </c>
      <c r="B45" s="5">
        <v>835495</v>
      </c>
      <c r="C45" s="5">
        <v>837746</v>
      </c>
      <c r="D45" s="5">
        <v>1106177</v>
      </c>
      <c r="E45" s="5">
        <v>917781</v>
      </c>
      <c r="F45" s="5">
        <f t="shared" si="1"/>
        <v>1.2096</v>
      </c>
      <c r="G45" s="5">
        <f t="shared" si="2"/>
        <v>1673241</v>
      </c>
      <c r="H45" s="5">
        <f t="shared" si="3"/>
        <v>2023958</v>
      </c>
      <c r="I45" s="5">
        <f t="shared" ref="I45:S45" si="47">IF(H45&gt;$G45*2,H45,ROUNDDOWN(H45*$F45,0))</f>
        <v>2448179</v>
      </c>
      <c r="J45" s="5">
        <f t="shared" si="47"/>
        <v>2961317</v>
      </c>
      <c r="K45" s="5">
        <f t="shared" si="47"/>
        <v>3582009</v>
      </c>
      <c r="L45" s="5">
        <f t="shared" si="47"/>
        <v>3582009</v>
      </c>
      <c r="M45" s="5">
        <f t="shared" si="47"/>
        <v>3582009</v>
      </c>
      <c r="N45" s="5">
        <f t="shared" si="47"/>
        <v>3582009</v>
      </c>
      <c r="O45" s="5">
        <f t="shared" si="47"/>
        <v>3582009</v>
      </c>
      <c r="P45" s="5">
        <f t="shared" si="47"/>
        <v>3582009</v>
      </c>
      <c r="Q45" s="5">
        <f t="shared" si="47"/>
        <v>3582009</v>
      </c>
      <c r="R45" s="5">
        <f t="shared" si="47"/>
        <v>3582009</v>
      </c>
      <c r="S45" s="5">
        <f t="shared" si="47"/>
        <v>3582009</v>
      </c>
      <c r="U45" s="5">
        <f t="shared" si="5"/>
        <v>1</v>
      </c>
    </row>
    <row r="46" spans="1:21" x14ac:dyDescent="0.25">
      <c r="A46" s="6" t="s">
        <v>44</v>
      </c>
      <c r="B46" s="5">
        <v>1187448</v>
      </c>
      <c r="C46" s="5">
        <v>1070426</v>
      </c>
      <c r="D46" s="5">
        <v>1504608</v>
      </c>
      <c r="E46" s="5">
        <v>1756990</v>
      </c>
      <c r="F46" s="5">
        <f t="shared" si="1"/>
        <v>1.4444999999999999</v>
      </c>
      <c r="G46" s="5">
        <f t="shared" si="2"/>
        <v>2257874</v>
      </c>
      <c r="H46" s="5">
        <f t="shared" si="3"/>
        <v>3261598</v>
      </c>
      <c r="I46" s="5">
        <f t="shared" ref="I46:S46" si="48">IF(H46&gt;$G46*2,H46,ROUNDDOWN(H46*$F46,0))</f>
        <v>4711378</v>
      </c>
      <c r="J46" s="5">
        <f t="shared" si="48"/>
        <v>4711378</v>
      </c>
      <c r="K46" s="5">
        <f t="shared" si="48"/>
        <v>4711378</v>
      </c>
      <c r="L46" s="5">
        <f t="shared" si="48"/>
        <v>4711378</v>
      </c>
      <c r="M46" s="5">
        <f t="shared" si="48"/>
        <v>4711378</v>
      </c>
      <c r="N46" s="5">
        <f t="shared" si="48"/>
        <v>4711378</v>
      </c>
      <c r="O46" s="5">
        <f t="shared" si="48"/>
        <v>4711378</v>
      </c>
      <c r="P46" s="5">
        <f t="shared" si="48"/>
        <v>4711378</v>
      </c>
      <c r="Q46" s="5">
        <f t="shared" si="48"/>
        <v>4711378</v>
      </c>
      <c r="R46" s="5">
        <f t="shared" si="48"/>
        <v>4711378</v>
      </c>
      <c r="S46" s="5">
        <f t="shared" si="48"/>
        <v>4711378</v>
      </c>
      <c r="U46" s="5">
        <f t="shared" si="5"/>
        <v>1</v>
      </c>
    </row>
    <row r="47" spans="1:21" x14ac:dyDescent="0.25">
      <c r="A47" s="6" t="s">
        <v>45</v>
      </c>
      <c r="B47" s="5">
        <v>140026</v>
      </c>
      <c r="C47" s="5">
        <v>146354</v>
      </c>
      <c r="D47" s="5">
        <v>2759991</v>
      </c>
      <c r="E47" s="5">
        <v>2742120</v>
      </c>
      <c r="F47" s="5">
        <f t="shared" si="1"/>
        <v>19.212599999999998</v>
      </c>
      <c r="G47" s="5">
        <f t="shared" si="2"/>
        <v>286380</v>
      </c>
      <c r="H47" s="5">
        <f t="shared" si="3"/>
        <v>5502111</v>
      </c>
      <c r="I47" s="5">
        <f t="shared" ref="I47:S47" si="49">IF(H47&gt;$G47*2,H47,ROUNDDOWN(H47*$F47,0))</f>
        <v>5502111</v>
      </c>
      <c r="J47" s="5">
        <f t="shared" si="49"/>
        <v>5502111</v>
      </c>
      <c r="K47" s="5">
        <f t="shared" si="49"/>
        <v>5502111</v>
      </c>
      <c r="L47" s="5">
        <f t="shared" si="49"/>
        <v>5502111</v>
      </c>
      <c r="M47" s="5">
        <f t="shared" si="49"/>
        <v>5502111</v>
      </c>
      <c r="N47" s="5">
        <f t="shared" si="49"/>
        <v>5502111</v>
      </c>
      <c r="O47" s="5">
        <f t="shared" si="49"/>
        <v>5502111</v>
      </c>
      <c r="P47" s="5">
        <f t="shared" si="49"/>
        <v>5502111</v>
      </c>
      <c r="Q47" s="5">
        <f t="shared" si="49"/>
        <v>5502111</v>
      </c>
      <c r="R47" s="5">
        <f t="shared" si="49"/>
        <v>5502111</v>
      </c>
      <c r="S47" s="5">
        <f t="shared" si="49"/>
        <v>5502111</v>
      </c>
      <c r="U47" s="5">
        <f t="shared" si="5"/>
        <v>1</v>
      </c>
    </row>
    <row r="48" spans="1:21" x14ac:dyDescent="0.25">
      <c r="A48" s="6" t="s">
        <v>46</v>
      </c>
      <c r="B48" s="5">
        <v>1198765</v>
      </c>
      <c r="C48" s="5">
        <v>1304945</v>
      </c>
      <c r="D48" s="5">
        <v>2786493</v>
      </c>
      <c r="E48" s="5">
        <v>2602643</v>
      </c>
      <c r="F48" s="5">
        <f t="shared" si="1"/>
        <v>2.1524000000000001</v>
      </c>
      <c r="G48" s="5">
        <f t="shared" si="2"/>
        <v>2503710</v>
      </c>
      <c r="H48" s="5">
        <f t="shared" si="3"/>
        <v>5389136</v>
      </c>
      <c r="I48" s="5">
        <f t="shared" ref="I48:S48" si="50">IF(H48&gt;$G48*2,H48,ROUNDDOWN(H48*$F48,0))</f>
        <v>5389136</v>
      </c>
      <c r="J48" s="5">
        <f t="shared" si="50"/>
        <v>5389136</v>
      </c>
      <c r="K48" s="5">
        <f t="shared" si="50"/>
        <v>5389136</v>
      </c>
      <c r="L48" s="5">
        <f t="shared" si="50"/>
        <v>5389136</v>
      </c>
      <c r="M48" s="5">
        <f t="shared" si="50"/>
        <v>5389136</v>
      </c>
      <c r="N48" s="5">
        <f t="shared" si="50"/>
        <v>5389136</v>
      </c>
      <c r="O48" s="5">
        <f t="shared" si="50"/>
        <v>5389136</v>
      </c>
      <c r="P48" s="5">
        <f t="shared" si="50"/>
        <v>5389136</v>
      </c>
      <c r="Q48" s="5">
        <f t="shared" si="50"/>
        <v>5389136</v>
      </c>
      <c r="R48" s="5">
        <f t="shared" si="50"/>
        <v>5389136</v>
      </c>
      <c r="S48" s="5">
        <f t="shared" si="50"/>
        <v>5389136</v>
      </c>
      <c r="U48" s="5">
        <f t="shared" si="5"/>
        <v>1</v>
      </c>
    </row>
    <row r="49" spans="1:21" x14ac:dyDescent="0.25">
      <c r="A49" s="6" t="s">
        <v>47</v>
      </c>
      <c r="B49" s="5">
        <v>2619776</v>
      </c>
      <c r="C49" s="5">
        <v>2749623</v>
      </c>
      <c r="D49" s="5">
        <v>2888215</v>
      </c>
      <c r="E49" s="5">
        <v>2800174</v>
      </c>
      <c r="F49" s="5">
        <f t="shared" si="1"/>
        <v>1.0593999999999999</v>
      </c>
      <c r="G49" s="5">
        <f t="shared" si="2"/>
        <v>5369399</v>
      </c>
      <c r="H49" s="5">
        <f t="shared" si="3"/>
        <v>5688389</v>
      </c>
      <c r="I49" s="5">
        <f t="shared" ref="I49:S49" si="51">IF(H49&gt;$G49*2,H49,ROUNDDOWN(H49*$F49,0))</f>
        <v>6026279</v>
      </c>
      <c r="J49" s="5">
        <f t="shared" si="51"/>
        <v>6384239</v>
      </c>
      <c r="K49" s="5">
        <f t="shared" si="51"/>
        <v>6763462</v>
      </c>
      <c r="L49" s="5">
        <f t="shared" si="51"/>
        <v>7165211</v>
      </c>
      <c r="M49" s="5">
        <f t="shared" si="51"/>
        <v>7590824</v>
      </c>
      <c r="N49" s="5">
        <f t="shared" si="51"/>
        <v>8041718</v>
      </c>
      <c r="O49" s="5">
        <f t="shared" si="51"/>
        <v>8519396</v>
      </c>
      <c r="P49" s="5">
        <f t="shared" si="51"/>
        <v>9025448</v>
      </c>
      <c r="Q49" s="5">
        <f t="shared" si="51"/>
        <v>9561559</v>
      </c>
      <c r="R49" s="5">
        <f t="shared" si="51"/>
        <v>10129515</v>
      </c>
      <c r="S49" s="5">
        <f t="shared" si="51"/>
        <v>10731208</v>
      </c>
      <c r="U49" s="5">
        <f t="shared" si="5"/>
        <v>0</v>
      </c>
    </row>
    <row r="50" spans="1:21" x14ac:dyDescent="0.25">
      <c r="A50" s="6" t="s">
        <v>48</v>
      </c>
      <c r="B50" s="5">
        <v>248398</v>
      </c>
      <c r="C50" s="5">
        <v>268511</v>
      </c>
      <c r="D50" s="5">
        <v>3110853</v>
      </c>
      <c r="E50" s="5">
        <v>2986411</v>
      </c>
      <c r="F50" s="5">
        <f t="shared" si="1"/>
        <v>11.7956</v>
      </c>
      <c r="G50" s="5">
        <f t="shared" si="2"/>
        <v>516909</v>
      </c>
      <c r="H50" s="5">
        <f t="shared" si="3"/>
        <v>6097264</v>
      </c>
      <c r="I50" s="5">
        <f t="shared" ref="I50:S50" si="52">IF(H50&gt;$G50*2,H50,ROUNDDOWN(H50*$F50,0))</f>
        <v>6097264</v>
      </c>
      <c r="J50" s="5">
        <f t="shared" si="52"/>
        <v>6097264</v>
      </c>
      <c r="K50" s="5">
        <f t="shared" si="52"/>
        <v>6097264</v>
      </c>
      <c r="L50" s="5">
        <f t="shared" si="52"/>
        <v>6097264</v>
      </c>
      <c r="M50" s="5">
        <f t="shared" si="52"/>
        <v>6097264</v>
      </c>
      <c r="N50" s="5">
        <f t="shared" si="52"/>
        <v>6097264</v>
      </c>
      <c r="O50" s="5">
        <f t="shared" si="52"/>
        <v>6097264</v>
      </c>
      <c r="P50" s="5">
        <f t="shared" si="52"/>
        <v>6097264</v>
      </c>
      <c r="Q50" s="5">
        <f t="shared" si="52"/>
        <v>6097264</v>
      </c>
      <c r="R50" s="5">
        <f t="shared" si="52"/>
        <v>6097264</v>
      </c>
      <c r="S50" s="5">
        <f t="shared" si="52"/>
        <v>6097264</v>
      </c>
      <c r="U50" s="5">
        <f t="shared" si="5"/>
        <v>1</v>
      </c>
    </row>
    <row r="51" spans="1:21" x14ac:dyDescent="0.25">
      <c r="A51" s="6" t="s">
        <v>49</v>
      </c>
      <c r="B51" s="5">
        <v>2494207</v>
      </c>
      <c r="C51" s="5">
        <v>2625207</v>
      </c>
      <c r="D51" s="5">
        <v>1796293</v>
      </c>
      <c r="E51" s="5">
        <v>1853602</v>
      </c>
      <c r="F51" s="5">
        <f t="shared" si="1"/>
        <v>0.71289999999999998</v>
      </c>
      <c r="G51" s="5">
        <f t="shared" si="2"/>
        <v>5119414</v>
      </c>
      <c r="H51" s="5">
        <f t="shared" si="3"/>
        <v>3649895</v>
      </c>
      <c r="I51" s="5">
        <f t="shared" ref="I51:S51" si="53">IF(H51&gt;$G51*2,H51,ROUNDDOWN(H51*$F51,0))</f>
        <v>2602010</v>
      </c>
      <c r="J51" s="5">
        <f t="shared" si="53"/>
        <v>1854972</v>
      </c>
      <c r="K51" s="5">
        <f t="shared" si="53"/>
        <v>1322409</v>
      </c>
      <c r="L51" s="5">
        <f t="shared" si="53"/>
        <v>942745</v>
      </c>
      <c r="M51" s="5">
        <f t="shared" si="53"/>
        <v>672082</v>
      </c>
      <c r="N51" s="5">
        <f t="shared" si="53"/>
        <v>479127</v>
      </c>
      <c r="O51" s="5">
        <f t="shared" si="53"/>
        <v>341569</v>
      </c>
      <c r="P51" s="5">
        <f t="shared" si="53"/>
        <v>243504</v>
      </c>
      <c r="Q51" s="5">
        <f t="shared" si="53"/>
        <v>173594</v>
      </c>
      <c r="R51" s="5">
        <f t="shared" si="53"/>
        <v>123755</v>
      </c>
      <c r="S51" s="5">
        <f t="shared" si="53"/>
        <v>88224</v>
      </c>
      <c r="U51" s="5">
        <f t="shared" si="5"/>
        <v>0</v>
      </c>
    </row>
  </sheetData>
  <conditionalFormatting sqref="S1:S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F2" sqref="F2:F51"/>
    </sheetView>
  </sheetViews>
  <sheetFormatPr defaultRowHeight="15" x14ac:dyDescent="0.25"/>
  <cols>
    <col min="1" max="1" width="5.85546875" bestFit="1" customWidth="1"/>
    <col min="2" max="5" width="8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</row>
    <row r="3" spans="1:6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</row>
    <row r="4" spans="1:6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</row>
    <row r="5" spans="1:6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</row>
    <row r="6" spans="1:6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</row>
    <row r="7" spans="1:6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</row>
    <row r="8" spans="1:6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</row>
    <row r="9" spans="1:6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</row>
    <row r="10" spans="1:6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</row>
    <row r="11" spans="1:6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</row>
    <row r="12" spans="1:6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</row>
    <row r="13" spans="1:6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</row>
    <row r="14" spans="1:6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</row>
    <row r="15" spans="1:6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</row>
    <row r="16" spans="1:6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</row>
    <row r="17" spans="1:6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</row>
    <row r="18" spans="1:6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</row>
    <row r="19" spans="1:6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</row>
    <row r="20" spans="1:6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</row>
    <row r="21" spans="1:6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</row>
    <row r="22" spans="1:6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</row>
    <row r="23" spans="1:6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</row>
    <row r="24" spans="1:6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</row>
    <row r="25" spans="1:6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</row>
    <row r="26" spans="1:6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</row>
    <row r="27" spans="1:6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</row>
    <row r="28" spans="1:6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</row>
    <row r="29" spans="1:6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</row>
    <row r="30" spans="1:6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</row>
    <row r="31" spans="1:6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</row>
    <row r="32" spans="1:6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</row>
    <row r="33" spans="1:6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</row>
    <row r="34" spans="1:6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</row>
    <row r="35" spans="1:6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</row>
    <row r="36" spans="1:6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</row>
    <row r="37" spans="1:6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</row>
    <row r="38" spans="1:6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</row>
    <row r="39" spans="1:6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</row>
    <row r="40" spans="1:6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</row>
    <row r="41" spans="1:6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</row>
    <row r="42" spans="1:6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</row>
    <row r="43" spans="1:6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</row>
    <row r="44" spans="1:6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</row>
    <row r="45" spans="1:6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</row>
    <row r="46" spans="1:6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</row>
    <row r="47" spans="1:6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</row>
    <row r="48" spans="1:6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</row>
    <row r="49" spans="1:6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</row>
    <row r="50" spans="1:6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</row>
    <row r="51" spans="1:6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CAD5-7BD6-4647-87EA-19DAB23B8D58}">
  <dimension ref="A1:J51"/>
  <sheetViews>
    <sheetView workbookViewId="0">
      <selection activeCell="J27" sqref="J27"/>
    </sheetView>
  </sheetViews>
  <sheetFormatPr defaultRowHeight="15" x14ac:dyDescent="0.25"/>
  <cols>
    <col min="1" max="1" width="5.85546875" bestFit="1" customWidth="1"/>
    <col min="2" max="5" width="8" bestFit="1" customWidth="1"/>
    <col min="9" max="10" width="17.7109375" bestFit="1" customWidth="1"/>
  </cols>
  <sheetData>
    <row r="1" spans="1:10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10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B2+C2</f>
        <v>2812202</v>
      </c>
    </row>
    <row r="3" spans="1:10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B3+C3</f>
        <v>3353163</v>
      </c>
      <c r="I3" s="2" t="s">
        <v>57</v>
      </c>
      <c r="J3" t="s">
        <v>64</v>
      </c>
    </row>
    <row r="4" spans="1:10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2443837</v>
      </c>
      <c r="I4" s="3" t="s">
        <v>58</v>
      </c>
      <c r="J4" s="4">
        <v>33929579</v>
      </c>
    </row>
    <row r="5" spans="1:10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1975115</v>
      </c>
      <c r="I5" s="3" t="s">
        <v>59</v>
      </c>
      <c r="J5" s="4">
        <v>41736619</v>
      </c>
    </row>
    <row r="6" spans="1:10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4664729</v>
      </c>
      <c r="I6" s="3" t="s">
        <v>60</v>
      </c>
      <c r="J6" s="4">
        <v>57649017</v>
      </c>
    </row>
    <row r="7" spans="1:10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3698361</v>
      </c>
      <c r="I7" s="3" t="s">
        <v>61</v>
      </c>
      <c r="J7" s="4">
        <v>36530387</v>
      </c>
    </row>
    <row r="8" spans="1:10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7689971</v>
      </c>
      <c r="I8" s="3" t="s">
        <v>62</v>
      </c>
      <c r="J8" s="4"/>
    </row>
    <row r="9" spans="1:10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1335057</v>
      </c>
      <c r="I9" s="3" t="s">
        <v>63</v>
      </c>
      <c r="J9" s="4">
        <v>169845602</v>
      </c>
    </row>
    <row r="10" spans="1:10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3291343</v>
      </c>
      <c r="I10" s="3" t="s">
        <v>65</v>
      </c>
      <c r="J10" t="s">
        <v>66</v>
      </c>
    </row>
    <row r="11" spans="1:10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2339967</v>
      </c>
      <c r="I11" s="3" t="s">
        <v>58</v>
      </c>
      <c r="J11" s="4">
        <v>33929579</v>
      </c>
    </row>
    <row r="12" spans="1:10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3983255</v>
      </c>
      <c r="I12" s="3" t="s">
        <v>59</v>
      </c>
      <c r="J12" s="4">
        <v>41736619</v>
      </c>
    </row>
    <row r="13" spans="1:10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7688480</v>
      </c>
      <c r="I13" s="3" t="s">
        <v>60</v>
      </c>
      <c r="J13" s="4">
        <v>57649017</v>
      </c>
    </row>
    <row r="14" spans="1:10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1960392</v>
      </c>
      <c r="I14" s="3" t="s">
        <v>61</v>
      </c>
      <c r="J14" s="4">
        <v>36530387</v>
      </c>
    </row>
    <row r="15" spans="1:10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2177470</v>
      </c>
    </row>
    <row r="16" spans="1:10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5134027</v>
      </c>
    </row>
    <row r="17" spans="1:7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2728601</v>
      </c>
    </row>
    <row r="18" spans="1:7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5009321</v>
      </c>
    </row>
    <row r="19" spans="1:7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2729291</v>
      </c>
    </row>
    <row r="20" spans="1:7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6175874</v>
      </c>
    </row>
    <row r="21" spans="1:7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3008890</v>
      </c>
    </row>
    <row r="22" spans="1:7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4752576</v>
      </c>
    </row>
    <row r="23" spans="1:7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1434562</v>
      </c>
    </row>
    <row r="24" spans="1:7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4505451</v>
      </c>
    </row>
    <row r="25" spans="1:7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1327364</v>
      </c>
    </row>
    <row r="26" spans="1:7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884947</v>
      </c>
    </row>
    <row r="27" spans="1:7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2151563</v>
      </c>
    </row>
    <row r="28" spans="1:7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4709695</v>
      </c>
    </row>
    <row r="29" spans="1:7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5450595</v>
      </c>
    </row>
    <row r="30" spans="1:7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3703941</v>
      </c>
    </row>
    <row r="31" spans="1:7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5040530</v>
      </c>
    </row>
    <row r="32" spans="1:7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3754769</v>
      </c>
    </row>
    <row r="33" spans="1:7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2021024</v>
      </c>
    </row>
    <row r="34" spans="1:7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5856254</v>
      </c>
    </row>
    <row r="35" spans="1:7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158033</v>
      </c>
    </row>
    <row r="36" spans="1:7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4984142</v>
      </c>
    </row>
    <row r="37" spans="1:7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3653434</v>
      </c>
    </row>
    <row r="38" spans="1:7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2921428</v>
      </c>
    </row>
    <row r="39" spans="1:7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3286803</v>
      </c>
    </row>
    <row r="40" spans="1:7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1063625</v>
      </c>
    </row>
    <row r="41" spans="1:7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2270638</v>
      </c>
    </row>
    <row r="42" spans="1:7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4318105</v>
      </c>
    </row>
    <row r="43" spans="1:7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4544199</v>
      </c>
    </row>
    <row r="44" spans="1:7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5125651</v>
      </c>
    </row>
    <row r="45" spans="1:7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1673241</v>
      </c>
    </row>
    <row r="46" spans="1:7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2257874</v>
      </c>
    </row>
    <row r="47" spans="1:7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286380</v>
      </c>
    </row>
    <row r="48" spans="1:7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2503710</v>
      </c>
    </row>
    <row r="49" spans="1:7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5369399</v>
      </c>
    </row>
    <row r="50" spans="1:7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516909</v>
      </c>
    </row>
    <row r="51" spans="1:7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5119414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53D0-50EA-452B-A6B0-958E3F7477DE}">
  <sheetPr filterMode="1"/>
  <dimension ref="A1:K72"/>
  <sheetViews>
    <sheetView topLeftCell="A23" workbookViewId="0">
      <selection activeCell="J55" sqref="J55"/>
    </sheetView>
  </sheetViews>
  <sheetFormatPr defaultRowHeight="15" x14ac:dyDescent="0.25"/>
  <cols>
    <col min="1" max="1" width="5.85546875" bestFit="1" customWidth="1"/>
    <col min="2" max="5" width="8" bestFit="1" customWidth="1"/>
    <col min="10" max="10" width="17.7109375" bestFit="1" customWidth="1"/>
    <col min="11" max="11" width="11.85546875" bestFit="1" customWidth="1"/>
  </cols>
  <sheetData>
    <row r="1" spans="1:7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67</v>
      </c>
    </row>
    <row r="2" spans="1:7" x14ac:dyDescent="0.25">
      <c r="A2" s="1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RIGHT(A2,1)</f>
        <v>D</v>
      </c>
      <c r="G2">
        <f>IF(AND(D2&gt;B2,E2&gt;C2),1,0)</f>
        <v>1</v>
      </c>
    </row>
    <row r="3" spans="1:7" hidden="1" x14ac:dyDescent="0.25">
      <c r="A3" s="1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RIGHT(A3,1)</f>
        <v>D</v>
      </c>
      <c r="G3">
        <f t="shared" ref="G3:G51" si="1">IF(AND(D3&gt;B3,E3&gt;C3),1,0)</f>
        <v>0</v>
      </c>
    </row>
    <row r="4" spans="1:7" hidden="1" x14ac:dyDescent="0.25">
      <c r="A4" s="1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</row>
    <row r="5" spans="1:7" hidden="1" x14ac:dyDescent="0.25">
      <c r="A5" s="1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</row>
    <row r="6" spans="1:7" hidden="1" x14ac:dyDescent="0.25">
      <c r="A6" s="1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</row>
    <row r="7" spans="1:7" x14ac:dyDescent="0.25">
      <c r="A7" s="1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</row>
    <row r="8" spans="1:7" hidden="1" x14ac:dyDescent="0.25">
      <c r="A8" s="1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</row>
    <row r="9" spans="1:7" x14ac:dyDescent="0.25">
      <c r="A9" s="1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</row>
    <row r="10" spans="1:7" hidden="1" x14ac:dyDescent="0.25">
      <c r="A10" s="1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</row>
    <row r="11" spans="1:7" hidden="1" x14ac:dyDescent="0.25">
      <c r="A11" s="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</row>
    <row r="12" spans="1:7" hidden="1" x14ac:dyDescent="0.25">
      <c r="A12" s="1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</row>
    <row r="13" spans="1:7" x14ac:dyDescent="0.25">
      <c r="A13" s="1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</row>
    <row r="14" spans="1:7" x14ac:dyDescent="0.25">
      <c r="A14" s="1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</row>
    <row r="15" spans="1:7" hidden="1" x14ac:dyDescent="0.25">
      <c r="A15" s="1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</row>
    <row r="16" spans="1:7" hidden="1" x14ac:dyDescent="0.25">
      <c r="A16" s="1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</row>
    <row r="17" spans="1:7" x14ac:dyDescent="0.25">
      <c r="A17" s="1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</row>
    <row r="18" spans="1:7" hidden="1" x14ac:dyDescent="0.25">
      <c r="A18" s="1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</row>
    <row r="19" spans="1:7" hidden="1" x14ac:dyDescent="0.25">
      <c r="A19" s="1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</row>
    <row r="20" spans="1:7" hidden="1" x14ac:dyDescent="0.25">
      <c r="A20" s="1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</row>
    <row r="21" spans="1:7" hidden="1" x14ac:dyDescent="0.25">
      <c r="A21" s="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</row>
    <row r="22" spans="1:7" hidden="1" x14ac:dyDescent="0.25">
      <c r="A22" s="1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</row>
    <row r="23" spans="1:7" x14ac:dyDescent="0.25">
      <c r="A23" s="1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</row>
    <row r="24" spans="1:7" hidden="1" x14ac:dyDescent="0.25">
      <c r="A24" s="1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</row>
    <row r="25" spans="1:7" x14ac:dyDescent="0.25">
      <c r="A25" s="1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</row>
    <row r="26" spans="1:7" x14ac:dyDescent="0.25">
      <c r="A26" s="1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</row>
    <row r="27" spans="1:7" hidden="1" x14ac:dyDescent="0.25">
      <c r="A27" s="1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</row>
    <row r="28" spans="1:7" hidden="1" x14ac:dyDescent="0.25">
      <c r="A28" s="1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</row>
    <row r="29" spans="1:7" hidden="1" x14ac:dyDescent="0.25">
      <c r="A29" s="1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</row>
    <row r="30" spans="1:7" hidden="1" x14ac:dyDescent="0.25">
      <c r="A30" s="1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</row>
    <row r="31" spans="1:7" hidden="1" x14ac:dyDescent="0.25">
      <c r="A31" s="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</row>
    <row r="32" spans="1:7" hidden="1" x14ac:dyDescent="0.25">
      <c r="A32" s="1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</row>
    <row r="33" spans="1:7" x14ac:dyDescent="0.25">
      <c r="A33" s="1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</row>
    <row r="34" spans="1:7" hidden="1" x14ac:dyDescent="0.25">
      <c r="A34" s="1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</row>
    <row r="35" spans="1:7" x14ac:dyDescent="0.25">
      <c r="A35" s="1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</row>
    <row r="36" spans="1:7" hidden="1" x14ac:dyDescent="0.25">
      <c r="A36" s="1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</row>
    <row r="37" spans="1:7" hidden="1" x14ac:dyDescent="0.25">
      <c r="A37" s="1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</row>
    <row r="38" spans="1:7" hidden="1" x14ac:dyDescent="0.25">
      <c r="A38" s="1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</row>
    <row r="39" spans="1:7" hidden="1" x14ac:dyDescent="0.25">
      <c r="A39" s="1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</row>
    <row r="40" spans="1:7" x14ac:dyDescent="0.25">
      <c r="A40" s="1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</row>
    <row r="41" spans="1:7" x14ac:dyDescent="0.25">
      <c r="A41" s="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</row>
    <row r="42" spans="1:7" hidden="1" x14ac:dyDescent="0.25">
      <c r="A42" s="1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</row>
    <row r="43" spans="1:7" hidden="1" x14ac:dyDescent="0.25">
      <c r="A43" s="1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</row>
    <row r="44" spans="1:7" hidden="1" x14ac:dyDescent="0.25">
      <c r="A44" s="1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</row>
    <row r="45" spans="1:7" x14ac:dyDescent="0.25">
      <c r="A45" s="1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</row>
    <row r="46" spans="1:7" x14ac:dyDescent="0.25">
      <c r="A46" s="1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</row>
    <row r="47" spans="1:7" x14ac:dyDescent="0.25">
      <c r="A47" s="1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</row>
    <row r="48" spans="1:7" x14ac:dyDescent="0.25">
      <c r="A48" s="1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</row>
    <row r="49" spans="1:11" x14ac:dyDescent="0.25">
      <c r="A49" s="1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</row>
    <row r="50" spans="1:11" x14ac:dyDescent="0.25">
      <c r="A50" s="1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</row>
    <row r="51" spans="1:11" hidden="1" x14ac:dyDescent="0.25">
      <c r="A51" s="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</row>
    <row r="53" spans="1:1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 t="s">
        <v>55</v>
      </c>
      <c r="G53" t="s">
        <v>67</v>
      </c>
    </row>
    <row r="54" spans="1:11" x14ac:dyDescent="0.25">
      <c r="A54" t="s">
        <v>0</v>
      </c>
      <c r="B54">
        <v>1415007</v>
      </c>
      <c r="C54">
        <v>1397195</v>
      </c>
      <c r="D54">
        <v>1499070</v>
      </c>
      <c r="E54">
        <v>1481105</v>
      </c>
      <c r="F54" t="s">
        <v>61</v>
      </c>
      <c r="G54">
        <v>1</v>
      </c>
      <c r="J54" s="2" t="s">
        <v>57</v>
      </c>
      <c r="K54" t="s">
        <v>68</v>
      </c>
    </row>
    <row r="55" spans="1:11" x14ac:dyDescent="0.25">
      <c r="A55" t="s">
        <v>5</v>
      </c>
      <c r="B55">
        <v>1846928</v>
      </c>
      <c r="C55">
        <v>1851433</v>
      </c>
      <c r="D55">
        <v>2125113</v>
      </c>
      <c r="E55">
        <v>2028635</v>
      </c>
      <c r="F55" t="s">
        <v>61</v>
      </c>
      <c r="G55">
        <v>1</v>
      </c>
      <c r="J55" s="3" t="s">
        <v>58</v>
      </c>
      <c r="K55" s="4">
        <v>3</v>
      </c>
    </row>
    <row r="56" spans="1:11" x14ac:dyDescent="0.25">
      <c r="A56" t="s">
        <v>7</v>
      </c>
      <c r="B56">
        <v>679557</v>
      </c>
      <c r="C56">
        <v>655500</v>
      </c>
      <c r="D56">
        <v>1012012</v>
      </c>
      <c r="E56">
        <v>1067022</v>
      </c>
      <c r="F56" t="s">
        <v>58</v>
      </c>
      <c r="G56">
        <v>1</v>
      </c>
      <c r="J56" s="3" t="s">
        <v>59</v>
      </c>
      <c r="K56" s="4">
        <v>4</v>
      </c>
    </row>
    <row r="57" spans="1:11" x14ac:dyDescent="0.25">
      <c r="A57" t="s">
        <v>11</v>
      </c>
      <c r="B57">
        <v>3997724</v>
      </c>
      <c r="C57">
        <v>3690756</v>
      </c>
      <c r="D57">
        <v>4339393</v>
      </c>
      <c r="E57">
        <v>4639643</v>
      </c>
      <c r="F57" t="s">
        <v>60</v>
      </c>
      <c r="G57">
        <v>1</v>
      </c>
      <c r="J57" s="3" t="s">
        <v>60</v>
      </c>
      <c r="K57" s="4">
        <v>8</v>
      </c>
    </row>
    <row r="58" spans="1:11" x14ac:dyDescent="0.25">
      <c r="A58" t="s">
        <v>12</v>
      </c>
      <c r="B58">
        <v>996113</v>
      </c>
      <c r="C58">
        <v>964279</v>
      </c>
      <c r="D58">
        <v>1012487</v>
      </c>
      <c r="E58">
        <v>1128940</v>
      </c>
      <c r="F58" t="s">
        <v>58</v>
      </c>
      <c r="G58">
        <v>1</v>
      </c>
      <c r="J58" s="3" t="s">
        <v>61</v>
      </c>
      <c r="K58" s="4">
        <v>4</v>
      </c>
    </row>
    <row r="59" spans="1:11" x14ac:dyDescent="0.25">
      <c r="A59" t="s">
        <v>15</v>
      </c>
      <c r="B59">
        <v>1367212</v>
      </c>
      <c r="C59">
        <v>1361389</v>
      </c>
      <c r="D59">
        <v>1572320</v>
      </c>
      <c r="E59">
        <v>1836258</v>
      </c>
      <c r="F59" t="s">
        <v>60</v>
      </c>
      <c r="G59">
        <v>1</v>
      </c>
      <c r="J59" s="3" t="s">
        <v>63</v>
      </c>
      <c r="K59" s="4">
        <v>19</v>
      </c>
    </row>
    <row r="60" spans="1:11" x14ac:dyDescent="0.25">
      <c r="A60" t="s">
        <v>21</v>
      </c>
      <c r="B60">
        <v>685438</v>
      </c>
      <c r="C60">
        <v>749124</v>
      </c>
      <c r="D60">
        <v>2697677</v>
      </c>
      <c r="E60">
        <v>2821550</v>
      </c>
      <c r="F60" t="s">
        <v>59</v>
      </c>
      <c r="G60">
        <v>1</v>
      </c>
    </row>
    <row r="61" spans="1:11" x14ac:dyDescent="0.25">
      <c r="A61" t="s">
        <v>23</v>
      </c>
      <c r="B61">
        <v>643177</v>
      </c>
      <c r="C61">
        <v>684187</v>
      </c>
      <c r="D61">
        <v>796213</v>
      </c>
      <c r="E61">
        <v>867904</v>
      </c>
      <c r="F61" t="s">
        <v>60</v>
      </c>
      <c r="G61">
        <v>1</v>
      </c>
    </row>
    <row r="62" spans="1:11" x14ac:dyDescent="0.25">
      <c r="A62" t="s">
        <v>24</v>
      </c>
      <c r="B62">
        <v>450192</v>
      </c>
      <c r="C62">
        <v>434755</v>
      </c>
      <c r="D62">
        <v>1656446</v>
      </c>
      <c r="E62">
        <v>1691000</v>
      </c>
      <c r="F62" t="s">
        <v>59</v>
      </c>
      <c r="G62">
        <v>1</v>
      </c>
    </row>
    <row r="63" spans="1:11" x14ac:dyDescent="0.25">
      <c r="A63" t="s">
        <v>31</v>
      </c>
      <c r="B63">
        <v>992523</v>
      </c>
      <c r="C63">
        <v>1028501</v>
      </c>
      <c r="D63">
        <v>1995446</v>
      </c>
      <c r="E63">
        <v>1860524</v>
      </c>
      <c r="F63" t="s">
        <v>61</v>
      </c>
      <c r="G63">
        <v>1</v>
      </c>
    </row>
    <row r="64" spans="1:11" x14ac:dyDescent="0.25">
      <c r="A64" t="s">
        <v>33</v>
      </c>
      <c r="B64">
        <v>76648</v>
      </c>
      <c r="C64">
        <v>81385</v>
      </c>
      <c r="D64">
        <v>1374708</v>
      </c>
      <c r="E64">
        <v>1379567</v>
      </c>
      <c r="F64" t="s">
        <v>60</v>
      </c>
      <c r="G64">
        <v>1</v>
      </c>
    </row>
    <row r="65" spans="1:7" x14ac:dyDescent="0.25">
      <c r="A65" t="s">
        <v>38</v>
      </c>
      <c r="B65">
        <v>548989</v>
      </c>
      <c r="C65">
        <v>514636</v>
      </c>
      <c r="D65">
        <v>2770344</v>
      </c>
      <c r="E65">
        <v>3187897</v>
      </c>
      <c r="F65" t="s">
        <v>61</v>
      </c>
      <c r="G65">
        <v>1</v>
      </c>
    </row>
    <row r="66" spans="1:7" x14ac:dyDescent="0.25">
      <c r="A66" t="s">
        <v>39</v>
      </c>
      <c r="B66">
        <v>1175198</v>
      </c>
      <c r="C66">
        <v>1095440</v>
      </c>
      <c r="D66">
        <v>2657174</v>
      </c>
      <c r="E66">
        <v>2491947</v>
      </c>
      <c r="F66" t="s">
        <v>58</v>
      </c>
      <c r="G66">
        <v>1</v>
      </c>
    </row>
    <row r="67" spans="1:7" x14ac:dyDescent="0.25">
      <c r="A67" t="s">
        <v>43</v>
      </c>
      <c r="B67">
        <v>835495</v>
      </c>
      <c r="C67">
        <v>837746</v>
      </c>
      <c r="D67">
        <v>1106177</v>
      </c>
      <c r="E67">
        <v>917781</v>
      </c>
      <c r="F67" t="s">
        <v>60</v>
      </c>
      <c r="G67">
        <v>1</v>
      </c>
    </row>
    <row r="68" spans="1:7" x14ac:dyDescent="0.25">
      <c r="A68" t="s">
        <v>44</v>
      </c>
      <c r="B68">
        <v>1187448</v>
      </c>
      <c r="C68">
        <v>1070426</v>
      </c>
      <c r="D68">
        <v>1504608</v>
      </c>
      <c r="E68">
        <v>1756990</v>
      </c>
      <c r="F68" t="s">
        <v>59</v>
      </c>
      <c r="G68">
        <v>1</v>
      </c>
    </row>
    <row r="69" spans="1:7" x14ac:dyDescent="0.25">
      <c r="A69" t="s">
        <v>45</v>
      </c>
      <c r="B69">
        <v>140026</v>
      </c>
      <c r="C69">
        <v>146354</v>
      </c>
      <c r="D69">
        <v>2759991</v>
      </c>
      <c r="E69">
        <v>2742120</v>
      </c>
      <c r="F69" t="s">
        <v>60</v>
      </c>
      <c r="G69">
        <v>1</v>
      </c>
    </row>
    <row r="70" spans="1:7" x14ac:dyDescent="0.25">
      <c r="A70" t="s">
        <v>46</v>
      </c>
      <c r="B70">
        <v>1198765</v>
      </c>
      <c r="C70">
        <v>1304945</v>
      </c>
      <c r="D70">
        <v>2786493</v>
      </c>
      <c r="E70">
        <v>2602643</v>
      </c>
      <c r="F70" t="s">
        <v>59</v>
      </c>
      <c r="G70">
        <v>1</v>
      </c>
    </row>
    <row r="71" spans="1:7" x14ac:dyDescent="0.25">
      <c r="A71" t="s">
        <v>47</v>
      </c>
      <c r="B71">
        <v>2619776</v>
      </c>
      <c r="C71">
        <v>2749623</v>
      </c>
      <c r="D71">
        <v>2888215</v>
      </c>
      <c r="E71">
        <v>2800174</v>
      </c>
      <c r="F71" t="s">
        <v>60</v>
      </c>
      <c r="G71">
        <v>1</v>
      </c>
    </row>
    <row r="72" spans="1:7" x14ac:dyDescent="0.25">
      <c r="A72" t="s">
        <v>48</v>
      </c>
      <c r="B72">
        <v>248398</v>
      </c>
      <c r="C72">
        <v>268511</v>
      </c>
      <c r="D72">
        <v>3110853</v>
      </c>
      <c r="E72">
        <v>2986411</v>
      </c>
      <c r="F72" t="s">
        <v>60</v>
      </c>
      <c r="G72">
        <v>1</v>
      </c>
    </row>
  </sheetData>
  <autoFilter ref="A1:G51" xr:uid="{906653D0-50EA-452B-A6B0-958E3F7477DE}">
    <filterColumn colId="6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3</vt:lpstr>
      <vt:lpstr>dane</vt:lpstr>
      <vt:lpstr>1</vt:lpstr>
      <vt:lpstr>2</vt:lpstr>
      <vt:lpstr>'1'!kraina</vt:lpstr>
      <vt:lpstr>'2'!kraina</vt:lpstr>
      <vt:lpstr>'3'!kraina</vt:lpstr>
      <vt:lpstr>dane!kraina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2022-12-22T15:12:54Z</dcterms:modified>
</cp:coreProperties>
</file>