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9" roundtripDataChecksum="ihzXIL2zpeoRasD8f34OrWzl/iUYisZdYwlU4bg6LF0="/>
    </ext>
  </extLst>
</workbook>
</file>

<file path=xl/sharedStrings.xml><?xml version="1.0" encoding="utf-8"?>
<sst xmlns="http://schemas.openxmlformats.org/spreadsheetml/2006/main" count="4964" uniqueCount="1540">
  <si>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</si>
  <si>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</si>
  <si>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</si>
  <si>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</si>
  <si>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</si>
  <si>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</si>
  <si>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</si>
  <si>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</si>
  <si>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</si>
  <si>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</si>
  <si>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</si>
  <si>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</si>
  <si>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</si>
  <si>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</si>
  <si>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</si>
  <si>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</si>
  <si>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</si>
  <si>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</si>
  <si>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</si>
  <si>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</si>
  <si>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</si>
  <si>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</si>
  <si>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</si>
  <si>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</si>
  <si>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</si>
  <si>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</si>
  <si>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</si>
  <si>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</si>
  <si>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</si>
  <si>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</si>
  <si>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</si>
  <si>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</si>
  <si>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</si>
  <si>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</si>
  <si>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</si>
  <si>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</si>
  <si>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</si>
  <si>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</si>
  <si>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</si>
  <si>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</si>
  <si>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</si>
  <si>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</si>
  <si>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</si>
  <si>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</si>
  <si>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</si>
  <si>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</si>
  <si>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</si>
  <si>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</si>
  <si>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</si>
  <si>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</si>
  <si>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</si>
  <si>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</si>
  <si>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</si>
  <si>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</si>
  <si>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</si>
  <si>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</si>
  <si>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</si>
  <si>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</si>
  <si>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</si>
  <si>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</si>
  <si>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</si>
  <si>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</si>
  <si>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</si>
  <si>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</si>
  <si>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</si>
  <si>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</si>
  <si>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</si>
  <si>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 xml:space="preserve"> 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</si>
  <si>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</si>
  <si>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</si>
  <si>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</si>
  <si>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</si>
  <si>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</si>
  <si>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</si>
  <si>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</si>
  <si>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</si>
  <si>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</si>
  <si>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</si>
  <si>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</si>
  <si>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</si>
  <si>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</si>
  <si>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</si>
  <si>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</si>
  <si>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</si>
  <si>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</si>
  <si>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</si>
  <si>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</si>
  <si>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</si>
  <si>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</si>
  <si>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</si>
  <si>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</si>
  <si>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</si>
  <si>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</si>
  <si>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</si>
  <si>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</si>
  <si>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</si>
  <si>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</si>
  <si>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</si>
  <si>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</si>
  <si>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</si>
  <si>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</si>
  <si>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</si>
  <si>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</si>
  <si>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</si>
  <si>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</si>
  <si>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</si>
  <si>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</si>
  <si>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</si>
  <si>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</si>
  <si>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</si>
  <si>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</si>
  <si>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</si>
  <si>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</si>
  <si>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</si>
  <si>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</si>
  <si>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</si>
  <si>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</si>
  <si>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</si>
  <si>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</si>
  <si>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</si>
  <si>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</si>
  <si>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</si>
  <si>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</si>
  <si>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</si>
  <si>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</si>
  <si>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</si>
  <si>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</si>
  <si>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</si>
  <si>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</si>
  <si>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</si>
  <si>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</si>
  <si>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</si>
  <si>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</si>
  <si>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</si>
  <si>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</si>
  <si>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</si>
  <si>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</si>
  <si>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</si>
  <si>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</si>
  <si>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</si>
  <si>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</si>
  <si>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</si>
  <si>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</si>
  <si>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</si>
  <si>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</si>
  <si>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</si>
  <si>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</si>
  <si>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</si>
  <si>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</si>
  <si>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</si>
  <si>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</si>
  <si>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</si>
  <si>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</si>
  <si>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</si>
  <si>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</si>
  <si>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</si>
  <si>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</si>
  <si>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</si>
  <si>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</si>
  <si>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</si>
  <si>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</si>
  <si>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</si>
  <si>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</si>
  <si>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</si>
  <si>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</si>
  <si>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</si>
  <si>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</si>
  <si>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</si>
  <si>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</si>
  <si>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</si>
  <si>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</si>
  <si>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</si>
  <si>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</si>
  <si>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</si>
  <si>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</si>
  <si>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</si>
  <si>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</si>
  <si>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</si>
  <si>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</si>
  <si>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</si>
  <si>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</si>
  <si>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</si>
  <si>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</si>
  <si>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</si>
  <si>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</si>
  <si>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</si>
  <si>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</si>
  <si>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</si>
  <si>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</si>
  <si>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</si>
  <si>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</si>
  <si>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</si>
  <si>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</si>
  <si>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</si>
  <si>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</si>
  <si>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</si>
  <si>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</si>
  <si>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</si>
  <si>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</si>
  <si>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</si>
  <si>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</si>
  <si>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</si>
  <si>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</si>
  <si>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</si>
  <si>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</si>
  <si>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</si>
  <si>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</si>
  <si>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</si>
  <si>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</si>
  <si>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</si>
  <si>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</si>
  <si>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</si>
  <si>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</si>
  <si>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</si>
  <si>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</si>
  <si>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</si>
  <si>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</si>
  <si>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</si>
  <si>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</si>
  <si>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</si>
  <si>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</si>
  <si>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</si>
  <si>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</si>
  <si>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</si>
  <si>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</si>
  <si>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</si>
  <si>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</si>
  <si>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</si>
  <si>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</si>
  <si>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</si>
  <si>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</si>
  <si>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</si>
  <si>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</si>
  <si>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</si>
  <si>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</si>
  <si>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</si>
  <si>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</si>
  <si>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</si>
  <si>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</si>
  <si>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</si>
  <si>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</si>
  <si>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</si>
  <si>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</si>
  <si>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</si>
  <si>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</si>
  <si>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</si>
  <si>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</si>
  <si>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</si>
  <si>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</si>
  <si>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</si>
  <si>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</si>
  <si>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</si>
  <si>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</si>
  <si>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</si>
  <si>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</si>
  <si>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</si>
  <si>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</si>
  <si>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</si>
  <si>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</si>
  <si>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</si>
  <si>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</si>
  <si>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</si>
  <si>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</si>
  <si>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</si>
  <si>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</si>
  <si>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activation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</si>
  <si>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</si>
  <si>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</si>
  <si>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</si>
  <si>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</si>
  <si>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</si>
  <si>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</si>
  <si>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</si>
  <si>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</si>
  <si>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</si>
  <si>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</si>
  <si>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</si>
  <si>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</si>
  <si>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</si>
  <si>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</si>
  <si>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</si>
  <si>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</si>
  <si>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</si>
  <si>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</si>
  <si>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</si>
  <si>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</si>
  <si>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</si>
  <si>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</si>
  <si>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</si>
  <si>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</si>
  <si>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</si>
  <si>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</si>
  <si>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</si>
  <si>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</si>
  <si>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</si>
  <si>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</si>
  <si>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</si>
  <si>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</si>
  <si>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</si>
  <si>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</si>
  <si>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</si>
  <si>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</si>
  <si>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</si>
  <si>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</si>
  <si>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</si>
  <si>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</si>
  <si>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</si>
  <si>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</si>
  <si>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</si>
  <si>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</si>
  <si>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</si>
  <si>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</si>
  <si>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</si>
  <si>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</si>
  <si>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</si>
  <si>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</si>
  <si>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</si>
  <si>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</si>
  <si>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</si>
  <si>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</si>
  <si>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</si>
  <si>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</si>
  <si>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</si>
  <si>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</si>
  <si>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</si>
  <si>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</si>
  <si>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</si>
  <si>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</si>
  <si>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</si>
  <si>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</si>
  <si>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</si>
  <si>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</si>
  <si>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</si>
  <si>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</si>
  <si>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</si>
  <si>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</si>
  <si>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</si>
  <si>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</si>
  <si>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</si>
  <si>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</si>
  <si>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</si>
  <si>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</si>
  <si>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</si>
  <si>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</si>
  <si>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</si>
  <si>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</si>
  <si>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</si>
  <si>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</si>
  <si>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</si>
  <si>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</si>
  <si>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</si>
  <si>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</si>
  <si>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</si>
  <si>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</si>
  <si>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</si>
  <si>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</si>
  <si>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</si>
  <si>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</si>
  <si>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</si>
  <si>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</si>
  <si>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</si>
  <si>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</si>
  <si>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</si>
  <si>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</si>
  <si>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</si>
  <si>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</si>
  <si>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</si>
  <si>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</si>
  <si>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</si>
  <si>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</si>
  <si>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</si>
  <si>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</si>
  <si>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</si>
  <si>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</si>
  <si>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</si>
  <si>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</si>
  <si>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</si>
  <si>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</si>
  <si>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</si>
  <si>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</si>
  <si>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</si>
  <si>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</si>
  <si>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</si>
  <si>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</si>
  <si>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</si>
  <si>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</si>
  <si>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</si>
  <si>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</si>
  <si>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</si>
  <si>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</si>
  <si>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</si>
  <si>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</si>
  <si>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</si>
  <si>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</si>
  <si>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</si>
  <si>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</si>
  <si>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</si>
  <si>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</si>
  <si>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</si>
  <si>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</si>
  <si>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</si>
  <si>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</si>
  <si>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</si>
  <si>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</si>
  <si>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</si>
  <si>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</si>
  <si>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</si>
  <si>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</si>
  <si>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</si>
  <si>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</si>
  <si>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</si>
  <si>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</si>
  <si>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</si>
  <si>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</si>
  <si>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</si>
  <si>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</si>
  <si>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</si>
  <si>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</si>
  <si>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</si>
  <si>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</si>
  <si>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</si>
  <si>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</si>
  <si>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</si>
  <si>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</si>
  <si>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</si>
  <si>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</si>
  <si>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</si>
  <si>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</si>
  <si>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</si>
  <si>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</si>
  <si>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</si>
  <si>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</si>
  <si>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</si>
  <si>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</si>
  <si>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</si>
  <si>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</si>
  <si>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</si>
  <si>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</si>
  <si>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</si>
  <si>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</si>
  <si>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</si>
  <si>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</si>
  <si>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</si>
  <si>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</si>
  <si>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</si>
  <si>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</si>
  <si>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</si>
  <si>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</si>
  <si>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</si>
  <si>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</si>
  <si>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</si>
  <si>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</si>
  <si>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</si>
  <si>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</si>
  <si>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</si>
  <si>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</si>
  <si>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</si>
  <si>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</si>
  <si>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</si>
  <si>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</si>
  <si>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</si>
  <si>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</si>
  <si>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</si>
  <si>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</si>
  <si>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</si>
  <si>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</si>
  <si>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</si>
  <si>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</si>
  <si>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</si>
  <si>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</si>
  <si>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</si>
  <si>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</si>
  <si>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</si>
  <si>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</si>
  <si>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</si>
  <si>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</si>
  <si>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</si>
  <si>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</si>
  <si>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</si>
  <si>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</si>
  <si>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</si>
  <si>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</si>
  <si>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</si>
  <si>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</si>
  <si>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</si>
  <si>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</si>
  <si>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</si>
  <si>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</si>
  <si>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</si>
  <si>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</si>
  <si>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</si>
  <si>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</si>
  <si>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</si>
  <si>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</si>
  <si>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</si>
  <si>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</si>
  <si>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</si>
  <si>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</si>
  <si>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</si>
  <si>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</si>
  <si>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</si>
  <si>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</si>
  <si>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</si>
  <si>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</si>
  <si>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</si>
  <si>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</si>
  <si>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</si>
  <si>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</si>
  <si>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</si>
  <si>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</si>
  <si>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</si>
  <si>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</si>
  <si>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</si>
  <si>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</si>
  <si>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</si>
  <si>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</si>
  <si>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</si>
  <si>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</si>
  <si>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</si>
  <si>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</si>
  <si>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</si>
  <si>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</si>
  <si>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</si>
  <si>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</si>
  <si>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</si>
  <si>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</si>
  <si>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</si>
  <si>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</si>
  <si>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</si>
  <si>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</si>
  <si>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</si>
  <si>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</si>
  <si>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</si>
  <si>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</si>
  <si>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</si>
  <si>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</si>
  <si>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</si>
  <si>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</si>
  <si>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</si>
  <si>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</si>
  <si>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</si>
  <si>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</si>
  <si>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</si>
  <si>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</si>
  <si>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</si>
  <si>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</si>
  <si>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</si>
  <si>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</si>
  <si>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</si>
  <si>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</si>
  <si>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</si>
  <si>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</si>
  <si>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</si>
  <si>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</si>
  <si>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</si>
  <si>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</si>
  <si>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</si>
  <si>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</si>
  <si>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</si>
  <si>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</si>
  <si>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</si>
  <si>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</si>
  <si>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</si>
  <si>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</si>
  <si>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</si>
  <si>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</si>
  <si>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</si>
  <si>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</si>
  <si>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</si>
  <si>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</si>
  <si>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</si>
  <si>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</si>
  <si>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</si>
  <si>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</si>
  <si>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</si>
  <si>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</si>
  <si>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</si>
  <si>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</si>
  <si>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</si>
  <si>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</si>
  <si>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</si>
  <si>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</si>
  <si>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</si>
  <si>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</si>
  <si>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</si>
  <si>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</si>
  <si>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</si>
  <si>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</si>
  <si>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</si>
  <si>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</si>
  <si>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</si>
  <si>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</si>
  <si>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</si>
  <si>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</si>
  <si>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</si>
  <si>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</si>
  <si>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</si>
  <si>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</si>
  <si>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</si>
  <si>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</si>
  <si>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</si>
  <si>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</si>
  <si>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</si>
  <si>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</si>
  <si>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</si>
  <si>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</si>
  <si>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</si>
  <si>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</si>
  <si>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</si>
  <si>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</si>
  <si>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</si>
  <si>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</si>
  <si>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</si>
  <si>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</si>
  <si>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</si>
  <si>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</si>
  <si>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</si>
  <si>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</si>
  <si>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</si>
  <si>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</si>
  <si>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</si>
  <si>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</si>
  <si>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</si>
  <si>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</si>
  <si>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</si>
  <si>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</si>
  <si>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</si>
  <si>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</si>
  <si>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</si>
  <si>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</si>
  <si>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</si>
  <si>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</si>
  <si>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</si>
  <si>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</si>
  <si>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</si>
  <si>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</si>
  <si>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</si>
  <si>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</si>
  <si>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</si>
  <si>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</si>
  <si>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</si>
  <si>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</si>
  <si>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</si>
  <si>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</si>
  <si>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</si>
  <si>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</si>
  <si>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</si>
  <si>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</si>
  <si>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</si>
  <si>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</si>
  <si>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</si>
  <si>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</si>
  <si>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</si>
  <si>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</si>
  <si>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</si>
  <si>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</si>
  <si>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</si>
  <si>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</si>
  <si>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</si>
  <si>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</si>
  <si>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</si>
  <si>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</si>
  <si>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</si>
  <si>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</si>
  <si>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</si>
  <si>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</si>
  <si>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</si>
  <si>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</si>
  <si>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</si>
  <si>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</si>
  <si>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</si>
  <si>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</si>
  <si>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</si>
  <si>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</si>
  <si>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</si>
  <si>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</si>
  <si>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</si>
  <si>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</si>
  <si>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</si>
  <si>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</si>
  <si>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</si>
  <si>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</si>
  <si>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</si>
  <si>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</si>
  <si>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</si>
  <si>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</si>
  <si>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</si>
  <si>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</si>
  <si>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</si>
  <si>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</si>
  <si>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</si>
  <si>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</si>
  <si>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</si>
  <si>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</si>
  <si>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</si>
  <si>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</si>
  <si>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</si>
  <si>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</si>
  <si>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</si>
  <si>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</si>
  <si>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</si>
  <si>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</si>
  <si>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</si>
  <si>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</si>
  <si>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</si>
  <si>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</si>
  <si>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</si>
  <si>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</si>
  <si>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</si>
  <si>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</si>
  <si>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</si>
  <si>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</si>
  <si>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</si>
  <si>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</si>
  <si>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</si>
  <si>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</si>
  <si>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</si>
  <si>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</si>
  <si>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</si>
  <si>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</si>
  <si>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</si>
  <si>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</si>
  <si>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</si>
  <si>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</si>
  <si>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</si>
  <si>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</si>
  <si>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</si>
  <si>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</si>
  <si>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</si>
  <si>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</si>
  <si>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</si>
  <si>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</si>
  <si>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</si>
  <si>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</si>
  <si>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</si>
  <si>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</si>
  <si>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</si>
  <si>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</si>
  <si>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</si>
  <si>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</si>
  <si>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</si>
  <si>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</si>
  <si>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</si>
  <si>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</si>
  <si>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</si>
  <si>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</si>
  <si>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</si>
  <si>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</si>
  <si>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</si>
  <si>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</si>
  <si>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</si>
  <si>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</si>
  <si>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</si>
  <si>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</si>
  <si>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</si>
  <si>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</si>
  <si>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</si>
  <si>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</si>
  <si>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</si>
  <si>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</si>
  <si>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</si>
  <si>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</si>
  <si>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</si>
  <si>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</si>
  <si>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</si>
  <si>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</si>
  <si>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</si>
  <si>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</si>
  <si>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</si>
  <si>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</si>
  <si>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</si>
  <si>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</si>
  <si>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</si>
  <si>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</si>
  <si>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</si>
  <si>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</si>
  <si>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</si>
  <si>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</si>
  <si>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</si>
  <si>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</si>
  <si>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</si>
  <si>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</si>
  <si>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</si>
  <si>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</si>
  <si>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</si>
  <si>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</si>
  <si>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</si>
  <si>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</si>
  <si>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</si>
  <si>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</si>
  <si>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</si>
  <si>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</si>
  <si>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</si>
  <si>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</si>
  <si>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</si>
  <si>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</si>
  <si>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</si>
  <si>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</si>
  <si>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</si>
  <si>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</si>
  <si>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</si>
  <si>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</si>
  <si>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</si>
  <si>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</si>
  <si>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</si>
  <si>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</si>
  <si>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</si>
  <si>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</si>
  <si>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</si>
  <si>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</si>
  <si>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</si>
  <si>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</si>
  <si>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</si>
  <si>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</si>
  <si>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</si>
  <si>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</si>
  <si>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</si>
  <si>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</si>
  <si>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</si>
  <si>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</si>
  <si>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</si>
  <si>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</si>
  <si>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</si>
  <si>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</si>
  <si>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</si>
  <si>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</si>
  <si>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</si>
  <si>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</si>
  <si>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</si>
  <si>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</si>
  <si>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</si>
  <si>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</si>
  <si>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</si>
  <si>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</si>
  <si>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</si>
  <si>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</si>
  <si>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</si>
  <si>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</si>
  <si>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</si>
  <si>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</si>
  <si>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</si>
  <si>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</si>
  <si>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</si>
  <si>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</si>
  <si>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</si>
  <si>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</si>
  <si>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</si>
  <si>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</si>
  <si>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</si>
  <si>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</si>
  <si>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</si>
  <si>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</si>
  <si>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</si>
  <si>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</si>
  <si>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</si>
  <si>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</si>
  <si>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</si>
  <si>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</si>
  <si>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</si>
  <si>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</si>
  <si>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</si>
  <si>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</si>
  <si>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</si>
  <si>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</si>
  <si>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</si>
  <si>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</si>
  <si>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</si>
  <si>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</si>
  <si>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</si>
  <si>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</si>
  <si>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</si>
  <si>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</si>
  <si>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</si>
  <si>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</si>
  <si>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</si>
  <si>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</si>
  <si>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</si>
  <si>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</si>
  <si>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</si>
  <si>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</si>
  <si>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</si>
  <si>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</si>
  <si>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</si>
  <si>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</si>
  <si>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</si>
  <si>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</si>
  <si>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</si>
  <si>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</si>
  <si>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</si>
  <si>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</si>
  <si>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</si>
  <si>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</si>
  <si>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</si>
  <si>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</si>
  <si>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</si>
  <si>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</si>
  <si>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</si>
  <si>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</si>
  <si>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</si>
  <si>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</si>
  <si>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</si>
  <si>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</si>
  <si>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</si>
  <si>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</si>
  <si>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</si>
  <si>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</si>
  <si>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</si>
  <si>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</si>
  <si>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</si>
  <si>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</si>
  <si>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</si>
  <si>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</si>
  <si>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</si>
  <si>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</si>
  <si>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</si>
  <si>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</si>
  <si>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</si>
  <si>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</si>
  <si>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</si>
  <si>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</si>
  <si>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</si>
  <si>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</si>
  <si>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</si>
  <si>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</si>
  <si>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</si>
  <si>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</si>
  <si>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</si>
  <si>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</si>
  <si>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</si>
  <si>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</si>
  <si>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</si>
  <si>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</si>
  <si>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</si>
  <si>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</si>
  <si>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</si>
  <si>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</si>
  <si>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</si>
  <si>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</si>
  <si>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</si>
  <si>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</si>
  <si>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</si>
  <si>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</si>
  <si>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</si>
  <si>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</si>
  <si>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</si>
  <si>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</si>
  <si>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</si>
  <si>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</si>
  <si>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</si>
  <si>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</si>
  <si>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</si>
  <si>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</si>
  <si>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</si>
  <si>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</si>
  <si>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</si>
  <si>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</si>
  <si>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</si>
  <si>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</si>
  <si>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</si>
  <si>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</si>
  <si>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</si>
  <si>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</si>
  <si>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</si>
  <si>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</si>
  <si>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</si>
  <si>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</si>
  <si>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</si>
  <si>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</si>
  <si>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</si>
  <si>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</si>
  <si>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</si>
  <si>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</si>
  <si>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</si>
  <si>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</si>
  <si>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</si>
  <si>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</si>
  <si>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</si>
  <si>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</si>
  <si>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</si>
  <si>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</si>
  <si>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</si>
  <si>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</si>
  <si>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</si>
  <si>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</si>
  <si>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</si>
  <si>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</si>
  <si>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</si>
  <si>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</si>
  <si>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</si>
  <si>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</si>
  <si>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</si>
  <si>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</si>
  <si>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</si>
  <si>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</si>
  <si>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</si>
  <si>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</si>
  <si>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</si>
  <si>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</si>
  <si>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</si>
  <si>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</si>
  <si>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</si>
  <si>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</si>
  <si>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</si>
  <si>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</si>
  <si>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</si>
  <si>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</si>
  <si>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</si>
  <si>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</si>
  <si>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</si>
  <si>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</si>
  <si>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</si>
  <si>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</si>
  <si>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</si>
  <si>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</si>
  <si>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</si>
  <si>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</si>
  <si>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</si>
  <si>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</si>
  <si>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</si>
  <si>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</si>
  <si>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</si>
  <si>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</si>
  <si>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</si>
  <si>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</si>
  <si>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</si>
  <si>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</si>
  <si>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</si>
  <si>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</si>
  <si>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</si>
  <si>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</si>
  <si>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</si>
  <si>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</si>
  <si>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</si>
  <si>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</si>
  <si>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</si>
  <si>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</si>
  <si>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</si>
  <si>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</si>
  <si>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</si>
  <si>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</si>
  <si>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</si>
  <si>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</si>
  <si>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</si>
  <si>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</si>
  <si>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</si>
  <si>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</si>
  <si>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</si>
  <si>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</si>
  <si>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</si>
  <si>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</si>
  <si>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</si>
  <si>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</si>
  <si>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</si>
  <si>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</si>
  <si>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</si>
  <si>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</si>
  <si>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</si>
  <si>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</si>
  <si>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</si>
  <si>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</si>
  <si>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</si>
  <si>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</si>
  <si>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</si>
  <si>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</si>
  <si>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</si>
  <si>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</si>
  <si>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</si>
  <si>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</si>
  <si>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</si>
  <si>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</si>
  <si>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</si>
  <si>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</si>
  <si>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</si>
  <si>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</si>
  <si>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</si>
  <si>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</si>
  <si>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</si>
  <si>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</si>
  <si>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</si>
  <si>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</si>
  <si>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</si>
  <si>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</si>
  <si>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</si>
  <si>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</si>
  <si>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</si>
  <si>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</si>
  <si>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</si>
  <si>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</si>
  <si>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</si>
  <si>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</si>
  <si>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</si>
  <si>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</si>
  <si>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</si>
  <si>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</si>
  <si>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</si>
  <si>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</si>
  <si>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</si>
  <si>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</si>
  <si>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</si>
  <si>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</si>
  <si>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</si>
  <si>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duplicate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</si>
  <si>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</si>
  <si>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</si>
  <si>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</si>
  <si>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</si>
  <si>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</si>
  <si>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</si>
  <si>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</si>
  <si>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</si>
  <si>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</si>
  <si>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</si>
  <si>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</si>
  <si>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</si>
  <si>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</si>
  <si>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</si>
  <si>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</si>
  <si>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</si>
  <si>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</si>
  <si>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</si>
  <si>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</si>
  <si>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</si>
  <si>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</si>
  <si>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</si>
  <si>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</si>
  <si>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</si>
  <si>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</si>
  <si>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</si>
  <si>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</si>
  <si>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</si>
  <si>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</si>
  <si>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</si>
  <si>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</si>
  <si>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</si>
  <si>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</si>
  <si>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</si>
  <si>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</si>
  <si>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</si>
  <si>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</si>
  <si>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</si>
  <si>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</si>
  <si>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</si>
  <si>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</si>
  <si>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</si>
  <si>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</si>
  <si>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</si>
  <si>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</si>
  <si>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</si>
  <si>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</si>
  <si>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</si>
  <si>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</si>
  <si>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</si>
  <si>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</si>
  <si>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</si>
  <si>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</si>
  <si>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</si>
  <si>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</si>
  <si>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</si>
  <si>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</si>
  <si>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</si>
  <si>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</si>
  <si>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</si>
  <si>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</si>
  <si>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</si>
  <si>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</si>
  <si>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</si>
  <si>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</si>
  <si>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</si>
  <si>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</si>
  <si>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</si>
  <si>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</si>
  <si>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</si>
  <si>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</si>
  <si>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</si>
  <si>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</si>
  <si>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</si>
  <si>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</si>
  <si>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</si>
  <si>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</si>
  <si>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need on reaveal phase card hook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</si>
  <si>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</si>
  <si>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</si>
  <si>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</si>
  <si>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</si>
  <si>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</si>
  <si>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</si>
  <si>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</si>
  <si>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</si>
  <si>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</si>
  <si>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</si>
  <si>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</si>
  <si>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D07</t>
  </si>
  <si>
    <t>Experimental Technology</t>
  </si>
  <si>
    <t>$other_arrow$$skipline$-$other_tr$: $other_upgrade$</t>
  </si>
  <si>
    <t>Action: Spend 1 TR to upgrade a phase card.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</si>
  <si>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</si>
  <si>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</si>
  <si>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</si>
  <si>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</si>
  <si>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</si>
  <si>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</si>
  <si>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</si>
  <si>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</si>
  <si>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</si>
  <si>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</si>
  <si>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</si>
  <si>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</si>
  <si>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</si>
  <si>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</si>
  <si>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</si>
  <si>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</si>
  <si>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</si>
  <si>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</si>
  <si>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D12</t>
  </si>
  <si>
    <t>3 Sceince Tags</t>
  </si>
  <si>
    <t>Virtual Employee Development</t>
  </si>
  <si>
    <t>$other_arrow$ $other_upgrade$</t>
  </si>
  <si>
    <t>Action: Upgrade a phase card.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</si>
  <si>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</si>
  <si>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</si>
  <si>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</si>
  <si>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</si>
  <si>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</si>
  <si>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need portal</t>
  </si>
  <si>
    <t>D14</t>
  </si>
  <si>
    <t>Biomedical Imports</t>
  </si>
  <si>
    <t>Increase oxygen 1 level OR upgrade a phase card.</t>
  </si>
  <si>
    <t>need multiple ressource type selection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</si>
  <si>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</si>
  <si>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</si>
  <si>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</si>
  <si>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</si>
  <si>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</si>
  <si>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</si>
  <si>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</si>
  <si>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</si>
  <si>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</si>
  <si>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</si>
  <si>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</si>
  <si>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</si>
  <si>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</si>
  <si>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</si>
  <si>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</si>
  <si>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</si>
  <si>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</si>
  <si>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</si>
  <si>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</si>
  <si>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</si>
  <si>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</si>
  <si>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</si>
  <si>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</si>
  <si>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</si>
  <si>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</si>
  <si>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</si>
  <si>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</si>
  <si>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</si>
  <si>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</si>
  <si>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</si>
  <si>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</si>
  <si>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</si>
  <si>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</si>
  <si>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</si>
  <si>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</si>
  <si>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</si>
  <si>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</si>
  <si>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</si>
  <si>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</si>
  <si>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</si>
  <si>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</si>
  <si>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</si>
  <si>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</si>
  <si>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</si>
  <si>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</si>
  <si>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</si>
  <si>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</si>
  <si>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</si>
  <si>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</si>
  <si>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</si>
  <si>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</si>
  <si>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</si>
  <si>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</si>
  <si>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</si>
  <si>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</si>
  <si>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</si>
  <si>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</si>
  <si>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</si>
  <si>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</si>
  <si>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</si>
  <si>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</si>
  <si>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</si>
  <si>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</si>
  <si>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</si>
  <si>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</si>
  <si>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</si>
  <si>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</si>
  <si>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</si>
  <si>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</si>
  <si>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</si>
  <si>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</si>
  <si>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</si>
  <si>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</si>
  <si>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</si>
  <si>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</si>
  <si>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</si>
  <si>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</si>
  <si>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</si>
  <si>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</si>
  <si>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</si>
  <si>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</si>
  <si>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</si>
  <si>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</si>
  <si>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</si>
  <si>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</si>
  <si>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</si>
  <si>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</si>
  <si>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</si>
  <si>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</si>
  <si>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</si>
  <si>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</si>
  <si>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</si>
  <si>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</si>
  <si>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</si>
  <si>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</si>
  <si>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</si>
  <si>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</si>
  <si>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</si>
  <si>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</si>
  <si>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</si>
  <si>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</si>
  <si>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</si>
  <si>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</si>
  <si>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</si>
  <si>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</si>
  <si>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need trigger portal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</si>
  <si>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</si>
  <si>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</si>
  <si>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</si>
  <si>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</si>
  <si>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</si>
  <si>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</si>
  <si>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</si>
  <si>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</si>
  <si>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</si>
  <si>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</si>
  <si>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</si>
  <si>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</si>
  <si>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</si>
  <si>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</si>
  <si>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</si>
  <si>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</si>
  <si>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</si>
  <si>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</si>
  <si>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</si>
  <si>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</si>
  <si>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</si>
  <si>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</si>
  <si>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</si>
  <si>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</si>
  <si>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</si>
  <si>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</si>
  <si>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</si>
  <si>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</si>
  <si>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</si>
  <si>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</si>
  <si>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</si>
  <si>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</si>
  <si>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</si>
  <si>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</si>
  <si>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</si>
  <si>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</si>
  <si>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</si>
  <si>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</si>
  <si>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</si>
  <si>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</si>
  <si>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</si>
  <si>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</si>
  <si>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</si>
  <si>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</si>
  <si>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</si>
  <si>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</si>
  <si>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</si>
  <si>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</si>
  <si>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</si>
  <si>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</si>
  <si>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</si>
  <si>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</si>
  <si>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</si>
  <si>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</si>
  <si>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</si>
  <si>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</si>
  <si>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</si>
  <si>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</si>
  <si>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</si>
  <si>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</si>
  <si>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</si>
  <si>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</si>
  <si>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</si>
  <si>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</si>
  <si>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</si>
  <si>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</si>
  <si>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</si>
  <si>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</si>
  <si>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</si>
  <si>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</si>
  <si>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</si>
  <si>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</si>
  <si>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</si>
  <si>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</si>
  <si>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</si>
  <si>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</si>
  <si>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</si>
  <si>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</si>
  <si>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</si>
  <si>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</si>
  <si>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</si>
  <si>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</si>
  <si>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</si>
  <si>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</si>
  <si>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</si>
  <si>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</si>
  <si>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</si>
  <si>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</si>
  <si>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</si>
  <si>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</si>
  <si>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</si>
  <si>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</si>
  <si>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</si>
  <si>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</si>
  <si>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</si>
  <si>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</si>
  <si>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</si>
  <si>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</si>
  <si>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</si>
  <si>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</si>
  <si>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</si>
  <si>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</si>
  <si>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</si>
  <si>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</si>
  <si>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</si>
  <si>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</si>
  <si>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</si>
  <si>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</si>
  <si>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</si>
  <si>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</si>
  <si>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</si>
  <si>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</si>
  <si>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</si>
  <si>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</si>
  <si>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</si>
  <si>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</si>
  <si>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</si>
  <si>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</si>
  <si>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</si>
  <si>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</si>
  <si>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</si>
  <si>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</si>
  <si>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</si>
  <si>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</si>
  <si>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</si>
  <si>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</si>
  <si>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</si>
  <si>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</si>
  <si>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</si>
  <si>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</si>
  <si>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</si>
  <si>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</si>
  <si>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</si>
  <si>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</si>
  <si>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</si>
  <si>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</si>
  <si>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</si>
  <si>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</si>
  <si>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</si>
  <si>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</si>
  <si>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</si>
  <si>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</si>
  <si>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</si>
  <si>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</si>
  <si>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</si>
  <si>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</si>
  <si>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</si>
  <si>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</si>
  <si>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</si>
  <si>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</si>
  <si>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</si>
  <si>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</si>
  <si>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</si>
  <si>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</si>
  <si>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</si>
  <si>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</si>
  <si>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</si>
  <si>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</si>
  <si>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</si>
  <si>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</si>
  <si>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</si>
  <si>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</si>
  <si>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</si>
  <si>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</si>
  <si>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</si>
  <si>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</si>
  <si>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</si>
  <si>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</si>
  <si>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</si>
  <si>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</si>
  <si>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</si>
  <si>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</si>
  <si>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</si>
  <si>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</si>
  <si>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</si>
  <si>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</si>
  <si>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</si>
  <si>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</si>
  <si>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</si>
  <si>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</si>
  <si>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</si>
  <si>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</si>
  <si>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</si>
  <si>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</si>
  <si>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</si>
  <si>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</si>
  <si>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</si>
  <si>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</si>
  <si>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</si>
  <si>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CD04</t>
  </si>
  <si>
    <t>Discovery</t>
  </si>
  <si>
    <t>Sultira</t>
  </si>
  <si>
    <t>Modpro</t>
  </si>
  <si>
    <t>Nebu Labs</t>
  </si>
  <si>
    <t>The Next Step Initiative</t>
  </si>
  <si>
    <t>Romirra</t>
  </si>
  <si>
    <t>CD03</t>
  </si>
  <si>
    <t>Action: Gain 1MC. *If you chose the action phase this turn, gain an additional 1MC.</t>
  </si>
  <si>
    <t>Hyperion Systems</t>
  </si>
  <si>
    <t>Austellar</t>
  </si>
  <si>
    <t xml:space="preserve">
Upgrade your phase 2 card
Effect: When you play a $tag_science$, draw a card.</t>
  </si>
  <si>
    <t>Apollo Industries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</si>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</sst>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27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137</v>
      </c>
      <c r="I2" s="10">
        <f t="shared" ref="I2:I4" si="4">H2/sum($H$2:$H$4)</f>
        <v>0.548</v>
      </c>
      <c r="J2" s="11"/>
      <c r="K2" s="11">
        <f>COUNTIFS(card_list!$E:$E,"*",card_list!$L:$L,$E2,card_list!$A:$A,K$1)/$F2</f>
        <v>0.9716312057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</v>
      </c>
      <c r="P2" s="13">
        <f t="shared" ref="P2:P5" si="5">1-sum(K2:O2)</f>
        <v>0</v>
      </c>
    </row>
    <row r="3">
      <c r="A3" s="8" t="s">
        <v>61</v>
      </c>
      <c r="B3" s="15">
        <f t="shared" ref="B3:C3" si="1">B2-sum(B4:B10)</f>
        <v>250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68</v>
      </c>
      <c r="I3" s="10">
        <f t="shared" si="4"/>
        <v>0.272</v>
      </c>
      <c r="J3" s="11"/>
      <c r="K3" s="11">
        <f>COUNTIFS(card_list!$E:$E,"*",card_list!$L:$L,$E3,card_list!$A:$A,K$1)/$F3</f>
        <v>0.7472527473</v>
      </c>
      <c r="L3" s="12">
        <f>COUNTIFS(card_list!$E:$E,"*",card_list!$L:$L,$E3,card_list!$A:$A,L$1)/$F3</f>
        <v>0.1208791209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0.02197802198</v>
      </c>
      <c r="O3" s="14">
        <f>COUNTIFS(card_list!$E:$E,"*",card_list!$L:$L,$E3,card_list!$A:$A,O$1)/$F3</f>
        <v>0</v>
      </c>
      <c r="P3" s="13">
        <f t="shared" si="5"/>
        <v>0.1098901099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5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45</v>
      </c>
      <c r="I4" s="10">
        <f t="shared" si="4"/>
        <v>0.18</v>
      </c>
      <c r="J4" s="11"/>
      <c r="K4" s="11">
        <f>COUNTIFS(card_list!$E:$E,"*",card_list!$L:$L,$E4,card_list!$A:$A,K$1)/$F4</f>
        <v>0.7142857143</v>
      </c>
      <c r="L4" s="12">
        <f>COUNTIFS(card_list!$E:$E,"*",card_list!$L:$L,$E4,card_list!$A:$A,L$1)/$F4</f>
        <v>0.1587301587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0.01587301587</v>
      </c>
      <c r="O4" s="14">
        <f>COUNTIFS(card_list!$E:$E,"*",card_list!$L:$L,$E4,card_list!$A:$A,O$1)/$F4</f>
        <v>0</v>
      </c>
      <c r="P4" s="13">
        <f t="shared" si="5"/>
        <v>0.1111111111</v>
      </c>
    </row>
    <row r="5">
      <c r="A5" s="8" t="s">
        <v>56</v>
      </c>
      <c r="B5" s="3">
        <f>COUNTIFS(card_list!$E:$E,"*",card_list!$L:$L,"&lt;&gt;corporation",card_list!$A:$A,$A5)</f>
        <v>5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27</v>
      </c>
      <c r="I5" s="11"/>
      <c r="J5" s="11"/>
      <c r="K5" s="11">
        <f>COUNTIFS(card_list!$E:$E,"*",card_list!$L:$L,$E5,card_list!$A:$A,K$1)/$F5</f>
        <v>0.5555555556</v>
      </c>
      <c r="L5" s="12">
        <f>COUNTIFS(card_list!$E:$E,"*",card_list!$L:$L,$E5,card_list!$A:$A,L$1)/$F5</f>
        <v>0.2222222222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0.03703703704</v>
      </c>
      <c r="O5" s="14">
        <f>COUNTIFS(card_list!$E:$E,"*",card_list!$L:$L,$E5,card_list!$A:$A,O$1)/$F5</f>
        <v>0.1851851852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23</v>
      </c>
      <c r="C7" s="3">
        <f>COUNTIFS(card_list!$E:$E,"*",card_list!$L:$L,"corporation",card_list!$A:$A,$A7)</f>
        <v>6</v>
      </c>
    </row>
    <row r="8">
      <c r="A8" s="8" t="s">
        <v>66</v>
      </c>
      <c r="B8" s="3">
        <f>COUNTIFS(card_list!$E:$E,"*",card_list!$L:$L,"&lt;&gt;corporation",card_list!$A:$A,$A8)</f>
        <v>16</v>
      </c>
      <c r="C8" s="3">
        <f>COUNTIFS(card_list!$E:$E,"*",card_list!$L:$L,"corporation",card_list!$A:$A,$A8)</f>
        <v>0</v>
      </c>
    </row>
    <row r="9">
      <c r="A9" s="8" t="s">
        <v>52</v>
      </c>
      <c r="B9" s="8" t="s">
        <v>67</v>
      </c>
      <c r="C9" s="3">
        <f>COUNTIFS(card_list!$E:$E,"*",card_list!$L:$L,"corporation",card_list!$A:$A,$A9)</f>
        <v>15</v>
      </c>
    </row>
    <row r="10">
      <c r="A10" s="8" t="s">
        <v>68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69</v>
      </c>
      <c r="B12" s="3">
        <f t="shared" ref="B12:C12" si="6">sum(B8:B10)</f>
        <v>16</v>
      </c>
      <c r="C12" s="3">
        <f t="shared" si="6"/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29.71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121</v>
      </c>
      <c r="B1" s="20" t="s">
        <v>122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123</v>
      </c>
      <c r="H1" s="19" t="s">
        <v>124</v>
      </c>
      <c r="I1" s="19" t="s">
        <v>125</v>
      </c>
      <c r="J1" s="21" t="s">
        <v>13</v>
      </c>
      <c r="K1" s="19" t="s">
        <v>126</v>
      </c>
      <c r="L1" s="21" t="s">
        <v>14</v>
      </c>
      <c r="M1" s="20" t="s">
        <v>127</v>
      </c>
      <c r="N1" s="20" t="s">
        <v>128</v>
      </c>
      <c r="O1" s="20" t="s">
        <v>129</v>
      </c>
      <c r="P1" s="21" t="s">
        <v>19</v>
      </c>
      <c r="Q1" s="19" t="s">
        <v>130</v>
      </c>
      <c r="R1" s="22" t="s">
        <v>131</v>
      </c>
      <c r="S1" s="23" t="s">
        <v>132</v>
      </c>
      <c r="T1" s="23" t="s">
        <v>133</v>
      </c>
      <c r="U1" s="19" t="s">
        <v>134</v>
      </c>
      <c r="V1" s="19" t="s">
        <v>135</v>
      </c>
      <c r="W1" s="19" t="s">
        <v>136</v>
      </c>
      <c r="X1" s="19" t="s">
        <v>137</v>
      </c>
      <c r="Y1" s="21" t="s">
        <v>25</v>
      </c>
      <c r="Z1" s="21" t="s">
        <v>26</v>
      </c>
      <c r="AA1" s="19" t="s">
        <v>138</v>
      </c>
      <c r="AB1" s="21" t="s">
        <v>27</v>
      </c>
      <c r="AC1" s="21" t="s">
        <v>28</v>
      </c>
      <c r="AD1" s="19" t="s">
        <v>139</v>
      </c>
      <c r="AE1" s="21" t="s">
        <v>29</v>
      </c>
      <c r="AF1" s="20" t="s">
        <v>140</v>
      </c>
      <c r="AG1" s="20" t="s">
        <v>140</v>
      </c>
      <c r="AH1" s="20" t="s">
        <v>140</v>
      </c>
      <c r="AI1" s="21" t="s">
        <v>141</v>
      </c>
      <c r="AJ1" s="24" t="s">
        <v>30</v>
      </c>
      <c r="AK1" s="25" t="s">
        <v>39</v>
      </c>
      <c r="AL1" s="26" t="s">
        <v>142</v>
      </c>
      <c r="AM1" s="27" t="s">
        <v>143</v>
      </c>
      <c r="AN1" s="26" t="s">
        <v>144</v>
      </c>
      <c r="AO1" s="27" t="s">
        <v>145</v>
      </c>
      <c r="AP1" s="26" t="s">
        <v>146</v>
      </c>
      <c r="AQ1" s="27" t="s">
        <v>147</v>
      </c>
      <c r="AR1" s="26" t="s">
        <v>148</v>
      </c>
      <c r="AS1" s="27" t="s">
        <v>149</v>
      </c>
      <c r="AT1" s="26" t="s">
        <v>150</v>
      </c>
      <c r="AU1" s="27" t="s">
        <v>151</v>
      </c>
      <c r="AV1" s="26" t="s">
        <v>152</v>
      </c>
      <c r="AW1" s="27" t="s">
        <v>153</v>
      </c>
      <c r="AX1" s="26" t="s">
        <v>154</v>
      </c>
      <c r="AY1" s="27" t="s">
        <v>155</v>
      </c>
      <c r="AZ1" s="26" t="s">
        <v>156</v>
      </c>
      <c r="BA1" s="27" t="s">
        <v>157</v>
      </c>
      <c r="BB1" s="26" t="s">
        <v>158</v>
      </c>
      <c r="BC1" s="27" t="s">
        <v>159</v>
      </c>
      <c r="BD1" s="26" t="s">
        <v>160</v>
      </c>
      <c r="BE1" s="27" t="s">
        <v>161</v>
      </c>
      <c r="BF1" s="26" t="s">
        <v>162</v>
      </c>
      <c r="BG1" s="27" t="s">
        <v>163</v>
      </c>
      <c r="BH1" s="26" t="s">
        <v>164</v>
      </c>
      <c r="BI1" s="27" t="s">
        <v>165</v>
      </c>
    </row>
    <row r="2" hidden="1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166</v>
      </c>
      <c r="G2" s="30" t="s">
        <v>167</v>
      </c>
      <c r="H2" s="30" t="s">
        <v>167</v>
      </c>
      <c r="I2" s="33"/>
      <c r="J2" s="29">
        <v>12.0</v>
      </c>
      <c r="K2" s="29"/>
      <c r="L2" s="32" t="s">
        <v>62</v>
      </c>
      <c r="M2" s="32" t="s">
        <v>87</v>
      </c>
      <c r="N2" s="32" t="s">
        <v>168</v>
      </c>
      <c r="O2" s="32" t="s">
        <v>168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169</v>
      </c>
      <c r="U2" s="36" t="s">
        <v>170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171</v>
      </c>
      <c r="AK2" s="40"/>
      <c r="AL2" s="41"/>
      <c r="AM2" s="42"/>
      <c r="AN2" s="43" t="s">
        <v>172</v>
      </c>
      <c r="AO2" s="42"/>
      <c r="AP2" s="43" t="s">
        <v>173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 hidden="1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166</v>
      </c>
      <c r="G3" s="30" t="s">
        <v>167</v>
      </c>
      <c r="H3" s="30" t="s">
        <v>167</v>
      </c>
      <c r="I3" s="33"/>
      <c r="J3" s="29">
        <v>9.0</v>
      </c>
      <c r="K3" s="29"/>
      <c r="L3" s="32" t="s">
        <v>62</v>
      </c>
      <c r="M3" s="32" t="s">
        <v>78</v>
      </c>
      <c r="N3" s="32" t="s">
        <v>168</v>
      </c>
      <c r="O3" s="32" t="s">
        <v>168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174</v>
      </c>
      <c r="U3" s="36" t="s">
        <v>170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175</v>
      </c>
      <c r="AK3" s="40"/>
      <c r="AL3" s="41"/>
      <c r="AM3" s="42"/>
      <c r="AN3" s="43" t="s">
        <v>176</v>
      </c>
      <c r="AO3" s="42"/>
      <c r="AP3" s="41" t="s">
        <v>174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 hidden="1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166</v>
      </c>
      <c r="G4" s="30" t="s">
        <v>177</v>
      </c>
      <c r="H4" s="30" t="s">
        <v>177</v>
      </c>
      <c r="I4" s="33"/>
      <c r="J4" s="29">
        <v>6.0</v>
      </c>
      <c r="K4" s="29"/>
      <c r="L4" s="32" t="s">
        <v>62</v>
      </c>
      <c r="M4" s="32" t="s">
        <v>87</v>
      </c>
      <c r="N4" s="32" t="s">
        <v>168</v>
      </c>
      <c r="O4" s="32" t="s">
        <v>168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178</v>
      </c>
      <c r="U4" s="36" t="s">
        <v>179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180</v>
      </c>
      <c r="AK4" s="40"/>
      <c r="AL4" s="41"/>
      <c r="AM4" s="42"/>
      <c r="AN4" s="43" t="s">
        <v>181</v>
      </c>
      <c r="AO4" s="42"/>
      <c r="AP4" s="43" t="s">
        <v>182</v>
      </c>
      <c r="AQ4" s="42"/>
      <c r="AR4" s="41"/>
      <c r="AS4" s="42"/>
      <c r="AT4" s="41" t="s">
        <v>183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 hidden="1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166</v>
      </c>
      <c r="G5" s="30" t="s">
        <v>177</v>
      </c>
      <c r="H5" s="30" t="s">
        <v>177</v>
      </c>
      <c r="I5" s="33"/>
      <c r="J5" s="29">
        <v>22.0</v>
      </c>
      <c r="K5" s="29"/>
      <c r="L5" s="32" t="s">
        <v>62</v>
      </c>
      <c r="M5" s="32" t="s">
        <v>87</v>
      </c>
      <c r="N5" s="32" t="s">
        <v>78</v>
      </c>
      <c r="O5" s="32" t="s">
        <v>168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184</v>
      </c>
      <c r="T5" s="35" t="s">
        <v>185</v>
      </c>
      <c r="U5" s="36" t="s">
        <v>179</v>
      </c>
      <c r="V5" s="32"/>
      <c r="W5" s="36"/>
      <c r="X5" s="36"/>
      <c r="Y5" s="36" t="s">
        <v>186</v>
      </c>
      <c r="Z5" s="36" t="s">
        <v>187</v>
      </c>
      <c r="AA5" s="36"/>
      <c r="AB5" s="36" t="s">
        <v>87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188</v>
      </c>
      <c r="AK5" s="47" t="s">
        <v>189</v>
      </c>
      <c r="AL5" s="41"/>
      <c r="AM5" s="42"/>
      <c r="AN5" s="43" t="s">
        <v>190</v>
      </c>
      <c r="AO5" s="48" t="s">
        <v>190</v>
      </c>
      <c r="AP5" s="43" t="s">
        <v>191</v>
      </c>
      <c r="AQ5" s="48" t="s">
        <v>192</v>
      </c>
      <c r="AR5" s="43"/>
      <c r="AS5" s="48"/>
      <c r="AT5" s="43" t="s">
        <v>193</v>
      </c>
      <c r="AU5" s="48"/>
      <c r="AV5" s="43"/>
      <c r="AW5" s="48"/>
      <c r="AX5" s="43"/>
      <c r="AY5" s="48"/>
      <c r="AZ5" s="43"/>
      <c r="BA5" s="48"/>
      <c r="BB5" s="43" t="s">
        <v>194</v>
      </c>
      <c r="BC5" s="48"/>
      <c r="BD5" s="43" t="s">
        <v>195</v>
      </c>
      <c r="BE5" s="48"/>
      <c r="BF5" s="43"/>
      <c r="BG5" s="48"/>
      <c r="BH5" s="43"/>
      <c r="BI5" s="48"/>
    </row>
    <row r="6" hidden="1">
      <c r="A6" s="28" t="s">
        <v>54</v>
      </c>
      <c r="B6" s="28" t="s">
        <v>196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166</v>
      </c>
      <c r="G6" s="30" t="s">
        <v>167</v>
      </c>
      <c r="H6" s="30" t="s">
        <v>167</v>
      </c>
      <c r="I6" s="33"/>
      <c r="J6" s="29">
        <v>10.0</v>
      </c>
      <c r="K6" s="29"/>
      <c r="L6" s="32" t="s">
        <v>62</v>
      </c>
      <c r="M6" s="32" t="s">
        <v>97</v>
      </c>
      <c r="N6" s="32" t="s">
        <v>168</v>
      </c>
      <c r="O6" s="32" t="s">
        <v>168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197</v>
      </c>
      <c r="U6" s="36" t="s">
        <v>170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97</v>
      </c>
      <c r="AG6" s="4"/>
      <c r="AH6" s="4"/>
      <c r="AI6" s="31" t="str">
        <f t="shared" si="4"/>
        <v>microbe</v>
      </c>
      <c r="AJ6" s="39" t="s">
        <v>198</v>
      </c>
      <c r="AK6" s="47" t="s">
        <v>199</v>
      </c>
      <c r="AL6" s="41"/>
      <c r="AM6" s="42"/>
      <c r="AN6" s="43" t="s">
        <v>200</v>
      </c>
      <c r="AO6" s="42"/>
      <c r="AP6" s="43" t="s">
        <v>201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 hidden="1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166</v>
      </c>
      <c r="G7" s="30" t="s">
        <v>167</v>
      </c>
      <c r="H7" s="30" t="s">
        <v>167</v>
      </c>
      <c r="I7" s="33"/>
      <c r="J7" s="29">
        <v>18.0</v>
      </c>
      <c r="K7" s="29"/>
      <c r="L7" s="32" t="s">
        <v>62</v>
      </c>
      <c r="M7" s="32" t="s">
        <v>87</v>
      </c>
      <c r="N7" s="32" t="s">
        <v>168</v>
      </c>
      <c r="O7" s="32" t="s">
        <v>168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184</v>
      </c>
      <c r="T7" s="35" t="s">
        <v>202</v>
      </c>
      <c r="U7" s="36" t="s">
        <v>170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203</v>
      </c>
      <c r="AK7" s="40"/>
      <c r="AL7" s="41"/>
      <c r="AM7" s="42"/>
      <c r="AN7" s="43" t="s">
        <v>204</v>
      </c>
      <c r="AO7" s="42"/>
      <c r="AP7" s="41" t="s">
        <v>202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205</v>
      </c>
      <c r="BC7" s="42"/>
      <c r="BD7" s="41" t="s">
        <v>195</v>
      </c>
      <c r="BE7" s="42"/>
      <c r="BF7" s="41"/>
      <c r="BG7" s="42"/>
      <c r="BH7" s="41"/>
      <c r="BI7" s="42"/>
    </row>
    <row r="8" ht="42.0" hidden="1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166</v>
      </c>
      <c r="G8" s="30" t="s">
        <v>177</v>
      </c>
      <c r="H8" s="30" t="s">
        <v>177</v>
      </c>
      <c r="I8" s="33"/>
      <c r="J8" s="29">
        <v>14.0</v>
      </c>
      <c r="K8" s="29"/>
      <c r="L8" s="32" t="s">
        <v>62</v>
      </c>
      <c r="M8" s="32" t="s">
        <v>78</v>
      </c>
      <c r="N8" s="32" t="s">
        <v>168</v>
      </c>
      <c r="O8" s="32" t="s">
        <v>168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206</v>
      </c>
      <c r="U8" s="36" t="s">
        <v>179</v>
      </c>
      <c r="V8" s="36" t="s">
        <v>207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208</v>
      </c>
      <c r="AK8" s="40"/>
      <c r="AL8" s="41"/>
      <c r="AM8" s="42"/>
      <c r="AN8" s="43" t="s">
        <v>209</v>
      </c>
      <c r="AO8" s="42"/>
      <c r="AP8" s="41" t="s">
        <v>206</v>
      </c>
      <c r="AQ8" s="42"/>
      <c r="AR8" s="41"/>
      <c r="AS8" s="42"/>
      <c r="AT8" s="41" t="s">
        <v>210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hidden="1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166</v>
      </c>
      <c r="G9" s="30" t="s">
        <v>211</v>
      </c>
      <c r="H9" s="30" t="s">
        <v>211</v>
      </c>
      <c r="I9" s="33"/>
      <c r="J9" s="29">
        <v>19.0</v>
      </c>
      <c r="K9" s="29"/>
      <c r="L9" s="32" t="s">
        <v>62</v>
      </c>
      <c r="M9" s="32" t="s">
        <v>100</v>
      </c>
      <c r="N9" s="32" t="s">
        <v>168</v>
      </c>
      <c r="O9" s="32" t="s">
        <v>168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212</v>
      </c>
      <c r="T9" s="35" t="s">
        <v>213</v>
      </c>
      <c r="U9" s="36" t="s">
        <v>170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214</v>
      </c>
      <c r="AK9" s="40"/>
      <c r="AL9" s="41"/>
      <c r="AM9" s="42"/>
      <c r="AN9" s="43" t="s">
        <v>215</v>
      </c>
      <c r="AO9" s="42"/>
      <c r="AP9" s="41" t="s">
        <v>213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216</v>
      </c>
      <c r="BC9" s="42"/>
      <c r="BD9" s="41" t="s">
        <v>217</v>
      </c>
      <c r="BE9" s="42"/>
      <c r="BF9" s="41"/>
      <c r="BG9" s="42"/>
      <c r="BH9" s="41"/>
      <c r="BI9" s="42"/>
    </row>
    <row r="10" ht="42.0" hidden="1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166</v>
      </c>
      <c r="G10" s="30" t="s">
        <v>177</v>
      </c>
      <c r="H10" s="30" t="s">
        <v>177</v>
      </c>
      <c r="I10" s="33"/>
      <c r="J10" s="29">
        <v>5.0</v>
      </c>
      <c r="K10" s="29"/>
      <c r="L10" s="32" t="s">
        <v>62</v>
      </c>
      <c r="M10" s="32"/>
      <c r="N10" s="32" t="s">
        <v>168</v>
      </c>
      <c r="O10" s="32" t="s">
        <v>168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218</v>
      </c>
      <c r="U10" s="36" t="s">
        <v>179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219</v>
      </c>
      <c r="AK10" s="47" t="s">
        <v>220</v>
      </c>
      <c r="AL10" s="41"/>
      <c r="AM10" s="42"/>
      <c r="AN10" s="43" t="s">
        <v>221</v>
      </c>
      <c r="AO10" s="48" t="s">
        <v>221</v>
      </c>
      <c r="AP10" s="43" t="s">
        <v>222</v>
      </c>
      <c r="AQ10" s="48" t="s">
        <v>223</v>
      </c>
      <c r="AR10" s="43"/>
      <c r="AS10" s="48"/>
      <c r="AT10" s="43" t="s">
        <v>224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hidden="1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166</v>
      </c>
      <c r="G11" s="30" t="s">
        <v>177</v>
      </c>
      <c r="H11" s="30" t="s">
        <v>177</v>
      </c>
      <c r="I11" s="33"/>
      <c r="J11" s="29">
        <v>13.0</v>
      </c>
      <c r="K11" s="29"/>
      <c r="L11" s="32" t="s">
        <v>62</v>
      </c>
      <c r="M11" s="32" t="s">
        <v>83</v>
      </c>
      <c r="N11" s="32" t="s">
        <v>168</v>
      </c>
      <c r="O11" s="32" t="s">
        <v>168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225</v>
      </c>
      <c r="U11" s="36" t="s">
        <v>170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226</v>
      </c>
      <c r="AK11" s="40"/>
      <c r="AL11" s="41"/>
      <c r="AM11" s="42"/>
      <c r="AN11" s="43" t="s">
        <v>227</v>
      </c>
      <c r="AO11" s="42"/>
      <c r="AP11" s="41" t="s">
        <v>225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hidden="1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166</v>
      </c>
      <c r="G12" s="30" t="s">
        <v>177</v>
      </c>
      <c r="H12" s="30" t="s">
        <v>177</v>
      </c>
      <c r="I12" s="33"/>
      <c r="J12" s="29">
        <v>0.0</v>
      </c>
      <c r="K12" s="29"/>
      <c r="L12" s="32" t="s">
        <v>62</v>
      </c>
      <c r="M12" s="32" t="s">
        <v>87</v>
      </c>
      <c r="N12" s="32" t="s">
        <v>168</v>
      </c>
      <c r="O12" s="32" t="s">
        <v>168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228</v>
      </c>
      <c r="U12" s="36" t="s">
        <v>179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229</v>
      </c>
      <c r="AK12" s="40"/>
      <c r="AL12" s="41"/>
      <c r="AM12" s="42"/>
      <c r="AN12" s="43" t="s">
        <v>230</v>
      </c>
      <c r="AO12" s="42"/>
      <c r="AP12" s="43" t="s">
        <v>231</v>
      </c>
      <c r="AQ12" s="42"/>
      <c r="AR12" s="41"/>
      <c r="AS12" s="42"/>
      <c r="AT12" s="41" t="s">
        <v>232</v>
      </c>
      <c r="AU12" s="42"/>
      <c r="AV12" s="41"/>
      <c r="AW12" s="42"/>
      <c r="AX12" s="41"/>
      <c r="AY12" s="42"/>
      <c r="AZ12" s="41" t="s">
        <v>233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hidden="1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166</v>
      </c>
      <c r="G13" s="30" t="s">
        <v>177</v>
      </c>
      <c r="H13" s="30" t="s">
        <v>177</v>
      </c>
      <c r="I13" s="33"/>
      <c r="J13" s="29">
        <v>15.0</v>
      </c>
      <c r="K13" s="29"/>
      <c r="L13" s="32" t="s">
        <v>62</v>
      </c>
      <c r="M13" s="32" t="s">
        <v>76</v>
      </c>
      <c r="N13" s="32" t="s">
        <v>168</v>
      </c>
      <c r="O13" s="32" t="s">
        <v>168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234</v>
      </c>
      <c r="R13" s="34">
        <f t="shared" si="3"/>
        <v>1</v>
      </c>
      <c r="S13" s="35" t="s">
        <v>235</v>
      </c>
      <c r="T13" s="35" t="s">
        <v>236</v>
      </c>
      <c r="U13" s="36" t="s">
        <v>179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76</v>
      </c>
      <c r="AG13" s="4"/>
      <c r="AH13" s="4"/>
      <c r="AI13" s="31" t="str">
        <f t="shared" si="4"/>
        <v>animal</v>
      </c>
      <c r="AJ13" s="39" t="s">
        <v>237</v>
      </c>
      <c r="AK13" s="40"/>
      <c r="AL13" s="43" t="s">
        <v>238</v>
      </c>
      <c r="AM13" s="42"/>
      <c r="AN13" s="43" t="s">
        <v>239</v>
      </c>
      <c r="AO13" s="42"/>
      <c r="AP13" s="43" t="s">
        <v>240</v>
      </c>
      <c r="AQ13" s="42"/>
      <c r="AR13" s="41"/>
      <c r="AS13" s="42"/>
      <c r="AT13" s="41" t="s">
        <v>77</v>
      </c>
      <c r="AU13" s="42"/>
      <c r="AV13" s="41"/>
      <c r="AW13" s="42"/>
      <c r="AX13" s="41"/>
      <c r="AY13" s="42"/>
      <c r="AZ13" s="41"/>
      <c r="BA13" s="42"/>
      <c r="BB13" s="41" t="s">
        <v>241</v>
      </c>
      <c r="BC13" s="42"/>
      <c r="BD13" s="41" t="s">
        <v>242</v>
      </c>
      <c r="BE13" s="42"/>
      <c r="BF13" s="41"/>
      <c r="BG13" s="42"/>
      <c r="BH13" s="41"/>
      <c r="BI13" s="42"/>
    </row>
    <row r="14" ht="42.0" hidden="1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166</v>
      </c>
      <c r="G14" s="30" t="s">
        <v>177</v>
      </c>
      <c r="H14" s="30" t="s">
        <v>177</v>
      </c>
      <c r="I14" s="33"/>
      <c r="J14" s="29">
        <v>8.0</v>
      </c>
      <c r="K14" s="29"/>
      <c r="L14" s="32" t="s">
        <v>62</v>
      </c>
      <c r="M14" s="32" t="s">
        <v>83</v>
      </c>
      <c r="N14" s="32" t="s">
        <v>168</v>
      </c>
      <c r="O14" s="32" t="s">
        <v>168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243</v>
      </c>
      <c r="U14" s="36" t="s">
        <v>179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244</v>
      </c>
      <c r="AK14" s="40"/>
      <c r="AL14" s="41"/>
      <c r="AM14" s="42"/>
      <c r="AN14" s="43" t="s">
        <v>245</v>
      </c>
      <c r="AO14" s="42"/>
      <c r="AP14" s="41" t="s">
        <v>243</v>
      </c>
      <c r="AQ14" s="42"/>
      <c r="AR14" s="41"/>
      <c r="AS14" s="42"/>
      <c r="AT14" s="41" t="s">
        <v>246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hidden="1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166</v>
      </c>
      <c r="G15" s="30" t="s">
        <v>177</v>
      </c>
      <c r="H15" s="30" t="s">
        <v>177</v>
      </c>
      <c r="I15" s="33"/>
      <c r="J15" s="29">
        <v>18.0</v>
      </c>
      <c r="K15" s="29"/>
      <c r="L15" s="32" t="s">
        <v>62</v>
      </c>
      <c r="M15" s="32"/>
      <c r="N15" s="32" t="s">
        <v>168</v>
      </c>
      <c r="O15" s="32" t="s">
        <v>168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247</v>
      </c>
      <c r="T15" s="35" t="s">
        <v>248</v>
      </c>
      <c r="U15" s="36" t="s">
        <v>179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249</v>
      </c>
      <c r="AK15" s="40"/>
      <c r="AL15" s="41"/>
      <c r="AM15" s="42"/>
      <c r="AN15" s="43" t="s">
        <v>250</v>
      </c>
      <c r="AO15" s="42"/>
      <c r="AP15" s="41" t="s">
        <v>248</v>
      </c>
      <c r="AQ15" s="42"/>
      <c r="AR15" s="41"/>
      <c r="AS15" s="42"/>
      <c r="AT15" s="41" t="s">
        <v>251</v>
      </c>
      <c r="AU15" s="42"/>
      <c r="AV15" s="41"/>
      <c r="AW15" s="42"/>
      <c r="AX15" s="41"/>
      <c r="AY15" s="42"/>
      <c r="AZ15" s="41"/>
      <c r="BA15" s="42"/>
      <c r="BB15" s="41" t="s">
        <v>252</v>
      </c>
      <c r="BC15" s="42"/>
      <c r="BD15" s="41" t="s">
        <v>217</v>
      </c>
      <c r="BE15" s="42"/>
      <c r="BF15" s="41"/>
      <c r="BG15" s="42"/>
      <c r="BH15" s="41"/>
      <c r="BI15" s="42"/>
    </row>
    <row r="16" ht="42.0" hidden="1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166</v>
      </c>
      <c r="G16" s="30" t="s">
        <v>177</v>
      </c>
      <c r="H16" s="30" t="s">
        <v>177</v>
      </c>
      <c r="I16" s="33"/>
      <c r="J16" s="29">
        <v>14.0</v>
      </c>
      <c r="K16" s="29"/>
      <c r="L16" s="32" t="s">
        <v>62</v>
      </c>
      <c r="M16" s="32" t="s">
        <v>78</v>
      </c>
      <c r="N16" s="32" t="s">
        <v>168</v>
      </c>
      <c r="O16" s="32" t="s">
        <v>168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253</v>
      </c>
      <c r="U16" s="36" t="s">
        <v>179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254</v>
      </c>
      <c r="AK16" s="40"/>
      <c r="AL16" s="41"/>
      <c r="AM16" s="42"/>
      <c r="AN16" s="43" t="s">
        <v>255</v>
      </c>
      <c r="AO16" s="42"/>
      <c r="AP16" s="41" t="s">
        <v>253</v>
      </c>
      <c r="AQ16" s="42"/>
      <c r="AR16" s="41"/>
      <c r="AS16" s="42"/>
      <c r="AT16" s="41" t="s">
        <v>256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hidden="1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166</v>
      </c>
      <c r="G17" s="30" t="s">
        <v>177</v>
      </c>
      <c r="H17" s="30" t="s">
        <v>177</v>
      </c>
      <c r="I17" s="33"/>
      <c r="J17" s="29">
        <v>20.0</v>
      </c>
      <c r="K17" s="29"/>
      <c r="L17" s="32" t="s">
        <v>62</v>
      </c>
      <c r="M17" s="32" t="s">
        <v>100</v>
      </c>
      <c r="N17" s="32" t="s">
        <v>168</v>
      </c>
      <c r="O17" s="32" t="s">
        <v>168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257</v>
      </c>
      <c r="U17" s="36" t="s">
        <v>179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258</v>
      </c>
      <c r="AK17" s="40"/>
      <c r="AL17" s="41"/>
      <c r="AM17" s="42"/>
      <c r="AN17" s="43" t="s">
        <v>259</v>
      </c>
      <c r="AO17" s="42"/>
      <c r="AP17" s="41" t="s">
        <v>257</v>
      </c>
      <c r="AQ17" s="42"/>
      <c r="AR17" s="41"/>
      <c r="AS17" s="42"/>
      <c r="AT17" s="41" t="s">
        <v>260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hidden="1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166</v>
      </c>
      <c r="G18" s="30" t="s">
        <v>261</v>
      </c>
      <c r="H18" s="30" t="s">
        <v>261</v>
      </c>
      <c r="I18" s="33"/>
      <c r="J18" s="29">
        <v>13.0</v>
      </c>
      <c r="K18" s="29"/>
      <c r="L18" s="32" t="s">
        <v>62</v>
      </c>
      <c r="M18" s="32" t="s">
        <v>78</v>
      </c>
      <c r="N18" s="32" t="s">
        <v>168</v>
      </c>
      <c r="O18" s="32" t="s">
        <v>168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262</v>
      </c>
      <c r="U18" s="36" t="s">
        <v>170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263</v>
      </c>
      <c r="AK18" s="40"/>
      <c r="AL18" s="41"/>
      <c r="AM18" s="42"/>
      <c r="AN18" s="43" t="s">
        <v>264</v>
      </c>
      <c r="AO18" s="42"/>
      <c r="AP18" s="41" t="s">
        <v>262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hidden="1" customHeight="1">
      <c r="A19" s="28" t="s">
        <v>52</v>
      </c>
      <c r="B19" s="28" t="s">
        <v>265</v>
      </c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166</v>
      </c>
      <c r="G19" s="30" t="s">
        <v>177</v>
      </c>
      <c r="H19" s="30" t="s">
        <v>177</v>
      </c>
      <c r="I19" s="33"/>
      <c r="J19" s="29">
        <v>25.0</v>
      </c>
      <c r="K19" s="29"/>
      <c r="L19" s="32" t="s">
        <v>62</v>
      </c>
      <c r="M19" s="32" t="s">
        <v>78</v>
      </c>
      <c r="N19" s="32" t="s">
        <v>97</v>
      </c>
      <c r="O19" s="32" t="s">
        <v>76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234</v>
      </c>
      <c r="R19" s="34">
        <f t="shared" si="3"/>
        <v>1</v>
      </c>
      <c r="S19" s="35"/>
      <c r="T19" s="35" t="s">
        <v>266</v>
      </c>
      <c r="U19" s="36" t="s">
        <v>179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267</v>
      </c>
      <c r="AK19" s="47" t="s">
        <v>268</v>
      </c>
      <c r="AL19" s="43" t="s">
        <v>269</v>
      </c>
      <c r="AM19" s="48" t="s">
        <v>270</v>
      </c>
      <c r="AN19" s="43" t="s">
        <v>271</v>
      </c>
      <c r="AO19" s="48" t="s">
        <v>272</v>
      </c>
      <c r="AP19" s="43" t="s">
        <v>273</v>
      </c>
      <c r="AQ19" s="48" t="s">
        <v>274</v>
      </c>
      <c r="AR19" s="43"/>
      <c r="AS19" s="48"/>
      <c r="AT19" s="43" t="s">
        <v>275</v>
      </c>
      <c r="AU19" s="48"/>
      <c r="AV19" s="43" t="s">
        <v>276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hidden="1" customHeight="1">
      <c r="A20" s="28" t="s">
        <v>54</v>
      </c>
      <c r="B20" s="28" t="s">
        <v>277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166</v>
      </c>
      <c r="G20" s="30" t="s">
        <v>167</v>
      </c>
      <c r="H20" s="30" t="s">
        <v>167</v>
      </c>
      <c r="I20" s="33"/>
      <c r="J20" s="29">
        <v>7.0</v>
      </c>
      <c r="K20" s="29"/>
      <c r="L20" s="32" t="s">
        <v>62</v>
      </c>
      <c r="M20" s="32" t="s">
        <v>97</v>
      </c>
      <c r="N20" s="32" t="s">
        <v>168</v>
      </c>
      <c r="O20" s="32" t="s">
        <v>168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278</v>
      </c>
      <c r="T20" s="35" t="s">
        <v>279</v>
      </c>
      <c r="U20" s="36" t="s">
        <v>170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97</v>
      </c>
      <c r="AG20" s="4"/>
      <c r="AH20" s="4"/>
      <c r="AI20" s="31" t="str">
        <f t="shared" si="4"/>
        <v>microbe</v>
      </c>
      <c r="AJ20" s="39" t="s">
        <v>280</v>
      </c>
      <c r="AK20" s="40"/>
      <c r="AL20" s="41"/>
      <c r="AM20" s="42"/>
      <c r="AN20" s="43" t="s">
        <v>281</v>
      </c>
      <c r="AO20" s="42"/>
      <c r="AP20" s="43" t="s">
        <v>282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283</v>
      </c>
      <c r="BC20" s="42"/>
      <c r="BD20" s="41" t="s">
        <v>242</v>
      </c>
      <c r="BE20" s="42"/>
      <c r="BF20" s="41"/>
      <c r="BG20" s="42"/>
      <c r="BH20" s="41"/>
      <c r="BI20" s="42"/>
    </row>
    <row r="21" ht="42.0" hidden="1" customHeight="1">
      <c r="A21" s="28" t="s">
        <v>54</v>
      </c>
      <c r="B21" s="28" t="s">
        <v>284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166</v>
      </c>
      <c r="G21" s="30" t="s">
        <v>177</v>
      </c>
      <c r="H21" s="30" t="s">
        <v>177</v>
      </c>
      <c r="I21" s="33"/>
      <c r="J21" s="29">
        <v>10.0</v>
      </c>
      <c r="K21" s="29"/>
      <c r="L21" s="32" t="s">
        <v>62</v>
      </c>
      <c r="M21" s="32" t="s">
        <v>97</v>
      </c>
      <c r="N21" s="32" t="s">
        <v>168</v>
      </c>
      <c r="O21" s="32" t="s">
        <v>168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285</v>
      </c>
      <c r="U21" s="36" t="s">
        <v>179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97</v>
      </c>
      <c r="AG21" s="32"/>
      <c r="AH21" s="32"/>
      <c r="AI21" s="31" t="str">
        <f t="shared" si="4"/>
        <v>microbe</v>
      </c>
      <c r="AJ21" s="39" t="s">
        <v>286</v>
      </c>
      <c r="AK21" s="47" t="s">
        <v>287</v>
      </c>
      <c r="AL21" s="41"/>
      <c r="AM21" s="42"/>
      <c r="AN21" s="43" t="s">
        <v>288</v>
      </c>
      <c r="AO21" s="48" t="s">
        <v>288</v>
      </c>
      <c r="AP21" s="43" t="s">
        <v>289</v>
      </c>
      <c r="AQ21" s="48" t="s">
        <v>290</v>
      </c>
      <c r="AR21" s="43"/>
      <c r="AS21" s="48"/>
      <c r="AT21" s="43" t="s">
        <v>291</v>
      </c>
      <c r="AU21" s="48"/>
      <c r="AV21" s="43"/>
      <c r="AW21" s="48"/>
      <c r="AX21" s="43"/>
      <c r="AY21" s="48"/>
      <c r="AZ21" s="43" t="s">
        <v>292</v>
      </c>
      <c r="BA21" s="48" t="s">
        <v>293</v>
      </c>
      <c r="BB21" s="43"/>
      <c r="BC21" s="48"/>
      <c r="BD21" s="43"/>
      <c r="BE21" s="48"/>
      <c r="BF21" s="43"/>
      <c r="BG21" s="48"/>
      <c r="BH21" s="43"/>
      <c r="BI21" s="48"/>
    </row>
    <row r="22" ht="42.0" hidden="1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166</v>
      </c>
      <c r="G22" s="30" t="s">
        <v>177</v>
      </c>
      <c r="H22" s="30" t="s">
        <v>177</v>
      </c>
      <c r="I22" s="33"/>
      <c r="J22" s="29">
        <v>12.0</v>
      </c>
      <c r="K22" s="29"/>
      <c r="L22" s="32" t="s">
        <v>62</v>
      </c>
      <c r="M22" s="32"/>
      <c r="N22" s="32" t="s">
        <v>168</v>
      </c>
      <c r="O22" s="32" t="s">
        <v>168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294</v>
      </c>
      <c r="U22" s="36" t="s">
        <v>179</v>
      </c>
      <c r="V22" s="36" t="s">
        <v>207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295</v>
      </c>
      <c r="AK22" s="40"/>
      <c r="AL22" s="41"/>
      <c r="AM22" s="42"/>
      <c r="AN22" s="43" t="s">
        <v>296</v>
      </c>
      <c r="AO22" s="42"/>
      <c r="AP22" s="41" t="s">
        <v>294</v>
      </c>
      <c r="AQ22" s="42"/>
      <c r="AR22" s="41"/>
      <c r="AS22" s="42"/>
      <c r="AT22" s="41" t="s">
        <v>297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hidden="1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166</v>
      </c>
      <c r="G23" s="30" t="s">
        <v>177</v>
      </c>
      <c r="H23" s="30" t="s">
        <v>177</v>
      </c>
      <c r="I23" s="33"/>
      <c r="J23" s="29">
        <v>7.0</v>
      </c>
      <c r="K23" s="29"/>
      <c r="L23" s="32" t="s">
        <v>62</v>
      </c>
      <c r="M23" s="32" t="s">
        <v>87</v>
      </c>
      <c r="N23" s="32" t="s">
        <v>78</v>
      </c>
      <c r="O23" s="32" t="s">
        <v>168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298</v>
      </c>
      <c r="U23" s="36" t="s">
        <v>179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299</v>
      </c>
      <c r="AK23" s="40"/>
      <c r="AL23" s="41"/>
      <c r="AM23" s="42"/>
      <c r="AN23" s="43" t="s">
        <v>300</v>
      </c>
      <c r="AO23" s="42"/>
      <c r="AP23" s="41" t="s">
        <v>298</v>
      </c>
      <c r="AQ23" s="42"/>
      <c r="AR23" s="41"/>
      <c r="AS23" s="42"/>
      <c r="AT23" s="41" t="s">
        <v>301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hidden="1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166</v>
      </c>
      <c r="G24" s="30" t="s">
        <v>167</v>
      </c>
      <c r="H24" s="30" t="s">
        <v>167</v>
      </c>
      <c r="I24" s="33"/>
      <c r="J24" s="29">
        <v>24.0</v>
      </c>
      <c r="K24" s="29"/>
      <c r="L24" s="32" t="s">
        <v>62</v>
      </c>
      <c r="M24" s="32" t="s">
        <v>78</v>
      </c>
      <c r="N24" s="32" t="s">
        <v>98</v>
      </c>
      <c r="O24" s="32" t="s">
        <v>168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302</v>
      </c>
      <c r="U24" s="36" t="s">
        <v>170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303</v>
      </c>
      <c r="AK24" s="40"/>
      <c r="AL24" s="41"/>
      <c r="AM24" s="42"/>
      <c r="AN24" s="43" t="s">
        <v>304</v>
      </c>
      <c r="AO24" s="42"/>
      <c r="AP24" s="41" t="s">
        <v>302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hidden="1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166</v>
      </c>
      <c r="G25" s="30" t="s">
        <v>167</v>
      </c>
      <c r="H25" s="30" t="s">
        <v>167</v>
      </c>
      <c r="I25" s="33"/>
      <c r="J25" s="29">
        <v>11.0</v>
      </c>
      <c r="K25" s="29"/>
      <c r="L25" s="32" t="s">
        <v>62</v>
      </c>
      <c r="M25" s="32" t="s">
        <v>100</v>
      </c>
      <c r="N25" s="32" t="s">
        <v>76</v>
      </c>
      <c r="O25" s="32" t="s">
        <v>168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234</v>
      </c>
      <c r="R25" s="34">
        <f t="shared" si="3"/>
        <v>1</v>
      </c>
      <c r="S25" s="35"/>
      <c r="T25" s="35" t="s">
        <v>305</v>
      </c>
      <c r="U25" s="36" t="s">
        <v>170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76</v>
      </c>
      <c r="AG25" s="4"/>
      <c r="AH25" s="4"/>
      <c r="AI25" s="31" t="str">
        <f t="shared" si="4"/>
        <v>animal</v>
      </c>
      <c r="AJ25" s="39" t="s">
        <v>306</v>
      </c>
      <c r="AK25" s="40"/>
      <c r="AL25" s="43" t="s">
        <v>307</v>
      </c>
      <c r="AM25" s="42"/>
      <c r="AN25" s="43" t="s">
        <v>308</v>
      </c>
      <c r="AO25" s="42"/>
      <c r="AP25" s="43" t="s">
        <v>309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hidden="1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166</v>
      </c>
      <c r="G26" s="30" t="s">
        <v>167</v>
      </c>
      <c r="H26" s="30" t="s">
        <v>167</v>
      </c>
      <c r="I26" s="33"/>
      <c r="J26" s="29">
        <v>5.0</v>
      </c>
      <c r="K26" s="29"/>
      <c r="L26" s="32" t="s">
        <v>62</v>
      </c>
      <c r="M26" s="32" t="s">
        <v>83</v>
      </c>
      <c r="N26" s="32" t="s">
        <v>168</v>
      </c>
      <c r="O26" s="32" t="s">
        <v>168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310</v>
      </c>
      <c r="U26" s="36" t="s">
        <v>170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311</v>
      </c>
      <c r="AK26" s="47" t="s">
        <v>312</v>
      </c>
      <c r="AL26" s="41"/>
      <c r="AM26" s="42"/>
      <c r="AN26" s="43" t="s">
        <v>313</v>
      </c>
      <c r="AO26" s="48" t="s">
        <v>313</v>
      </c>
      <c r="AP26" s="43" t="s">
        <v>314</v>
      </c>
      <c r="AQ26" s="48" t="s">
        <v>315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hidden="1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166</v>
      </c>
      <c r="G27" s="30" t="s">
        <v>316</v>
      </c>
      <c r="H27" s="30" t="s">
        <v>316</v>
      </c>
      <c r="I27" s="33"/>
      <c r="J27" s="29">
        <v>10.0</v>
      </c>
      <c r="K27" s="29"/>
      <c r="L27" s="32" t="s">
        <v>62</v>
      </c>
      <c r="M27" s="32" t="s">
        <v>87</v>
      </c>
      <c r="N27" s="32" t="s">
        <v>78</v>
      </c>
      <c r="O27" s="32" t="s">
        <v>168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317</v>
      </c>
      <c r="U27" s="36" t="s">
        <v>170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318</v>
      </c>
      <c r="AK27" s="40"/>
      <c r="AL27" s="41"/>
      <c r="AM27" s="42"/>
      <c r="AN27" s="43" t="s">
        <v>319</v>
      </c>
      <c r="AO27" s="42"/>
      <c r="AP27" s="41" t="s">
        <v>317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hidden="1" customHeight="1">
      <c r="A28" s="28" t="s">
        <v>52</v>
      </c>
      <c r="B28" s="28" t="s">
        <v>265</v>
      </c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166</v>
      </c>
      <c r="G28" s="30" t="s">
        <v>177</v>
      </c>
      <c r="H28" s="30" t="s">
        <v>177</v>
      </c>
      <c r="I28" s="33"/>
      <c r="J28" s="29">
        <v>10.0</v>
      </c>
      <c r="K28" s="29"/>
      <c r="L28" s="32" t="s">
        <v>62</v>
      </c>
      <c r="M28" s="32" t="s">
        <v>97</v>
      </c>
      <c r="N28" s="32" t="s">
        <v>168</v>
      </c>
      <c r="O28" s="32" t="s">
        <v>168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320</v>
      </c>
      <c r="T28" s="35" t="s">
        <v>321</v>
      </c>
      <c r="U28" s="36" t="s">
        <v>179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322</v>
      </c>
      <c r="AK28" s="40"/>
      <c r="AL28" s="41"/>
      <c r="AM28" s="42"/>
      <c r="AN28" s="43" t="s">
        <v>323</v>
      </c>
      <c r="AO28" s="42"/>
      <c r="AP28" s="41" t="s">
        <v>321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324</v>
      </c>
      <c r="BC28" s="42"/>
      <c r="BD28" s="41" t="s">
        <v>217</v>
      </c>
      <c r="BE28" s="42"/>
      <c r="BF28" s="41"/>
      <c r="BG28" s="42"/>
      <c r="BH28" s="41"/>
      <c r="BI28" s="42"/>
    </row>
    <row r="29" ht="42.0" hidden="1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166</v>
      </c>
      <c r="G29" s="30" t="s">
        <v>177</v>
      </c>
      <c r="H29" s="30" t="s">
        <v>177</v>
      </c>
      <c r="I29" s="33"/>
      <c r="J29" s="29">
        <v>12.0</v>
      </c>
      <c r="K29" s="29"/>
      <c r="L29" s="32" t="s">
        <v>62</v>
      </c>
      <c r="M29" s="32" t="s">
        <v>100</v>
      </c>
      <c r="N29" s="32" t="s">
        <v>168</v>
      </c>
      <c r="O29" s="32" t="s">
        <v>168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325</v>
      </c>
      <c r="U29" s="36" t="s">
        <v>179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326</v>
      </c>
      <c r="AK29" s="40"/>
      <c r="AL29" s="41"/>
      <c r="AM29" s="42"/>
      <c r="AN29" s="43" t="s">
        <v>327</v>
      </c>
      <c r="AO29" s="42"/>
      <c r="AP29" s="41" t="s">
        <v>325</v>
      </c>
      <c r="AQ29" s="42"/>
      <c r="AR29" s="41"/>
      <c r="AS29" s="42"/>
      <c r="AT29" s="41" t="s">
        <v>328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hidden="1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166</v>
      </c>
      <c r="G30" s="30" t="s">
        <v>177</v>
      </c>
      <c r="H30" s="30" t="s">
        <v>177</v>
      </c>
      <c r="I30" s="33"/>
      <c r="J30" s="29">
        <v>15.0</v>
      </c>
      <c r="K30" s="29"/>
      <c r="L30" s="32" t="s">
        <v>62</v>
      </c>
      <c r="M30" s="32" t="s">
        <v>100</v>
      </c>
      <c r="N30" s="32" t="s">
        <v>168</v>
      </c>
      <c r="O30" s="32" t="s">
        <v>168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329</v>
      </c>
      <c r="U30" s="36" t="s">
        <v>179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330</v>
      </c>
      <c r="AK30" s="47" t="s">
        <v>331</v>
      </c>
      <c r="AL30" s="41"/>
      <c r="AM30" s="42"/>
      <c r="AN30" s="43" t="s">
        <v>332</v>
      </c>
      <c r="AO30" s="48" t="s">
        <v>332</v>
      </c>
      <c r="AP30" s="43" t="s">
        <v>333</v>
      </c>
      <c r="AQ30" s="48" t="s">
        <v>334</v>
      </c>
      <c r="AR30" s="43"/>
      <c r="AS30" s="48"/>
      <c r="AT30" s="43" t="s">
        <v>335</v>
      </c>
      <c r="AU30" s="48"/>
      <c r="AV30" s="43"/>
      <c r="AW30" s="48"/>
      <c r="AX30" s="43"/>
      <c r="AY30" s="48"/>
      <c r="AZ30" s="43" t="s">
        <v>336</v>
      </c>
      <c r="BA30" s="48" t="s">
        <v>337</v>
      </c>
      <c r="BB30" s="43"/>
      <c r="BC30" s="48"/>
      <c r="BD30" s="43"/>
      <c r="BE30" s="48"/>
      <c r="BF30" s="43"/>
      <c r="BG30" s="48"/>
      <c r="BH30" s="43"/>
      <c r="BI30" s="48"/>
    </row>
    <row r="31" ht="42.0" hidden="1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166</v>
      </c>
      <c r="G31" s="30" t="s">
        <v>211</v>
      </c>
      <c r="H31" s="30" t="s">
        <v>211</v>
      </c>
      <c r="I31" s="33"/>
      <c r="J31" s="29">
        <v>11.0</v>
      </c>
      <c r="K31" s="29"/>
      <c r="L31" s="32" t="s">
        <v>62</v>
      </c>
      <c r="M31" s="32" t="s">
        <v>76</v>
      </c>
      <c r="N31" s="32" t="s">
        <v>168</v>
      </c>
      <c r="O31" s="32" t="s">
        <v>168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234</v>
      </c>
      <c r="R31" s="34">
        <f t="shared" si="3"/>
        <v>1</v>
      </c>
      <c r="S31" s="35" t="s">
        <v>212</v>
      </c>
      <c r="T31" s="35" t="s">
        <v>338</v>
      </c>
      <c r="U31" s="36" t="s">
        <v>170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76</v>
      </c>
      <c r="AG31" s="4"/>
      <c r="AH31" s="4"/>
      <c r="AI31" s="31" t="str">
        <f t="shared" si="4"/>
        <v>animal</v>
      </c>
      <c r="AJ31" s="39" t="s">
        <v>339</v>
      </c>
      <c r="AK31" s="40"/>
      <c r="AL31" s="43" t="s">
        <v>238</v>
      </c>
      <c r="AM31" s="42"/>
      <c r="AN31" s="43" t="s">
        <v>340</v>
      </c>
      <c r="AO31" s="42"/>
      <c r="AP31" s="43" t="s">
        <v>341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216</v>
      </c>
      <c r="BC31" s="42"/>
      <c r="BD31" s="41" t="s">
        <v>217</v>
      </c>
      <c r="BE31" s="42"/>
      <c r="BF31" s="41"/>
      <c r="BG31" s="42"/>
      <c r="BH31" s="41"/>
      <c r="BI31" s="42"/>
    </row>
    <row r="32" ht="42.0" hidden="1" customHeight="1">
      <c r="A32" s="28" t="s">
        <v>52</v>
      </c>
      <c r="B32" s="28" t="s">
        <v>265</v>
      </c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166</v>
      </c>
      <c r="G32" s="30" t="s">
        <v>177</v>
      </c>
      <c r="H32" s="30" t="s">
        <v>177</v>
      </c>
      <c r="I32" s="33"/>
      <c r="J32" s="29">
        <v>10.0</v>
      </c>
      <c r="K32" s="29"/>
      <c r="L32" s="32" t="s">
        <v>62</v>
      </c>
      <c r="M32" s="32" t="s">
        <v>87</v>
      </c>
      <c r="N32" s="32" t="s">
        <v>97</v>
      </c>
      <c r="O32" s="32" t="s">
        <v>168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278</v>
      </c>
      <c r="T32" s="35" t="s">
        <v>342</v>
      </c>
      <c r="U32" s="36" t="s">
        <v>179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97</v>
      </c>
      <c r="AG32" s="4"/>
      <c r="AH32" s="4"/>
      <c r="AI32" s="31" t="str">
        <f t="shared" si="4"/>
        <v>microbe</v>
      </c>
      <c r="AJ32" s="39" t="s">
        <v>343</v>
      </c>
      <c r="AK32" s="40"/>
      <c r="AL32" s="41"/>
      <c r="AM32" s="42"/>
      <c r="AN32" s="43" t="s">
        <v>344</v>
      </c>
      <c r="AO32" s="42"/>
      <c r="AP32" s="41" t="s">
        <v>342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345</v>
      </c>
      <c r="BC32" s="42"/>
      <c r="BD32" s="41" t="s">
        <v>242</v>
      </c>
      <c r="BE32" s="42"/>
      <c r="BF32" s="41"/>
      <c r="BG32" s="42"/>
      <c r="BH32" s="41"/>
      <c r="BI32" s="42"/>
    </row>
    <row r="33" ht="42.0" hidden="1" customHeight="1">
      <c r="A33" s="28" t="s">
        <v>54</v>
      </c>
      <c r="B33" s="28" t="s">
        <v>346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166</v>
      </c>
      <c r="G33" s="30" t="s">
        <v>177</v>
      </c>
      <c r="H33" s="30" t="s">
        <v>177</v>
      </c>
      <c r="I33" s="33"/>
      <c r="J33" s="29">
        <v>11.0</v>
      </c>
      <c r="K33" s="29"/>
      <c r="L33" s="32" t="s">
        <v>62</v>
      </c>
      <c r="M33" s="32" t="s">
        <v>78</v>
      </c>
      <c r="N33" s="32" t="s">
        <v>100</v>
      </c>
      <c r="O33" s="32" t="s">
        <v>168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247</v>
      </c>
      <c r="T33" s="35" t="s">
        <v>347</v>
      </c>
      <c r="U33" s="36" t="s">
        <v>179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348</v>
      </c>
      <c r="AK33" s="40"/>
      <c r="AL33" s="41"/>
      <c r="AM33" s="42"/>
      <c r="AN33" s="43" t="s">
        <v>349</v>
      </c>
      <c r="AO33" s="42"/>
      <c r="AP33" s="41" t="s">
        <v>347</v>
      </c>
      <c r="AQ33" s="42"/>
      <c r="AR33" s="41"/>
      <c r="AS33" s="42"/>
      <c r="AT33" s="41" t="s">
        <v>350</v>
      </c>
      <c r="AU33" s="42"/>
      <c r="AV33" s="41"/>
      <c r="AW33" s="42"/>
      <c r="AX33" s="41"/>
      <c r="AY33" s="42"/>
      <c r="AZ33" s="41"/>
      <c r="BA33" s="42"/>
      <c r="BB33" s="41" t="s">
        <v>252</v>
      </c>
      <c r="BC33" s="42"/>
      <c r="BD33" s="41" t="s">
        <v>217</v>
      </c>
      <c r="BE33" s="42"/>
      <c r="BF33" s="41"/>
      <c r="BG33" s="42"/>
      <c r="BH33" s="41"/>
      <c r="BI33" s="42"/>
    </row>
    <row r="34" ht="42.0" hidden="1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166</v>
      </c>
      <c r="G34" s="30" t="s">
        <v>211</v>
      </c>
      <c r="H34" s="30" t="s">
        <v>211</v>
      </c>
      <c r="I34" s="33"/>
      <c r="J34" s="29">
        <v>25.0</v>
      </c>
      <c r="K34" s="29"/>
      <c r="L34" s="32" t="s">
        <v>62</v>
      </c>
      <c r="M34" s="32" t="s">
        <v>76</v>
      </c>
      <c r="N34" s="32" t="s">
        <v>168</v>
      </c>
      <c r="O34" s="32" t="s">
        <v>168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234</v>
      </c>
      <c r="R34" s="34">
        <f t="shared" si="3"/>
        <v>1</v>
      </c>
      <c r="S34" s="35" t="s">
        <v>351</v>
      </c>
      <c r="T34" s="35" t="s">
        <v>352</v>
      </c>
      <c r="U34" s="36" t="s">
        <v>170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76</v>
      </c>
      <c r="AG34" s="4"/>
      <c r="AH34" s="4"/>
      <c r="AI34" s="31" t="str">
        <f t="shared" si="4"/>
        <v>animal</v>
      </c>
      <c r="AJ34" s="39" t="s">
        <v>353</v>
      </c>
      <c r="AK34" s="40"/>
      <c r="AL34" s="43" t="s">
        <v>307</v>
      </c>
      <c r="AM34" s="42"/>
      <c r="AN34" s="43" t="s">
        <v>354</v>
      </c>
      <c r="AO34" s="42"/>
      <c r="AP34" s="43" t="s">
        <v>355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356</v>
      </c>
      <c r="BC34" s="42"/>
      <c r="BD34" s="41" t="s">
        <v>357</v>
      </c>
      <c r="BE34" s="42"/>
      <c r="BF34" s="41"/>
      <c r="BG34" s="42"/>
      <c r="BH34" s="41"/>
      <c r="BI34" s="42"/>
    </row>
    <row r="35" ht="42.0" hidden="1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166</v>
      </c>
      <c r="G35" s="30" t="s">
        <v>177</v>
      </c>
      <c r="H35" s="30" t="s">
        <v>177</v>
      </c>
      <c r="I35" s="33"/>
      <c r="J35" s="29">
        <v>11.0</v>
      </c>
      <c r="K35" s="29"/>
      <c r="L35" s="32" t="s">
        <v>62</v>
      </c>
      <c r="M35" s="32" t="s">
        <v>78</v>
      </c>
      <c r="N35" s="32" t="s">
        <v>168</v>
      </c>
      <c r="O35" s="32" t="s">
        <v>168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358</v>
      </c>
      <c r="U35" s="36" t="s">
        <v>179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359</v>
      </c>
      <c r="AK35" s="40"/>
      <c r="AL35" s="41"/>
      <c r="AM35" s="42"/>
      <c r="AN35" s="43" t="s">
        <v>360</v>
      </c>
      <c r="AO35" s="42"/>
      <c r="AP35" s="41" t="s">
        <v>358</v>
      </c>
      <c r="AQ35" s="42"/>
      <c r="AR35" s="41"/>
      <c r="AS35" s="42"/>
      <c r="AT35" s="41" t="s">
        <v>361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hidden="1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166</v>
      </c>
      <c r="G36" s="30" t="s">
        <v>316</v>
      </c>
      <c r="H36" s="30" t="s">
        <v>316</v>
      </c>
      <c r="I36" s="33"/>
      <c r="J36" s="29">
        <v>35.0</v>
      </c>
      <c r="K36" s="29"/>
      <c r="L36" s="32" t="s">
        <v>62</v>
      </c>
      <c r="M36" s="32" t="s">
        <v>83</v>
      </c>
      <c r="N36" s="32" t="s">
        <v>101</v>
      </c>
      <c r="O36" s="32" t="s">
        <v>168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234</v>
      </c>
      <c r="R36" s="34">
        <f t="shared" si="3"/>
        <v>1</v>
      </c>
      <c r="S36" s="35"/>
      <c r="T36" s="35" t="s">
        <v>362</v>
      </c>
      <c r="U36" s="36" t="s">
        <v>170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363</v>
      </c>
      <c r="AK36" s="40"/>
      <c r="AL36" s="43" t="s">
        <v>364</v>
      </c>
      <c r="AM36" s="42"/>
      <c r="AN36" s="43" t="s">
        <v>365</v>
      </c>
      <c r="AO36" s="42"/>
      <c r="AP36" s="43" t="s">
        <v>366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hidden="1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166</v>
      </c>
      <c r="G37" s="30" t="s">
        <v>316</v>
      </c>
      <c r="H37" s="30" t="s">
        <v>316</v>
      </c>
      <c r="I37" s="33"/>
      <c r="J37" s="29">
        <v>3.0</v>
      </c>
      <c r="K37" s="29"/>
      <c r="L37" s="32" t="s">
        <v>62</v>
      </c>
      <c r="M37" s="32" t="s">
        <v>87</v>
      </c>
      <c r="N37" s="32" t="s">
        <v>168</v>
      </c>
      <c r="O37" s="32" t="s">
        <v>168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367</v>
      </c>
      <c r="U37" s="36" t="s">
        <v>170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368</v>
      </c>
      <c r="AK37" s="47" t="s">
        <v>369</v>
      </c>
      <c r="AL37" s="41"/>
      <c r="AM37" s="42"/>
      <c r="AN37" s="43" t="s">
        <v>370</v>
      </c>
      <c r="AO37" s="48" t="s">
        <v>370</v>
      </c>
      <c r="AP37" s="43" t="s">
        <v>371</v>
      </c>
      <c r="AQ37" s="48" t="s">
        <v>372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hidden="1" customHeight="1">
      <c r="A38" s="28" t="s">
        <v>52</v>
      </c>
      <c r="B38" s="28" t="s">
        <v>373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166</v>
      </c>
      <c r="G38" s="30" t="s">
        <v>167</v>
      </c>
      <c r="H38" s="30" t="s">
        <v>167</v>
      </c>
      <c r="I38" s="33"/>
      <c r="J38" s="29">
        <v>6.0</v>
      </c>
      <c r="K38" s="29"/>
      <c r="L38" s="32" t="s">
        <v>62</v>
      </c>
      <c r="M38" s="32" t="s">
        <v>98</v>
      </c>
      <c r="N38" s="32" t="s">
        <v>168</v>
      </c>
      <c r="O38" s="32" t="s">
        <v>168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374</v>
      </c>
      <c r="U38" s="36" t="s">
        <v>170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375</v>
      </c>
      <c r="AK38" s="47" t="s">
        <v>376</v>
      </c>
      <c r="AL38" s="41"/>
      <c r="AM38" s="42"/>
      <c r="AN38" s="43" t="s">
        <v>377</v>
      </c>
      <c r="AO38" s="48" t="s">
        <v>377</v>
      </c>
      <c r="AP38" s="43" t="s">
        <v>378</v>
      </c>
      <c r="AQ38" s="48" t="s">
        <v>379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hidden="1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166</v>
      </c>
      <c r="G39" s="30" t="s">
        <v>177</v>
      </c>
      <c r="H39" s="30" t="s">
        <v>177</v>
      </c>
      <c r="I39" s="33"/>
      <c r="J39" s="29">
        <v>12.0</v>
      </c>
      <c r="K39" s="29"/>
      <c r="L39" s="32" t="s">
        <v>62</v>
      </c>
      <c r="M39" s="32" t="s">
        <v>78</v>
      </c>
      <c r="N39" s="32" t="s">
        <v>168</v>
      </c>
      <c r="O39" s="32" t="s">
        <v>168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380</v>
      </c>
      <c r="U39" s="36" t="s">
        <v>179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381</v>
      </c>
      <c r="AK39" s="40"/>
      <c r="AL39" s="41"/>
      <c r="AM39" s="42"/>
      <c r="AN39" s="43" t="s">
        <v>382</v>
      </c>
      <c r="AO39" s="42"/>
      <c r="AP39" s="41" t="s">
        <v>380</v>
      </c>
      <c r="AQ39" s="42"/>
      <c r="AR39" s="41"/>
      <c r="AS39" s="42"/>
      <c r="AT39" s="41" t="s">
        <v>383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hidden="1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166</v>
      </c>
      <c r="G40" s="30" t="s">
        <v>211</v>
      </c>
      <c r="H40" s="30" t="s">
        <v>211</v>
      </c>
      <c r="I40" s="33"/>
      <c r="J40" s="29">
        <v>15.0</v>
      </c>
      <c r="K40" s="29"/>
      <c r="L40" s="32" t="s">
        <v>62</v>
      </c>
      <c r="M40" s="32" t="s">
        <v>76</v>
      </c>
      <c r="N40" s="32" t="s">
        <v>168</v>
      </c>
      <c r="O40" s="32" t="s">
        <v>168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234</v>
      </c>
      <c r="R40" s="34">
        <f t="shared" si="3"/>
        <v>1</v>
      </c>
      <c r="S40" s="35" t="s">
        <v>384</v>
      </c>
      <c r="T40" s="35" t="s">
        <v>385</v>
      </c>
      <c r="U40" s="36" t="s">
        <v>170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76</v>
      </c>
      <c r="AG40" s="4"/>
      <c r="AH40" s="4"/>
      <c r="AI40" s="31" t="str">
        <f t="shared" si="4"/>
        <v>animal</v>
      </c>
      <c r="AJ40" s="39" t="s">
        <v>386</v>
      </c>
      <c r="AK40" s="40"/>
      <c r="AL40" s="43" t="s">
        <v>238</v>
      </c>
      <c r="AM40" s="42"/>
      <c r="AN40" s="43" t="s">
        <v>387</v>
      </c>
      <c r="AO40" s="42"/>
      <c r="AP40" s="43" t="s">
        <v>388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389</v>
      </c>
      <c r="BC40" s="42"/>
      <c r="BD40" s="41" t="s">
        <v>242</v>
      </c>
      <c r="BE40" s="42"/>
      <c r="BF40" s="41"/>
      <c r="BG40" s="42"/>
      <c r="BH40" s="41"/>
      <c r="BI40" s="42"/>
    </row>
    <row r="41" ht="42.0" hidden="1" customHeight="1">
      <c r="A41" s="28" t="s">
        <v>52</v>
      </c>
      <c r="B41" s="28" t="s">
        <v>390</v>
      </c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166</v>
      </c>
      <c r="G41" s="30" t="s">
        <v>167</v>
      </c>
      <c r="H41" s="30" t="s">
        <v>167</v>
      </c>
      <c r="I41" s="33"/>
      <c r="J41" s="29">
        <v>10.0</v>
      </c>
      <c r="K41" s="29"/>
      <c r="L41" s="32" t="s">
        <v>62</v>
      </c>
      <c r="M41" s="32" t="s">
        <v>87</v>
      </c>
      <c r="N41" s="36" t="s">
        <v>78</v>
      </c>
      <c r="O41" s="32" t="s">
        <v>168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391</v>
      </c>
      <c r="U41" s="36" t="s">
        <v>170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392</v>
      </c>
      <c r="AK41" s="40"/>
      <c r="AL41" s="41"/>
      <c r="AM41" s="42"/>
      <c r="AN41" s="43" t="s">
        <v>393</v>
      </c>
      <c r="AO41" s="42"/>
      <c r="AP41" s="43" t="s">
        <v>394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hidden="1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166</v>
      </c>
      <c r="G42" s="30" t="s">
        <v>177</v>
      </c>
      <c r="H42" s="30" t="s">
        <v>177</v>
      </c>
      <c r="I42" s="33"/>
      <c r="J42" s="29">
        <v>9.0</v>
      </c>
      <c r="K42" s="29"/>
      <c r="L42" s="32" t="s">
        <v>62</v>
      </c>
      <c r="M42" s="32" t="s">
        <v>87</v>
      </c>
      <c r="N42" s="32" t="s">
        <v>168</v>
      </c>
      <c r="O42" s="32" t="s">
        <v>168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395</v>
      </c>
      <c r="U42" s="36" t="s">
        <v>179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396</v>
      </c>
      <c r="AK42" s="40"/>
      <c r="AL42" s="41"/>
      <c r="AM42" s="42"/>
      <c r="AN42" s="43" t="s">
        <v>397</v>
      </c>
      <c r="AO42" s="42"/>
      <c r="AP42" s="41" t="s">
        <v>395</v>
      </c>
      <c r="AQ42" s="42"/>
      <c r="AR42" s="41"/>
      <c r="AS42" s="42"/>
      <c r="AT42" s="41" t="s">
        <v>398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hidden="1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166</v>
      </c>
      <c r="G43" s="30" t="s">
        <v>167</v>
      </c>
      <c r="H43" s="30" t="s">
        <v>167</v>
      </c>
      <c r="I43" s="33"/>
      <c r="J43" s="29">
        <v>11.0</v>
      </c>
      <c r="K43" s="29"/>
      <c r="L43" s="32" t="s">
        <v>62</v>
      </c>
      <c r="M43" s="32" t="s">
        <v>98</v>
      </c>
      <c r="N43" s="32" t="s">
        <v>168</v>
      </c>
      <c r="O43" s="32" t="s">
        <v>168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399</v>
      </c>
      <c r="U43" s="36" t="s">
        <v>170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400</v>
      </c>
      <c r="AK43" s="47" t="s">
        <v>401</v>
      </c>
      <c r="AL43" s="41"/>
      <c r="AM43" s="42"/>
      <c r="AN43" s="43" t="s">
        <v>402</v>
      </c>
      <c r="AO43" s="48" t="s">
        <v>402</v>
      </c>
      <c r="AP43" s="43" t="s">
        <v>403</v>
      </c>
      <c r="AQ43" s="48" t="s">
        <v>404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hidden="1" customHeight="1">
      <c r="A44" s="28" t="s">
        <v>52</v>
      </c>
      <c r="B44" s="28" t="s">
        <v>265</v>
      </c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166</v>
      </c>
      <c r="G44" s="30" t="s">
        <v>177</v>
      </c>
      <c r="H44" s="30" t="s">
        <v>177</v>
      </c>
      <c r="I44" s="33"/>
      <c r="J44" s="29">
        <v>11.0</v>
      </c>
      <c r="K44" s="29"/>
      <c r="L44" s="32" t="s">
        <v>62</v>
      </c>
      <c r="M44" s="32" t="s">
        <v>97</v>
      </c>
      <c r="N44" s="32" t="s">
        <v>168</v>
      </c>
      <c r="O44" s="32" t="s">
        <v>168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405</v>
      </c>
      <c r="U44" s="36" t="s">
        <v>179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97</v>
      </c>
      <c r="AG44" s="4"/>
      <c r="AH44" s="4"/>
      <c r="AI44" s="31" t="str">
        <f t="shared" si="4"/>
        <v>microbe</v>
      </c>
      <c r="AJ44" s="39" t="s">
        <v>406</v>
      </c>
      <c r="AK44" s="40"/>
      <c r="AL44" s="41"/>
      <c r="AM44" s="42"/>
      <c r="AN44" s="43" t="s">
        <v>407</v>
      </c>
      <c r="AO44" s="42"/>
      <c r="AP44" s="41" t="s">
        <v>405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hidden="1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166</v>
      </c>
      <c r="G45" s="30" t="s">
        <v>167</v>
      </c>
      <c r="H45" s="30" t="s">
        <v>167</v>
      </c>
      <c r="I45" s="33"/>
      <c r="J45" s="29">
        <v>15.0</v>
      </c>
      <c r="K45" s="29"/>
      <c r="L45" s="32" t="s">
        <v>62</v>
      </c>
      <c r="M45" s="32" t="s">
        <v>87</v>
      </c>
      <c r="N45" s="32" t="s">
        <v>78</v>
      </c>
      <c r="O45" s="32" t="s">
        <v>98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408</v>
      </c>
      <c r="U45" s="36" t="s">
        <v>170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409</v>
      </c>
      <c r="AK45" s="47" t="s">
        <v>410</v>
      </c>
      <c r="AL45" s="41"/>
      <c r="AM45" s="42"/>
      <c r="AN45" s="43" t="s">
        <v>411</v>
      </c>
      <c r="AO45" s="42"/>
      <c r="AP45" s="41" t="s">
        <v>408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hidden="1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166</v>
      </c>
      <c r="G46" s="30" t="s">
        <v>167</v>
      </c>
      <c r="H46" s="30" t="s">
        <v>167</v>
      </c>
      <c r="I46" s="33"/>
      <c r="J46" s="29">
        <v>10.0</v>
      </c>
      <c r="K46" s="29"/>
      <c r="L46" s="32" t="s">
        <v>62</v>
      </c>
      <c r="M46" s="32" t="s">
        <v>83</v>
      </c>
      <c r="N46" s="32" t="s">
        <v>168</v>
      </c>
      <c r="O46" s="32" t="s">
        <v>168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412</v>
      </c>
      <c r="U46" s="36" t="s">
        <v>170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413</v>
      </c>
      <c r="AK46" s="47" t="s">
        <v>414</v>
      </c>
      <c r="AL46" s="41"/>
      <c r="AM46" s="42"/>
      <c r="AN46" s="43" t="s">
        <v>415</v>
      </c>
      <c r="AO46" s="48" t="s">
        <v>415</v>
      </c>
      <c r="AP46" s="43" t="s">
        <v>416</v>
      </c>
      <c r="AQ46" s="48" t="s">
        <v>417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hidden="1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166</v>
      </c>
      <c r="G47" s="30" t="s">
        <v>211</v>
      </c>
      <c r="H47" s="30" t="s">
        <v>211</v>
      </c>
      <c r="I47" s="33"/>
      <c r="J47" s="29">
        <v>5.0</v>
      </c>
      <c r="K47" s="29"/>
      <c r="L47" s="32" t="s">
        <v>62</v>
      </c>
      <c r="M47" s="32" t="s">
        <v>87</v>
      </c>
      <c r="N47" s="32" t="s">
        <v>78</v>
      </c>
      <c r="O47" s="32" t="s">
        <v>168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234</v>
      </c>
      <c r="R47" s="34">
        <f t="shared" si="3"/>
        <v>1</v>
      </c>
      <c r="S47" s="35" t="s">
        <v>418</v>
      </c>
      <c r="T47" s="35" t="s">
        <v>419</v>
      </c>
      <c r="U47" s="36" t="s">
        <v>170</v>
      </c>
      <c r="V47" s="32"/>
      <c r="W47" s="36"/>
      <c r="X47" s="36"/>
      <c r="Y47" s="36" t="s">
        <v>186</v>
      </c>
      <c r="Z47" s="36" t="s">
        <v>187</v>
      </c>
      <c r="AA47" s="36"/>
      <c r="AB47" s="36" t="s">
        <v>87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87</v>
      </c>
      <c r="AG47" s="32"/>
      <c r="AH47" s="32"/>
      <c r="AI47" s="31" t="str">
        <f t="shared" si="4"/>
        <v>science</v>
      </c>
      <c r="AJ47" s="39" t="s">
        <v>420</v>
      </c>
      <c r="AK47" s="47" t="s">
        <v>421</v>
      </c>
      <c r="AL47" s="43" t="s">
        <v>422</v>
      </c>
      <c r="AM47" s="48" t="s">
        <v>423</v>
      </c>
      <c r="AN47" s="43" t="s">
        <v>424</v>
      </c>
      <c r="AO47" s="48" t="s">
        <v>424</v>
      </c>
      <c r="AP47" s="43" t="s">
        <v>425</v>
      </c>
      <c r="AQ47" s="48" t="s">
        <v>426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427</v>
      </c>
      <c r="BC47" s="48" t="s">
        <v>428</v>
      </c>
      <c r="BD47" s="43" t="s">
        <v>429</v>
      </c>
      <c r="BE47" s="48" t="s">
        <v>429</v>
      </c>
      <c r="BF47" s="43"/>
      <c r="BG47" s="48"/>
      <c r="BH47" s="43"/>
      <c r="BI47" s="48"/>
    </row>
    <row r="48" ht="42.0" hidden="1" customHeight="1">
      <c r="A48" s="28" t="s">
        <v>54</v>
      </c>
      <c r="B48" s="28" t="s">
        <v>430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166</v>
      </c>
      <c r="G48" s="30" t="s">
        <v>177</v>
      </c>
      <c r="H48" s="30" t="s">
        <v>177</v>
      </c>
      <c r="I48" s="33"/>
      <c r="J48" s="29">
        <v>4.0</v>
      </c>
      <c r="K48" s="29"/>
      <c r="L48" s="32" t="s">
        <v>62</v>
      </c>
      <c r="M48" s="32" t="s">
        <v>78</v>
      </c>
      <c r="N48" s="32" t="s">
        <v>93</v>
      </c>
      <c r="O48" s="32" t="s">
        <v>168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234</v>
      </c>
      <c r="R48" s="34">
        <f t="shared" si="3"/>
        <v>1</v>
      </c>
      <c r="S48" s="35"/>
      <c r="T48" s="35" t="s">
        <v>431</v>
      </c>
      <c r="U48" s="36" t="s">
        <v>179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432</v>
      </c>
      <c r="AK48" s="40"/>
      <c r="AL48" s="41"/>
      <c r="AM48" s="42"/>
      <c r="AN48" s="43" t="s">
        <v>433</v>
      </c>
      <c r="AO48" s="42"/>
      <c r="AP48" s="41" t="s">
        <v>431</v>
      </c>
      <c r="AQ48" s="42"/>
      <c r="AR48" s="41"/>
      <c r="AS48" s="42"/>
      <c r="AT48" s="41" t="s">
        <v>434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hidden="1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166</v>
      </c>
      <c r="G49" s="30" t="s">
        <v>167</v>
      </c>
      <c r="H49" s="30" t="s">
        <v>167</v>
      </c>
      <c r="I49" s="33"/>
      <c r="J49" s="29">
        <v>24.0</v>
      </c>
      <c r="K49" s="29"/>
      <c r="L49" s="32" t="s">
        <v>62</v>
      </c>
      <c r="M49" s="32"/>
      <c r="N49" s="32" t="s">
        <v>168</v>
      </c>
      <c r="O49" s="32" t="s">
        <v>168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435</v>
      </c>
      <c r="U49" s="36" t="s">
        <v>170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436</v>
      </c>
      <c r="AK49" s="40"/>
      <c r="AL49" s="41"/>
      <c r="AM49" s="42"/>
      <c r="AN49" s="43" t="s">
        <v>437</v>
      </c>
      <c r="AO49" s="42"/>
      <c r="AP49" s="41" t="s">
        <v>435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hidden="1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166</v>
      </c>
      <c r="G50" s="30" t="s">
        <v>177</v>
      </c>
      <c r="H50" s="30" t="s">
        <v>177</v>
      </c>
      <c r="I50" s="33"/>
      <c r="J50" s="29">
        <v>4.0</v>
      </c>
      <c r="K50" s="29"/>
      <c r="L50" s="32" t="s">
        <v>62</v>
      </c>
      <c r="M50" s="32"/>
      <c r="N50" s="32" t="s">
        <v>168</v>
      </c>
      <c r="O50" s="32" t="s">
        <v>168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438</v>
      </c>
      <c r="U50" s="36" t="s">
        <v>179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439</v>
      </c>
      <c r="AK50" s="47" t="s">
        <v>440</v>
      </c>
      <c r="AL50" s="41"/>
      <c r="AM50" s="42"/>
      <c r="AN50" s="43" t="s">
        <v>441</v>
      </c>
      <c r="AO50" s="48" t="s">
        <v>441</v>
      </c>
      <c r="AP50" s="43" t="s">
        <v>438</v>
      </c>
      <c r="AQ50" s="48" t="s">
        <v>442</v>
      </c>
      <c r="AR50" s="43"/>
      <c r="AS50" s="48"/>
      <c r="AT50" s="43" t="s">
        <v>443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hidden="1" customHeight="1">
      <c r="A51" s="28" t="s">
        <v>52</v>
      </c>
      <c r="B51" s="28" t="s">
        <v>265</v>
      </c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166</v>
      </c>
      <c r="G51" s="30" t="s">
        <v>177</v>
      </c>
      <c r="H51" s="30" t="s">
        <v>177</v>
      </c>
      <c r="I51" s="33"/>
      <c r="J51" s="29">
        <v>10.0</v>
      </c>
      <c r="K51" s="29"/>
      <c r="L51" s="32" t="s">
        <v>62</v>
      </c>
      <c r="M51" s="32" t="s">
        <v>87</v>
      </c>
      <c r="N51" s="32" t="s">
        <v>97</v>
      </c>
      <c r="O51" s="32" t="s">
        <v>168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212</v>
      </c>
      <c r="T51" s="35" t="s">
        <v>444</v>
      </c>
      <c r="U51" s="36" t="s">
        <v>179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97</v>
      </c>
      <c r="AG51" s="4"/>
      <c r="AH51" s="4"/>
      <c r="AI51" s="31" t="str">
        <f t="shared" si="4"/>
        <v>microbe</v>
      </c>
      <c r="AJ51" s="39" t="s">
        <v>445</v>
      </c>
      <c r="AK51" s="40"/>
      <c r="AL51" s="41"/>
      <c r="AM51" s="42"/>
      <c r="AN51" s="43" t="s">
        <v>446</v>
      </c>
      <c r="AO51" s="42"/>
      <c r="AP51" s="41" t="s">
        <v>444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447</v>
      </c>
      <c r="BC51" s="42" t="s">
        <v>217</v>
      </c>
      <c r="BD51" s="41" t="s">
        <v>217</v>
      </c>
      <c r="BE51" s="42"/>
      <c r="BF51" s="41"/>
      <c r="BG51" s="42"/>
      <c r="BH51" s="41"/>
      <c r="BI51" s="42"/>
    </row>
    <row r="52" ht="42.0" hidden="1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166</v>
      </c>
      <c r="G52" s="30" t="s">
        <v>167</v>
      </c>
      <c r="H52" s="30" t="s">
        <v>167</v>
      </c>
      <c r="I52" s="33"/>
      <c r="J52" s="29">
        <v>6.0</v>
      </c>
      <c r="K52" s="29"/>
      <c r="L52" s="32" t="s">
        <v>62</v>
      </c>
      <c r="M52" s="32" t="s">
        <v>87</v>
      </c>
      <c r="N52" s="32" t="s">
        <v>78</v>
      </c>
      <c r="O52" s="32" t="s">
        <v>168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448</v>
      </c>
      <c r="U52" s="36" t="s">
        <v>170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449</v>
      </c>
      <c r="AK52" s="40"/>
      <c r="AL52" s="41"/>
      <c r="AM52" s="42"/>
      <c r="AN52" s="43" t="s">
        <v>450</v>
      </c>
      <c r="AO52" s="42"/>
      <c r="AP52" s="41" t="s">
        <v>448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hidden="1" customHeight="1">
      <c r="A53" s="28" t="s">
        <v>54</v>
      </c>
      <c r="B53" s="28" t="s">
        <v>196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166</v>
      </c>
      <c r="G53" s="30" t="s">
        <v>167</v>
      </c>
      <c r="H53" s="30" t="s">
        <v>167</v>
      </c>
      <c r="I53" s="33"/>
      <c r="J53" s="29">
        <v>7.0</v>
      </c>
      <c r="K53" s="29"/>
      <c r="L53" s="32" t="s">
        <v>62</v>
      </c>
      <c r="M53" s="32"/>
      <c r="N53" s="32" t="s">
        <v>168</v>
      </c>
      <c r="O53" s="32" t="s">
        <v>168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451</v>
      </c>
      <c r="U53" s="36" t="s">
        <v>170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452</v>
      </c>
      <c r="AK53" s="40"/>
      <c r="AL53" s="41"/>
      <c r="AM53" s="42"/>
      <c r="AN53" s="43" t="s">
        <v>453</v>
      </c>
      <c r="AO53" s="42"/>
      <c r="AP53" s="41" t="s">
        <v>451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hidden="1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166</v>
      </c>
      <c r="G54" s="30" t="s">
        <v>211</v>
      </c>
      <c r="H54" s="30" t="s">
        <v>211</v>
      </c>
      <c r="I54" s="33"/>
      <c r="J54" s="29">
        <v>9.0</v>
      </c>
      <c r="K54" s="29"/>
      <c r="L54" s="32" t="s">
        <v>62</v>
      </c>
      <c r="M54" s="32" t="s">
        <v>76</v>
      </c>
      <c r="N54" s="32" t="s">
        <v>168</v>
      </c>
      <c r="O54" s="32" t="s">
        <v>168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234</v>
      </c>
      <c r="R54" s="34">
        <f t="shared" si="3"/>
        <v>1</v>
      </c>
      <c r="S54" s="35" t="s">
        <v>212</v>
      </c>
      <c r="T54" s="35" t="s">
        <v>454</v>
      </c>
      <c r="U54" s="36" t="s">
        <v>170</v>
      </c>
      <c r="V54" s="32"/>
      <c r="W54" s="36"/>
      <c r="X54" s="36"/>
      <c r="Y54" s="36" t="s">
        <v>82</v>
      </c>
      <c r="Z54" s="36" t="s">
        <v>187</v>
      </c>
      <c r="AA54" s="36"/>
      <c r="AB54" s="32"/>
      <c r="AC54" s="31" t="str">
        <f t="array" ref="AC54">IFERROR(INDEX(params!$H:$H,MATCH($AB54,params!$G:$G,0)),"")</f>
        <v/>
      </c>
      <c r="AD54" s="37" t="s">
        <v>455</v>
      </c>
      <c r="AE54" s="46"/>
      <c r="AF54" s="36" t="s">
        <v>76</v>
      </c>
      <c r="AG54" s="4"/>
      <c r="AH54" s="4"/>
      <c r="AI54" s="31" t="str">
        <f t="shared" si="4"/>
        <v>animal</v>
      </c>
      <c r="AJ54" s="39" t="s">
        <v>456</v>
      </c>
      <c r="AK54" s="47" t="s">
        <v>457</v>
      </c>
      <c r="AL54" s="43" t="s">
        <v>307</v>
      </c>
      <c r="AM54" s="42"/>
      <c r="AN54" s="43" t="s">
        <v>458</v>
      </c>
      <c r="AO54" s="42"/>
      <c r="AP54" s="43" t="s">
        <v>459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216</v>
      </c>
      <c r="BC54" s="42"/>
      <c r="BD54" s="41" t="s">
        <v>217</v>
      </c>
      <c r="BE54" s="42"/>
      <c r="BF54" s="41"/>
      <c r="BG54" s="42"/>
      <c r="BH54" s="41"/>
      <c r="BI54" s="42"/>
    </row>
    <row r="55" ht="42.0" hidden="1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166</v>
      </c>
      <c r="G55" s="30" t="s">
        <v>177</v>
      </c>
      <c r="H55" s="30" t="s">
        <v>177</v>
      </c>
      <c r="I55" s="33"/>
      <c r="J55" s="29">
        <v>15.0</v>
      </c>
      <c r="K55" s="29"/>
      <c r="L55" s="32" t="s">
        <v>62</v>
      </c>
      <c r="M55" s="32" t="s">
        <v>83</v>
      </c>
      <c r="N55" s="32" t="s">
        <v>100</v>
      </c>
      <c r="O55" s="32" t="s">
        <v>168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460</v>
      </c>
      <c r="U55" s="36" t="s">
        <v>179</v>
      </c>
      <c r="V55" s="36" t="s">
        <v>207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461</v>
      </c>
      <c r="AK55" s="47" t="s">
        <v>461</v>
      </c>
      <c r="AL55" s="43"/>
      <c r="AM55" s="42"/>
      <c r="AN55" s="43" t="s">
        <v>462</v>
      </c>
      <c r="AO55" s="48" t="s">
        <v>462</v>
      </c>
      <c r="AP55" s="43" t="s">
        <v>463</v>
      </c>
      <c r="AQ55" s="48" t="s">
        <v>464</v>
      </c>
      <c r="AR55" s="43"/>
      <c r="AS55" s="48"/>
      <c r="AT55" s="43" t="s">
        <v>465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hidden="1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166</v>
      </c>
      <c r="G56" s="30" t="s">
        <v>177</v>
      </c>
      <c r="H56" s="30" t="s">
        <v>177</v>
      </c>
      <c r="I56" s="33"/>
      <c r="J56" s="29">
        <v>15.0</v>
      </c>
      <c r="K56" s="29"/>
      <c r="L56" s="32" t="s">
        <v>62</v>
      </c>
      <c r="M56" s="32" t="s">
        <v>87</v>
      </c>
      <c r="N56" s="32" t="s">
        <v>168</v>
      </c>
      <c r="O56" s="32" t="s">
        <v>168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466</v>
      </c>
      <c r="U56" s="36" t="s">
        <v>170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467</v>
      </c>
      <c r="AK56" s="40"/>
      <c r="AL56" s="41"/>
      <c r="AM56" s="42"/>
      <c r="AN56" s="43" t="s">
        <v>468</v>
      </c>
      <c r="AO56" s="42"/>
      <c r="AP56" s="41" t="s">
        <v>466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hidden="1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166</v>
      </c>
      <c r="G57" s="30" t="s">
        <v>177</v>
      </c>
      <c r="H57" s="30" t="s">
        <v>177</v>
      </c>
      <c r="I57" s="33"/>
      <c r="J57" s="29">
        <v>15.0</v>
      </c>
      <c r="K57" s="29"/>
      <c r="L57" s="32" t="s">
        <v>62</v>
      </c>
      <c r="M57" s="32" t="s">
        <v>78</v>
      </c>
      <c r="N57" s="32" t="s">
        <v>168</v>
      </c>
      <c r="O57" s="32" t="s">
        <v>168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469</v>
      </c>
      <c r="U57" s="36" t="s">
        <v>179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470</v>
      </c>
      <c r="AK57" s="40"/>
      <c r="AL57" s="41"/>
      <c r="AM57" s="42"/>
      <c r="AN57" s="43" t="s">
        <v>471</v>
      </c>
      <c r="AO57" s="42"/>
      <c r="AP57" s="41" t="s">
        <v>469</v>
      </c>
      <c r="AQ57" s="42"/>
      <c r="AR57" s="41"/>
      <c r="AS57" s="42"/>
      <c r="AT57" s="41" t="s">
        <v>472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hidden="1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166</v>
      </c>
      <c r="G58" s="30" t="s">
        <v>177</v>
      </c>
      <c r="H58" s="30" t="s">
        <v>177</v>
      </c>
      <c r="I58" s="33"/>
      <c r="J58" s="29">
        <v>3.0</v>
      </c>
      <c r="K58" s="29"/>
      <c r="L58" s="32" t="s">
        <v>62</v>
      </c>
      <c r="M58" s="32" t="s">
        <v>97</v>
      </c>
      <c r="N58" s="32" t="s">
        <v>168</v>
      </c>
      <c r="O58" s="32" t="s">
        <v>168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212</v>
      </c>
      <c r="T58" s="35" t="s">
        <v>473</v>
      </c>
      <c r="U58" s="36" t="s">
        <v>179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474</v>
      </c>
      <c r="AK58" s="40"/>
      <c r="AL58" s="41"/>
      <c r="AM58" s="42"/>
      <c r="AN58" s="43" t="s">
        <v>475</v>
      </c>
      <c r="AO58" s="42"/>
      <c r="AP58" s="41" t="s">
        <v>473</v>
      </c>
      <c r="AQ58" s="42"/>
      <c r="AR58" s="41"/>
      <c r="AS58" s="42"/>
      <c r="AT58" s="41" t="s">
        <v>275</v>
      </c>
      <c r="AU58" s="42"/>
      <c r="AV58" s="41"/>
      <c r="AW58" s="42"/>
      <c r="AX58" s="41"/>
      <c r="AY58" s="42"/>
      <c r="AZ58" s="41"/>
      <c r="BA58" s="42"/>
      <c r="BB58" s="41" t="s">
        <v>447</v>
      </c>
      <c r="BC58" s="42" t="s">
        <v>217</v>
      </c>
      <c r="BD58" s="41" t="s">
        <v>217</v>
      </c>
      <c r="BE58" s="42"/>
      <c r="BF58" s="41"/>
      <c r="BG58" s="42"/>
      <c r="BH58" s="41"/>
      <c r="BI58" s="42"/>
    </row>
    <row r="59" ht="42.0" hidden="1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166</v>
      </c>
      <c r="G59" s="30" t="s">
        <v>177</v>
      </c>
      <c r="H59" s="30" t="s">
        <v>177</v>
      </c>
      <c r="I59" s="33"/>
      <c r="J59" s="29">
        <v>6.0</v>
      </c>
      <c r="K59" s="29"/>
      <c r="L59" s="32" t="s">
        <v>62</v>
      </c>
      <c r="M59" s="32" t="s">
        <v>97</v>
      </c>
      <c r="N59" s="32" t="s">
        <v>168</v>
      </c>
      <c r="O59" s="32" t="s">
        <v>168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234</v>
      </c>
      <c r="R59" s="34">
        <f t="shared" si="3"/>
        <v>1</v>
      </c>
      <c r="S59" s="35"/>
      <c r="T59" s="35" t="s">
        <v>476</v>
      </c>
      <c r="U59" s="36" t="s">
        <v>179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97</v>
      </c>
      <c r="AG59" s="32"/>
      <c r="AH59" s="32"/>
      <c r="AI59" s="31" t="str">
        <f t="shared" si="4"/>
        <v>microbe</v>
      </c>
      <c r="AJ59" s="39" t="s">
        <v>477</v>
      </c>
      <c r="AK59" s="47" t="s">
        <v>477</v>
      </c>
      <c r="AL59" s="43" t="s">
        <v>478</v>
      </c>
      <c r="AM59" s="48" t="s">
        <v>479</v>
      </c>
      <c r="AN59" s="43" t="s">
        <v>480</v>
      </c>
      <c r="AO59" s="48" t="s">
        <v>480</v>
      </c>
      <c r="AP59" s="43" t="s">
        <v>481</v>
      </c>
      <c r="AQ59" s="48" t="s">
        <v>482</v>
      </c>
      <c r="AR59" s="43"/>
      <c r="AS59" s="48"/>
      <c r="AT59" s="43" t="s">
        <v>483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hidden="1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166</v>
      </c>
      <c r="G60" s="30" t="s">
        <v>177</v>
      </c>
      <c r="H60" s="30" t="s">
        <v>177</v>
      </c>
      <c r="I60" s="33"/>
      <c r="J60" s="29">
        <v>13.0</v>
      </c>
      <c r="K60" s="29"/>
      <c r="L60" s="32" t="s">
        <v>62</v>
      </c>
      <c r="M60" s="32" t="s">
        <v>87</v>
      </c>
      <c r="N60" s="32" t="s">
        <v>168</v>
      </c>
      <c r="O60" s="32" t="s">
        <v>168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234</v>
      </c>
      <c r="R60" s="34">
        <f t="shared" si="3"/>
        <v>1</v>
      </c>
      <c r="S60" s="35"/>
      <c r="T60" s="35" t="s">
        <v>484</v>
      </c>
      <c r="U60" s="36" t="s">
        <v>179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485</v>
      </c>
      <c r="AK60" s="40"/>
      <c r="AL60" s="43" t="s">
        <v>486</v>
      </c>
      <c r="AM60" s="42"/>
      <c r="AN60" s="43" t="s">
        <v>487</v>
      </c>
      <c r="AO60" s="42"/>
      <c r="AP60" s="43" t="s">
        <v>488</v>
      </c>
      <c r="AQ60" s="42"/>
      <c r="AR60" s="41"/>
      <c r="AS60" s="42"/>
      <c r="AT60" s="41" t="s">
        <v>489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hidden="1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166</v>
      </c>
      <c r="G61" s="30" t="s">
        <v>316</v>
      </c>
      <c r="H61" s="30" t="s">
        <v>316</v>
      </c>
      <c r="I61" s="33"/>
      <c r="J61" s="29">
        <v>11.0</v>
      </c>
      <c r="K61" s="29"/>
      <c r="L61" s="32" t="s">
        <v>62</v>
      </c>
      <c r="M61" s="32" t="s">
        <v>87</v>
      </c>
      <c r="N61" s="32" t="s">
        <v>98</v>
      </c>
      <c r="O61" s="32" t="s">
        <v>168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366</v>
      </c>
      <c r="U61" s="36" t="s">
        <v>170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490</v>
      </c>
      <c r="AK61" s="40"/>
      <c r="AL61" s="41"/>
      <c r="AM61" s="42"/>
      <c r="AN61" s="43" t="s">
        <v>365</v>
      </c>
      <c r="AO61" s="42"/>
      <c r="AP61" s="41" t="s">
        <v>366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hidden="1" customHeight="1">
      <c r="A62" s="28" t="s">
        <v>54</v>
      </c>
      <c r="B62" s="28" t="s">
        <v>491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166</v>
      </c>
      <c r="G62" s="30" t="s">
        <v>167</v>
      </c>
      <c r="H62" s="30" t="s">
        <v>167</v>
      </c>
      <c r="I62" s="33"/>
      <c r="J62" s="29">
        <v>8.0</v>
      </c>
      <c r="K62" s="29"/>
      <c r="L62" s="32" t="s">
        <v>62</v>
      </c>
      <c r="M62" s="32" t="s">
        <v>97</v>
      </c>
      <c r="N62" s="32" t="s">
        <v>100</v>
      </c>
      <c r="O62" s="32" t="s">
        <v>168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492</v>
      </c>
      <c r="U62" s="36" t="s">
        <v>170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493</v>
      </c>
      <c r="AK62" s="40"/>
      <c r="AL62" s="41"/>
      <c r="AM62" s="42"/>
      <c r="AN62" s="43" t="s">
        <v>494</v>
      </c>
      <c r="AO62" s="42"/>
      <c r="AP62" s="43" t="s">
        <v>495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hidden="1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166</v>
      </c>
      <c r="G63" s="30" t="s">
        <v>177</v>
      </c>
      <c r="H63" s="30" t="s">
        <v>177</v>
      </c>
      <c r="I63" s="33"/>
      <c r="J63" s="29">
        <v>17.0</v>
      </c>
      <c r="K63" s="29"/>
      <c r="L63" s="32" t="s">
        <v>62</v>
      </c>
      <c r="M63" s="32" t="s">
        <v>83</v>
      </c>
      <c r="N63" s="32" t="s">
        <v>168</v>
      </c>
      <c r="O63" s="32" t="s">
        <v>168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496</v>
      </c>
      <c r="U63" s="36" t="s">
        <v>179</v>
      </c>
      <c r="V63" s="36" t="s">
        <v>207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497</v>
      </c>
      <c r="AK63" s="47" t="s">
        <v>498</v>
      </c>
      <c r="AL63" s="41"/>
      <c r="AM63" s="42"/>
      <c r="AN63" s="43" t="s">
        <v>499</v>
      </c>
      <c r="AO63" s="48" t="s">
        <v>499</v>
      </c>
      <c r="AP63" s="43" t="s">
        <v>500</v>
      </c>
      <c r="AQ63" s="48" t="s">
        <v>501</v>
      </c>
      <c r="AR63" s="43"/>
      <c r="AS63" s="48"/>
      <c r="AT63" s="43" t="s">
        <v>502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hidden="1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166</v>
      </c>
      <c r="G64" s="30" t="s">
        <v>177</v>
      </c>
      <c r="H64" s="30" t="s">
        <v>177</v>
      </c>
      <c r="I64" s="33"/>
      <c r="J64" s="29">
        <v>22.0</v>
      </c>
      <c r="K64" s="29"/>
      <c r="L64" s="32" t="s">
        <v>62</v>
      </c>
      <c r="M64" s="32" t="s">
        <v>83</v>
      </c>
      <c r="N64" s="32" t="s">
        <v>101</v>
      </c>
      <c r="O64" s="32" t="s">
        <v>168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234</v>
      </c>
      <c r="R64" s="34">
        <f t="shared" si="3"/>
        <v>1</v>
      </c>
      <c r="S64" s="35"/>
      <c r="T64" s="35" t="s">
        <v>503</v>
      </c>
      <c r="U64" s="36" t="s">
        <v>179</v>
      </c>
      <c r="V64" s="36" t="s">
        <v>207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504</v>
      </c>
      <c r="AK64" s="40"/>
      <c r="AL64" s="43" t="s">
        <v>505</v>
      </c>
      <c r="AM64" s="42"/>
      <c r="AN64" s="43" t="s">
        <v>506</v>
      </c>
      <c r="AO64" s="42"/>
      <c r="AP64" s="43" t="s">
        <v>507</v>
      </c>
      <c r="AQ64" s="42"/>
      <c r="AR64" s="41"/>
      <c r="AS64" s="42"/>
      <c r="AT64" s="41" t="s">
        <v>508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hidden="1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166</v>
      </c>
      <c r="G65" s="30" t="s">
        <v>177</v>
      </c>
      <c r="H65" s="30" t="s">
        <v>177</v>
      </c>
      <c r="I65" s="33"/>
      <c r="J65" s="29">
        <v>13.0</v>
      </c>
      <c r="K65" s="29"/>
      <c r="L65" s="32" t="s">
        <v>62</v>
      </c>
      <c r="M65" s="32" t="s">
        <v>78</v>
      </c>
      <c r="N65" s="32" t="s">
        <v>168</v>
      </c>
      <c r="O65" s="32" t="s">
        <v>168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509</v>
      </c>
      <c r="U65" s="36" t="s">
        <v>179</v>
      </c>
      <c r="V65" s="36" t="s">
        <v>207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510</v>
      </c>
      <c r="AK65" s="40"/>
      <c r="AL65" s="41"/>
      <c r="AM65" s="42"/>
      <c r="AN65" s="43" t="s">
        <v>511</v>
      </c>
      <c r="AO65" s="42"/>
      <c r="AP65" s="43" t="s">
        <v>512</v>
      </c>
      <c r="AQ65" s="42"/>
      <c r="AR65" s="41"/>
      <c r="AS65" s="42"/>
      <c r="AT65" s="41" t="s">
        <v>513</v>
      </c>
      <c r="AU65" s="42"/>
      <c r="AV65" s="41"/>
      <c r="AW65" s="42"/>
      <c r="AX65" s="41"/>
      <c r="AY65" s="42"/>
      <c r="AZ65" s="41" t="s">
        <v>514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hidden="1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166</v>
      </c>
      <c r="G66" s="30"/>
      <c r="H66" s="30"/>
      <c r="I66" s="33"/>
      <c r="J66" s="29">
        <v>10.0</v>
      </c>
      <c r="K66" s="29"/>
      <c r="L66" s="32" t="s">
        <v>63</v>
      </c>
      <c r="M66" s="32" t="s">
        <v>97</v>
      </c>
      <c r="N66" s="32" t="s">
        <v>76</v>
      </c>
      <c r="O66" s="32" t="s">
        <v>112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515</v>
      </c>
      <c r="T66" s="35">
        <v>0.0</v>
      </c>
      <c r="U66" s="32"/>
      <c r="V66" s="32"/>
      <c r="W66" s="36"/>
      <c r="X66" s="36"/>
      <c r="Y66" s="36" t="s">
        <v>186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516</v>
      </c>
      <c r="AK66" s="47" t="s">
        <v>517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518</v>
      </c>
      <c r="BC66" s="42" t="s">
        <v>519</v>
      </c>
      <c r="BD66" s="41" t="s">
        <v>520</v>
      </c>
      <c r="BE66" s="42" t="s">
        <v>520</v>
      </c>
      <c r="BF66" s="41"/>
      <c r="BG66" s="42"/>
      <c r="BH66" s="41"/>
      <c r="BI66" s="42"/>
    </row>
    <row r="67" ht="42.0" hidden="1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166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112</v>
      </c>
      <c r="N67" s="32" t="s">
        <v>168</v>
      </c>
      <c r="O67" s="32" t="s">
        <v>168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247</v>
      </c>
      <c r="T67" s="35" t="s">
        <v>521</v>
      </c>
      <c r="U67" s="32"/>
      <c r="V67" s="32"/>
      <c r="W67" s="36"/>
      <c r="X67" s="36"/>
      <c r="Y67" s="36" t="s">
        <v>82</v>
      </c>
      <c r="Z67" s="36" t="s">
        <v>187</v>
      </c>
      <c r="AA67" s="36"/>
      <c r="AB67" s="32"/>
      <c r="AC67" s="31" t="str">
        <f t="array" ref="AC67">IFERROR(INDEX(params!$H:$H,MATCH($AB67,params!$G:$G,0)),"")</f>
        <v/>
      </c>
      <c r="AD67" s="50" t="s">
        <v>522</v>
      </c>
      <c r="AE67" s="33"/>
      <c r="AF67" s="32"/>
      <c r="AG67" s="32"/>
      <c r="AH67" s="32"/>
      <c r="AI67" s="31" t="str">
        <f t="shared" si="4"/>
        <v/>
      </c>
      <c r="AJ67" s="39" t="s">
        <v>523</v>
      </c>
      <c r="AK67" s="47" t="s">
        <v>524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521</v>
      </c>
      <c r="BA67" s="48" t="s">
        <v>525</v>
      </c>
      <c r="BB67" s="43" t="s">
        <v>526</v>
      </c>
      <c r="BC67" s="48" t="s">
        <v>527</v>
      </c>
      <c r="BD67" s="43" t="s">
        <v>217</v>
      </c>
      <c r="BE67" s="48" t="s">
        <v>217</v>
      </c>
      <c r="BF67" s="43"/>
      <c r="BG67" s="48"/>
      <c r="BH67" s="43"/>
      <c r="BI67" s="48"/>
    </row>
    <row r="68" ht="42.0" hidden="1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166</v>
      </c>
      <c r="G68" s="30"/>
      <c r="H68" s="30"/>
      <c r="I68" s="33"/>
      <c r="J68" s="29">
        <v>6.0</v>
      </c>
      <c r="K68" s="29"/>
      <c r="L68" s="32" t="s">
        <v>63</v>
      </c>
      <c r="M68" s="32" t="s">
        <v>83</v>
      </c>
      <c r="N68" s="32" t="s">
        <v>112</v>
      </c>
      <c r="O68" s="32" t="s">
        <v>168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528</v>
      </c>
      <c r="T68" s="35" t="s">
        <v>529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530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529</v>
      </c>
      <c r="BA68" s="42"/>
      <c r="BB68" s="41" t="s">
        <v>531</v>
      </c>
      <c r="BC68" s="42"/>
      <c r="BD68" s="41" t="s">
        <v>532</v>
      </c>
      <c r="BE68" s="42"/>
      <c r="BF68" s="41"/>
      <c r="BG68" s="42"/>
      <c r="BH68" s="41"/>
      <c r="BI68" s="42"/>
    </row>
    <row r="69" ht="42.0" hidden="1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166</v>
      </c>
      <c r="G69" s="30"/>
      <c r="H69" s="30"/>
      <c r="I69" s="33"/>
      <c r="J69" s="29">
        <v>9.0</v>
      </c>
      <c r="K69" s="29"/>
      <c r="L69" s="32" t="s">
        <v>63</v>
      </c>
      <c r="M69" s="32" t="s">
        <v>112</v>
      </c>
      <c r="N69" s="32" t="s">
        <v>168</v>
      </c>
      <c r="O69" s="32" t="s">
        <v>168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384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533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534</v>
      </c>
      <c r="BC69" s="42"/>
      <c r="BD69" s="41" t="s">
        <v>242</v>
      </c>
      <c r="BE69" s="42"/>
      <c r="BF69" s="41"/>
      <c r="BG69" s="42"/>
      <c r="BH69" s="41"/>
      <c r="BI69" s="42"/>
    </row>
    <row r="70" ht="42.0" hidden="1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166</v>
      </c>
      <c r="G70" s="30"/>
      <c r="H70" s="30"/>
      <c r="I70" s="33"/>
      <c r="J70" s="29">
        <v>5.0</v>
      </c>
      <c r="K70" s="29"/>
      <c r="L70" s="32" t="s">
        <v>63</v>
      </c>
      <c r="M70" s="32" t="s">
        <v>98</v>
      </c>
      <c r="N70" s="32" t="s">
        <v>112</v>
      </c>
      <c r="O70" s="32" t="s">
        <v>168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535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536</v>
      </c>
      <c r="AK70" s="47" t="s">
        <v>537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538</v>
      </c>
      <c r="BA70" s="42" t="s">
        <v>539</v>
      </c>
      <c r="BB70" s="43"/>
      <c r="BC70" s="42"/>
      <c r="BD70" s="43"/>
      <c r="BE70" s="42"/>
      <c r="BF70" s="43"/>
      <c r="BG70" s="42"/>
      <c r="BH70" s="43"/>
      <c r="BI70" s="42"/>
    </row>
    <row r="71" ht="42.0" hidden="1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166</v>
      </c>
      <c r="G71" s="30"/>
      <c r="H71" s="30"/>
      <c r="I71" s="33"/>
      <c r="J71" s="29">
        <v>5.0</v>
      </c>
      <c r="K71" s="29"/>
      <c r="L71" s="32" t="s">
        <v>63</v>
      </c>
      <c r="M71" s="32" t="s">
        <v>98</v>
      </c>
      <c r="N71" s="32" t="s">
        <v>112</v>
      </c>
      <c r="O71" s="32" t="s">
        <v>168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540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541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540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hidden="1" customHeight="1">
      <c r="A72" s="28" t="s">
        <v>54</v>
      </c>
      <c r="B72" s="28" t="s">
        <v>542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166</v>
      </c>
      <c r="G72" s="30"/>
      <c r="H72" s="30"/>
      <c r="I72" s="33"/>
      <c r="J72" s="29">
        <v>3.0</v>
      </c>
      <c r="K72" s="29"/>
      <c r="L72" s="32" t="s">
        <v>63</v>
      </c>
      <c r="M72" s="32" t="s">
        <v>112</v>
      </c>
      <c r="N72" s="32" t="s">
        <v>168</v>
      </c>
      <c r="O72" s="32" t="s">
        <v>168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543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544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543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hidden="1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166</v>
      </c>
      <c r="G73" s="30"/>
      <c r="H73" s="30"/>
      <c r="I73" s="33"/>
      <c r="J73" s="29">
        <v>10.0</v>
      </c>
      <c r="K73" s="29"/>
      <c r="L73" s="32" t="s">
        <v>63</v>
      </c>
      <c r="M73" s="32" t="s">
        <v>78</v>
      </c>
      <c r="N73" s="32" t="s">
        <v>101</v>
      </c>
      <c r="O73" s="32" t="s">
        <v>112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545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546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547</v>
      </c>
      <c r="BC73" s="42"/>
      <c r="BD73" s="41" t="s">
        <v>242</v>
      </c>
      <c r="BE73" s="42"/>
      <c r="BF73" s="41"/>
      <c r="BG73" s="42"/>
      <c r="BH73" s="41"/>
      <c r="BI73" s="42"/>
    </row>
    <row r="74" ht="42.0" hidden="1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166</v>
      </c>
      <c r="G74" s="30"/>
      <c r="H74" s="30"/>
      <c r="I74" s="33"/>
      <c r="J74" s="29">
        <v>25.0</v>
      </c>
      <c r="K74" s="29"/>
      <c r="L74" s="32" t="s">
        <v>63</v>
      </c>
      <c r="M74" s="32" t="s">
        <v>83</v>
      </c>
      <c r="N74" s="32" t="s">
        <v>112</v>
      </c>
      <c r="O74" s="32" t="s">
        <v>168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548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549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548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hidden="1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166</v>
      </c>
      <c r="G75" s="30"/>
      <c r="H75" s="30"/>
      <c r="I75" s="33"/>
      <c r="J75" s="29">
        <v>14.0</v>
      </c>
      <c r="K75" s="29"/>
      <c r="L75" s="32" t="s">
        <v>63</v>
      </c>
      <c r="M75" s="32" t="s">
        <v>83</v>
      </c>
      <c r="N75" s="32" t="s">
        <v>112</v>
      </c>
      <c r="O75" s="32" t="s">
        <v>168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550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551</v>
      </c>
      <c r="AK75" s="47" t="s">
        <v>552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553</v>
      </c>
      <c r="BA75" s="48" t="s">
        <v>554</v>
      </c>
      <c r="BB75" s="43"/>
      <c r="BC75" s="48"/>
      <c r="BD75" s="43"/>
      <c r="BE75" s="48"/>
      <c r="BF75" s="43"/>
      <c r="BG75" s="48"/>
      <c r="BH75" s="43"/>
      <c r="BI75" s="48"/>
    </row>
    <row r="76" ht="42.0" hidden="1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166</v>
      </c>
      <c r="G76" s="30"/>
      <c r="H76" s="30"/>
      <c r="I76" s="33"/>
      <c r="J76" s="29">
        <v>7.0</v>
      </c>
      <c r="K76" s="29"/>
      <c r="L76" s="32" t="s">
        <v>63</v>
      </c>
      <c r="M76" s="32" t="s">
        <v>112</v>
      </c>
      <c r="N76" s="32" t="s">
        <v>168</v>
      </c>
      <c r="O76" s="32" t="s">
        <v>168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555</v>
      </c>
      <c r="T76" s="35" t="s">
        <v>521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556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521</v>
      </c>
      <c r="BA76" s="42"/>
      <c r="BB76" s="41" t="s">
        <v>557</v>
      </c>
      <c r="BC76" s="42"/>
      <c r="BD76" s="41" t="s">
        <v>558</v>
      </c>
      <c r="BE76" s="42"/>
      <c r="BF76" s="41"/>
      <c r="BG76" s="42"/>
      <c r="BH76" s="41"/>
      <c r="BI76" s="42"/>
    </row>
    <row r="77" ht="42.0" hidden="1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166</v>
      </c>
      <c r="G77" s="30"/>
      <c r="H77" s="30"/>
      <c r="I77" s="33"/>
      <c r="J77" s="29">
        <v>30.0</v>
      </c>
      <c r="K77" s="29"/>
      <c r="L77" s="32" t="s">
        <v>63</v>
      </c>
      <c r="M77" s="32" t="s">
        <v>83</v>
      </c>
      <c r="N77" s="32" t="s">
        <v>112</v>
      </c>
      <c r="O77" s="32" t="s">
        <v>168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559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560</v>
      </c>
      <c r="AK77" s="47" t="s">
        <v>561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562</v>
      </c>
      <c r="BA77" s="42" t="s">
        <v>563</v>
      </c>
      <c r="BB77" s="43"/>
      <c r="BC77" s="42"/>
      <c r="BD77" s="43"/>
      <c r="BE77" s="42"/>
      <c r="BF77" s="43"/>
      <c r="BG77" s="42"/>
      <c r="BH77" s="43"/>
      <c r="BI77" s="42"/>
    </row>
    <row r="78" ht="42.0" hidden="1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166</v>
      </c>
      <c r="G78" s="30"/>
      <c r="H78" s="30"/>
      <c r="I78" s="33"/>
      <c r="J78" s="29">
        <v>36.0</v>
      </c>
      <c r="K78" s="29"/>
      <c r="L78" s="32" t="s">
        <v>63</v>
      </c>
      <c r="M78" s="32" t="s">
        <v>83</v>
      </c>
      <c r="N78" s="32" t="s">
        <v>112</v>
      </c>
      <c r="O78" s="32" t="s">
        <v>168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564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565</v>
      </c>
      <c r="AK78" s="47" t="s">
        <v>566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567</v>
      </c>
      <c r="BA78" s="42" t="s">
        <v>568</v>
      </c>
      <c r="BB78" s="43"/>
      <c r="BC78" s="42"/>
      <c r="BD78" s="43"/>
      <c r="BE78" s="42"/>
      <c r="BF78" s="43"/>
      <c r="BG78" s="42"/>
      <c r="BH78" s="43"/>
      <c r="BI78" s="42"/>
    </row>
    <row r="79" ht="42.0" hidden="1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166</v>
      </c>
      <c r="G79" s="30"/>
      <c r="H79" s="30"/>
      <c r="I79" s="33"/>
      <c r="J79" s="29">
        <v>21.0</v>
      </c>
      <c r="K79" s="29"/>
      <c r="L79" s="32" t="s">
        <v>63</v>
      </c>
      <c r="M79" s="32" t="s">
        <v>83</v>
      </c>
      <c r="N79" s="32" t="s">
        <v>112</v>
      </c>
      <c r="O79" s="32" t="s">
        <v>168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569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570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569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hidden="1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166</v>
      </c>
      <c r="G80" s="30"/>
      <c r="H80" s="30"/>
      <c r="I80" s="33"/>
      <c r="J80" s="29">
        <v>4.0</v>
      </c>
      <c r="K80" s="29"/>
      <c r="L80" s="32" t="s">
        <v>63</v>
      </c>
      <c r="M80" s="32" t="s">
        <v>112</v>
      </c>
      <c r="N80" s="32" t="s">
        <v>168</v>
      </c>
      <c r="O80" s="32" t="s">
        <v>168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571</v>
      </c>
      <c r="T80" s="35" t="s">
        <v>521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572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521</v>
      </c>
      <c r="BA80" s="42"/>
      <c r="BB80" s="41" t="s">
        <v>573</v>
      </c>
      <c r="BC80" s="42"/>
      <c r="BD80" s="41" t="s">
        <v>217</v>
      </c>
      <c r="BE80" s="42"/>
      <c r="BF80" s="41"/>
      <c r="BG80" s="42"/>
      <c r="BH80" s="41"/>
      <c r="BI80" s="42"/>
    </row>
    <row r="81" ht="42.0" hidden="1" customHeight="1">
      <c r="A81" s="28" t="s">
        <v>54</v>
      </c>
      <c r="B81" s="28" t="s">
        <v>574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166</v>
      </c>
      <c r="G81" s="30"/>
      <c r="H81" s="30"/>
      <c r="I81" s="33"/>
      <c r="J81" s="29">
        <v>17.0</v>
      </c>
      <c r="K81" s="29"/>
      <c r="L81" s="32" t="s">
        <v>63</v>
      </c>
      <c r="M81" s="32" t="s">
        <v>83</v>
      </c>
      <c r="N81" s="32" t="s">
        <v>98</v>
      </c>
      <c r="O81" s="32" t="s">
        <v>112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575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576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577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hidden="1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166</v>
      </c>
      <c r="G82" s="30"/>
      <c r="H82" s="30"/>
      <c r="I82" s="33"/>
      <c r="J82" s="29">
        <v>20.0</v>
      </c>
      <c r="K82" s="29"/>
      <c r="L82" s="32" t="s">
        <v>63</v>
      </c>
      <c r="M82" s="32" t="s">
        <v>83</v>
      </c>
      <c r="N82" s="32" t="s">
        <v>98</v>
      </c>
      <c r="O82" s="32" t="s">
        <v>112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578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579</v>
      </c>
      <c r="AK82" s="47" t="s">
        <v>580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581</v>
      </c>
      <c r="BA82" s="42" t="s">
        <v>582</v>
      </c>
      <c r="BB82" s="43"/>
      <c r="BC82" s="42"/>
      <c r="BD82" s="43"/>
      <c r="BE82" s="42"/>
      <c r="BF82" s="43"/>
      <c r="BG82" s="42"/>
      <c r="BH82" s="43"/>
      <c r="BI82" s="42"/>
    </row>
    <row r="83" ht="42.0" hidden="1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166</v>
      </c>
      <c r="G83" s="30"/>
      <c r="H83" s="30"/>
      <c r="I83" s="33"/>
      <c r="J83" s="29">
        <v>20.0</v>
      </c>
      <c r="K83" s="29"/>
      <c r="L83" s="32" t="s">
        <v>63</v>
      </c>
      <c r="M83" s="32" t="s">
        <v>83</v>
      </c>
      <c r="N83" s="32" t="s">
        <v>98</v>
      </c>
      <c r="O83" s="32" t="s">
        <v>112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418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583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427</v>
      </c>
      <c r="BC83" s="42"/>
      <c r="BD83" s="41" t="s">
        <v>584</v>
      </c>
      <c r="BE83" s="42"/>
      <c r="BF83" s="41"/>
      <c r="BG83" s="42"/>
      <c r="BH83" s="41"/>
      <c r="BI83" s="42"/>
    </row>
    <row r="84" ht="42.0" hidden="1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166</v>
      </c>
      <c r="G84" s="30"/>
      <c r="H84" s="30"/>
      <c r="I84" s="33"/>
      <c r="J84" s="29">
        <v>1.0</v>
      </c>
      <c r="K84" s="29"/>
      <c r="L84" s="32" t="s">
        <v>63</v>
      </c>
      <c r="M84" s="32" t="s">
        <v>87</v>
      </c>
      <c r="N84" s="32" t="s">
        <v>112</v>
      </c>
      <c r="O84" s="32" t="s">
        <v>168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585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586</v>
      </c>
      <c r="AK84" s="47" t="s">
        <v>587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585</v>
      </c>
      <c r="BA84" s="42" t="s">
        <v>588</v>
      </c>
      <c r="BB84" s="43"/>
      <c r="BC84" s="42"/>
      <c r="BD84" s="43"/>
      <c r="BE84" s="42"/>
      <c r="BF84" s="43"/>
      <c r="BG84" s="42"/>
      <c r="BH84" s="43"/>
      <c r="BI84" s="42"/>
    </row>
    <row r="85" ht="42.0" hidden="1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166</v>
      </c>
      <c r="G85" s="30"/>
      <c r="H85" s="30"/>
      <c r="I85" s="33"/>
      <c r="J85" s="29">
        <v>1.0</v>
      </c>
      <c r="K85" s="29"/>
      <c r="L85" s="32" t="s">
        <v>63</v>
      </c>
      <c r="M85" s="32" t="s">
        <v>98</v>
      </c>
      <c r="N85" s="36" t="s">
        <v>112</v>
      </c>
      <c r="O85" s="32" t="s">
        <v>168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589</v>
      </c>
      <c r="T85" s="35" t="s">
        <v>590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591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590</v>
      </c>
      <c r="BA85" s="42"/>
      <c r="BB85" s="41" t="s">
        <v>592</v>
      </c>
      <c r="BC85" s="42"/>
      <c r="BD85" s="41" t="s">
        <v>593</v>
      </c>
      <c r="BE85" s="42"/>
      <c r="BF85" s="41"/>
      <c r="BG85" s="42"/>
      <c r="BH85" s="41"/>
      <c r="BI85" s="42"/>
    </row>
    <row r="86" ht="42.0" hidden="1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166</v>
      </c>
      <c r="G86" s="30"/>
      <c r="H86" s="30"/>
      <c r="I86" s="33"/>
      <c r="J86" s="29">
        <v>7.0</v>
      </c>
      <c r="K86" s="29"/>
      <c r="L86" s="32" t="s">
        <v>63</v>
      </c>
      <c r="M86" s="32" t="s">
        <v>87</v>
      </c>
      <c r="N86" s="32" t="s">
        <v>83</v>
      </c>
      <c r="O86" s="32" t="s">
        <v>112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594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595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594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hidden="1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166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112</v>
      </c>
      <c r="N87" s="32" t="s">
        <v>168</v>
      </c>
      <c r="O87" s="32" t="s">
        <v>168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247</v>
      </c>
      <c r="T87" s="35" t="s">
        <v>569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596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569</v>
      </c>
      <c r="BA87" s="42"/>
      <c r="BB87" s="41" t="s">
        <v>597</v>
      </c>
      <c r="BC87" s="42"/>
      <c r="BD87" s="41" t="s">
        <v>217</v>
      </c>
      <c r="BE87" s="42"/>
      <c r="BF87" s="41"/>
      <c r="BG87" s="42"/>
      <c r="BH87" s="41"/>
      <c r="BI87" s="42"/>
    </row>
    <row r="88" ht="42.0" hidden="1" customHeight="1">
      <c r="A88" s="28" t="s">
        <v>52</v>
      </c>
      <c r="B88" s="29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166</v>
      </c>
      <c r="G88" s="30"/>
      <c r="H88" s="30"/>
      <c r="I88" s="33"/>
      <c r="J88" s="29">
        <v>36.0</v>
      </c>
      <c r="K88" s="29"/>
      <c r="L88" s="32" t="s">
        <v>63</v>
      </c>
      <c r="M88" s="32" t="s">
        <v>83</v>
      </c>
      <c r="N88" s="32" t="s">
        <v>98</v>
      </c>
      <c r="O88" s="32" t="s">
        <v>112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598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599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598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hidden="1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166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112</v>
      </c>
      <c r="N89" s="32" t="s">
        <v>168</v>
      </c>
      <c r="O89" s="32" t="s">
        <v>168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600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601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600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hidden="1" customHeight="1">
      <c r="A90" s="28" t="s">
        <v>54</v>
      </c>
      <c r="B90" s="28" t="s">
        <v>542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166</v>
      </c>
      <c r="G90" s="30"/>
      <c r="H90" s="30"/>
      <c r="I90" s="33"/>
      <c r="J90" s="29">
        <v>0.0</v>
      </c>
      <c r="K90" s="29"/>
      <c r="L90" s="32" t="s">
        <v>63</v>
      </c>
      <c r="M90" s="32" t="s">
        <v>112</v>
      </c>
      <c r="N90" s="32" t="s">
        <v>168</v>
      </c>
      <c r="O90" s="32" t="s">
        <v>168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602</v>
      </c>
      <c r="T90" s="35" t="s">
        <v>603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604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603</v>
      </c>
      <c r="BA90" s="42"/>
      <c r="BB90" s="41" t="s">
        <v>605</v>
      </c>
      <c r="BC90" s="42"/>
      <c r="BD90" s="41" t="s">
        <v>606</v>
      </c>
      <c r="BE90" s="42"/>
      <c r="BF90" s="41"/>
      <c r="BG90" s="42"/>
      <c r="BH90" s="41"/>
      <c r="BI90" s="42"/>
    </row>
    <row r="91" ht="42.0" hidden="1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166</v>
      </c>
      <c r="G91" s="30"/>
      <c r="H91" s="30"/>
      <c r="I91" s="33"/>
      <c r="J91" s="29">
        <v>12.0</v>
      </c>
      <c r="K91" s="29"/>
      <c r="L91" s="32" t="s">
        <v>63</v>
      </c>
      <c r="M91" s="32" t="s">
        <v>100</v>
      </c>
      <c r="N91" s="32" t="s">
        <v>112</v>
      </c>
      <c r="O91" s="32" t="s">
        <v>168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571</v>
      </c>
      <c r="T91" s="35" t="s">
        <v>607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608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607</v>
      </c>
      <c r="BA91" s="42"/>
      <c r="BB91" s="41" t="s">
        <v>573</v>
      </c>
      <c r="BC91" s="42"/>
      <c r="BD91" s="41" t="s">
        <v>217</v>
      </c>
      <c r="BE91" s="42"/>
      <c r="BF91" s="41"/>
      <c r="BG91" s="42"/>
      <c r="BH91" s="41"/>
      <c r="BI91" s="42"/>
    </row>
    <row r="92" ht="42.0" hidden="1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166</v>
      </c>
      <c r="G92" s="30"/>
      <c r="H92" s="30"/>
      <c r="I92" s="33"/>
      <c r="J92" s="29">
        <v>30.0</v>
      </c>
      <c r="K92" s="29"/>
      <c r="L92" s="32" t="s">
        <v>63</v>
      </c>
      <c r="M92" s="32" t="s">
        <v>83</v>
      </c>
      <c r="N92" s="32" t="s">
        <v>112</v>
      </c>
      <c r="O92" s="32" t="s">
        <v>168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609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610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611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hidden="1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166</v>
      </c>
      <c r="G93" s="30"/>
      <c r="H93" s="30"/>
      <c r="I93" s="33"/>
      <c r="J93" s="29">
        <v>8.0</v>
      </c>
      <c r="K93" s="29"/>
      <c r="L93" s="32" t="s">
        <v>63</v>
      </c>
      <c r="M93" s="32" t="s">
        <v>112</v>
      </c>
      <c r="N93" s="32" t="s">
        <v>168</v>
      </c>
      <c r="O93" s="32" t="s">
        <v>168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247</v>
      </c>
      <c r="T93" s="35" t="s">
        <v>521</v>
      </c>
      <c r="U93" s="32"/>
      <c r="V93" s="32"/>
      <c r="W93" s="36"/>
      <c r="X93" s="36"/>
      <c r="Y93" s="36" t="s">
        <v>82</v>
      </c>
      <c r="Z93" s="36" t="s">
        <v>187</v>
      </c>
      <c r="AA93" s="36"/>
      <c r="AB93" s="32"/>
      <c r="AC93" s="31" t="str">
        <f t="array" ref="AC93">IFERROR(INDEX(params!$H:$H,MATCH($AB93,params!$G:$G,0)),"")</f>
        <v/>
      </c>
      <c r="AD93" s="50" t="s">
        <v>522</v>
      </c>
      <c r="AE93" s="33"/>
      <c r="AF93" s="32"/>
      <c r="AG93" s="32"/>
      <c r="AH93" s="32"/>
      <c r="AI93" s="31" t="str">
        <f t="shared" si="4"/>
        <v/>
      </c>
      <c r="AJ93" s="39" t="s">
        <v>612</v>
      </c>
      <c r="AK93" s="47" t="s">
        <v>613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521</v>
      </c>
      <c r="BA93" s="42" t="s">
        <v>614</v>
      </c>
      <c r="BB93" s="43" t="s">
        <v>526</v>
      </c>
      <c r="BC93" s="42" t="s">
        <v>527</v>
      </c>
      <c r="BD93" s="43" t="s">
        <v>217</v>
      </c>
      <c r="BE93" s="42" t="s">
        <v>217</v>
      </c>
      <c r="BF93" s="43"/>
      <c r="BG93" s="42"/>
      <c r="BH93" s="43"/>
      <c r="BI93" s="42"/>
    </row>
    <row r="94" ht="42.0" hidden="1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166</v>
      </c>
      <c r="G94" s="30"/>
      <c r="H94" s="30"/>
      <c r="I94" s="33"/>
      <c r="J94" s="29">
        <v>32.0</v>
      </c>
      <c r="K94" s="29"/>
      <c r="L94" s="32" t="s">
        <v>63</v>
      </c>
      <c r="M94" s="32" t="s">
        <v>83</v>
      </c>
      <c r="N94" s="32" t="s">
        <v>112</v>
      </c>
      <c r="O94" s="32" t="s">
        <v>168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615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616</v>
      </c>
      <c r="AK94" s="47" t="s">
        <v>617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618</v>
      </c>
      <c r="BA94" s="42" t="s">
        <v>619</v>
      </c>
      <c r="BB94" s="43"/>
      <c r="BC94" s="42"/>
      <c r="BD94" s="43"/>
      <c r="BE94" s="42"/>
      <c r="BF94" s="43"/>
      <c r="BG94" s="42"/>
      <c r="BH94" s="43"/>
      <c r="BI94" s="42"/>
    </row>
    <row r="95" ht="42.0" hidden="1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166</v>
      </c>
      <c r="G95" s="30"/>
      <c r="H95" s="30"/>
      <c r="I95" s="33"/>
      <c r="J95" s="29">
        <v>22.0</v>
      </c>
      <c r="K95" s="29"/>
      <c r="L95" s="32" t="s">
        <v>63</v>
      </c>
      <c r="M95" s="32" t="s">
        <v>100</v>
      </c>
      <c r="N95" s="32" t="s">
        <v>112</v>
      </c>
      <c r="O95" s="32" t="s">
        <v>168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418</v>
      </c>
      <c r="T95" s="35" t="s">
        <v>620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621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620</v>
      </c>
      <c r="BA95" s="42"/>
      <c r="BB95" s="41" t="s">
        <v>427</v>
      </c>
      <c r="BC95" s="42"/>
      <c r="BD95" s="41" t="s">
        <v>584</v>
      </c>
      <c r="BE95" s="42"/>
      <c r="BF95" s="41"/>
      <c r="BG95" s="42"/>
      <c r="BH95" s="41"/>
      <c r="BI95" s="42"/>
    </row>
    <row r="96" ht="42.0" hidden="1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166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112</v>
      </c>
      <c r="N96" s="32" t="s">
        <v>168</v>
      </c>
      <c r="O96" s="32" t="s">
        <v>168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622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623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622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hidden="1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166</v>
      </c>
      <c r="G97" s="30"/>
      <c r="H97" s="30"/>
      <c r="I97" s="33"/>
      <c r="J97" s="29">
        <v>5.0</v>
      </c>
      <c r="K97" s="29"/>
      <c r="L97" s="32" t="s">
        <v>63</v>
      </c>
      <c r="M97" s="32" t="s">
        <v>87</v>
      </c>
      <c r="N97" s="32" t="s">
        <v>87</v>
      </c>
      <c r="O97" s="32" t="s">
        <v>112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624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625</v>
      </c>
      <c r="AK97" s="47" t="s">
        <v>626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624</v>
      </c>
      <c r="BA97" s="42" t="s">
        <v>627</v>
      </c>
      <c r="BB97" s="43"/>
      <c r="BC97" s="42"/>
      <c r="BD97" s="43"/>
      <c r="BE97" s="42"/>
      <c r="BF97" s="43"/>
      <c r="BG97" s="42"/>
      <c r="BH97" s="43"/>
      <c r="BI97" s="42"/>
    </row>
    <row r="98" ht="42.0" hidden="1" customHeight="1">
      <c r="A98" s="28" t="s">
        <v>54</v>
      </c>
      <c r="B98" s="28" t="s">
        <v>628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166</v>
      </c>
      <c r="G98" s="30"/>
      <c r="H98" s="30"/>
      <c r="I98" s="33"/>
      <c r="J98" s="29">
        <v>3.0</v>
      </c>
      <c r="K98" s="29"/>
      <c r="L98" s="32" t="s">
        <v>63</v>
      </c>
      <c r="M98" s="32" t="s">
        <v>112</v>
      </c>
      <c r="N98" s="32" t="s">
        <v>168</v>
      </c>
      <c r="O98" s="32" t="s">
        <v>168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629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630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629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hidden="1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166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112</v>
      </c>
      <c r="N99" s="32" t="s">
        <v>168</v>
      </c>
      <c r="O99" s="32" t="s">
        <v>168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521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631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521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hidden="1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166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87</v>
      </c>
      <c r="N100" s="32" t="s">
        <v>83</v>
      </c>
      <c r="O100" s="32" t="s">
        <v>112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632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633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632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hidden="1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166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83</v>
      </c>
      <c r="N101" s="32" t="s">
        <v>101</v>
      </c>
      <c r="O101" s="32" t="s">
        <v>112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634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635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634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hidden="1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166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83</v>
      </c>
      <c r="N102" s="32" t="s">
        <v>112</v>
      </c>
      <c r="O102" s="32" t="s">
        <v>168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636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637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636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hidden="1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166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112</v>
      </c>
      <c r="N103" s="32" t="s">
        <v>168</v>
      </c>
      <c r="O103" s="32" t="s">
        <v>168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638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639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638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hidden="1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166</v>
      </c>
      <c r="G104" s="30" t="s">
        <v>640</v>
      </c>
      <c r="H104" s="30" t="s">
        <v>640</v>
      </c>
      <c r="I104" s="33"/>
      <c r="J104" s="29">
        <v>11.0</v>
      </c>
      <c r="K104" s="29"/>
      <c r="L104" s="32" t="s">
        <v>60</v>
      </c>
      <c r="M104" s="32" t="s">
        <v>78</v>
      </c>
      <c r="N104" s="32" t="s">
        <v>98</v>
      </c>
      <c r="O104" s="32" t="s">
        <v>168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641</v>
      </c>
      <c r="U104" s="36" t="s">
        <v>642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643</v>
      </c>
      <c r="AK104" s="40"/>
      <c r="AL104" s="41"/>
      <c r="AM104" s="42"/>
      <c r="AN104" s="43" t="s">
        <v>256</v>
      </c>
      <c r="AO104" s="42"/>
      <c r="AP104" s="41" t="s">
        <v>641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hidden="1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166</v>
      </c>
      <c r="G105" s="30" t="s">
        <v>640</v>
      </c>
      <c r="H105" s="30" t="s">
        <v>640</v>
      </c>
      <c r="I105" s="33"/>
      <c r="J105" s="29">
        <v>6.0</v>
      </c>
      <c r="K105" s="29"/>
      <c r="L105" s="32" t="s">
        <v>60</v>
      </c>
      <c r="M105" s="32" t="s">
        <v>97</v>
      </c>
      <c r="N105" s="32" t="s">
        <v>100</v>
      </c>
      <c r="O105" s="32" t="s">
        <v>168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644</v>
      </c>
      <c r="U105" s="36" t="s">
        <v>642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645</v>
      </c>
      <c r="AK105" s="40"/>
      <c r="AL105" s="41"/>
      <c r="AM105" s="42"/>
      <c r="AN105" s="43" t="s">
        <v>646</v>
      </c>
      <c r="AO105" s="42"/>
      <c r="AP105" s="41" t="s">
        <v>644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hidden="1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166</v>
      </c>
      <c r="G106" s="30" t="s">
        <v>640</v>
      </c>
      <c r="H106" s="30" t="s">
        <v>640</v>
      </c>
      <c r="I106" s="33"/>
      <c r="J106" s="29">
        <v>18.0</v>
      </c>
      <c r="K106" s="29"/>
      <c r="L106" s="32" t="s">
        <v>60</v>
      </c>
      <c r="M106" s="32" t="s">
        <v>93</v>
      </c>
      <c r="N106" s="32" t="s">
        <v>168</v>
      </c>
      <c r="O106" s="32" t="s">
        <v>168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278</v>
      </c>
      <c r="T106" s="35" t="s">
        <v>647</v>
      </c>
      <c r="U106" s="36" t="s">
        <v>642</v>
      </c>
      <c r="V106" s="32"/>
      <c r="W106" s="32"/>
      <c r="X106" s="36"/>
      <c r="Y106" s="36" t="s">
        <v>94</v>
      </c>
      <c r="Z106" s="36" t="s">
        <v>187</v>
      </c>
      <c r="AA106" s="36"/>
      <c r="AB106" s="32"/>
      <c r="AC106" s="31" t="str">
        <f t="array" ref="AC106">IFERROR(INDEX(params!$H:$H,MATCH($AB106,params!$G:$G,0)),"")</f>
        <v/>
      </c>
      <c r="AD106" s="50" t="s">
        <v>455</v>
      </c>
      <c r="AE106" s="33"/>
      <c r="AF106" s="32"/>
      <c r="AG106" s="4"/>
      <c r="AH106" s="4"/>
      <c r="AI106" s="31" t="str">
        <f t="shared" si="4"/>
        <v/>
      </c>
      <c r="AJ106" s="39" t="s">
        <v>648</v>
      </c>
      <c r="AK106" s="40"/>
      <c r="AL106" s="41"/>
      <c r="AM106" s="42"/>
      <c r="AN106" s="43" t="s">
        <v>649</v>
      </c>
      <c r="AO106" s="42"/>
      <c r="AP106" s="41" t="s">
        <v>647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650</v>
      </c>
      <c r="BC106" s="42" t="s">
        <v>651</v>
      </c>
      <c r="BD106" s="41" t="s">
        <v>242</v>
      </c>
      <c r="BE106" s="42" t="s">
        <v>242</v>
      </c>
      <c r="BF106" s="41"/>
      <c r="BG106" s="42"/>
      <c r="BH106" s="41"/>
      <c r="BI106" s="42"/>
    </row>
    <row r="107" ht="42.0" hidden="1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166</v>
      </c>
      <c r="G107" s="30" t="s">
        <v>640</v>
      </c>
      <c r="H107" s="30" t="s">
        <v>640</v>
      </c>
      <c r="I107" s="33"/>
      <c r="J107" s="29">
        <v>15.0</v>
      </c>
      <c r="K107" s="29"/>
      <c r="L107" s="32" t="s">
        <v>60</v>
      </c>
      <c r="M107" s="32" t="s">
        <v>98</v>
      </c>
      <c r="N107" s="32" t="s">
        <v>168</v>
      </c>
      <c r="O107" s="32" t="s">
        <v>168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278</v>
      </c>
      <c r="T107" s="35" t="s">
        <v>652</v>
      </c>
      <c r="U107" s="36" t="s">
        <v>642</v>
      </c>
      <c r="V107" s="32"/>
      <c r="W107" s="32"/>
      <c r="X107" s="36"/>
      <c r="Y107" s="36" t="s">
        <v>94</v>
      </c>
      <c r="Z107" s="36" t="s">
        <v>187</v>
      </c>
      <c r="AA107" s="36"/>
      <c r="AB107" s="32"/>
      <c r="AC107" s="31" t="str">
        <f t="array" ref="AC107">IFERROR(INDEX(params!$H:$H,MATCH($AB107,params!$G:$G,0)),"")</f>
        <v/>
      </c>
      <c r="AD107" s="50" t="s">
        <v>455</v>
      </c>
      <c r="AE107" s="33"/>
      <c r="AF107" s="32"/>
      <c r="AG107" s="4"/>
      <c r="AH107" s="4"/>
      <c r="AI107" s="31" t="str">
        <f t="shared" si="4"/>
        <v/>
      </c>
      <c r="AJ107" s="39" t="s">
        <v>653</v>
      </c>
      <c r="AK107" s="40"/>
      <c r="AL107" s="41"/>
      <c r="AM107" s="42"/>
      <c r="AN107" s="43" t="s">
        <v>654</v>
      </c>
      <c r="AO107" s="48" t="s">
        <v>654</v>
      </c>
      <c r="AP107" s="43" t="s">
        <v>655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656</v>
      </c>
      <c r="BA107" s="42"/>
      <c r="BB107" s="41" t="s">
        <v>650</v>
      </c>
      <c r="BC107" s="42" t="s">
        <v>651</v>
      </c>
      <c r="BD107" s="41" t="s">
        <v>242</v>
      </c>
      <c r="BE107" s="42" t="s">
        <v>242</v>
      </c>
      <c r="BF107" s="41"/>
      <c r="BG107" s="42"/>
      <c r="BH107" s="41"/>
      <c r="BI107" s="42"/>
    </row>
    <row r="108" ht="42.0" hidden="1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166</v>
      </c>
      <c r="G108" s="30" t="s">
        <v>640</v>
      </c>
      <c r="H108" s="30" t="s">
        <v>640</v>
      </c>
      <c r="I108" s="33"/>
      <c r="J108" s="29">
        <v>9.0</v>
      </c>
      <c r="K108" s="29"/>
      <c r="L108" s="32" t="s">
        <v>60</v>
      </c>
      <c r="M108" s="32" t="s">
        <v>100</v>
      </c>
      <c r="N108" s="32" t="s">
        <v>168</v>
      </c>
      <c r="O108" s="32" t="s">
        <v>168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351</v>
      </c>
      <c r="T108" s="35" t="s">
        <v>657</v>
      </c>
      <c r="U108" s="36" t="s">
        <v>642</v>
      </c>
      <c r="V108" s="32"/>
      <c r="W108" s="32"/>
      <c r="X108" s="36"/>
      <c r="Y108" s="36" t="s">
        <v>88</v>
      </c>
      <c r="Z108" s="36" t="s">
        <v>187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658</v>
      </c>
      <c r="AK108" s="40"/>
      <c r="AL108" s="41"/>
      <c r="AM108" s="42"/>
      <c r="AN108" s="43" t="s">
        <v>659</v>
      </c>
      <c r="AO108" s="48" t="s">
        <v>660</v>
      </c>
      <c r="AP108" s="41" t="s">
        <v>657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356</v>
      </c>
      <c r="BC108" s="42" t="s">
        <v>661</v>
      </c>
      <c r="BD108" s="41" t="s">
        <v>662</v>
      </c>
      <c r="BE108" s="42" t="s">
        <v>662</v>
      </c>
      <c r="BF108" s="41"/>
      <c r="BG108" s="42"/>
      <c r="BH108" s="41"/>
      <c r="BI108" s="42"/>
    </row>
    <row r="109" ht="42.0" hidden="1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166</v>
      </c>
      <c r="G109" s="30" t="s">
        <v>640</v>
      </c>
      <c r="H109" s="30" t="s">
        <v>640</v>
      </c>
      <c r="I109" s="33"/>
      <c r="J109" s="29">
        <v>5.0</v>
      </c>
      <c r="K109" s="29"/>
      <c r="L109" s="32" t="s">
        <v>60</v>
      </c>
      <c r="M109" s="32" t="s">
        <v>97</v>
      </c>
      <c r="N109" s="32" t="s">
        <v>168</v>
      </c>
      <c r="O109" s="32" t="s">
        <v>168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320</v>
      </c>
      <c r="T109" s="35" t="s">
        <v>644</v>
      </c>
      <c r="U109" s="36" t="s">
        <v>642</v>
      </c>
      <c r="V109" s="32"/>
      <c r="W109" s="36"/>
      <c r="X109" s="36"/>
      <c r="Y109" s="36" t="s">
        <v>105</v>
      </c>
      <c r="Z109" s="36" t="s">
        <v>187</v>
      </c>
      <c r="AA109" s="36"/>
      <c r="AB109" s="32"/>
      <c r="AC109" s="31" t="str">
        <f t="array" ref="AC109">IFERROR(INDEX(params!$H:$H,MATCH($AB109,params!$G:$G,0)),"")</f>
        <v/>
      </c>
      <c r="AD109" s="50" t="s">
        <v>663</v>
      </c>
      <c r="AE109" s="33"/>
      <c r="AF109" s="32"/>
      <c r="AG109" s="32"/>
      <c r="AH109" s="32"/>
      <c r="AI109" s="31" t="str">
        <f t="shared" si="4"/>
        <v/>
      </c>
      <c r="AJ109" s="39" t="s">
        <v>664</v>
      </c>
      <c r="AK109" s="47" t="s">
        <v>665</v>
      </c>
      <c r="AL109" s="41"/>
      <c r="AM109" s="42"/>
      <c r="AN109" s="43" t="s">
        <v>646</v>
      </c>
      <c r="AO109" s="48" t="s">
        <v>646</v>
      </c>
      <c r="AP109" s="43" t="s">
        <v>644</v>
      </c>
      <c r="AQ109" s="48" t="s">
        <v>666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667</v>
      </c>
      <c r="BC109" s="48" t="s">
        <v>668</v>
      </c>
      <c r="BD109" s="41" t="s">
        <v>217</v>
      </c>
      <c r="BE109" s="48" t="s">
        <v>217</v>
      </c>
      <c r="BF109" s="41"/>
      <c r="BG109" s="48"/>
      <c r="BH109" s="41"/>
      <c r="BI109" s="48"/>
    </row>
    <row r="110" ht="42.0" hidden="1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166</v>
      </c>
      <c r="G110" s="30" t="s">
        <v>640</v>
      </c>
      <c r="H110" s="30" t="s">
        <v>640</v>
      </c>
      <c r="I110" s="33"/>
      <c r="J110" s="29">
        <v>11.0</v>
      </c>
      <c r="K110" s="29"/>
      <c r="L110" s="32" t="s">
        <v>60</v>
      </c>
      <c r="M110" s="32" t="s">
        <v>87</v>
      </c>
      <c r="N110" s="32" t="s">
        <v>168</v>
      </c>
      <c r="O110" s="32" t="s">
        <v>168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669</v>
      </c>
      <c r="U110" s="36" t="s">
        <v>642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670</v>
      </c>
      <c r="AK110" s="40"/>
      <c r="AL110" s="41"/>
      <c r="AM110" s="42"/>
      <c r="AN110" s="43" t="s">
        <v>671</v>
      </c>
      <c r="AO110" s="42"/>
      <c r="AP110" s="41" t="s">
        <v>669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hidden="1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166</v>
      </c>
      <c r="G111" s="30" t="s">
        <v>167</v>
      </c>
      <c r="H111" s="30" t="s">
        <v>167</v>
      </c>
      <c r="I111" s="33"/>
      <c r="J111" s="29">
        <v>28.0</v>
      </c>
      <c r="K111" s="29"/>
      <c r="L111" s="32" t="s">
        <v>60</v>
      </c>
      <c r="M111" s="32" t="s">
        <v>83</v>
      </c>
      <c r="N111" s="32" t="s">
        <v>101</v>
      </c>
      <c r="O111" s="32" t="s">
        <v>168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672</v>
      </c>
      <c r="U111" s="36" t="s">
        <v>673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674</v>
      </c>
      <c r="AK111" s="40"/>
      <c r="AL111" s="41"/>
      <c r="AM111" s="42"/>
      <c r="AN111" s="43" t="s">
        <v>675</v>
      </c>
      <c r="AO111" s="42"/>
      <c r="AP111" s="43" t="s">
        <v>676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hidden="1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166</v>
      </c>
      <c r="G112" s="30" t="s">
        <v>167</v>
      </c>
      <c r="H112" s="30" t="s">
        <v>167</v>
      </c>
      <c r="I112" s="33"/>
      <c r="J112" s="29">
        <v>6.0</v>
      </c>
      <c r="K112" s="29"/>
      <c r="L112" s="32" t="s">
        <v>60</v>
      </c>
      <c r="M112" s="32"/>
      <c r="N112" s="32" t="s">
        <v>168</v>
      </c>
      <c r="O112" s="32" t="s">
        <v>168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677</v>
      </c>
      <c r="U112" s="36" t="s">
        <v>673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678</v>
      </c>
      <c r="AK112" s="40"/>
      <c r="AL112" s="41"/>
      <c r="AM112" s="42"/>
      <c r="AN112" s="43" t="s">
        <v>679</v>
      </c>
      <c r="AO112" s="42"/>
      <c r="AP112" s="43" t="s">
        <v>680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hidden="1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166</v>
      </c>
      <c r="G113" s="30" t="s">
        <v>640</v>
      </c>
      <c r="H113" s="30" t="s">
        <v>640</v>
      </c>
      <c r="I113" s="33"/>
      <c r="J113" s="29">
        <v>21.0</v>
      </c>
      <c r="K113" s="29"/>
      <c r="L113" s="32" t="s">
        <v>60</v>
      </c>
      <c r="M113" s="32" t="s">
        <v>83</v>
      </c>
      <c r="N113" s="32" t="s">
        <v>168</v>
      </c>
      <c r="O113" s="32" t="s">
        <v>168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681</v>
      </c>
      <c r="U113" s="36" t="s">
        <v>642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682</v>
      </c>
      <c r="AK113" s="40"/>
      <c r="AL113" s="41"/>
      <c r="AM113" s="42"/>
      <c r="AN113" s="43" t="s">
        <v>683</v>
      </c>
      <c r="AO113" s="42"/>
      <c r="AP113" s="43" t="s">
        <v>684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685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hidden="1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166</v>
      </c>
      <c r="G114" s="30" t="s">
        <v>640</v>
      </c>
      <c r="H114" s="30" t="s">
        <v>640</v>
      </c>
      <c r="I114" s="33"/>
      <c r="J114" s="29">
        <v>10.0</v>
      </c>
      <c r="K114" s="29"/>
      <c r="L114" s="32" t="s">
        <v>60</v>
      </c>
      <c r="M114" s="32" t="s">
        <v>83</v>
      </c>
      <c r="N114" s="32" t="s">
        <v>98</v>
      </c>
      <c r="O114" s="32" t="s">
        <v>168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686</v>
      </c>
      <c r="U114" s="36" t="s">
        <v>642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687</v>
      </c>
      <c r="AK114" s="40"/>
      <c r="AL114" s="41"/>
      <c r="AM114" s="42"/>
      <c r="AN114" s="43" t="s">
        <v>688</v>
      </c>
      <c r="AO114" s="42"/>
      <c r="AP114" s="41" t="s">
        <v>686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hidden="1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166</v>
      </c>
      <c r="G115" s="30" t="s">
        <v>640</v>
      </c>
      <c r="H115" s="30" t="s">
        <v>640</v>
      </c>
      <c r="I115" s="33"/>
      <c r="J115" s="29">
        <v>18.0</v>
      </c>
      <c r="K115" s="29"/>
      <c r="L115" s="32" t="s">
        <v>60</v>
      </c>
      <c r="M115" s="32" t="s">
        <v>78</v>
      </c>
      <c r="N115" s="32" t="s">
        <v>168</v>
      </c>
      <c r="O115" s="32" t="s">
        <v>168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689</v>
      </c>
      <c r="U115" s="36" t="s">
        <v>642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690</v>
      </c>
      <c r="AK115" s="40"/>
      <c r="AL115" s="41"/>
      <c r="AM115" s="42"/>
      <c r="AN115" s="43" t="s">
        <v>256</v>
      </c>
      <c r="AO115" s="42"/>
      <c r="AP115" s="43" t="s">
        <v>641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691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hidden="1" customHeight="1">
      <c r="A116" s="28" t="s">
        <v>52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166</v>
      </c>
      <c r="G116" s="30" t="s">
        <v>640</v>
      </c>
      <c r="H116" s="30" t="s">
        <v>640</v>
      </c>
      <c r="I116" s="33"/>
      <c r="J116" s="29">
        <v>8.0</v>
      </c>
      <c r="K116" s="29"/>
      <c r="L116" s="32" t="s">
        <v>60</v>
      </c>
      <c r="M116" s="32" t="s">
        <v>87</v>
      </c>
      <c r="N116" s="32" t="s">
        <v>168</v>
      </c>
      <c r="O116" s="32" t="s">
        <v>168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45">
        <v>1.0</v>
      </c>
      <c r="R116" s="34">
        <f t="shared" si="3"/>
        <v>0</v>
      </c>
      <c r="S116" s="35" t="s">
        <v>589</v>
      </c>
      <c r="T116" s="44" t="s">
        <v>692</v>
      </c>
      <c r="U116" s="36" t="s">
        <v>642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693</v>
      </c>
      <c r="AK116" s="40"/>
      <c r="AL116" s="41"/>
      <c r="AM116" s="42"/>
      <c r="AN116" s="43" t="s">
        <v>694</v>
      </c>
      <c r="AO116" s="42"/>
      <c r="AP116" s="43" t="s">
        <v>695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589</v>
      </c>
      <c r="BC116" s="42"/>
      <c r="BD116" s="41" t="s">
        <v>593</v>
      </c>
      <c r="BE116" s="42"/>
      <c r="BF116" s="41"/>
      <c r="BG116" s="42"/>
      <c r="BH116" s="41"/>
      <c r="BI116" s="42"/>
    </row>
    <row r="117" ht="42.0" hidden="1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166</v>
      </c>
      <c r="G117" s="30" t="s">
        <v>640</v>
      </c>
      <c r="H117" s="30" t="s">
        <v>640</v>
      </c>
      <c r="I117" s="33"/>
      <c r="J117" s="29">
        <v>23.0</v>
      </c>
      <c r="K117" s="29"/>
      <c r="L117" s="32" t="s">
        <v>60</v>
      </c>
      <c r="M117" s="32" t="s">
        <v>83</v>
      </c>
      <c r="N117" s="32" t="s">
        <v>101</v>
      </c>
      <c r="O117" s="32" t="s">
        <v>93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696</v>
      </c>
      <c r="T117" s="35" t="s">
        <v>684</v>
      </c>
      <c r="U117" s="36" t="s">
        <v>642</v>
      </c>
      <c r="V117" s="32"/>
      <c r="W117" s="32"/>
      <c r="X117" s="36"/>
      <c r="Y117" s="36" t="s">
        <v>186</v>
      </c>
      <c r="Z117" s="36" t="s">
        <v>187</v>
      </c>
      <c r="AA117" s="36"/>
      <c r="AB117" s="36" t="s">
        <v>101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697</v>
      </c>
      <c r="AK117" s="40"/>
      <c r="AL117" s="41"/>
      <c r="AM117" s="42"/>
      <c r="AN117" s="43" t="s">
        <v>698</v>
      </c>
      <c r="AO117" s="42"/>
      <c r="AP117" s="41" t="s">
        <v>684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699</v>
      </c>
      <c r="BC117" s="42" t="s">
        <v>699</v>
      </c>
      <c r="BD117" s="41" t="s">
        <v>700</v>
      </c>
      <c r="BE117" s="42"/>
      <c r="BF117" s="41"/>
      <c r="BG117" s="42"/>
      <c r="BH117" s="41"/>
      <c r="BI117" s="42"/>
    </row>
    <row r="118" ht="42.0" hidden="1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166</v>
      </c>
      <c r="G118" s="30" t="s">
        <v>640</v>
      </c>
      <c r="H118" s="30" t="s">
        <v>640</v>
      </c>
      <c r="I118" s="33"/>
      <c r="J118" s="29">
        <v>15.0</v>
      </c>
      <c r="K118" s="29"/>
      <c r="L118" s="32" t="s">
        <v>60</v>
      </c>
      <c r="M118" s="32" t="s">
        <v>78</v>
      </c>
      <c r="N118" s="32" t="s">
        <v>93</v>
      </c>
      <c r="O118" s="32" t="s">
        <v>168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701</v>
      </c>
      <c r="T118" s="35" t="s">
        <v>702</v>
      </c>
      <c r="U118" s="36" t="s">
        <v>642</v>
      </c>
      <c r="V118" s="32"/>
      <c r="W118" s="32"/>
      <c r="X118" s="32"/>
      <c r="Y118" s="32"/>
      <c r="Z118" s="32"/>
      <c r="AA118" s="36" t="s">
        <v>100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703</v>
      </c>
      <c r="AK118" s="40"/>
      <c r="AL118" s="41"/>
      <c r="AM118" s="42"/>
      <c r="AN118" s="43" t="s">
        <v>704</v>
      </c>
      <c r="AO118" s="48" t="s">
        <v>705</v>
      </c>
      <c r="AP118" s="41" t="s">
        <v>702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706</v>
      </c>
      <c r="BC118" s="42"/>
      <c r="BD118" s="41" t="s">
        <v>707</v>
      </c>
      <c r="BE118" s="42"/>
      <c r="BF118" s="41"/>
      <c r="BG118" s="42"/>
      <c r="BH118" s="41"/>
      <c r="BI118" s="42"/>
    </row>
    <row r="119" ht="42.0" hidden="1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166</v>
      </c>
      <c r="G119" s="30" t="s">
        <v>640</v>
      </c>
      <c r="H119" s="30" t="s">
        <v>640</v>
      </c>
      <c r="I119" s="33"/>
      <c r="J119" s="29">
        <v>18.0</v>
      </c>
      <c r="K119" s="29"/>
      <c r="L119" s="32" t="s">
        <v>60</v>
      </c>
      <c r="M119" s="32" t="s">
        <v>83</v>
      </c>
      <c r="N119" s="32" t="s">
        <v>93</v>
      </c>
      <c r="O119" s="32" t="s">
        <v>168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708</v>
      </c>
      <c r="U119" s="36" t="s">
        <v>642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709</v>
      </c>
      <c r="AK119" s="40"/>
      <c r="AL119" s="41"/>
      <c r="AM119" s="42"/>
      <c r="AN119" s="43" t="s">
        <v>710</v>
      </c>
      <c r="AO119" s="42"/>
      <c r="AP119" s="43" t="s">
        <v>711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607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hidden="1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166</v>
      </c>
      <c r="G120" s="30" t="s">
        <v>640</v>
      </c>
      <c r="H120" s="30" t="s">
        <v>640</v>
      </c>
      <c r="I120" s="33"/>
      <c r="J120" s="29">
        <v>17.0</v>
      </c>
      <c r="K120" s="29"/>
      <c r="L120" s="32" t="s">
        <v>60</v>
      </c>
      <c r="M120" s="32" t="s">
        <v>98</v>
      </c>
      <c r="N120" s="32" t="s">
        <v>168</v>
      </c>
      <c r="O120" s="32" t="s">
        <v>168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712</v>
      </c>
      <c r="U120" s="36" t="s">
        <v>642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713</v>
      </c>
      <c r="AK120" s="40"/>
      <c r="AL120" s="41"/>
      <c r="AM120" s="42"/>
      <c r="AN120" s="43" t="s">
        <v>714</v>
      </c>
      <c r="AO120" s="42"/>
      <c r="AP120" s="41" t="s">
        <v>712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hidden="1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166</v>
      </c>
      <c r="G121" s="30" t="s">
        <v>167</v>
      </c>
      <c r="H121" s="30" t="s">
        <v>167</v>
      </c>
      <c r="I121" s="33"/>
      <c r="J121" s="29">
        <v>6.0</v>
      </c>
      <c r="K121" s="29"/>
      <c r="L121" s="32" t="s">
        <v>60</v>
      </c>
      <c r="M121" s="32" t="s">
        <v>78</v>
      </c>
      <c r="N121" s="32" t="s">
        <v>168</v>
      </c>
      <c r="O121" s="32" t="s">
        <v>168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715</v>
      </c>
      <c r="T121" s="35" t="s">
        <v>716</v>
      </c>
      <c r="U121" s="36" t="s">
        <v>673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717</v>
      </c>
      <c r="AK121" s="40"/>
      <c r="AL121" s="41"/>
      <c r="AM121" s="42"/>
      <c r="AN121" s="43" t="s">
        <v>718</v>
      </c>
      <c r="AO121" s="42"/>
      <c r="AP121" s="43" t="s">
        <v>719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715</v>
      </c>
      <c r="BC121" s="42"/>
      <c r="BD121" s="41" t="s">
        <v>720</v>
      </c>
      <c r="BE121" s="42"/>
      <c r="BF121" s="41"/>
      <c r="BG121" s="42"/>
      <c r="BH121" s="41"/>
      <c r="BI121" s="42"/>
    </row>
    <row r="122" ht="42.0" hidden="1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166</v>
      </c>
      <c r="G122" s="30" t="s">
        <v>640</v>
      </c>
      <c r="H122" s="30" t="s">
        <v>640</v>
      </c>
      <c r="I122" s="33"/>
      <c r="J122" s="29">
        <v>13.0</v>
      </c>
      <c r="K122" s="29"/>
      <c r="L122" s="32" t="s">
        <v>60</v>
      </c>
      <c r="M122" s="32" t="s">
        <v>100</v>
      </c>
      <c r="N122" s="32" t="s">
        <v>168</v>
      </c>
      <c r="O122" s="32" t="s">
        <v>168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212</v>
      </c>
      <c r="T122" s="35" t="s">
        <v>721</v>
      </c>
      <c r="U122" s="36" t="s">
        <v>642</v>
      </c>
      <c r="V122" s="32"/>
      <c r="W122" s="32"/>
      <c r="X122" s="36"/>
      <c r="Y122" s="36" t="s">
        <v>105</v>
      </c>
      <c r="Z122" s="36" t="s">
        <v>187</v>
      </c>
      <c r="AA122" s="36"/>
      <c r="AB122" s="32"/>
      <c r="AC122" s="31" t="str">
        <f t="array" ref="AC122">IFERROR(INDEX(params!$H:$H,MATCH($AB122,params!$G:$G,0)),"")</f>
        <v/>
      </c>
      <c r="AD122" s="50" t="s">
        <v>455</v>
      </c>
      <c r="AE122" s="33"/>
      <c r="AF122" s="32"/>
      <c r="AG122" s="4"/>
      <c r="AH122" s="4"/>
      <c r="AI122" s="31" t="str">
        <f t="shared" si="4"/>
        <v/>
      </c>
      <c r="AJ122" s="39" t="s">
        <v>722</v>
      </c>
      <c r="AK122" s="40"/>
      <c r="AL122" s="41"/>
      <c r="AM122" s="42"/>
      <c r="AN122" s="43" t="s">
        <v>659</v>
      </c>
      <c r="AO122" s="42"/>
      <c r="AP122" s="43" t="s">
        <v>657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723</v>
      </c>
      <c r="BA122" s="42"/>
      <c r="BB122" s="41" t="s">
        <v>724</v>
      </c>
      <c r="BC122" s="42"/>
      <c r="BD122" s="41" t="s">
        <v>217</v>
      </c>
      <c r="BE122" s="42"/>
      <c r="BF122" s="41"/>
      <c r="BG122" s="42"/>
      <c r="BH122" s="41"/>
      <c r="BI122" s="42"/>
    </row>
    <row r="123" ht="42.0" hidden="1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166</v>
      </c>
      <c r="G123" s="30" t="s">
        <v>640</v>
      </c>
      <c r="H123" s="30" t="s">
        <v>640</v>
      </c>
      <c r="I123" s="33"/>
      <c r="J123" s="29">
        <v>20.0</v>
      </c>
      <c r="K123" s="29"/>
      <c r="L123" s="32" t="s">
        <v>60</v>
      </c>
      <c r="M123" s="32" t="s">
        <v>78</v>
      </c>
      <c r="N123" s="32" t="s">
        <v>83</v>
      </c>
      <c r="O123" s="32" t="s">
        <v>101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641</v>
      </c>
      <c r="U123" s="36" t="s">
        <v>642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725</v>
      </c>
      <c r="AK123" s="40"/>
      <c r="AL123" s="41"/>
      <c r="AM123" s="42"/>
      <c r="AN123" s="43" t="s">
        <v>256</v>
      </c>
      <c r="AO123" s="42"/>
      <c r="AP123" s="41" t="s">
        <v>641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hidden="1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166</v>
      </c>
      <c r="G124" s="30" t="s">
        <v>640</v>
      </c>
      <c r="H124" s="30" t="s">
        <v>640</v>
      </c>
      <c r="I124" s="33"/>
      <c r="J124" s="29">
        <v>6.0</v>
      </c>
      <c r="K124" s="29"/>
      <c r="L124" s="32" t="s">
        <v>60</v>
      </c>
      <c r="M124" s="32" t="s">
        <v>98</v>
      </c>
      <c r="N124" s="32" t="s">
        <v>168</v>
      </c>
      <c r="O124" s="32" t="s">
        <v>168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726</v>
      </c>
      <c r="U124" s="36" t="s">
        <v>642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727</v>
      </c>
      <c r="AK124" s="47" t="s">
        <v>727</v>
      </c>
      <c r="AL124" s="41"/>
      <c r="AM124" s="42"/>
      <c r="AN124" s="43" t="s">
        <v>728</v>
      </c>
      <c r="AO124" s="48" t="s">
        <v>728</v>
      </c>
      <c r="AP124" s="43" t="s">
        <v>729</v>
      </c>
      <c r="AQ124" s="48" t="s">
        <v>730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hidden="1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166</v>
      </c>
      <c r="G125" s="30" t="s">
        <v>640</v>
      </c>
      <c r="H125" s="30" t="s">
        <v>640</v>
      </c>
      <c r="I125" s="33"/>
      <c r="J125" s="29">
        <v>13.0</v>
      </c>
      <c r="K125" s="29"/>
      <c r="L125" s="32" t="s">
        <v>60</v>
      </c>
      <c r="M125" s="32" t="s">
        <v>78</v>
      </c>
      <c r="N125" s="32" t="s">
        <v>168</v>
      </c>
      <c r="O125" s="32" t="s">
        <v>168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731</v>
      </c>
      <c r="U125" s="36" t="s">
        <v>642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732</v>
      </c>
      <c r="AK125" s="40"/>
      <c r="AL125" s="41"/>
      <c r="AM125" s="42"/>
      <c r="AN125" s="43" t="s">
        <v>733</v>
      </c>
      <c r="AO125" s="48" t="s">
        <v>733</v>
      </c>
      <c r="AP125" s="41" t="s">
        <v>731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hidden="1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166</v>
      </c>
      <c r="G126" s="30" t="s">
        <v>640</v>
      </c>
      <c r="H126" s="30" t="s">
        <v>640</v>
      </c>
      <c r="I126" s="33"/>
      <c r="J126" s="29">
        <v>25.0</v>
      </c>
      <c r="K126" s="29"/>
      <c r="L126" s="32" t="s">
        <v>60</v>
      </c>
      <c r="M126" s="32" t="s">
        <v>78</v>
      </c>
      <c r="N126" s="32" t="s">
        <v>168</v>
      </c>
      <c r="O126" s="32" t="s">
        <v>168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734</v>
      </c>
      <c r="U126" s="36" t="s">
        <v>642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735</v>
      </c>
      <c r="AK126" s="40"/>
      <c r="AL126" s="41"/>
      <c r="AM126" s="42"/>
      <c r="AN126" s="43" t="s">
        <v>736</v>
      </c>
      <c r="AO126" s="42"/>
      <c r="AP126" s="41" t="s">
        <v>734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hidden="1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166</v>
      </c>
      <c r="G127" s="30" t="s">
        <v>640</v>
      </c>
      <c r="H127" s="30" t="s">
        <v>640</v>
      </c>
      <c r="I127" s="33"/>
      <c r="J127" s="29">
        <v>14.0</v>
      </c>
      <c r="K127" s="29"/>
      <c r="L127" s="32" t="s">
        <v>60</v>
      </c>
      <c r="M127" s="32" t="s">
        <v>78</v>
      </c>
      <c r="N127" s="32" t="s">
        <v>93</v>
      </c>
      <c r="O127" s="32" t="s">
        <v>168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737</v>
      </c>
      <c r="U127" s="36" t="s">
        <v>642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738</v>
      </c>
      <c r="AK127" s="40"/>
      <c r="AL127" s="41"/>
      <c r="AM127" s="42"/>
      <c r="AN127" s="43" t="s">
        <v>710</v>
      </c>
      <c r="AO127" s="42"/>
      <c r="AP127" s="43" t="s">
        <v>711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739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hidden="1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166</v>
      </c>
      <c r="G128" s="30" t="s">
        <v>640</v>
      </c>
      <c r="H128" s="30" t="s">
        <v>640</v>
      </c>
      <c r="I128" s="33"/>
      <c r="J128" s="29">
        <v>15.0</v>
      </c>
      <c r="K128" s="29"/>
      <c r="L128" s="32" t="s">
        <v>60</v>
      </c>
      <c r="M128" s="32" t="s">
        <v>87</v>
      </c>
      <c r="N128" s="32" t="s">
        <v>97</v>
      </c>
      <c r="O128" s="32" t="s">
        <v>168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740</v>
      </c>
      <c r="T128" s="35" t="s">
        <v>657</v>
      </c>
      <c r="U128" s="36" t="s">
        <v>642</v>
      </c>
      <c r="V128" s="32"/>
      <c r="W128" s="32"/>
      <c r="X128" s="36"/>
      <c r="Y128" s="36" t="s">
        <v>105</v>
      </c>
      <c r="Z128" s="36" t="s">
        <v>741</v>
      </c>
      <c r="AA128" s="36"/>
      <c r="AB128" s="32"/>
      <c r="AC128" s="31" t="str">
        <f t="array" ref="AC128">IFERROR(INDEX(params!$H:$H,MATCH($AB128,params!$G:$G,0)),"")</f>
        <v/>
      </c>
      <c r="AD128" s="50" t="s">
        <v>455</v>
      </c>
      <c r="AE128" s="33"/>
      <c r="AF128" s="32"/>
      <c r="AG128" s="4"/>
      <c r="AH128" s="4"/>
      <c r="AI128" s="31" t="str">
        <f t="shared" si="4"/>
        <v/>
      </c>
      <c r="AJ128" s="39" t="s">
        <v>742</v>
      </c>
      <c r="AK128" s="40"/>
      <c r="AL128" s="41"/>
      <c r="AM128" s="42"/>
      <c r="AN128" s="43" t="s">
        <v>659</v>
      </c>
      <c r="AO128" s="42"/>
      <c r="AP128" s="41" t="s">
        <v>657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743</v>
      </c>
      <c r="BC128" s="42"/>
      <c r="BD128" s="41" t="s">
        <v>217</v>
      </c>
      <c r="BE128" s="42"/>
      <c r="BF128" s="41"/>
      <c r="BG128" s="42"/>
      <c r="BH128" s="41"/>
      <c r="BI128" s="42"/>
    </row>
    <row r="129" ht="42.0" hidden="1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166</v>
      </c>
      <c r="G129" s="30" t="s">
        <v>640</v>
      </c>
      <c r="H129" s="30" t="s">
        <v>640</v>
      </c>
      <c r="I129" s="33"/>
      <c r="J129" s="29">
        <v>15.0</v>
      </c>
      <c r="K129" s="29"/>
      <c r="L129" s="32" t="s">
        <v>60</v>
      </c>
      <c r="M129" s="32" t="s">
        <v>100</v>
      </c>
      <c r="N129" s="32" t="s">
        <v>168</v>
      </c>
      <c r="O129" s="32" t="s">
        <v>168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744</v>
      </c>
      <c r="U129" s="36" t="s">
        <v>642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745</v>
      </c>
      <c r="AK129" s="40"/>
      <c r="AL129" s="41"/>
      <c r="AM129" s="42"/>
      <c r="AN129" s="43" t="s">
        <v>646</v>
      </c>
      <c r="AO129" s="42"/>
      <c r="AP129" s="43" t="s">
        <v>644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746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hidden="1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166</v>
      </c>
      <c r="G130" s="30" t="s">
        <v>167</v>
      </c>
      <c r="H130" s="30" t="s">
        <v>167</v>
      </c>
      <c r="I130" s="33"/>
      <c r="J130" s="29">
        <v>2.0</v>
      </c>
      <c r="K130" s="29"/>
      <c r="L130" s="32" t="s">
        <v>60</v>
      </c>
      <c r="M130" s="32"/>
      <c r="N130" s="32" t="s">
        <v>168</v>
      </c>
      <c r="O130" s="32" t="s">
        <v>168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747</v>
      </c>
      <c r="T130" s="35" t="s">
        <v>748</v>
      </c>
      <c r="U130" s="36" t="s">
        <v>673</v>
      </c>
      <c r="V130" s="32"/>
      <c r="W130" s="36"/>
      <c r="X130" s="36"/>
      <c r="Y130" s="36" t="s">
        <v>88</v>
      </c>
      <c r="Z130" s="36" t="s">
        <v>741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749</v>
      </c>
      <c r="AK130" s="47" t="s">
        <v>750</v>
      </c>
      <c r="AL130" s="41"/>
      <c r="AM130" s="42"/>
      <c r="AN130" s="43" t="s">
        <v>751</v>
      </c>
      <c r="AO130" s="48" t="s">
        <v>751</v>
      </c>
      <c r="AP130" s="43" t="s">
        <v>752</v>
      </c>
      <c r="AQ130" s="48" t="s">
        <v>753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754</v>
      </c>
      <c r="BC130" s="48" t="s">
        <v>755</v>
      </c>
      <c r="BD130" s="41" t="s">
        <v>756</v>
      </c>
      <c r="BE130" s="48" t="s">
        <v>756</v>
      </c>
      <c r="BF130" s="41"/>
      <c r="BG130" s="48"/>
      <c r="BH130" s="41"/>
      <c r="BI130" s="48"/>
    </row>
    <row r="131" ht="42.0" hidden="1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166</v>
      </c>
      <c r="G131" s="30" t="s">
        <v>640</v>
      </c>
      <c r="H131" s="30" t="s">
        <v>640</v>
      </c>
      <c r="I131" s="33"/>
      <c r="J131" s="29">
        <v>10.0</v>
      </c>
      <c r="K131" s="29"/>
      <c r="L131" s="32" t="s">
        <v>60</v>
      </c>
      <c r="M131" s="32" t="s">
        <v>78</v>
      </c>
      <c r="N131" s="32" t="s">
        <v>168</v>
      </c>
      <c r="O131" s="32" t="s">
        <v>168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757</v>
      </c>
      <c r="U131" s="36" t="s">
        <v>642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758</v>
      </c>
      <c r="AK131" s="40"/>
      <c r="AL131" s="41"/>
      <c r="AM131" s="42"/>
      <c r="AN131" s="43" t="s">
        <v>694</v>
      </c>
      <c r="AO131" s="42"/>
      <c r="AP131" s="41" t="s">
        <v>757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hidden="1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166</v>
      </c>
      <c r="G132" s="30" t="s">
        <v>640</v>
      </c>
      <c r="H132" s="30" t="s">
        <v>640</v>
      </c>
      <c r="I132" s="33"/>
      <c r="J132" s="29">
        <v>18.0</v>
      </c>
      <c r="K132" s="29"/>
      <c r="L132" s="32" t="s">
        <v>60</v>
      </c>
      <c r="M132" s="32" t="s">
        <v>93</v>
      </c>
      <c r="N132" s="32" t="s">
        <v>168</v>
      </c>
      <c r="O132" s="32" t="s">
        <v>168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759</v>
      </c>
      <c r="T132" s="35" t="s">
        <v>760</v>
      </c>
      <c r="U132" s="36" t="s">
        <v>642</v>
      </c>
      <c r="V132" s="32"/>
      <c r="W132" s="32"/>
      <c r="X132" s="36"/>
      <c r="Y132" s="36" t="s">
        <v>102</v>
      </c>
      <c r="Z132" s="36" t="s">
        <v>187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761</v>
      </c>
      <c r="AK132" s="40"/>
      <c r="AL132" s="41"/>
      <c r="AM132" s="42"/>
      <c r="AN132" s="43" t="s">
        <v>193</v>
      </c>
      <c r="AO132" s="42"/>
      <c r="AP132" s="41" t="s">
        <v>760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762</v>
      </c>
      <c r="BC132" s="42"/>
      <c r="BD132" s="41" t="s">
        <v>763</v>
      </c>
      <c r="BE132" s="42"/>
      <c r="BF132" s="41"/>
      <c r="BG132" s="42"/>
      <c r="BH132" s="41"/>
      <c r="BI132" s="42"/>
    </row>
    <row r="133" ht="42.0" hidden="1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166</v>
      </c>
      <c r="G133" s="30" t="s">
        <v>640</v>
      </c>
      <c r="H133" s="30" t="s">
        <v>640</v>
      </c>
      <c r="I133" s="33"/>
      <c r="J133" s="29">
        <v>16.0</v>
      </c>
      <c r="K133" s="29"/>
      <c r="L133" s="32" t="s">
        <v>60</v>
      </c>
      <c r="M133" s="32" t="s">
        <v>78</v>
      </c>
      <c r="N133" s="32" t="s">
        <v>100</v>
      </c>
      <c r="O133" s="32" t="s">
        <v>168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212</v>
      </c>
      <c r="T133" s="35" t="s">
        <v>764</v>
      </c>
      <c r="U133" s="36" t="s">
        <v>642</v>
      </c>
      <c r="V133" s="32"/>
      <c r="W133" s="32"/>
      <c r="X133" s="36"/>
      <c r="Y133" s="36" t="s">
        <v>105</v>
      </c>
      <c r="Z133" s="36" t="s">
        <v>187</v>
      </c>
      <c r="AA133" s="36"/>
      <c r="AB133" s="32"/>
      <c r="AC133" s="31" t="str">
        <f t="array" ref="AC133">IFERROR(INDEX(params!$H:$H,MATCH($AB133,params!$G:$G,0)),"")</f>
        <v/>
      </c>
      <c r="AD133" s="50" t="s">
        <v>455</v>
      </c>
      <c r="AE133" s="33"/>
      <c r="AF133" s="32"/>
      <c r="AG133" s="4"/>
      <c r="AH133" s="4"/>
      <c r="AI133" s="31" t="str">
        <f t="shared" si="4"/>
        <v/>
      </c>
      <c r="AJ133" s="39" t="s">
        <v>765</v>
      </c>
      <c r="AK133" s="40"/>
      <c r="AL133" s="41"/>
      <c r="AM133" s="42"/>
      <c r="AN133" s="43" t="s">
        <v>766</v>
      </c>
      <c r="AO133" s="42"/>
      <c r="AP133" s="43" t="s">
        <v>767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768</v>
      </c>
      <c r="BA133" s="42"/>
      <c r="BB133" s="41" t="s">
        <v>724</v>
      </c>
      <c r="BC133" s="42"/>
      <c r="BD133" s="41" t="s">
        <v>217</v>
      </c>
      <c r="BE133" s="42"/>
      <c r="BF133" s="41"/>
      <c r="BG133" s="42"/>
      <c r="BH133" s="41"/>
      <c r="BI133" s="42"/>
    </row>
    <row r="134" ht="42.0" hidden="1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166</v>
      </c>
      <c r="G134" s="30" t="s">
        <v>640</v>
      </c>
      <c r="H134" s="30" t="s">
        <v>640</v>
      </c>
      <c r="I134" s="33"/>
      <c r="J134" s="29">
        <v>20.0</v>
      </c>
      <c r="K134" s="29"/>
      <c r="L134" s="32" t="s">
        <v>60</v>
      </c>
      <c r="M134" s="32" t="s">
        <v>100</v>
      </c>
      <c r="N134" s="32" t="s">
        <v>168</v>
      </c>
      <c r="O134" s="32" t="s">
        <v>168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571</v>
      </c>
      <c r="T134" s="35" t="s">
        <v>769</v>
      </c>
      <c r="U134" s="36" t="s">
        <v>642</v>
      </c>
      <c r="V134" s="32"/>
      <c r="W134" s="32"/>
      <c r="X134" s="36"/>
      <c r="Y134" s="36" t="s">
        <v>105</v>
      </c>
      <c r="Z134" s="36" t="s">
        <v>187</v>
      </c>
      <c r="AA134" s="36"/>
      <c r="AB134" s="32"/>
      <c r="AC134" s="31" t="str">
        <f t="array" ref="AC134">IFERROR(INDEX(params!$H:$H,MATCH($AB134,params!$G:$G,0)),"")</f>
        <v/>
      </c>
      <c r="AD134" s="50" t="s">
        <v>770</v>
      </c>
      <c r="AE134" s="33"/>
      <c r="AF134" s="32"/>
      <c r="AG134" s="4"/>
      <c r="AH134" s="4"/>
      <c r="AI134" s="31" t="str">
        <f t="shared" si="4"/>
        <v/>
      </c>
      <c r="AJ134" s="39" t="s">
        <v>771</v>
      </c>
      <c r="AK134" s="40"/>
      <c r="AL134" s="41"/>
      <c r="AM134" s="42"/>
      <c r="AN134" s="43" t="s">
        <v>772</v>
      </c>
      <c r="AO134" s="42"/>
      <c r="AP134" s="43" t="s">
        <v>773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723</v>
      </c>
      <c r="BA134" s="42"/>
      <c r="BB134" s="41" t="s">
        <v>774</v>
      </c>
      <c r="BC134" s="42"/>
      <c r="BD134" s="41" t="s">
        <v>217</v>
      </c>
      <c r="BE134" s="42"/>
      <c r="BF134" s="41"/>
      <c r="BG134" s="42"/>
      <c r="BH134" s="41"/>
      <c r="BI134" s="42"/>
    </row>
    <row r="135" ht="42.0" hidden="1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166</v>
      </c>
      <c r="G135" s="30" t="s">
        <v>640</v>
      </c>
      <c r="H135" s="30" t="s">
        <v>640</v>
      </c>
      <c r="I135" s="33"/>
      <c r="J135" s="29">
        <v>9.0</v>
      </c>
      <c r="K135" s="29"/>
      <c r="L135" s="32" t="s">
        <v>60</v>
      </c>
      <c r="M135" s="32" t="s">
        <v>78</v>
      </c>
      <c r="N135" s="32" t="s">
        <v>168</v>
      </c>
      <c r="O135" s="32" t="s">
        <v>168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701</v>
      </c>
      <c r="T135" s="35" t="s">
        <v>734</v>
      </c>
      <c r="U135" s="36" t="s">
        <v>642</v>
      </c>
      <c r="V135" s="32"/>
      <c r="W135" s="32"/>
      <c r="X135" s="32"/>
      <c r="Y135" s="32"/>
      <c r="Z135" s="32"/>
      <c r="AA135" s="36" t="s">
        <v>100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775</v>
      </c>
      <c r="AK135" s="40"/>
      <c r="AL135" s="41"/>
      <c r="AM135" s="42"/>
      <c r="AN135" s="43" t="s">
        <v>736</v>
      </c>
      <c r="AO135" s="42"/>
      <c r="AP135" s="41" t="s">
        <v>734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706</v>
      </c>
      <c r="BC135" s="42"/>
      <c r="BD135" s="41" t="s">
        <v>707</v>
      </c>
      <c r="BE135" s="42"/>
      <c r="BF135" s="41"/>
      <c r="BG135" s="42"/>
      <c r="BH135" s="41"/>
      <c r="BI135" s="42"/>
    </row>
    <row r="136" ht="42.0" hidden="1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166</v>
      </c>
      <c r="G136" s="30" t="s">
        <v>640</v>
      </c>
      <c r="H136" s="30" t="s">
        <v>640</v>
      </c>
      <c r="I136" s="46" t="s">
        <v>167</v>
      </c>
      <c r="J136" s="29">
        <v>9.0</v>
      </c>
      <c r="K136" s="29"/>
      <c r="L136" s="32" t="s">
        <v>60</v>
      </c>
      <c r="M136" s="32" t="s">
        <v>78</v>
      </c>
      <c r="N136" s="32" t="s">
        <v>168</v>
      </c>
      <c r="O136" s="32" t="s">
        <v>168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602</v>
      </c>
      <c r="T136" s="35" t="s">
        <v>776</v>
      </c>
      <c r="U136" s="36" t="s">
        <v>777</v>
      </c>
      <c r="V136" s="32"/>
      <c r="W136" s="32"/>
      <c r="X136" s="32"/>
      <c r="Y136" s="32"/>
      <c r="Z136" s="36" t="s">
        <v>778</v>
      </c>
      <c r="AA136" s="36" t="s">
        <v>82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779</v>
      </c>
      <c r="AK136" s="47" t="s">
        <v>780</v>
      </c>
      <c r="AL136" s="41"/>
      <c r="AM136" s="42"/>
      <c r="AN136" s="43" t="s">
        <v>781</v>
      </c>
      <c r="AO136" s="48" t="s">
        <v>782</v>
      </c>
      <c r="AP136" s="43" t="s">
        <v>783</v>
      </c>
      <c r="AQ136" s="48" t="s">
        <v>784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785</v>
      </c>
      <c r="BC136" s="48" t="s">
        <v>786</v>
      </c>
      <c r="BD136" s="41" t="s">
        <v>787</v>
      </c>
      <c r="BE136" s="48" t="s">
        <v>787</v>
      </c>
      <c r="BF136" s="41"/>
      <c r="BG136" s="48"/>
      <c r="BH136" s="41"/>
      <c r="BI136" s="48"/>
    </row>
    <row r="137" ht="42.0" hidden="1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166</v>
      </c>
      <c r="G137" s="30" t="s">
        <v>640</v>
      </c>
      <c r="H137" s="30" t="s">
        <v>640</v>
      </c>
      <c r="I137" s="33"/>
      <c r="J137" s="29">
        <v>4.0</v>
      </c>
      <c r="K137" s="29"/>
      <c r="L137" s="32" t="s">
        <v>60</v>
      </c>
      <c r="M137" s="32" t="s">
        <v>78</v>
      </c>
      <c r="N137" s="32" t="s">
        <v>93</v>
      </c>
      <c r="O137" s="32" t="s">
        <v>168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589</v>
      </c>
      <c r="T137" s="35" t="s">
        <v>655</v>
      </c>
      <c r="U137" s="36" t="s">
        <v>642</v>
      </c>
      <c r="V137" s="32"/>
      <c r="W137" s="32"/>
      <c r="X137" s="32"/>
      <c r="Y137" s="32"/>
      <c r="Z137" s="32"/>
      <c r="AA137" s="36" t="s">
        <v>102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788</v>
      </c>
      <c r="AK137" s="40"/>
      <c r="AL137" s="41"/>
      <c r="AM137" s="42"/>
      <c r="AN137" s="43" t="s">
        <v>789</v>
      </c>
      <c r="AO137" s="48" t="s">
        <v>654</v>
      </c>
      <c r="AP137" s="41" t="s">
        <v>655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790</v>
      </c>
      <c r="BC137" s="42"/>
      <c r="BD137" s="41" t="s">
        <v>593</v>
      </c>
      <c r="BE137" s="42"/>
      <c r="BF137" s="41"/>
      <c r="BG137" s="42"/>
      <c r="BH137" s="41"/>
      <c r="BI137" s="42"/>
    </row>
    <row r="138" ht="42.0" hidden="1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166</v>
      </c>
      <c r="G138" s="30" t="s">
        <v>640</v>
      </c>
      <c r="H138" s="30" t="s">
        <v>640</v>
      </c>
      <c r="I138" s="33"/>
      <c r="J138" s="29">
        <v>7.0</v>
      </c>
      <c r="K138" s="29"/>
      <c r="L138" s="32" t="s">
        <v>60</v>
      </c>
      <c r="M138" s="32" t="s">
        <v>87</v>
      </c>
      <c r="N138" s="32" t="s">
        <v>78</v>
      </c>
      <c r="O138" s="32" t="s">
        <v>93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791</v>
      </c>
      <c r="T138" s="35" t="s">
        <v>641</v>
      </c>
      <c r="U138" s="36" t="s">
        <v>642</v>
      </c>
      <c r="V138" s="32"/>
      <c r="W138" s="32"/>
      <c r="X138" s="36"/>
      <c r="Y138" s="36" t="s">
        <v>186</v>
      </c>
      <c r="Z138" s="36" t="s">
        <v>187</v>
      </c>
      <c r="AA138" s="36"/>
      <c r="AB138" s="36" t="s">
        <v>93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792</v>
      </c>
      <c r="AK138" s="40"/>
      <c r="AL138" s="41"/>
      <c r="AM138" s="42"/>
      <c r="AN138" s="43" t="s">
        <v>256</v>
      </c>
      <c r="AO138" s="42"/>
      <c r="AP138" s="41" t="s">
        <v>641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793</v>
      </c>
      <c r="BC138" s="42" t="s">
        <v>793</v>
      </c>
      <c r="BD138" s="41" t="s">
        <v>794</v>
      </c>
      <c r="BE138" s="42"/>
      <c r="BF138" s="41"/>
      <c r="BG138" s="42"/>
      <c r="BH138" s="41"/>
      <c r="BI138" s="42"/>
    </row>
    <row r="139" ht="42.0" hidden="1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166</v>
      </c>
      <c r="G139" s="30" t="s">
        <v>167</v>
      </c>
      <c r="H139" s="30" t="s">
        <v>167</v>
      </c>
      <c r="I139" s="33"/>
      <c r="J139" s="29">
        <v>17.0</v>
      </c>
      <c r="K139" s="29"/>
      <c r="L139" s="32" t="s">
        <v>60</v>
      </c>
      <c r="M139" s="32" t="s">
        <v>83</v>
      </c>
      <c r="N139" s="32" t="s">
        <v>101</v>
      </c>
      <c r="O139" s="32" t="s">
        <v>168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672</v>
      </c>
      <c r="U139" s="36" t="s">
        <v>673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795</v>
      </c>
      <c r="AK139" s="40"/>
      <c r="AL139" s="41"/>
      <c r="AM139" s="42"/>
      <c r="AN139" s="43" t="s">
        <v>675</v>
      </c>
      <c r="AO139" s="42"/>
      <c r="AP139" s="43" t="s">
        <v>676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hidden="1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166</v>
      </c>
      <c r="G140" s="30" t="s">
        <v>640</v>
      </c>
      <c r="H140" s="30" t="s">
        <v>640</v>
      </c>
      <c r="I140" s="33"/>
      <c r="J140" s="29">
        <v>15.0</v>
      </c>
      <c r="K140" s="29"/>
      <c r="L140" s="32" t="s">
        <v>60</v>
      </c>
      <c r="M140" s="32" t="s">
        <v>87</v>
      </c>
      <c r="N140" s="32" t="s">
        <v>168</v>
      </c>
      <c r="O140" s="32" t="s">
        <v>168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796</v>
      </c>
      <c r="T140" s="35" t="s">
        <v>767</v>
      </c>
      <c r="U140" s="36" t="s">
        <v>642</v>
      </c>
      <c r="V140" s="32"/>
      <c r="W140" s="32"/>
      <c r="X140" s="36"/>
      <c r="Y140" s="36" t="s">
        <v>186</v>
      </c>
      <c r="Z140" s="36" t="s">
        <v>187</v>
      </c>
      <c r="AA140" s="36"/>
      <c r="AB140" s="36" t="s">
        <v>87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797</v>
      </c>
      <c r="AK140" s="40"/>
      <c r="AL140" s="41"/>
      <c r="AM140" s="42"/>
      <c r="AN140" s="43" t="s">
        <v>766</v>
      </c>
      <c r="AO140" s="42"/>
      <c r="AP140" s="41" t="s">
        <v>767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798</v>
      </c>
      <c r="BC140" s="42" t="s">
        <v>798</v>
      </c>
      <c r="BD140" s="41" t="s">
        <v>799</v>
      </c>
      <c r="BE140" s="42"/>
      <c r="BF140" s="41"/>
      <c r="BG140" s="42"/>
      <c r="BH140" s="41"/>
      <c r="BI140" s="42"/>
    </row>
    <row r="141" ht="42.0" hidden="1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166</v>
      </c>
      <c r="G141" s="30" t="s">
        <v>640</v>
      </c>
      <c r="H141" s="30" t="s">
        <v>640</v>
      </c>
      <c r="I141" s="33"/>
      <c r="J141" s="29">
        <v>8.0</v>
      </c>
      <c r="K141" s="29"/>
      <c r="L141" s="32" t="s">
        <v>60</v>
      </c>
      <c r="M141" s="32" t="s">
        <v>78</v>
      </c>
      <c r="N141" s="32" t="s">
        <v>93</v>
      </c>
      <c r="O141" s="32" t="s">
        <v>168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655</v>
      </c>
      <c r="U141" s="36" t="s">
        <v>642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800</v>
      </c>
      <c r="AK141" s="40"/>
      <c r="AL141" s="41"/>
      <c r="AM141" s="42"/>
      <c r="AN141" s="43" t="s">
        <v>789</v>
      </c>
      <c r="AO141" s="48" t="s">
        <v>654</v>
      </c>
      <c r="AP141" s="41" t="s">
        <v>655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hidden="1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166</v>
      </c>
      <c r="G142" s="30" t="s">
        <v>640</v>
      </c>
      <c r="H142" s="30" t="s">
        <v>640</v>
      </c>
      <c r="I142" s="33"/>
      <c r="J142" s="29">
        <v>13.0</v>
      </c>
      <c r="K142" s="29"/>
      <c r="L142" s="32" t="s">
        <v>60</v>
      </c>
      <c r="M142" s="32" t="s">
        <v>83</v>
      </c>
      <c r="N142" s="32" t="s">
        <v>93</v>
      </c>
      <c r="O142" s="32" t="s">
        <v>168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731</v>
      </c>
      <c r="U142" s="36" t="s">
        <v>642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801</v>
      </c>
      <c r="AK142" s="47" t="s">
        <v>802</v>
      </c>
      <c r="AL142" s="41"/>
      <c r="AM142" s="42"/>
      <c r="AN142" s="43" t="s">
        <v>733</v>
      </c>
      <c r="AO142" s="48" t="s">
        <v>803</v>
      </c>
      <c r="AP142" s="43" t="s">
        <v>804</v>
      </c>
      <c r="AQ142" s="48" t="s">
        <v>805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hidden="1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166</v>
      </c>
      <c r="G143" s="30" t="s">
        <v>640</v>
      </c>
      <c r="H143" s="30" t="s">
        <v>640</v>
      </c>
      <c r="I143" s="33"/>
      <c r="J143" s="29">
        <v>9.0</v>
      </c>
      <c r="K143" s="29"/>
      <c r="L143" s="32" t="s">
        <v>60</v>
      </c>
      <c r="M143" s="32" t="s">
        <v>100</v>
      </c>
      <c r="N143" s="32" t="s">
        <v>168</v>
      </c>
      <c r="O143" s="32" t="s">
        <v>168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212</v>
      </c>
      <c r="T143" s="35" t="s">
        <v>806</v>
      </c>
      <c r="U143" s="36" t="s">
        <v>642</v>
      </c>
      <c r="V143" s="32"/>
      <c r="W143" s="32"/>
      <c r="X143" s="36"/>
      <c r="Y143" s="36" t="s">
        <v>105</v>
      </c>
      <c r="Z143" s="36" t="s">
        <v>187</v>
      </c>
      <c r="AA143" s="36"/>
      <c r="AB143" s="32"/>
      <c r="AC143" s="31" t="str">
        <f t="array" ref="AC143">IFERROR(INDEX(params!$H:$H,MATCH($AB143,params!$G:$G,0)),"")</f>
        <v/>
      </c>
      <c r="AD143" s="50" t="s">
        <v>455</v>
      </c>
      <c r="AE143" s="33"/>
      <c r="AF143" s="32"/>
      <c r="AG143" s="4"/>
      <c r="AH143" s="4"/>
      <c r="AI143" s="31" t="str">
        <f t="shared" si="4"/>
        <v/>
      </c>
      <c r="AJ143" s="39" t="s">
        <v>807</v>
      </c>
      <c r="AK143" s="40"/>
      <c r="AL143" s="41"/>
      <c r="AM143" s="42"/>
      <c r="AN143" s="43" t="s">
        <v>646</v>
      </c>
      <c r="AO143" s="42"/>
      <c r="AP143" s="43" t="s">
        <v>644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336</v>
      </c>
      <c r="BA143" s="42"/>
      <c r="BB143" s="41" t="s">
        <v>724</v>
      </c>
      <c r="BC143" s="42"/>
      <c r="BD143" s="41" t="s">
        <v>217</v>
      </c>
      <c r="BE143" s="42"/>
      <c r="BF143" s="41"/>
      <c r="BG143" s="42"/>
      <c r="BH143" s="41"/>
      <c r="BI143" s="42"/>
    </row>
    <row r="144" ht="42.0" hidden="1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166</v>
      </c>
      <c r="G144" s="30" t="s">
        <v>640</v>
      </c>
      <c r="H144" s="30" t="s">
        <v>640</v>
      </c>
      <c r="I144" s="33"/>
      <c r="J144" s="29">
        <v>12.0</v>
      </c>
      <c r="K144" s="29"/>
      <c r="L144" s="32" t="s">
        <v>60</v>
      </c>
      <c r="M144" s="32" t="s">
        <v>78</v>
      </c>
      <c r="N144" s="32" t="s">
        <v>93</v>
      </c>
      <c r="O144" s="32" t="s">
        <v>168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808</v>
      </c>
      <c r="T144" s="35" t="s">
        <v>655</v>
      </c>
      <c r="U144" s="36" t="s">
        <v>642</v>
      </c>
      <c r="V144" s="32"/>
      <c r="W144" s="32"/>
      <c r="X144" s="36"/>
      <c r="Y144" s="36" t="s">
        <v>88</v>
      </c>
      <c r="Z144" s="36" t="s">
        <v>187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809</v>
      </c>
      <c r="AK144" s="40"/>
      <c r="AL144" s="41"/>
      <c r="AM144" s="42"/>
      <c r="AN144" s="43" t="s">
        <v>789</v>
      </c>
      <c r="AO144" s="48" t="s">
        <v>654</v>
      </c>
      <c r="AP144" s="41" t="s">
        <v>655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810</v>
      </c>
      <c r="BC144" s="42" t="s">
        <v>811</v>
      </c>
      <c r="BD144" s="41" t="s">
        <v>812</v>
      </c>
      <c r="BE144" s="42" t="s">
        <v>812</v>
      </c>
      <c r="BF144" s="41"/>
      <c r="BG144" s="42"/>
      <c r="BH144" s="41"/>
      <c r="BI144" s="42"/>
    </row>
    <row r="145" ht="42.0" hidden="1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166</v>
      </c>
      <c r="G145" s="30" t="s">
        <v>167</v>
      </c>
      <c r="H145" s="30" t="s">
        <v>167</v>
      </c>
      <c r="I145" s="33"/>
      <c r="J145" s="29">
        <v>3.0</v>
      </c>
      <c r="K145" s="29"/>
      <c r="L145" s="32" t="s">
        <v>60</v>
      </c>
      <c r="M145" s="32"/>
      <c r="N145" s="32" t="s">
        <v>168</v>
      </c>
      <c r="O145" s="32" t="s">
        <v>168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748</v>
      </c>
      <c r="U145" s="36" t="s">
        <v>673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813</v>
      </c>
      <c r="AK145" s="47" t="s">
        <v>814</v>
      </c>
      <c r="AL145" s="41"/>
      <c r="AM145" s="42"/>
      <c r="AN145" s="43" t="s">
        <v>751</v>
      </c>
      <c r="AO145" s="48" t="s">
        <v>751</v>
      </c>
      <c r="AP145" s="43" t="s">
        <v>752</v>
      </c>
      <c r="AQ145" s="48" t="s">
        <v>753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hidden="1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166</v>
      </c>
      <c r="G146" s="30" t="s">
        <v>640</v>
      </c>
      <c r="H146" s="30" t="s">
        <v>640</v>
      </c>
      <c r="I146" s="33"/>
      <c r="J146" s="29">
        <v>14.0</v>
      </c>
      <c r="K146" s="29"/>
      <c r="L146" s="32" t="s">
        <v>60</v>
      </c>
      <c r="M146" s="32" t="s">
        <v>100</v>
      </c>
      <c r="N146" s="32" t="s">
        <v>168</v>
      </c>
      <c r="O146" s="32" t="s">
        <v>168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815</v>
      </c>
      <c r="U146" s="36" t="s">
        <v>642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816</v>
      </c>
      <c r="AK146" s="47" t="s">
        <v>817</v>
      </c>
      <c r="AL146" s="41"/>
      <c r="AM146" s="42"/>
      <c r="AN146" s="43" t="s">
        <v>646</v>
      </c>
      <c r="AO146" s="48" t="s">
        <v>646</v>
      </c>
      <c r="AP146" s="43" t="s">
        <v>818</v>
      </c>
      <c r="AQ146" s="48" t="s">
        <v>666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819</v>
      </c>
      <c r="BA146" s="48" t="s">
        <v>820</v>
      </c>
      <c r="BB146" s="43"/>
      <c r="BC146" s="48"/>
      <c r="BD146" s="43"/>
      <c r="BE146" s="48"/>
      <c r="BF146" s="43"/>
      <c r="BG146" s="48"/>
      <c r="BH146" s="43"/>
      <c r="BI146" s="48"/>
    </row>
    <row r="147" ht="42.0" hidden="1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166</v>
      </c>
      <c r="G147" s="30" t="s">
        <v>640</v>
      </c>
      <c r="H147" s="30" t="s">
        <v>640</v>
      </c>
      <c r="I147" s="33"/>
      <c r="J147" s="29">
        <v>20.0</v>
      </c>
      <c r="K147" s="29"/>
      <c r="L147" s="32" t="s">
        <v>60</v>
      </c>
      <c r="M147" s="32" t="s">
        <v>83</v>
      </c>
      <c r="N147" s="32" t="s">
        <v>98</v>
      </c>
      <c r="O147" s="32" t="s">
        <v>168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821</v>
      </c>
      <c r="U147" s="36" t="s">
        <v>642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822</v>
      </c>
      <c r="AK147" s="40"/>
      <c r="AL147" s="43" t="s">
        <v>823</v>
      </c>
      <c r="AM147" s="42"/>
      <c r="AN147" s="43" t="s">
        <v>694</v>
      </c>
      <c r="AO147" s="42"/>
      <c r="AP147" s="43" t="s">
        <v>757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hidden="1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166</v>
      </c>
      <c r="G148" s="30" t="s">
        <v>640</v>
      </c>
      <c r="H148" s="30" t="s">
        <v>640</v>
      </c>
      <c r="I148" s="33"/>
      <c r="J148" s="29">
        <v>8.0</v>
      </c>
      <c r="K148" s="29"/>
      <c r="L148" s="32" t="s">
        <v>60</v>
      </c>
      <c r="M148" s="32" t="s">
        <v>83</v>
      </c>
      <c r="N148" s="32" t="s">
        <v>98</v>
      </c>
      <c r="O148" s="32" t="s">
        <v>168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655</v>
      </c>
      <c r="U148" s="36" t="s">
        <v>642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824</v>
      </c>
      <c r="AK148" s="40"/>
      <c r="AL148" s="41"/>
      <c r="AM148" s="42"/>
      <c r="AN148" s="43" t="s">
        <v>789</v>
      </c>
      <c r="AO148" s="48" t="s">
        <v>654</v>
      </c>
      <c r="AP148" s="41" t="s">
        <v>655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hidden="1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166</v>
      </c>
      <c r="G149" s="30" t="s">
        <v>640</v>
      </c>
      <c r="H149" s="30" t="s">
        <v>640</v>
      </c>
      <c r="I149" s="33"/>
      <c r="J149" s="29">
        <v>8.0</v>
      </c>
      <c r="K149" s="29"/>
      <c r="L149" s="32" t="s">
        <v>60</v>
      </c>
      <c r="M149" s="32" t="s">
        <v>98</v>
      </c>
      <c r="N149" s="32" t="s">
        <v>168</v>
      </c>
      <c r="O149" s="32" t="s">
        <v>168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825</v>
      </c>
      <c r="U149" s="36" t="s">
        <v>642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826</v>
      </c>
      <c r="AK149" s="40"/>
      <c r="AL149" s="41"/>
      <c r="AM149" s="42"/>
      <c r="AN149" s="43" t="s">
        <v>710</v>
      </c>
      <c r="AO149" s="42"/>
      <c r="AP149" s="43" t="s">
        <v>711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827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hidden="1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166</v>
      </c>
      <c r="G150" s="30" t="s">
        <v>640</v>
      </c>
      <c r="H150" s="30" t="s">
        <v>640</v>
      </c>
      <c r="I150" s="33"/>
      <c r="J150" s="29">
        <v>15.0</v>
      </c>
      <c r="K150" s="29"/>
      <c r="L150" s="32" t="s">
        <v>60</v>
      </c>
      <c r="M150" s="32" t="s">
        <v>78</v>
      </c>
      <c r="N150" s="32" t="s">
        <v>168</v>
      </c>
      <c r="O150" s="32" t="s">
        <v>168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828</v>
      </c>
      <c r="U150" s="36" t="s">
        <v>777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829</v>
      </c>
      <c r="AK150" s="40"/>
      <c r="AL150" s="41"/>
      <c r="AM150" s="42"/>
      <c r="AN150" s="43" t="s">
        <v>830</v>
      </c>
      <c r="AO150" s="42"/>
      <c r="AP150" s="41" t="s">
        <v>828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hidden="1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166</v>
      </c>
      <c r="G151" s="30" t="s">
        <v>640</v>
      </c>
      <c r="H151" s="30" t="s">
        <v>640</v>
      </c>
      <c r="I151" s="33"/>
      <c r="J151" s="29">
        <v>19.0</v>
      </c>
      <c r="K151" s="29"/>
      <c r="L151" s="32" t="s">
        <v>60</v>
      </c>
      <c r="M151" s="32" t="s">
        <v>78</v>
      </c>
      <c r="N151" s="32" t="s">
        <v>168</v>
      </c>
      <c r="O151" s="32" t="s">
        <v>168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831</v>
      </c>
      <c r="U151" s="36" t="s">
        <v>642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832</v>
      </c>
      <c r="AK151" s="40"/>
      <c r="AL151" s="41"/>
      <c r="AM151" s="42"/>
      <c r="AN151" s="43" t="s">
        <v>833</v>
      </c>
      <c r="AO151" s="42"/>
      <c r="AP151" s="41" t="s">
        <v>831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hidden="1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166</v>
      </c>
      <c r="G152" s="30" t="s">
        <v>834</v>
      </c>
      <c r="H152" s="30" t="s">
        <v>834</v>
      </c>
      <c r="I152" s="33"/>
      <c r="J152" s="29">
        <v>9.0</v>
      </c>
      <c r="K152" s="29"/>
      <c r="L152" s="32" t="s">
        <v>60</v>
      </c>
      <c r="M152" s="32" t="s">
        <v>78</v>
      </c>
      <c r="N152" s="32" t="s">
        <v>97</v>
      </c>
      <c r="O152" s="32" t="s">
        <v>168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835</v>
      </c>
      <c r="U152" s="36" t="s">
        <v>777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836</v>
      </c>
      <c r="AK152" s="40"/>
      <c r="AL152" s="41"/>
      <c r="AM152" s="42"/>
      <c r="AN152" s="43" t="s">
        <v>837</v>
      </c>
      <c r="AO152" s="42"/>
      <c r="AP152" s="41" t="s">
        <v>835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hidden="1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166</v>
      </c>
      <c r="G153" s="30" t="s">
        <v>640</v>
      </c>
      <c r="H153" s="30" t="s">
        <v>640</v>
      </c>
      <c r="I153" s="33"/>
      <c r="J153" s="29">
        <v>10.0</v>
      </c>
      <c r="K153" s="29"/>
      <c r="L153" s="32" t="s">
        <v>60</v>
      </c>
      <c r="M153" s="32" t="s">
        <v>97</v>
      </c>
      <c r="N153" s="32" t="s">
        <v>168</v>
      </c>
      <c r="O153" s="32" t="s">
        <v>168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838</v>
      </c>
      <c r="U153" s="36" t="s">
        <v>642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839</v>
      </c>
      <c r="AK153" s="40"/>
      <c r="AL153" s="41"/>
      <c r="AM153" s="42"/>
      <c r="AN153" s="43" t="s">
        <v>840</v>
      </c>
      <c r="AO153" s="42"/>
      <c r="AP153" s="43" t="s">
        <v>841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hidden="1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166</v>
      </c>
      <c r="G154" s="30" t="s">
        <v>834</v>
      </c>
      <c r="H154" s="30" t="s">
        <v>834</v>
      </c>
      <c r="I154" s="33"/>
      <c r="J154" s="29">
        <v>37.0</v>
      </c>
      <c r="K154" s="29"/>
      <c r="L154" s="32" t="s">
        <v>60</v>
      </c>
      <c r="M154" s="32" t="s">
        <v>78</v>
      </c>
      <c r="N154" s="32" t="s">
        <v>83</v>
      </c>
      <c r="O154" s="32" t="s">
        <v>101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234</v>
      </c>
      <c r="R154" s="34">
        <f t="shared" si="3"/>
        <v>1</v>
      </c>
      <c r="S154" s="35"/>
      <c r="T154" s="35" t="s">
        <v>842</v>
      </c>
      <c r="U154" s="36" t="s">
        <v>777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843</v>
      </c>
      <c r="AK154" s="40"/>
      <c r="AL154" s="43" t="s">
        <v>505</v>
      </c>
      <c r="AM154" s="42"/>
      <c r="AN154" s="43" t="s">
        <v>844</v>
      </c>
      <c r="AO154" s="42"/>
      <c r="AP154" s="43" t="s">
        <v>845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hidden="1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166</v>
      </c>
      <c r="G155" s="30" t="s">
        <v>640</v>
      </c>
      <c r="H155" s="30" t="s">
        <v>640</v>
      </c>
      <c r="I155" s="33"/>
      <c r="J155" s="29">
        <v>17.0</v>
      </c>
      <c r="K155" s="29"/>
      <c r="L155" s="32" t="s">
        <v>60</v>
      </c>
      <c r="M155" s="32"/>
      <c r="N155" s="32" t="s">
        <v>168</v>
      </c>
      <c r="O155" s="32" t="s">
        <v>168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846</v>
      </c>
      <c r="T155" s="35" t="s">
        <v>847</v>
      </c>
      <c r="U155" s="36" t="s">
        <v>642</v>
      </c>
      <c r="V155" s="32"/>
      <c r="W155" s="32"/>
      <c r="X155" s="36"/>
      <c r="Y155" s="36" t="s">
        <v>88</v>
      </c>
      <c r="Z155" s="36" t="s">
        <v>187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848</v>
      </c>
      <c r="AK155" s="40"/>
      <c r="AL155" s="41"/>
      <c r="AM155" s="42"/>
      <c r="AN155" s="43" t="s">
        <v>849</v>
      </c>
      <c r="AO155" s="48" t="s">
        <v>850</v>
      </c>
      <c r="AP155" s="43" t="s">
        <v>851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723</v>
      </c>
      <c r="BA155" s="42"/>
      <c r="BB155" s="41" t="s">
        <v>852</v>
      </c>
      <c r="BC155" s="42" t="s">
        <v>853</v>
      </c>
      <c r="BD155" s="41" t="s">
        <v>854</v>
      </c>
      <c r="BE155" s="42" t="s">
        <v>854</v>
      </c>
      <c r="BF155" s="41"/>
      <c r="BG155" s="42"/>
      <c r="BH155" s="41"/>
      <c r="BI155" s="42"/>
    </row>
    <row r="156" ht="42.0" hidden="1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166</v>
      </c>
      <c r="G156" s="30" t="s">
        <v>640</v>
      </c>
      <c r="H156" s="30" t="s">
        <v>640</v>
      </c>
      <c r="I156" s="33"/>
      <c r="J156" s="29">
        <v>5.0</v>
      </c>
      <c r="K156" s="29"/>
      <c r="L156" s="32" t="s">
        <v>60</v>
      </c>
      <c r="M156" s="32" t="s">
        <v>100</v>
      </c>
      <c r="N156" s="32" t="s">
        <v>168</v>
      </c>
      <c r="O156" s="32" t="s">
        <v>168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644</v>
      </c>
      <c r="U156" s="36" t="s">
        <v>642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855</v>
      </c>
      <c r="AK156" s="47" t="s">
        <v>855</v>
      </c>
      <c r="AL156" s="41"/>
      <c r="AM156" s="42"/>
      <c r="AN156" s="43" t="s">
        <v>646</v>
      </c>
      <c r="AO156" s="48" t="s">
        <v>646</v>
      </c>
      <c r="AP156" s="43" t="s">
        <v>818</v>
      </c>
      <c r="AQ156" s="48" t="s">
        <v>666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hidden="1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166</v>
      </c>
      <c r="G157" s="30" t="s">
        <v>640</v>
      </c>
      <c r="H157" s="30" t="s">
        <v>640</v>
      </c>
      <c r="I157" s="33"/>
      <c r="J157" s="29">
        <v>13.0</v>
      </c>
      <c r="K157" s="29"/>
      <c r="L157" s="32" t="s">
        <v>60</v>
      </c>
      <c r="M157" s="32" t="s">
        <v>87</v>
      </c>
      <c r="N157" s="32" t="s">
        <v>93</v>
      </c>
      <c r="O157" s="32" t="s">
        <v>168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856</v>
      </c>
      <c r="U157" s="36" t="s">
        <v>642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857</v>
      </c>
      <c r="AK157" s="40"/>
      <c r="AL157" s="41"/>
      <c r="AM157" s="42"/>
      <c r="AN157" s="43" t="s">
        <v>858</v>
      </c>
      <c r="AO157" s="42"/>
      <c r="AP157" s="43" t="s">
        <v>859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hidden="1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166</v>
      </c>
      <c r="G158" s="30" t="s">
        <v>640</v>
      </c>
      <c r="H158" s="30" t="s">
        <v>640</v>
      </c>
      <c r="I158" s="33"/>
      <c r="J158" s="29">
        <v>9.0</v>
      </c>
      <c r="K158" s="29"/>
      <c r="L158" s="32" t="s">
        <v>60</v>
      </c>
      <c r="M158" s="32" t="s">
        <v>78</v>
      </c>
      <c r="N158" s="32" t="s">
        <v>168</v>
      </c>
      <c r="O158" s="32" t="s">
        <v>168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278</v>
      </c>
      <c r="T158" s="35" t="s">
        <v>860</v>
      </c>
      <c r="U158" s="36" t="s">
        <v>642</v>
      </c>
      <c r="V158" s="32"/>
      <c r="W158" s="32"/>
      <c r="X158" s="36"/>
      <c r="Y158" s="36" t="s">
        <v>94</v>
      </c>
      <c r="Z158" s="36" t="s">
        <v>187</v>
      </c>
      <c r="AA158" s="36"/>
      <c r="AB158" s="32"/>
      <c r="AC158" s="31" t="str">
        <f t="array" ref="AC158">IFERROR(INDEX(params!$H:$H,MATCH($AB158,params!$G:$G,0)),"")</f>
        <v/>
      </c>
      <c r="AD158" s="50" t="s">
        <v>455</v>
      </c>
      <c r="AE158" s="33"/>
      <c r="AF158" s="32"/>
      <c r="AG158" s="4"/>
      <c r="AH158" s="4"/>
      <c r="AI158" s="31" t="str">
        <f t="shared" si="4"/>
        <v/>
      </c>
      <c r="AJ158" s="39" t="s">
        <v>861</v>
      </c>
      <c r="AK158" s="40"/>
      <c r="AL158" s="41"/>
      <c r="AM158" s="42"/>
      <c r="AN158" s="43" t="s">
        <v>862</v>
      </c>
      <c r="AO158" s="42"/>
      <c r="AP158" s="41" t="s">
        <v>860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650</v>
      </c>
      <c r="BC158" s="42" t="s">
        <v>651</v>
      </c>
      <c r="BD158" s="41" t="s">
        <v>242</v>
      </c>
      <c r="BE158" s="42" t="s">
        <v>242</v>
      </c>
      <c r="BF158" s="41"/>
      <c r="BG158" s="42"/>
      <c r="BH158" s="41"/>
      <c r="BI158" s="42"/>
    </row>
    <row r="159" ht="42.0" hidden="1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166</v>
      </c>
      <c r="G159" s="30" t="s">
        <v>640</v>
      </c>
      <c r="H159" s="30" t="s">
        <v>640</v>
      </c>
      <c r="I159" s="33"/>
      <c r="J159" s="29">
        <v>9.0</v>
      </c>
      <c r="K159" s="29"/>
      <c r="L159" s="32" t="s">
        <v>60</v>
      </c>
      <c r="M159" s="32" t="s">
        <v>98</v>
      </c>
      <c r="N159" s="32" t="s">
        <v>93</v>
      </c>
      <c r="O159" s="32" t="s">
        <v>168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589</v>
      </c>
      <c r="T159" s="35" t="s">
        <v>863</v>
      </c>
      <c r="U159" s="36" t="s">
        <v>642</v>
      </c>
      <c r="V159" s="32"/>
      <c r="W159" s="32"/>
      <c r="X159" s="32"/>
      <c r="Y159" s="32"/>
      <c r="Z159" s="32"/>
      <c r="AA159" s="36" t="s">
        <v>102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864</v>
      </c>
      <c r="AK159" s="40"/>
      <c r="AL159" s="41"/>
      <c r="AM159" s="42"/>
      <c r="AN159" s="43" t="s">
        <v>865</v>
      </c>
      <c r="AO159" s="42"/>
      <c r="AP159" s="41" t="s">
        <v>863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589</v>
      </c>
      <c r="BC159" s="42"/>
      <c r="BD159" s="41" t="s">
        <v>593</v>
      </c>
      <c r="BE159" s="42"/>
      <c r="BF159" s="41"/>
      <c r="BG159" s="42"/>
      <c r="BH159" s="41"/>
      <c r="BI159" s="42"/>
    </row>
    <row r="160" ht="42.0" hidden="1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166</v>
      </c>
      <c r="G160" s="30" t="s">
        <v>834</v>
      </c>
      <c r="H160" s="30" t="s">
        <v>834</v>
      </c>
      <c r="I160" s="33"/>
      <c r="J160" s="29">
        <v>20.0</v>
      </c>
      <c r="K160" s="29"/>
      <c r="L160" s="32" t="s">
        <v>60</v>
      </c>
      <c r="M160" s="32" t="s">
        <v>87</v>
      </c>
      <c r="N160" s="32" t="s">
        <v>78</v>
      </c>
      <c r="O160" s="32" t="s">
        <v>93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418</v>
      </c>
      <c r="T160" s="35" t="s">
        <v>866</v>
      </c>
      <c r="U160" s="36" t="s">
        <v>777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867</v>
      </c>
      <c r="AK160" s="40"/>
      <c r="AL160" s="41"/>
      <c r="AM160" s="42"/>
      <c r="AN160" s="43" t="s">
        <v>868</v>
      </c>
      <c r="AO160" s="42"/>
      <c r="AP160" s="43" t="s">
        <v>869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418</v>
      </c>
      <c r="BC160" s="42"/>
      <c r="BD160" s="41" t="s">
        <v>584</v>
      </c>
      <c r="BE160" s="42"/>
      <c r="BF160" s="41"/>
      <c r="BG160" s="42"/>
      <c r="BH160" s="41"/>
      <c r="BI160" s="42"/>
    </row>
    <row r="161" ht="42.0" hidden="1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166</v>
      </c>
      <c r="G161" s="30" t="s">
        <v>640</v>
      </c>
      <c r="H161" s="30" t="s">
        <v>640</v>
      </c>
      <c r="I161" s="33"/>
      <c r="J161" s="29">
        <v>15.0</v>
      </c>
      <c r="K161" s="29"/>
      <c r="L161" s="32" t="s">
        <v>60</v>
      </c>
      <c r="M161" s="32" t="s">
        <v>78</v>
      </c>
      <c r="N161" s="32" t="s">
        <v>168</v>
      </c>
      <c r="O161" s="32" t="s">
        <v>168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870</v>
      </c>
      <c r="U161" s="36" t="s">
        <v>642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871</v>
      </c>
      <c r="AK161" s="40"/>
      <c r="AL161" s="41"/>
      <c r="AM161" s="42"/>
      <c r="AN161" s="43" t="s">
        <v>872</v>
      </c>
      <c r="AO161" s="42"/>
      <c r="AP161" s="43" t="s">
        <v>873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hidden="1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166</v>
      </c>
      <c r="G162" s="30" t="s">
        <v>640</v>
      </c>
      <c r="H162" s="30" t="s">
        <v>640</v>
      </c>
      <c r="I162" s="33"/>
      <c r="J162" s="29">
        <v>35.0</v>
      </c>
      <c r="K162" s="29"/>
      <c r="L162" s="32" t="s">
        <v>60</v>
      </c>
      <c r="M162" s="32" t="s">
        <v>83</v>
      </c>
      <c r="N162" s="32" t="s">
        <v>101</v>
      </c>
      <c r="O162" s="32" t="s">
        <v>168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278</v>
      </c>
      <c r="T162" s="35" t="s">
        <v>874</v>
      </c>
      <c r="U162" s="36" t="s">
        <v>642</v>
      </c>
      <c r="V162" s="32"/>
      <c r="W162" s="36"/>
      <c r="X162" s="36"/>
      <c r="Y162" s="36" t="s">
        <v>94</v>
      </c>
      <c r="Z162" s="36" t="s">
        <v>187</v>
      </c>
      <c r="AA162" s="36"/>
      <c r="AB162" s="32"/>
      <c r="AC162" s="31" t="str">
        <f t="array" ref="AC162">IFERROR(INDEX(params!$H:$H,MATCH($AB162,params!$G:$G,0)),"")</f>
        <v/>
      </c>
      <c r="AD162" s="50" t="s">
        <v>455</v>
      </c>
      <c r="AE162" s="33"/>
      <c r="AF162" s="32"/>
      <c r="AG162" s="32"/>
      <c r="AH162" s="32"/>
      <c r="AI162" s="31" t="str">
        <f t="shared" si="4"/>
        <v/>
      </c>
      <c r="AJ162" s="39" t="s">
        <v>875</v>
      </c>
      <c r="AK162" s="47" t="s">
        <v>876</v>
      </c>
      <c r="AL162" s="41"/>
      <c r="AM162" s="42"/>
      <c r="AN162" s="43" t="s">
        <v>877</v>
      </c>
      <c r="AO162" s="48" t="s">
        <v>878</v>
      </c>
      <c r="AP162" s="43" t="s">
        <v>879</v>
      </c>
      <c r="AQ162" s="48" t="s">
        <v>880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650</v>
      </c>
      <c r="BC162" s="48" t="s">
        <v>651</v>
      </c>
      <c r="BD162" s="41" t="s">
        <v>242</v>
      </c>
      <c r="BE162" s="48" t="s">
        <v>242</v>
      </c>
      <c r="BF162" s="41"/>
      <c r="BG162" s="48"/>
      <c r="BH162" s="41"/>
      <c r="BI162" s="48"/>
    </row>
    <row r="163" ht="42.0" hidden="1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166</v>
      </c>
      <c r="G163" s="30" t="s">
        <v>834</v>
      </c>
      <c r="H163" s="30" t="s">
        <v>834</v>
      </c>
      <c r="I163" s="33"/>
      <c r="J163" s="29">
        <v>9.0</v>
      </c>
      <c r="K163" s="29"/>
      <c r="L163" s="32" t="s">
        <v>60</v>
      </c>
      <c r="M163" s="32" t="s">
        <v>78</v>
      </c>
      <c r="N163" s="32" t="s">
        <v>168</v>
      </c>
      <c r="O163" s="32" t="s">
        <v>168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881</v>
      </c>
      <c r="U163" s="36" t="s">
        <v>777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882</v>
      </c>
      <c r="AK163" s="40"/>
      <c r="AL163" s="41"/>
      <c r="AM163" s="42"/>
      <c r="AN163" s="43" t="s">
        <v>837</v>
      </c>
      <c r="AO163" s="42"/>
      <c r="AP163" s="43" t="s">
        <v>883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hidden="1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166</v>
      </c>
      <c r="G164" s="30" t="s">
        <v>640</v>
      </c>
      <c r="H164" s="30" t="s">
        <v>640</v>
      </c>
      <c r="I164" s="33"/>
      <c r="J164" s="29">
        <v>17.0</v>
      </c>
      <c r="K164" s="29"/>
      <c r="L164" s="32" t="s">
        <v>60</v>
      </c>
      <c r="M164" s="32" t="s">
        <v>78</v>
      </c>
      <c r="N164" s="32" t="s">
        <v>93</v>
      </c>
      <c r="O164" s="32" t="s">
        <v>168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884</v>
      </c>
      <c r="U164" s="36" t="s">
        <v>642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885</v>
      </c>
      <c r="AK164" s="47" t="s">
        <v>886</v>
      </c>
      <c r="AL164" s="41"/>
      <c r="AM164" s="42"/>
      <c r="AN164" s="43" t="s">
        <v>733</v>
      </c>
      <c r="AO164" s="48" t="s">
        <v>803</v>
      </c>
      <c r="AP164" s="43" t="s">
        <v>804</v>
      </c>
      <c r="AQ164" s="48" t="s">
        <v>805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887</v>
      </c>
      <c r="BA164" s="48" t="s">
        <v>888</v>
      </c>
      <c r="BB164" s="43"/>
      <c r="BC164" s="48"/>
      <c r="BD164" s="43"/>
      <c r="BE164" s="48"/>
      <c r="BF164" s="43"/>
      <c r="BG164" s="48"/>
      <c r="BH164" s="43"/>
      <c r="BI164" s="48"/>
    </row>
    <row r="165" ht="42.0" hidden="1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166</v>
      </c>
      <c r="G165" s="30" t="s">
        <v>167</v>
      </c>
      <c r="H165" s="30" t="s">
        <v>167</v>
      </c>
      <c r="I165" s="33"/>
      <c r="J165" s="29">
        <v>10.0</v>
      </c>
      <c r="K165" s="29"/>
      <c r="L165" s="32" t="s">
        <v>60</v>
      </c>
      <c r="M165" s="32" t="s">
        <v>78</v>
      </c>
      <c r="N165" s="32" t="s">
        <v>168</v>
      </c>
      <c r="O165" s="32" t="s">
        <v>168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716</v>
      </c>
      <c r="U165" s="36" t="s">
        <v>673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889</v>
      </c>
      <c r="AK165" s="40"/>
      <c r="AL165" s="41"/>
      <c r="AM165" s="42"/>
      <c r="AN165" s="43" t="s">
        <v>718</v>
      </c>
      <c r="AO165" s="42"/>
      <c r="AP165" s="43" t="s">
        <v>719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hidden="1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166</v>
      </c>
      <c r="G166" s="30" t="s">
        <v>640</v>
      </c>
      <c r="H166" s="30" t="s">
        <v>640</v>
      </c>
      <c r="I166" s="33"/>
      <c r="J166" s="29">
        <v>15.0</v>
      </c>
      <c r="K166" s="29"/>
      <c r="L166" s="32" t="s">
        <v>60</v>
      </c>
      <c r="M166" s="32" t="s">
        <v>83</v>
      </c>
      <c r="N166" s="32" t="s">
        <v>98</v>
      </c>
      <c r="O166" s="32" t="s">
        <v>101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726</v>
      </c>
      <c r="U166" s="36" t="s">
        <v>642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890</v>
      </c>
      <c r="AK166" s="40"/>
      <c r="AL166" s="41"/>
      <c r="AM166" s="42"/>
      <c r="AN166" s="43" t="s">
        <v>891</v>
      </c>
      <c r="AO166" s="42"/>
      <c r="AP166" s="43" t="s">
        <v>729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hidden="1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166</v>
      </c>
      <c r="G167" s="30" t="s">
        <v>640</v>
      </c>
      <c r="H167" s="30" t="s">
        <v>640</v>
      </c>
      <c r="I167" s="33"/>
      <c r="J167" s="29">
        <v>18.0</v>
      </c>
      <c r="K167" s="29"/>
      <c r="L167" s="32" t="s">
        <v>60</v>
      </c>
      <c r="M167" s="32" t="s">
        <v>78</v>
      </c>
      <c r="N167" s="32" t="s">
        <v>168</v>
      </c>
      <c r="O167" s="32" t="s">
        <v>168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863</v>
      </c>
      <c r="U167" s="36" t="s">
        <v>642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892</v>
      </c>
      <c r="AK167" s="40"/>
      <c r="AL167" s="41"/>
      <c r="AM167" s="42"/>
      <c r="AN167" s="43" t="s">
        <v>865</v>
      </c>
      <c r="AO167" s="42"/>
      <c r="AP167" s="41" t="s">
        <v>863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hidden="1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166</v>
      </c>
      <c r="G168" s="30" t="s">
        <v>640</v>
      </c>
      <c r="H168" s="30" t="s">
        <v>640</v>
      </c>
      <c r="I168" s="33"/>
      <c r="J168" s="29">
        <v>6.0</v>
      </c>
      <c r="K168" s="29"/>
      <c r="L168" s="32" t="s">
        <v>60</v>
      </c>
      <c r="M168" s="32"/>
      <c r="N168" s="32" t="s">
        <v>168</v>
      </c>
      <c r="O168" s="32" t="s">
        <v>168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589</v>
      </c>
      <c r="T168" s="35" t="s">
        <v>657</v>
      </c>
      <c r="U168" s="36" t="s">
        <v>642</v>
      </c>
      <c r="V168" s="32"/>
      <c r="W168" s="32"/>
      <c r="X168" s="32"/>
      <c r="Y168" s="32"/>
      <c r="Z168" s="32"/>
      <c r="AA168" s="36" t="s">
        <v>102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893</v>
      </c>
      <c r="AK168" s="40"/>
      <c r="AL168" s="41"/>
      <c r="AM168" s="42"/>
      <c r="AN168" s="43" t="s">
        <v>659</v>
      </c>
      <c r="AO168" s="42"/>
      <c r="AP168" s="41" t="s">
        <v>657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589</v>
      </c>
      <c r="BC168" s="42"/>
      <c r="BD168" s="41" t="s">
        <v>593</v>
      </c>
      <c r="BE168" s="42"/>
      <c r="BF168" s="41"/>
      <c r="BG168" s="42"/>
      <c r="BH168" s="41"/>
      <c r="BI168" s="42"/>
    </row>
    <row r="169" ht="42.0" hidden="1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166</v>
      </c>
      <c r="G169" s="30" t="s">
        <v>640</v>
      </c>
      <c r="H169" s="30" t="s">
        <v>640</v>
      </c>
      <c r="I169" s="33"/>
      <c r="J169" s="29">
        <v>3.0</v>
      </c>
      <c r="K169" s="29"/>
      <c r="L169" s="32" t="s">
        <v>60</v>
      </c>
      <c r="M169" s="32" t="s">
        <v>100</v>
      </c>
      <c r="N169" s="32" t="s">
        <v>168</v>
      </c>
      <c r="O169" s="32" t="s">
        <v>168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894</v>
      </c>
      <c r="T169" s="35" t="s">
        <v>644</v>
      </c>
      <c r="U169" s="36" t="s">
        <v>642</v>
      </c>
      <c r="V169" s="32"/>
      <c r="W169" s="32"/>
      <c r="X169" s="36"/>
      <c r="Y169" s="36" t="s">
        <v>88</v>
      </c>
      <c r="Z169" s="36" t="s">
        <v>187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895</v>
      </c>
      <c r="AK169" s="40"/>
      <c r="AL169" s="41"/>
      <c r="AM169" s="42"/>
      <c r="AN169" s="43" t="s">
        <v>646</v>
      </c>
      <c r="AO169" s="42"/>
      <c r="AP169" s="41" t="s">
        <v>644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894</v>
      </c>
      <c r="BC169" s="42"/>
      <c r="BD169" s="41" t="s">
        <v>896</v>
      </c>
      <c r="BE169" s="42"/>
      <c r="BF169" s="41"/>
      <c r="BG169" s="42"/>
      <c r="BH169" s="41"/>
      <c r="BI169" s="42"/>
    </row>
    <row r="170" ht="42.0" hidden="1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166</v>
      </c>
      <c r="G170" s="30" t="s">
        <v>640</v>
      </c>
      <c r="H170" s="30" t="s">
        <v>640</v>
      </c>
      <c r="I170" s="33"/>
      <c r="J170" s="29">
        <v>12.0</v>
      </c>
      <c r="K170" s="29"/>
      <c r="L170" s="32" t="s">
        <v>60</v>
      </c>
      <c r="M170" s="32" t="s">
        <v>87</v>
      </c>
      <c r="N170" s="32" t="s">
        <v>78</v>
      </c>
      <c r="O170" s="32" t="s">
        <v>168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278</v>
      </c>
      <c r="T170" s="35" t="s">
        <v>767</v>
      </c>
      <c r="U170" s="36" t="s">
        <v>642</v>
      </c>
      <c r="V170" s="32"/>
      <c r="W170" s="32"/>
      <c r="X170" s="36"/>
      <c r="Y170" s="36" t="s">
        <v>94</v>
      </c>
      <c r="Z170" s="36" t="s">
        <v>187</v>
      </c>
      <c r="AA170" s="36"/>
      <c r="AB170" s="32"/>
      <c r="AC170" s="31" t="str">
        <f t="array" ref="AC170">IFERROR(INDEX(params!$H:$H,MATCH($AB170,params!$G:$G,0)),"")</f>
        <v/>
      </c>
      <c r="AD170" s="50" t="s">
        <v>455</v>
      </c>
      <c r="AE170" s="33"/>
      <c r="AF170" s="32"/>
      <c r="AG170" s="4"/>
      <c r="AH170" s="4"/>
      <c r="AI170" s="31" t="str">
        <f t="shared" si="4"/>
        <v/>
      </c>
      <c r="AJ170" s="39" t="s">
        <v>897</v>
      </c>
      <c r="AK170" s="40"/>
      <c r="AL170" s="41"/>
      <c r="AM170" s="42"/>
      <c r="AN170" s="43" t="s">
        <v>766</v>
      </c>
      <c r="AO170" s="42"/>
      <c r="AP170" s="41" t="s">
        <v>767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650</v>
      </c>
      <c r="BC170" s="42" t="s">
        <v>651</v>
      </c>
      <c r="BD170" s="41" t="s">
        <v>242</v>
      </c>
      <c r="BE170" s="42" t="s">
        <v>242</v>
      </c>
      <c r="BF170" s="41"/>
      <c r="BG170" s="42"/>
      <c r="BH170" s="41"/>
      <c r="BI170" s="42"/>
    </row>
    <row r="171" ht="42.0" hidden="1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166</v>
      </c>
      <c r="G171" s="30" t="s">
        <v>640</v>
      </c>
      <c r="H171" s="30" t="s">
        <v>640</v>
      </c>
      <c r="I171" s="33"/>
      <c r="J171" s="29">
        <v>14.0</v>
      </c>
      <c r="K171" s="29"/>
      <c r="L171" s="32" t="s">
        <v>60</v>
      </c>
      <c r="M171" s="32" t="s">
        <v>100</v>
      </c>
      <c r="N171" s="32" t="s">
        <v>93</v>
      </c>
      <c r="O171" s="32" t="s">
        <v>168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898</v>
      </c>
      <c r="U171" s="36" t="s">
        <v>642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899</v>
      </c>
      <c r="AK171" s="40"/>
      <c r="AL171" s="41"/>
      <c r="AM171" s="42"/>
      <c r="AN171" s="43" t="s">
        <v>900</v>
      </c>
      <c r="AO171" s="42"/>
      <c r="AP171" s="41" t="s">
        <v>898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hidden="1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166</v>
      </c>
      <c r="G172" s="30" t="s">
        <v>640</v>
      </c>
      <c r="H172" s="30" t="s">
        <v>640</v>
      </c>
      <c r="I172" s="33"/>
      <c r="J172" s="29">
        <v>14.0</v>
      </c>
      <c r="K172" s="29"/>
      <c r="L172" s="32" t="s">
        <v>60</v>
      </c>
      <c r="M172" s="32" t="s">
        <v>100</v>
      </c>
      <c r="N172" s="32" t="s">
        <v>168</v>
      </c>
      <c r="O172" s="32" t="s">
        <v>168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657</v>
      </c>
      <c r="U172" s="36" t="s">
        <v>642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901</v>
      </c>
      <c r="AK172" s="47" t="s">
        <v>902</v>
      </c>
      <c r="AL172" s="41"/>
      <c r="AM172" s="42"/>
      <c r="AN172" s="43" t="s">
        <v>659</v>
      </c>
      <c r="AO172" s="48" t="s">
        <v>903</v>
      </c>
      <c r="AP172" s="43" t="s">
        <v>904</v>
      </c>
      <c r="AQ172" s="48" t="s">
        <v>905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hidden="1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166</v>
      </c>
      <c r="G173" s="30" t="s">
        <v>640</v>
      </c>
      <c r="H173" s="30" t="s">
        <v>640</v>
      </c>
      <c r="I173" s="33"/>
      <c r="J173" s="29">
        <v>13.0</v>
      </c>
      <c r="K173" s="29"/>
      <c r="L173" s="32" t="s">
        <v>60</v>
      </c>
      <c r="M173" s="32" t="s">
        <v>78</v>
      </c>
      <c r="N173" s="32" t="s">
        <v>100</v>
      </c>
      <c r="O173" s="32" t="s">
        <v>168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212</v>
      </c>
      <c r="T173" s="35" t="s">
        <v>906</v>
      </c>
      <c r="U173" s="36" t="s">
        <v>642</v>
      </c>
      <c r="V173" s="32"/>
      <c r="W173" s="32"/>
      <c r="X173" s="36"/>
      <c r="Y173" s="36" t="s">
        <v>105</v>
      </c>
      <c r="Z173" s="36" t="s">
        <v>187</v>
      </c>
      <c r="AA173" s="36"/>
      <c r="AB173" s="32"/>
      <c r="AC173" s="31" t="str">
        <f t="array" ref="AC173">IFERROR(INDEX(params!$H:$H,MATCH($AB173,params!$G:$G,0)),"")</f>
        <v/>
      </c>
      <c r="AD173" s="50" t="s">
        <v>455</v>
      </c>
      <c r="AE173" s="33"/>
      <c r="AF173" s="32"/>
      <c r="AG173" s="4"/>
      <c r="AH173" s="4"/>
      <c r="AI173" s="31" t="str">
        <f t="shared" si="4"/>
        <v/>
      </c>
      <c r="AJ173" s="39" t="s">
        <v>907</v>
      </c>
      <c r="AK173" s="40"/>
      <c r="AL173" s="41"/>
      <c r="AM173" s="42"/>
      <c r="AN173" s="43" t="s">
        <v>646</v>
      </c>
      <c r="AO173" s="42"/>
      <c r="AP173" s="43" t="s">
        <v>644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723</v>
      </c>
      <c r="BA173" s="42"/>
      <c r="BB173" s="41" t="s">
        <v>724</v>
      </c>
      <c r="BC173" s="42"/>
      <c r="BD173" s="41" t="s">
        <v>217</v>
      </c>
      <c r="BE173" s="42"/>
      <c r="BF173" s="41"/>
      <c r="BG173" s="42"/>
      <c r="BH173" s="41"/>
      <c r="BI173" s="42"/>
    </row>
    <row r="174" ht="42.0" hidden="1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166</v>
      </c>
      <c r="G174" s="30" t="s">
        <v>640</v>
      </c>
      <c r="H174" s="30" t="s">
        <v>640</v>
      </c>
      <c r="I174" s="33"/>
      <c r="J174" s="29">
        <v>10.0</v>
      </c>
      <c r="K174" s="29"/>
      <c r="L174" s="32" t="s">
        <v>60</v>
      </c>
      <c r="M174" s="32" t="s">
        <v>78</v>
      </c>
      <c r="N174" s="32" t="s">
        <v>168</v>
      </c>
      <c r="O174" s="32" t="s">
        <v>168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908</v>
      </c>
      <c r="U174" s="36" t="s">
        <v>642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909</v>
      </c>
      <c r="AK174" s="40"/>
      <c r="AL174" s="41"/>
      <c r="AM174" s="42"/>
      <c r="AN174" s="43" t="s">
        <v>910</v>
      </c>
      <c r="AO174" s="42"/>
      <c r="AP174" s="41" t="s">
        <v>908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hidden="1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166</v>
      </c>
      <c r="G175" s="30" t="s">
        <v>640</v>
      </c>
      <c r="H175" s="30" t="s">
        <v>640</v>
      </c>
      <c r="I175" s="33"/>
      <c r="J175" s="29">
        <v>8.0</v>
      </c>
      <c r="K175" s="29"/>
      <c r="L175" s="32" t="s">
        <v>60</v>
      </c>
      <c r="M175" s="32" t="s">
        <v>78</v>
      </c>
      <c r="N175" s="32" t="s">
        <v>93</v>
      </c>
      <c r="O175" s="32" t="s">
        <v>168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911</v>
      </c>
      <c r="U175" s="36" t="s">
        <v>642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912</v>
      </c>
      <c r="AK175" s="40"/>
      <c r="AL175" s="41"/>
      <c r="AM175" s="42"/>
      <c r="AN175" s="43" t="s">
        <v>913</v>
      </c>
      <c r="AO175" s="42"/>
      <c r="AP175" s="43" t="s">
        <v>914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hidden="1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166</v>
      </c>
      <c r="G176" s="30" t="s">
        <v>640</v>
      </c>
      <c r="H176" s="30" t="s">
        <v>640</v>
      </c>
      <c r="I176" s="33"/>
      <c r="J176" s="29">
        <v>3.0</v>
      </c>
      <c r="K176" s="29"/>
      <c r="L176" s="32" t="s">
        <v>60</v>
      </c>
      <c r="M176" s="32" t="s">
        <v>78</v>
      </c>
      <c r="N176" s="32" t="s">
        <v>93</v>
      </c>
      <c r="O176" s="32" t="s">
        <v>168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711</v>
      </c>
      <c r="U176" s="36" t="s">
        <v>642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915</v>
      </c>
      <c r="AK176" s="47" t="s">
        <v>916</v>
      </c>
      <c r="AL176" s="41"/>
      <c r="AM176" s="42"/>
      <c r="AN176" s="43" t="s">
        <v>710</v>
      </c>
      <c r="AO176" s="48" t="s">
        <v>710</v>
      </c>
      <c r="AP176" s="43" t="s">
        <v>711</v>
      </c>
      <c r="AQ176" s="48" t="s">
        <v>917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hidden="1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166</v>
      </c>
      <c r="G177" s="30" t="s">
        <v>640</v>
      </c>
      <c r="H177" s="30" t="s">
        <v>640</v>
      </c>
      <c r="I177" s="33"/>
      <c r="J177" s="29">
        <v>12.0</v>
      </c>
      <c r="K177" s="29"/>
      <c r="L177" s="32" t="s">
        <v>60</v>
      </c>
      <c r="M177" s="32" t="s">
        <v>93</v>
      </c>
      <c r="N177" s="32" t="s">
        <v>168</v>
      </c>
      <c r="O177" s="32" t="s">
        <v>168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918</v>
      </c>
      <c r="U177" s="36" t="s">
        <v>642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919</v>
      </c>
      <c r="AK177" s="40"/>
      <c r="AL177" s="41"/>
      <c r="AM177" s="42"/>
      <c r="AN177" s="43" t="s">
        <v>920</v>
      </c>
      <c r="AO177" s="42"/>
      <c r="AP177" s="41" t="s">
        <v>918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hidden="1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166</v>
      </c>
      <c r="G178" s="30" t="s">
        <v>640</v>
      </c>
      <c r="H178" s="30" t="s">
        <v>640</v>
      </c>
      <c r="I178" s="33"/>
      <c r="J178" s="29">
        <v>22.0</v>
      </c>
      <c r="K178" s="29"/>
      <c r="L178" s="32" t="s">
        <v>60</v>
      </c>
      <c r="M178" s="32" t="s">
        <v>78</v>
      </c>
      <c r="N178" s="32" t="s">
        <v>100</v>
      </c>
      <c r="O178" s="32" t="s">
        <v>168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921</v>
      </c>
      <c r="U178" s="36" t="s">
        <v>642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922</v>
      </c>
      <c r="AK178" s="40"/>
      <c r="AL178" s="41"/>
      <c r="AM178" s="42"/>
      <c r="AN178" s="43" t="s">
        <v>766</v>
      </c>
      <c r="AO178" s="42"/>
      <c r="AP178" s="43" t="s">
        <v>767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607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hidden="1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166</v>
      </c>
      <c r="G179" s="30" t="s">
        <v>167</v>
      </c>
      <c r="H179" s="30" t="s">
        <v>167</v>
      </c>
      <c r="I179" s="33"/>
      <c r="J179" s="29">
        <v>16.0</v>
      </c>
      <c r="K179" s="29"/>
      <c r="L179" s="32" t="s">
        <v>60</v>
      </c>
      <c r="M179" s="32" t="s">
        <v>87</v>
      </c>
      <c r="N179" s="32" t="s">
        <v>78</v>
      </c>
      <c r="O179" s="32" t="s">
        <v>93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796</v>
      </c>
      <c r="T179" s="35" t="s">
        <v>731</v>
      </c>
      <c r="U179" s="36" t="s">
        <v>642</v>
      </c>
      <c r="V179" s="32"/>
      <c r="W179" s="32"/>
      <c r="X179" s="36"/>
      <c r="Y179" s="36" t="s">
        <v>186</v>
      </c>
      <c r="Z179" s="36" t="s">
        <v>187</v>
      </c>
      <c r="AA179" s="36"/>
      <c r="AB179" s="36" t="s">
        <v>87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923</v>
      </c>
      <c r="AK179" s="40"/>
      <c r="AL179" s="41"/>
      <c r="AM179" s="42"/>
      <c r="AN179" s="43" t="s">
        <v>733</v>
      </c>
      <c r="AO179" s="42"/>
      <c r="AP179" s="41" t="s">
        <v>731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798</v>
      </c>
      <c r="BC179" s="42" t="s">
        <v>924</v>
      </c>
      <c r="BD179" s="41" t="s">
        <v>925</v>
      </c>
      <c r="BE179" s="42"/>
      <c r="BF179" s="41"/>
      <c r="BG179" s="42"/>
      <c r="BH179" s="41"/>
      <c r="BI179" s="42"/>
    </row>
    <row r="180" ht="42.0" hidden="1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166</v>
      </c>
      <c r="G180" s="30" t="s">
        <v>640</v>
      </c>
      <c r="H180" s="30" t="s">
        <v>640</v>
      </c>
      <c r="I180" s="33"/>
      <c r="J180" s="29">
        <v>4.0</v>
      </c>
      <c r="K180" s="29"/>
      <c r="L180" s="32" t="s">
        <v>60</v>
      </c>
      <c r="M180" s="32"/>
      <c r="N180" s="32" t="s">
        <v>168</v>
      </c>
      <c r="O180" s="32" t="s">
        <v>168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808</v>
      </c>
      <c r="T180" s="35" t="s">
        <v>767</v>
      </c>
      <c r="U180" s="36" t="s">
        <v>642</v>
      </c>
      <c r="V180" s="32"/>
      <c r="W180" s="32"/>
      <c r="X180" s="36"/>
      <c r="Y180" s="36" t="s">
        <v>88</v>
      </c>
      <c r="Z180" s="36" t="s">
        <v>187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926</v>
      </c>
      <c r="AK180" s="40"/>
      <c r="AL180" s="41"/>
      <c r="AM180" s="42"/>
      <c r="AN180" s="43" t="s">
        <v>766</v>
      </c>
      <c r="AO180" s="48" t="s">
        <v>766</v>
      </c>
      <c r="AP180" s="41" t="s">
        <v>767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810</v>
      </c>
      <c r="BC180" s="42" t="s">
        <v>811</v>
      </c>
      <c r="BD180" s="41" t="s">
        <v>812</v>
      </c>
      <c r="BE180" s="42" t="s">
        <v>812</v>
      </c>
      <c r="BF180" s="41"/>
      <c r="BG180" s="42"/>
      <c r="BH180" s="41"/>
      <c r="BI180" s="42"/>
    </row>
    <row r="181" ht="42.0" hidden="1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166</v>
      </c>
      <c r="G181" s="30" t="s">
        <v>640</v>
      </c>
      <c r="H181" s="30" t="s">
        <v>640</v>
      </c>
      <c r="I181" s="33"/>
      <c r="J181" s="29">
        <v>17.0</v>
      </c>
      <c r="K181" s="29"/>
      <c r="L181" s="32" t="s">
        <v>60</v>
      </c>
      <c r="M181" s="32" t="s">
        <v>83</v>
      </c>
      <c r="N181" s="32" t="s">
        <v>168</v>
      </c>
      <c r="O181" s="32" t="s">
        <v>168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927</v>
      </c>
      <c r="U181" s="36" t="s">
        <v>642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928</v>
      </c>
      <c r="AK181" s="47" t="s">
        <v>929</v>
      </c>
      <c r="AL181" s="41"/>
      <c r="AM181" s="42"/>
      <c r="AN181" s="43" t="s">
        <v>930</v>
      </c>
      <c r="AO181" s="48" t="s">
        <v>931</v>
      </c>
      <c r="AP181" s="43" t="s">
        <v>932</v>
      </c>
      <c r="AQ181" s="48" t="s">
        <v>933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hidden="1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166</v>
      </c>
      <c r="G182" s="30" t="s">
        <v>640</v>
      </c>
      <c r="H182" s="30" t="s">
        <v>640</v>
      </c>
      <c r="I182" s="33"/>
      <c r="J182" s="29">
        <v>14.0</v>
      </c>
      <c r="K182" s="29"/>
      <c r="L182" s="32" t="s">
        <v>60</v>
      </c>
      <c r="M182" s="32" t="s">
        <v>83</v>
      </c>
      <c r="N182" s="32" t="s">
        <v>168</v>
      </c>
      <c r="O182" s="32" t="s">
        <v>168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934</v>
      </c>
      <c r="U182" s="36" t="s">
        <v>642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935</v>
      </c>
      <c r="AK182" s="47" t="s">
        <v>935</v>
      </c>
      <c r="AL182" s="41"/>
      <c r="AM182" s="42"/>
      <c r="AN182" s="43" t="s">
        <v>936</v>
      </c>
      <c r="AO182" s="48" t="s">
        <v>936</v>
      </c>
      <c r="AP182" s="43" t="s">
        <v>937</v>
      </c>
      <c r="AQ182" s="48" t="s">
        <v>938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hidden="1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166</v>
      </c>
      <c r="G183" s="30" t="s">
        <v>640</v>
      </c>
      <c r="H183" s="30" t="s">
        <v>640</v>
      </c>
      <c r="I183" s="33"/>
      <c r="J183" s="29">
        <v>8.0</v>
      </c>
      <c r="K183" s="29"/>
      <c r="L183" s="32" t="s">
        <v>60</v>
      </c>
      <c r="M183" s="32" t="s">
        <v>78</v>
      </c>
      <c r="N183" s="32" t="s">
        <v>168</v>
      </c>
      <c r="O183" s="32" t="s">
        <v>168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657</v>
      </c>
      <c r="U183" s="36" t="s">
        <v>642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939</v>
      </c>
      <c r="AK183" s="47" t="s">
        <v>940</v>
      </c>
      <c r="AL183" s="41"/>
      <c r="AM183" s="42"/>
      <c r="AN183" s="43" t="s">
        <v>903</v>
      </c>
      <c r="AO183" s="48" t="s">
        <v>903</v>
      </c>
      <c r="AP183" s="43" t="s">
        <v>904</v>
      </c>
      <c r="AQ183" s="48" t="s">
        <v>905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hidden="1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166</v>
      </c>
      <c r="G184" s="30" t="s">
        <v>640</v>
      </c>
      <c r="H184" s="30" t="s">
        <v>640</v>
      </c>
      <c r="I184" s="33"/>
      <c r="J184" s="29">
        <v>28.0</v>
      </c>
      <c r="K184" s="29"/>
      <c r="L184" s="32" t="s">
        <v>60</v>
      </c>
      <c r="M184" s="32" t="s">
        <v>78</v>
      </c>
      <c r="N184" s="32" t="s">
        <v>93</v>
      </c>
      <c r="O184" s="32" t="s">
        <v>168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941</v>
      </c>
      <c r="U184" s="36" t="s">
        <v>642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942</v>
      </c>
      <c r="AK184" s="47" t="s">
        <v>943</v>
      </c>
      <c r="AL184" s="41"/>
      <c r="AM184" s="42"/>
      <c r="AN184" s="43" t="s">
        <v>704</v>
      </c>
      <c r="AO184" s="48" t="s">
        <v>944</v>
      </c>
      <c r="AP184" s="43" t="s">
        <v>945</v>
      </c>
      <c r="AQ184" s="48" t="s">
        <v>946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624</v>
      </c>
      <c r="BA184" s="48" t="s">
        <v>627</v>
      </c>
      <c r="BB184" s="43"/>
      <c r="BC184" s="48"/>
      <c r="BD184" s="43"/>
      <c r="BE184" s="48"/>
      <c r="BF184" s="43"/>
      <c r="BG184" s="48"/>
      <c r="BH184" s="43"/>
      <c r="BI184" s="48"/>
    </row>
    <row r="185" ht="42.0" hidden="1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166</v>
      </c>
      <c r="G185" s="30" t="s">
        <v>640</v>
      </c>
      <c r="H185" s="30" t="s">
        <v>640</v>
      </c>
      <c r="I185" s="33"/>
      <c r="J185" s="29">
        <v>24.0</v>
      </c>
      <c r="K185" s="29"/>
      <c r="L185" s="32" t="s">
        <v>60</v>
      </c>
      <c r="M185" s="32" t="s">
        <v>100</v>
      </c>
      <c r="N185" s="32" t="s">
        <v>168</v>
      </c>
      <c r="O185" s="32" t="s">
        <v>168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947</v>
      </c>
      <c r="U185" s="36" t="s">
        <v>642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948</v>
      </c>
      <c r="AK185" s="47" t="s">
        <v>949</v>
      </c>
      <c r="AL185" s="41"/>
      <c r="AM185" s="42"/>
      <c r="AN185" s="43" t="s">
        <v>659</v>
      </c>
      <c r="AO185" s="48" t="s">
        <v>903</v>
      </c>
      <c r="AP185" s="43" t="s">
        <v>904</v>
      </c>
      <c r="AQ185" s="48" t="s">
        <v>905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739</v>
      </c>
      <c r="BA185" s="48" t="s">
        <v>950</v>
      </c>
      <c r="BB185" s="43"/>
      <c r="BC185" s="48"/>
      <c r="BD185" s="43"/>
      <c r="BE185" s="48"/>
      <c r="BF185" s="43"/>
      <c r="BG185" s="48"/>
      <c r="BH185" s="43"/>
      <c r="BI185" s="48"/>
    </row>
    <row r="186" ht="42.0" hidden="1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166</v>
      </c>
      <c r="G186" s="30" t="s">
        <v>640</v>
      </c>
      <c r="H186" s="30" t="s">
        <v>640</v>
      </c>
      <c r="I186" s="33"/>
      <c r="J186" s="29">
        <v>10.0</v>
      </c>
      <c r="K186" s="29"/>
      <c r="L186" s="32" t="s">
        <v>60</v>
      </c>
      <c r="M186" s="32" t="s">
        <v>78</v>
      </c>
      <c r="N186" s="32" t="s">
        <v>93</v>
      </c>
      <c r="O186" s="32" t="s">
        <v>168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711</v>
      </c>
      <c r="U186" s="36" t="s">
        <v>642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951</v>
      </c>
      <c r="AK186" s="40"/>
      <c r="AL186" s="41"/>
      <c r="AM186" s="42"/>
      <c r="AN186" s="43" t="s">
        <v>710</v>
      </c>
      <c r="AO186" s="42"/>
      <c r="AP186" s="41" t="s">
        <v>711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hidden="1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166</v>
      </c>
      <c r="G187" s="30" t="s">
        <v>640</v>
      </c>
      <c r="H187" s="30" t="s">
        <v>640</v>
      </c>
      <c r="I187" s="33"/>
      <c r="J187" s="29">
        <v>10.0</v>
      </c>
      <c r="K187" s="29"/>
      <c r="L187" s="32" t="s">
        <v>60</v>
      </c>
      <c r="M187" s="32" t="s">
        <v>78</v>
      </c>
      <c r="N187" s="32" t="s">
        <v>168</v>
      </c>
      <c r="O187" s="32" t="s">
        <v>168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952</v>
      </c>
      <c r="U187" s="36" t="s">
        <v>642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953</v>
      </c>
      <c r="AK187" s="40"/>
      <c r="AL187" s="41"/>
      <c r="AM187" s="42"/>
      <c r="AN187" s="43" t="s">
        <v>710</v>
      </c>
      <c r="AO187" s="42"/>
      <c r="AP187" s="43" t="s">
        <v>711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954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hidden="1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166</v>
      </c>
      <c r="G188" s="30" t="s">
        <v>640</v>
      </c>
      <c r="H188" s="30" t="s">
        <v>640</v>
      </c>
      <c r="I188" s="33"/>
      <c r="J188" s="29">
        <v>30.0</v>
      </c>
      <c r="K188" s="29"/>
      <c r="L188" s="32" t="s">
        <v>60</v>
      </c>
      <c r="M188" s="32" t="s">
        <v>83</v>
      </c>
      <c r="N188" s="32" t="s">
        <v>168</v>
      </c>
      <c r="O188" s="32" t="s">
        <v>168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702</v>
      </c>
      <c r="U188" s="36" t="s">
        <v>642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955</v>
      </c>
      <c r="AK188" s="40"/>
      <c r="AL188" s="41"/>
      <c r="AM188" s="42"/>
      <c r="AN188" s="43" t="s">
        <v>704</v>
      </c>
      <c r="AO188" s="42"/>
      <c r="AP188" s="41" t="s">
        <v>702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hidden="1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166</v>
      </c>
      <c r="G189" s="30" t="s">
        <v>640</v>
      </c>
      <c r="H189" s="30" t="s">
        <v>640</v>
      </c>
      <c r="I189" s="33"/>
      <c r="J189" s="29">
        <v>11.0</v>
      </c>
      <c r="K189" s="29"/>
      <c r="L189" s="32" t="s">
        <v>60</v>
      </c>
      <c r="M189" s="32" t="s">
        <v>78</v>
      </c>
      <c r="N189" s="32" t="s">
        <v>168</v>
      </c>
      <c r="O189" s="32" t="s">
        <v>168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956</v>
      </c>
      <c r="U189" s="36" t="s">
        <v>642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957</v>
      </c>
      <c r="AK189" s="40"/>
      <c r="AL189" s="41"/>
      <c r="AM189" s="42"/>
      <c r="AN189" s="43" t="s">
        <v>789</v>
      </c>
      <c r="AO189" s="42"/>
      <c r="AP189" s="41" t="s">
        <v>956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hidden="1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166</v>
      </c>
      <c r="G190" s="30" t="s">
        <v>167</v>
      </c>
      <c r="H190" s="30" t="s">
        <v>167</v>
      </c>
      <c r="I190" s="33"/>
      <c r="J190" s="29">
        <v>14.0</v>
      </c>
      <c r="K190" s="29"/>
      <c r="L190" s="32" t="s">
        <v>60</v>
      </c>
      <c r="M190" s="32" t="s">
        <v>83</v>
      </c>
      <c r="N190" s="32" t="s">
        <v>168</v>
      </c>
      <c r="O190" s="32" t="s">
        <v>168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958</v>
      </c>
      <c r="U190" s="36" t="s">
        <v>673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959</v>
      </c>
      <c r="AK190" s="40"/>
      <c r="AL190" s="41"/>
      <c r="AM190" s="42"/>
      <c r="AN190" s="43" t="s">
        <v>679</v>
      </c>
      <c r="AO190" s="42"/>
      <c r="AP190" s="43" t="s">
        <v>960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hidden="1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166</v>
      </c>
      <c r="G191" s="30" t="s">
        <v>640</v>
      </c>
      <c r="H191" s="30" t="s">
        <v>640</v>
      </c>
      <c r="I191" s="33"/>
      <c r="J191" s="29">
        <v>5.0</v>
      </c>
      <c r="K191" s="29"/>
      <c r="L191" s="32" t="s">
        <v>60</v>
      </c>
      <c r="M191" s="32" t="s">
        <v>98</v>
      </c>
      <c r="N191" s="32" t="s">
        <v>168</v>
      </c>
      <c r="O191" s="32" t="s">
        <v>168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767</v>
      </c>
      <c r="U191" s="36" t="s">
        <v>642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961</v>
      </c>
      <c r="AK191" s="47" t="s">
        <v>961</v>
      </c>
      <c r="AL191" s="41"/>
      <c r="AM191" s="42"/>
      <c r="AN191" s="43" t="s">
        <v>766</v>
      </c>
      <c r="AO191" s="48" t="s">
        <v>766</v>
      </c>
      <c r="AP191" s="43" t="s">
        <v>767</v>
      </c>
      <c r="AQ191" s="48" t="s">
        <v>962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hidden="1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166</v>
      </c>
      <c r="G192" s="30" t="s">
        <v>167</v>
      </c>
      <c r="H192" s="30" t="s">
        <v>167</v>
      </c>
      <c r="I192" s="33"/>
      <c r="J192" s="29">
        <v>12.0</v>
      </c>
      <c r="K192" s="29"/>
      <c r="L192" s="32" t="s">
        <v>60</v>
      </c>
      <c r="M192" s="32" t="s">
        <v>78</v>
      </c>
      <c r="N192" s="32" t="s">
        <v>168</v>
      </c>
      <c r="O192" s="32" t="s">
        <v>168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589</v>
      </c>
      <c r="T192" s="35" t="s">
        <v>963</v>
      </c>
      <c r="U192" s="36" t="s">
        <v>673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964</v>
      </c>
      <c r="AK192" s="40"/>
      <c r="AL192" s="41"/>
      <c r="AM192" s="42"/>
      <c r="AN192" s="43" t="s">
        <v>965</v>
      </c>
      <c r="AO192" s="42"/>
      <c r="AP192" s="43" t="s">
        <v>966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589</v>
      </c>
      <c r="BC192" s="42"/>
      <c r="BD192" s="41" t="s">
        <v>593</v>
      </c>
      <c r="BE192" s="42"/>
      <c r="BF192" s="41"/>
      <c r="BG192" s="42"/>
      <c r="BH192" s="41"/>
      <c r="BI192" s="42"/>
    </row>
    <row r="193" ht="42.0" hidden="1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166</v>
      </c>
      <c r="G193" s="30" t="s">
        <v>167</v>
      </c>
      <c r="H193" s="30" t="s">
        <v>167</v>
      </c>
      <c r="I193" s="33"/>
      <c r="J193" s="29">
        <v>13.0</v>
      </c>
      <c r="K193" s="29"/>
      <c r="L193" s="32" t="s">
        <v>60</v>
      </c>
      <c r="M193" s="32" t="s">
        <v>78</v>
      </c>
      <c r="N193" s="32" t="s">
        <v>168</v>
      </c>
      <c r="O193" s="32" t="s">
        <v>168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967</v>
      </c>
      <c r="U193" s="36" t="s">
        <v>673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968</v>
      </c>
      <c r="AK193" s="40"/>
      <c r="AL193" s="41"/>
      <c r="AM193" s="42"/>
      <c r="AN193" s="43" t="s">
        <v>969</v>
      </c>
      <c r="AO193" s="42"/>
      <c r="AP193" s="43" t="s">
        <v>970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hidden="1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166</v>
      </c>
      <c r="G194" s="30" t="s">
        <v>640</v>
      </c>
      <c r="H194" s="30" t="s">
        <v>640</v>
      </c>
      <c r="I194" s="33"/>
      <c r="J194" s="29">
        <v>20.0</v>
      </c>
      <c r="K194" s="29"/>
      <c r="L194" s="32" t="s">
        <v>60</v>
      </c>
      <c r="M194" s="32" t="s">
        <v>78</v>
      </c>
      <c r="N194" s="32" t="s">
        <v>93</v>
      </c>
      <c r="O194" s="32" t="s">
        <v>168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731</v>
      </c>
      <c r="U194" s="36" t="s">
        <v>642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971</v>
      </c>
      <c r="AK194" s="40"/>
      <c r="AL194" s="41"/>
      <c r="AM194" s="42"/>
      <c r="AN194" s="43" t="s">
        <v>733</v>
      </c>
      <c r="AO194" s="42"/>
      <c r="AP194" s="41" t="s">
        <v>731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hidden="1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166</v>
      </c>
      <c r="G195" s="30" t="s">
        <v>167</v>
      </c>
      <c r="H195" s="30" t="s">
        <v>167</v>
      </c>
      <c r="I195" s="33"/>
      <c r="J195" s="29">
        <v>7.0</v>
      </c>
      <c r="K195" s="29"/>
      <c r="L195" s="32" t="s">
        <v>60</v>
      </c>
      <c r="M195" s="32" t="s">
        <v>78</v>
      </c>
      <c r="N195" s="32" t="s">
        <v>168</v>
      </c>
      <c r="O195" s="32" t="s">
        <v>168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958</v>
      </c>
      <c r="U195" s="36" t="s">
        <v>673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972</v>
      </c>
      <c r="AK195" s="40"/>
      <c r="AL195" s="41"/>
      <c r="AM195" s="42"/>
      <c r="AN195" s="43" t="s">
        <v>679</v>
      </c>
      <c r="AO195" s="42"/>
      <c r="AP195" s="43" t="s">
        <v>960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hidden="1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166</v>
      </c>
      <c r="G196" s="30" t="s">
        <v>640</v>
      </c>
      <c r="H196" s="30" t="s">
        <v>640</v>
      </c>
      <c r="I196" s="33"/>
      <c r="J196" s="29">
        <v>16.0</v>
      </c>
      <c r="K196" s="29"/>
      <c r="L196" s="32" t="s">
        <v>60</v>
      </c>
      <c r="M196" s="32"/>
      <c r="N196" s="32" t="s">
        <v>168</v>
      </c>
      <c r="O196" s="32" t="s">
        <v>168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973</v>
      </c>
      <c r="U196" s="36" t="s">
        <v>642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974</v>
      </c>
      <c r="AK196" s="40"/>
      <c r="AL196" s="41"/>
      <c r="AM196" s="42"/>
      <c r="AN196" s="43" t="s">
        <v>694</v>
      </c>
      <c r="AO196" s="42"/>
      <c r="AP196" s="43" t="s">
        <v>757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975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hidden="1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166</v>
      </c>
      <c r="G197" s="30" t="s">
        <v>640</v>
      </c>
      <c r="H197" s="30" t="s">
        <v>640</v>
      </c>
      <c r="I197" s="33"/>
      <c r="J197" s="29">
        <v>11.0</v>
      </c>
      <c r="K197" s="29"/>
      <c r="L197" s="32" t="s">
        <v>60</v>
      </c>
      <c r="M197" s="32"/>
      <c r="N197" s="32" t="s">
        <v>168</v>
      </c>
      <c r="O197" s="32" t="s">
        <v>168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976</v>
      </c>
      <c r="U197" s="36" t="s">
        <v>642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977</v>
      </c>
      <c r="AK197" s="40"/>
      <c r="AL197" s="41"/>
      <c r="AM197" s="42"/>
      <c r="AN197" s="43" t="s">
        <v>766</v>
      </c>
      <c r="AO197" s="42"/>
      <c r="AP197" s="43" t="s">
        <v>767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723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hidden="1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166</v>
      </c>
      <c r="G198" s="30" t="s">
        <v>640</v>
      </c>
      <c r="H198" s="30" t="s">
        <v>640</v>
      </c>
      <c r="I198" s="33"/>
      <c r="J198" s="29">
        <v>20.0</v>
      </c>
      <c r="K198" s="29"/>
      <c r="L198" s="32" t="s">
        <v>60</v>
      </c>
      <c r="M198" s="32"/>
      <c r="N198" s="32" t="s">
        <v>168</v>
      </c>
      <c r="O198" s="32" t="s">
        <v>168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212</v>
      </c>
      <c r="T198" s="35" t="s">
        <v>978</v>
      </c>
      <c r="U198" s="36" t="s">
        <v>642</v>
      </c>
      <c r="V198" s="32"/>
      <c r="W198" s="36"/>
      <c r="X198" s="36"/>
      <c r="Y198" s="36" t="s">
        <v>105</v>
      </c>
      <c r="Z198" s="36" t="s">
        <v>187</v>
      </c>
      <c r="AA198" s="36"/>
      <c r="AB198" s="32"/>
      <c r="AC198" s="31" t="str">
        <f t="array" ref="AC198">IFERROR(INDEX(params!$H:$H,MATCH($AB198,params!$G:$G,0)),"")</f>
        <v/>
      </c>
      <c r="AD198" s="50" t="s">
        <v>455</v>
      </c>
      <c r="AE198" s="33"/>
      <c r="AF198" s="32"/>
      <c r="AG198" s="32"/>
      <c r="AH198" s="32"/>
      <c r="AI198" s="31" t="str">
        <f t="shared" si="4"/>
        <v/>
      </c>
      <c r="AJ198" s="39" t="s">
        <v>979</v>
      </c>
      <c r="AK198" s="47" t="s">
        <v>980</v>
      </c>
      <c r="AL198" s="41"/>
      <c r="AM198" s="42"/>
      <c r="AN198" s="43" t="s">
        <v>789</v>
      </c>
      <c r="AO198" s="48" t="s">
        <v>981</v>
      </c>
      <c r="AP198" s="43" t="s">
        <v>982</v>
      </c>
      <c r="AQ198" s="48" t="s">
        <v>983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521</v>
      </c>
      <c r="BA198" s="48" t="s">
        <v>614</v>
      </c>
      <c r="BB198" s="43" t="s">
        <v>984</v>
      </c>
      <c r="BC198" s="48" t="s">
        <v>985</v>
      </c>
      <c r="BD198" s="43" t="s">
        <v>217</v>
      </c>
      <c r="BE198" s="48" t="s">
        <v>217</v>
      </c>
      <c r="BF198" s="43"/>
      <c r="BG198" s="48"/>
      <c r="BH198" s="43"/>
      <c r="BI198" s="48"/>
    </row>
    <row r="199" ht="42.0" hidden="1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166</v>
      </c>
      <c r="G199" s="30" t="s">
        <v>640</v>
      </c>
      <c r="H199" s="30" t="s">
        <v>640</v>
      </c>
      <c r="I199" s="33"/>
      <c r="J199" s="29">
        <v>17.0</v>
      </c>
      <c r="K199" s="29"/>
      <c r="L199" s="32" t="s">
        <v>60</v>
      </c>
      <c r="M199" s="32" t="s">
        <v>100</v>
      </c>
      <c r="N199" s="32" t="s">
        <v>168</v>
      </c>
      <c r="O199" s="32" t="s">
        <v>168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247</v>
      </c>
      <c r="T199" s="35" t="s">
        <v>986</v>
      </c>
      <c r="U199" s="36" t="s">
        <v>642</v>
      </c>
      <c r="V199" s="32"/>
      <c r="W199" s="36"/>
      <c r="X199" s="36"/>
      <c r="Y199" s="36" t="s">
        <v>105</v>
      </c>
      <c r="Z199" s="36" t="s">
        <v>187</v>
      </c>
      <c r="AA199" s="36"/>
      <c r="AB199" s="32"/>
      <c r="AC199" s="31" t="str">
        <f t="array" ref="AC199">IFERROR(INDEX(params!$H:$H,MATCH($AB199,params!$G:$G,0)),"")</f>
        <v/>
      </c>
      <c r="AD199" s="50" t="s">
        <v>522</v>
      </c>
      <c r="AE199" s="33"/>
      <c r="AF199" s="32"/>
      <c r="AG199" s="32"/>
      <c r="AH199" s="32"/>
      <c r="AI199" s="31" t="str">
        <f t="shared" si="4"/>
        <v/>
      </c>
      <c r="AJ199" s="39" t="s">
        <v>987</v>
      </c>
      <c r="AK199" s="47" t="s">
        <v>988</v>
      </c>
      <c r="AL199" s="41"/>
      <c r="AM199" s="42"/>
      <c r="AN199" s="43" t="s">
        <v>989</v>
      </c>
      <c r="AO199" s="48" t="s">
        <v>990</v>
      </c>
      <c r="AP199" s="43" t="s">
        <v>991</v>
      </c>
      <c r="AQ199" s="48" t="s">
        <v>992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819</v>
      </c>
      <c r="BA199" s="48" t="s">
        <v>820</v>
      </c>
      <c r="BB199" s="43" t="s">
        <v>526</v>
      </c>
      <c r="BC199" s="48" t="s">
        <v>527</v>
      </c>
      <c r="BD199" s="43" t="s">
        <v>217</v>
      </c>
      <c r="BE199" s="48" t="s">
        <v>217</v>
      </c>
      <c r="BF199" s="43"/>
      <c r="BG199" s="48"/>
      <c r="BH199" s="43"/>
      <c r="BI199" s="48"/>
    </row>
    <row r="200" ht="42.0" hidden="1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166</v>
      </c>
      <c r="G200" s="30" t="s">
        <v>640</v>
      </c>
      <c r="H200" s="30" t="s">
        <v>640</v>
      </c>
      <c r="I200" s="33"/>
      <c r="J200" s="29">
        <v>19.0</v>
      </c>
      <c r="K200" s="29"/>
      <c r="L200" s="32" t="s">
        <v>60</v>
      </c>
      <c r="M200" s="32"/>
      <c r="N200" s="32" t="s">
        <v>168</v>
      </c>
      <c r="O200" s="32" t="s">
        <v>168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993</v>
      </c>
      <c r="T200" s="35" t="s">
        <v>734</v>
      </c>
      <c r="U200" s="36" t="s">
        <v>642</v>
      </c>
      <c r="V200" s="32"/>
      <c r="W200" s="32"/>
      <c r="X200" s="32"/>
      <c r="Y200" s="32"/>
      <c r="Z200" s="32"/>
      <c r="AA200" s="36" t="s">
        <v>82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994</v>
      </c>
      <c r="AK200" s="40"/>
      <c r="AL200" s="41"/>
      <c r="AM200" s="42"/>
      <c r="AN200" s="43" t="s">
        <v>736</v>
      </c>
      <c r="AO200" s="42"/>
      <c r="AP200" s="41" t="s">
        <v>734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995</v>
      </c>
      <c r="BC200" s="42" t="s">
        <v>996</v>
      </c>
      <c r="BD200" s="41" t="s">
        <v>997</v>
      </c>
      <c r="BE200" s="42"/>
      <c r="BF200" s="41"/>
      <c r="BG200" s="42"/>
      <c r="BH200" s="41"/>
      <c r="BI200" s="42"/>
    </row>
    <row r="201" ht="42.0" hidden="1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166</v>
      </c>
      <c r="G201" s="30" t="s">
        <v>640</v>
      </c>
      <c r="H201" s="30" t="s">
        <v>640</v>
      </c>
      <c r="I201" s="33"/>
      <c r="J201" s="29">
        <v>12.0</v>
      </c>
      <c r="K201" s="29"/>
      <c r="L201" s="32" t="s">
        <v>60</v>
      </c>
      <c r="M201" s="32" t="s">
        <v>100</v>
      </c>
      <c r="N201" s="32" t="s">
        <v>168</v>
      </c>
      <c r="O201" s="32" t="s">
        <v>168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247</v>
      </c>
      <c r="T201" s="35" t="s">
        <v>998</v>
      </c>
      <c r="U201" s="36" t="s">
        <v>642</v>
      </c>
      <c r="V201" s="32"/>
      <c r="W201" s="32"/>
      <c r="X201" s="36"/>
      <c r="Y201" s="36" t="s">
        <v>105</v>
      </c>
      <c r="Z201" s="36" t="s">
        <v>187</v>
      </c>
      <c r="AA201" s="36"/>
      <c r="AB201" s="32"/>
      <c r="AC201" s="31" t="str">
        <f t="array" ref="AC201">IFERROR(INDEX(params!$H:$H,MATCH($AB201,params!$G:$G,0)),"")</f>
        <v/>
      </c>
      <c r="AD201" s="50" t="s">
        <v>522</v>
      </c>
      <c r="AE201" s="33"/>
      <c r="AF201" s="32"/>
      <c r="AG201" s="4"/>
      <c r="AH201" s="4"/>
      <c r="AI201" s="31" t="str">
        <f t="shared" si="4"/>
        <v/>
      </c>
      <c r="AJ201" s="39" t="s">
        <v>999</v>
      </c>
      <c r="AK201" s="40"/>
      <c r="AL201" s="41"/>
      <c r="AM201" s="42"/>
      <c r="AN201" s="43" t="s">
        <v>1000</v>
      </c>
      <c r="AO201" s="42"/>
      <c r="AP201" s="43" t="s">
        <v>1001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819</v>
      </c>
      <c r="BA201" s="42"/>
      <c r="BB201" s="41" t="s">
        <v>526</v>
      </c>
      <c r="BC201" s="42"/>
      <c r="BD201" s="41" t="s">
        <v>217</v>
      </c>
      <c r="BE201" s="42"/>
      <c r="BF201" s="41"/>
      <c r="BG201" s="42"/>
      <c r="BH201" s="41"/>
      <c r="BI201" s="42"/>
    </row>
    <row r="202" ht="42.0" hidden="1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166</v>
      </c>
      <c r="G202" s="30" t="s">
        <v>640</v>
      </c>
      <c r="H202" s="30" t="s">
        <v>640</v>
      </c>
      <c r="I202" s="45" t="s">
        <v>167</v>
      </c>
      <c r="J202" s="29">
        <v>7.0</v>
      </c>
      <c r="K202" s="29"/>
      <c r="L202" s="32" t="s">
        <v>60</v>
      </c>
      <c r="M202" s="32" t="s">
        <v>78</v>
      </c>
      <c r="N202" s="32" t="s">
        <v>168</v>
      </c>
      <c r="O202" s="32" t="s">
        <v>168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1002</v>
      </c>
      <c r="U202" s="36" t="s">
        <v>777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1003</v>
      </c>
      <c r="AK202" s="47" t="s">
        <v>1004</v>
      </c>
      <c r="AL202" s="41"/>
      <c r="AM202" s="42"/>
      <c r="AN202" s="43" t="s">
        <v>1005</v>
      </c>
      <c r="AO202" s="48" t="s">
        <v>1005</v>
      </c>
      <c r="AP202" s="43" t="s">
        <v>1006</v>
      </c>
      <c r="AQ202" s="48" t="s">
        <v>1007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hidden="1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166</v>
      </c>
      <c r="G203" s="30" t="s">
        <v>640</v>
      </c>
      <c r="H203" s="30" t="s">
        <v>640</v>
      </c>
      <c r="I203" s="33"/>
      <c r="J203" s="29">
        <v>31.0</v>
      </c>
      <c r="K203" s="29"/>
      <c r="L203" s="32" t="s">
        <v>60</v>
      </c>
      <c r="M203" s="32" t="s">
        <v>78</v>
      </c>
      <c r="N203" s="32" t="s">
        <v>93</v>
      </c>
      <c r="O203" s="32" t="s">
        <v>168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863</v>
      </c>
      <c r="U203" s="36" t="s">
        <v>642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1008</v>
      </c>
      <c r="AK203" s="47" t="s">
        <v>1009</v>
      </c>
      <c r="AL203" s="41"/>
      <c r="AM203" s="42"/>
      <c r="AN203" s="43" t="s">
        <v>1010</v>
      </c>
      <c r="AO203" s="48" t="s">
        <v>1010</v>
      </c>
      <c r="AP203" s="43" t="s">
        <v>863</v>
      </c>
      <c r="AQ203" s="48" t="s">
        <v>1011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hidden="1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166</v>
      </c>
      <c r="G204" s="30" t="s">
        <v>640</v>
      </c>
      <c r="H204" s="30" t="s">
        <v>640</v>
      </c>
      <c r="I204" s="33"/>
      <c r="J204" s="29">
        <v>11.0</v>
      </c>
      <c r="K204" s="29"/>
      <c r="L204" s="32" t="s">
        <v>60</v>
      </c>
      <c r="M204" s="32"/>
      <c r="N204" s="32" t="s">
        <v>168</v>
      </c>
      <c r="O204" s="32" t="s">
        <v>168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1012</v>
      </c>
      <c r="U204" s="36" t="s">
        <v>642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1013</v>
      </c>
      <c r="AK204" s="40"/>
      <c r="AL204" s="41"/>
      <c r="AM204" s="42"/>
      <c r="AN204" s="43" t="s">
        <v>1014</v>
      </c>
      <c r="AO204" s="42"/>
      <c r="AP204" s="43" t="s">
        <v>1015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hidden="1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166</v>
      </c>
      <c r="G205" s="30" t="s">
        <v>167</v>
      </c>
      <c r="H205" s="30" t="s">
        <v>167</v>
      </c>
      <c r="I205" s="33"/>
      <c r="J205" s="29">
        <v>16.0</v>
      </c>
      <c r="K205" s="29"/>
      <c r="L205" s="32" t="s">
        <v>60</v>
      </c>
      <c r="M205" s="32" t="s">
        <v>78</v>
      </c>
      <c r="N205" s="32" t="s">
        <v>83</v>
      </c>
      <c r="O205" s="32" t="s">
        <v>101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677</v>
      </c>
      <c r="U205" s="36" t="s">
        <v>673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1016</v>
      </c>
      <c r="AK205" s="47" t="s">
        <v>1017</v>
      </c>
      <c r="AL205" s="41"/>
      <c r="AM205" s="42"/>
      <c r="AN205" s="43" t="s">
        <v>679</v>
      </c>
      <c r="AO205" s="48" t="s">
        <v>679</v>
      </c>
      <c r="AP205" s="43" t="s">
        <v>680</v>
      </c>
      <c r="AQ205" s="48" t="s">
        <v>1018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hidden="1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166</v>
      </c>
      <c r="G206" s="30" t="s">
        <v>640</v>
      </c>
      <c r="H206" s="30" t="s">
        <v>640</v>
      </c>
      <c r="I206" s="33"/>
      <c r="J206" s="29">
        <v>9.0</v>
      </c>
      <c r="K206" s="29"/>
      <c r="L206" s="32" t="s">
        <v>60</v>
      </c>
      <c r="M206" s="32" t="s">
        <v>93</v>
      </c>
      <c r="N206" s="32" t="s">
        <v>168</v>
      </c>
      <c r="O206" s="32" t="s">
        <v>168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1019</v>
      </c>
      <c r="T206" s="35" t="s">
        <v>731</v>
      </c>
      <c r="U206" s="36" t="s">
        <v>642</v>
      </c>
      <c r="V206" s="32"/>
      <c r="W206" s="32"/>
      <c r="X206" s="36"/>
      <c r="Y206" s="36" t="s">
        <v>88</v>
      </c>
      <c r="Z206" s="36" t="s">
        <v>187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1020</v>
      </c>
      <c r="AK206" s="40"/>
      <c r="AL206" s="41"/>
      <c r="AM206" s="42"/>
      <c r="AN206" s="43" t="s">
        <v>733</v>
      </c>
      <c r="AO206" s="48" t="s">
        <v>733</v>
      </c>
      <c r="AP206" s="41" t="s">
        <v>731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1021</v>
      </c>
      <c r="BC206" s="42" t="s">
        <v>1022</v>
      </c>
      <c r="BD206" s="41" t="s">
        <v>1023</v>
      </c>
      <c r="BE206" s="42" t="s">
        <v>1023</v>
      </c>
      <c r="BF206" s="41"/>
      <c r="BG206" s="42"/>
      <c r="BH206" s="41"/>
      <c r="BI206" s="42"/>
    </row>
    <row r="207" ht="42.0" hidden="1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166</v>
      </c>
      <c r="G207" s="30" t="s">
        <v>640</v>
      </c>
      <c r="H207" s="30" t="s">
        <v>640</v>
      </c>
      <c r="I207" s="33"/>
      <c r="J207" s="29">
        <v>10.0</v>
      </c>
      <c r="K207" s="29"/>
      <c r="L207" s="32" t="s">
        <v>60</v>
      </c>
      <c r="M207" s="32" t="s">
        <v>78</v>
      </c>
      <c r="N207" s="32" t="s">
        <v>93</v>
      </c>
      <c r="O207" s="32" t="s">
        <v>168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1024</v>
      </c>
      <c r="U207" s="36" t="s">
        <v>642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1025</v>
      </c>
      <c r="AK207" s="40"/>
      <c r="AL207" s="41"/>
      <c r="AM207" s="42"/>
      <c r="AN207" s="43" t="s">
        <v>1026</v>
      </c>
      <c r="AO207" s="42"/>
      <c r="AP207" s="41" t="s">
        <v>1024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hidden="1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166</v>
      </c>
      <c r="G208" s="30" t="s">
        <v>640</v>
      </c>
      <c r="H208" s="30" t="s">
        <v>640</v>
      </c>
      <c r="I208" s="33"/>
      <c r="J208" s="29">
        <v>11.0</v>
      </c>
      <c r="K208" s="29"/>
      <c r="L208" s="32" t="s">
        <v>60</v>
      </c>
      <c r="M208" s="32" t="s">
        <v>97</v>
      </c>
      <c r="N208" s="32" t="s">
        <v>168</v>
      </c>
      <c r="O208" s="32" t="s">
        <v>168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278</v>
      </c>
      <c r="T208" s="35" t="s">
        <v>1027</v>
      </c>
      <c r="U208" s="36" t="s">
        <v>642</v>
      </c>
      <c r="V208" s="32"/>
      <c r="W208" s="32"/>
      <c r="X208" s="36"/>
      <c r="Y208" s="36" t="s">
        <v>94</v>
      </c>
      <c r="Z208" s="36" t="s">
        <v>187</v>
      </c>
      <c r="AA208" s="36"/>
      <c r="AB208" s="32"/>
      <c r="AC208" s="31" t="str">
        <f t="array" ref="AC208">IFERROR(INDEX(params!$H:$H,MATCH($AB208,params!$G:$G,0)),"")</f>
        <v/>
      </c>
      <c r="AD208" s="50" t="s">
        <v>455</v>
      </c>
      <c r="AE208" s="33"/>
      <c r="AF208" s="32"/>
      <c r="AG208" s="4"/>
      <c r="AH208" s="4"/>
      <c r="AI208" s="31" t="str">
        <f t="shared" si="4"/>
        <v/>
      </c>
      <c r="AJ208" s="39" t="s">
        <v>1028</v>
      </c>
      <c r="AK208" s="40"/>
      <c r="AL208" s="41"/>
      <c r="AM208" s="42"/>
      <c r="AN208" s="43" t="s">
        <v>1029</v>
      </c>
      <c r="AO208" s="42"/>
      <c r="AP208" s="43" t="s">
        <v>1030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650</v>
      </c>
      <c r="BC208" s="42" t="s">
        <v>651</v>
      </c>
      <c r="BD208" s="41" t="s">
        <v>242</v>
      </c>
      <c r="BE208" s="42" t="s">
        <v>242</v>
      </c>
      <c r="BF208" s="41"/>
      <c r="BG208" s="42"/>
      <c r="BH208" s="41"/>
      <c r="BI208" s="42"/>
    </row>
    <row r="209" ht="42.0" hidden="1" customHeight="1">
      <c r="A209" s="28" t="s">
        <v>54</v>
      </c>
      <c r="B209" s="28" t="s">
        <v>1031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166</v>
      </c>
      <c r="G209" s="30" t="s">
        <v>640</v>
      </c>
      <c r="H209" s="30" t="s">
        <v>640</v>
      </c>
      <c r="I209" s="33"/>
      <c r="J209" s="29">
        <v>10.0</v>
      </c>
      <c r="K209" s="29"/>
      <c r="L209" s="32" t="s">
        <v>60</v>
      </c>
      <c r="M209" s="32"/>
      <c r="N209" s="32" t="s">
        <v>168</v>
      </c>
      <c r="O209" s="32" t="s">
        <v>168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278</v>
      </c>
      <c r="T209" s="35" t="s">
        <v>1032</v>
      </c>
      <c r="U209" s="36" t="s">
        <v>642</v>
      </c>
      <c r="V209" s="32"/>
      <c r="W209" s="32"/>
      <c r="X209" s="36"/>
      <c r="Y209" s="36" t="s">
        <v>94</v>
      </c>
      <c r="Z209" s="36" t="s">
        <v>187</v>
      </c>
      <c r="AA209" s="36"/>
      <c r="AB209" s="32"/>
      <c r="AC209" s="31" t="str">
        <f t="array" ref="AC209">IFERROR(INDEX(params!$H:$H,MATCH($AB209,params!$G:$G,0)),"")</f>
        <v/>
      </c>
      <c r="AD209" s="50" t="s">
        <v>455</v>
      </c>
      <c r="AE209" s="33"/>
      <c r="AF209" s="32"/>
      <c r="AG209" s="4"/>
      <c r="AH209" s="4"/>
      <c r="AI209" s="31" t="str">
        <f t="shared" si="4"/>
        <v/>
      </c>
      <c r="AJ209" s="39" t="s">
        <v>1033</v>
      </c>
      <c r="AK209" s="40"/>
      <c r="AL209" s="41"/>
      <c r="AM209" s="42"/>
      <c r="AN209" s="43" t="s">
        <v>1034</v>
      </c>
      <c r="AO209" s="42"/>
      <c r="AP209" s="41" t="s">
        <v>1032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650</v>
      </c>
      <c r="BC209" s="42" t="s">
        <v>651</v>
      </c>
      <c r="BD209" s="41" t="s">
        <v>242</v>
      </c>
      <c r="BE209" s="42" t="s">
        <v>242</v>
      </c>
      <c r="BF209" s="41"/>
      <c r="BG209" s="42"/>
      <c r="BH209" s="41"/>
      <c r="BI209" s="42"/>
    </row>
    <row r="210" ht="42.0" hidden="1" customHeight="1">
      <c r="A210" s="28" t="s">
        <v>52</v>
      </c>
      <c r="B210" s="28"/>
      <c r="C210" s="29">
        <f t="shared" si="1"/>
        <v>209</v>
      </c>
      <c r="D210" s="30" t="s">
        <v>1035</v>
      </c>
      <c r="E210" s="31" t="str">
        <f t="shared" si="2"/>
        <v>Assorted Enterprises</v>
      </c>
      <c r="F210" s="32" t="s">
        <v>1036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112</v>
      </c>
      <c r="N210" s="32" t="s">
        <v>168</v>
      </c>
      <c r="O210" s="32" t="s">
        <v>168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1037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1038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1037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hidden="1" customHeight="1">
      <c r="A211" s="28" t="s">
        <v>52</v>
      </c>
      <c r="B211" s="29"/>
      <c r="C211" s="29">
        <f t="shared" si="1"/>
        <v>210</v>
      </c>
      <c r="D211" s="30" t="s">
        <v>1039</v>
      </c>
      <c r="E211" s="31" t="str">
        <f t="shared" si="2"/>
        <v>Commercial Imports</v>
      </c>
      <c r="F211" s="32" t="s">
        <v>1036</v>
      </c>
      <c r="G211" s="30" t="s">
        <v>640</v>
      </c>
      <c r="H211" s="30" t="s">
        <v>640</v>
      </c>
      <c r="I211" s="33"/>
      <c r="J211" s="29">
        <v>36.0</v>
      </c>
      <c r="K211" s="29"/>
      <c r="L211" s="32" t="s">
        <v>60</v>
      </c>
      <c r="M211" s="32" t="s">
        <v>83</v>
      </c>
      <c r="N211" s="32" t="s">
        <v>100</v>
      </c>
      <c r="O211" s="32" t="s">
        <v>168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1040</v>
      </c>
      <c r="U211" s="36" t="s">
        <v>642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1041</v>
      </c>
      <c r="AK211" s="40"/>
      <c r="AL211" s="41"/>
      <c r="AM211" s="42"/>
      <c r="AN211" s="43" t="s">
        <v>1042</v>
      </c>
      <c r="AO211" s="42"/>
      <c r="AP211" s="41" t="s">
        <v>1040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hidden="1" customHeight="1">
      <c r="A212" s="28" t="s">
        <v>52</v>
      </c>
      <c r="B212" s="29"/>
      <c r="C212" s="29">
        <f t="shared" si="1"/>
        <v>211</v>
      </c>
      <c r="D212" s="30" t="s">
        <v>1043</v>
      </c>
      <c r="E212" s="31" t="str">
        <f t="shared" si="2"/>
        <v>Diverse Habitats</v>
      </c>
      <c r="F212" s="32" t="s">
        <v>1036</v>
      </c>
      <c r="G212" s="30" t="s">
        <v>640</v>
      </c>
      <c r="H212" s="30" t="s">
        <v>640</v>
      </c>
      <c r="I212" s="33"/>
      <c r="J212" s="29">
        <v>8.0</v>
      </c>
      <c r="K212" s="29"/>
      <c r="L212" s="32" t="s">
        <v>60</v>
      </c>
      <c r="M212" s="32" t="s">
        <v>100</v>
      </c>
      <c r="N212" s="32" t="s">
        <v>168</v>
      </c>
      <c r="O212" s="32" t="s">
        <v>168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1044</v>
      </c>
      <c r="U212" s="36" t="s">
        <v>642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1045</v>
      </c>
      <c r="AK212" s="40"/>
      <c r="AL212" s="41"/>
      <c r="AM212" s="42"/>
      <c r="AN212" s="43" t="s">
        <v>1046</v>
      </c>
      <c r="AO212" s="42"/>
      <c r="AP212" s="43" t="s">
        <v>1047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hidden="1" customHeight="1">
      <c r="A213" s="28" t="s">
        <v>52</v>
      </c>
      <c r="B213" s="29"/>
      <c r="C213" s="29">
        <f t="shared" si="1"/>
        <v>212</v>
      </c>
      <c r="D213" s="30" t="s">
        <v>1048</v>
      </c>
      <c r="E213" s="31" t="str">
        <f t="shared" si="2"/>
        <v>Filter Feeders</v>
      </c>
      <c r="F213" s="32" t="s">
        <v>1036</v>
      </c>
      <c r="G213" s="30" t="s">
        <v>211</v>
      </c>
      <c r="H213" s="30" t="s">
        <v>211</v>
      </c>
      <c r="I213" s="33"/>
      <c r="J213" s="29">
        <v>9.0</v>
      </c>
      <c r="K213" s="29"/>
      <c r="L213" s="32" t="s">
        <v>62</v>
      </c>
      <c r="M213" s="32" t="s">
        <v>76</v>
      </c>
      <c r="N213" s="32" t="s">
        <v>168</v>
      </c>
      <c r="O213" s="32" t="s">
        <v>168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234</v>
      </c>
      <c r="R213" s="34">
        <f t="shared" si="3"/>
        <v>1</v>
      </c>
      <c r="S213" s="35" t="s">
        <v>808</v>
      </c>
      <c r="T213" s="35" t="s">
        <v>1049</v>
      </c>
      <c r="U213" s="36" t="s">
        <v>170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76</v>
      </c>
      <c r="AG213" s="4"/>
      <c r="AH213" s="4"/>
      <c r="AI213" s="31" t="str">
        <f t="shared" si="4"/>
        <v>animal</v>
      </c>
      <c r="AJ213" s="39" t="s">
        <v>1050</v>
      </c>
      <c r="AK213" s="40"/>
      <c r="AL213" s="41"/>
      <c r="AM213" s="42"/>
      <c r="AN213" s="43" t="s">
        <v>1051</v>
      </c>
      <c r="AO213" s="42"/>
      <c r="AP213" s="41" t="s">
        <v>1049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810</v>
      </c>
      <c r="BC213" s="42"/>
      <c r="BD213" s="41" t="s">
        <v>1052</v>
      </c>
      <c r="BE213" s="42"/>
      <c r="BF213" s="41"/>
      <c r="BG213" s="42"/>
      <c r="BH213" s="41"/>
      <c r="BI213" s="42"/>
    </row>
    <row r="214" ht="42.0" hidden="1" customHeight="1">
      <c r="A214" s="28" t="s">
        <v>52</v>
      </c>
      <c r="B214" s="29"/>
      <c r="C214" s="29">
        <f t="shared" si="1"/>
        <v>213</v>
      </c>
      <c r="D214" s="30" t="s">
        <v>1053</v>
      </c>
      <c r="E214" s="31" t="str">
        <f t="shared" si="2"/>
        <v>Laboratories</v>
      </c>
      <c r="F214" s="32" t="s">
        <v>1036</v>
      </c>
      <c r="G214" s="30" t="s">
        <v>640</v>
      </c>
      <c r="H214" s="30" t="s">
        <v>640</v>
      </c>
      <c r="I214" s="33"/>
      <c r="J214" s="29">
        <v>8.0</v>
      </c>
      <c r="K214" s="29"/>
      <c r="L214" s="32" t="s">
        <v>60</v>
      </c>
      <c r="M214" s="32" t="s">
        <v>87</v>
      </c>
      <c r="N214" s="32" t="s">
        <v>168</v>
      </c>
      <c r="O214" s="32" t="s">
        <v>168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1054</v>
      </c>
      <c r="U214" s="36" t="s">
        <v>642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1055</v>
      </c>
      <c r="AK214" s="47" t="s">
        <v>1056</v>
      </c>
      <c r="AL214" s="41"/>
      <c r="AM214" s="42"/>
      <c r="AN214" s="43" t="s">
        <v>1057</v>
      </c>
      <c r="AO214" s="48" t="s">
        <v>1058</v>
      </c>
      <c r="AP214" s="43" t="s">
        <v>1059</v>
      </c>
      <c r="AQ214" s="48" t="s">
        <v>1060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hidden="1" customHeight="1">
      <c r="A215" s="28" t="s">
        <v>52</v>
      </c>
      <c r="B215" s="29"/>
      <c r="C215" s="29">
        <f t="shared" si="1"/>
        <v>214</v>
      </c>
      <c r="D215" s="30" t="s">
        <v>1061</v>
      </c>
      <c r="E215" s="31" t="str">
        <f t="shared" si="2"/>
        <v>Matter Generator</v>
      </c>
      <c r="F215" s="32" t="s">
        <v>1036</v>
      </c>
      <c r="G215" s="30" t="s">
        <v>177</v>
      </c>
      <c r="H215" s="30" t="s">
        <v>177</v>
      </c>
      <c r="I215" s="33"/>
      <c r="J215" s="29">
        <v>13.0</v>
      </c>
      <c r="K215" s="29"/>
      <c r="L215" s="32" t="s">
        <v>62</v>
      </c>
      <c r="M215" s="32" t="s">
        <v>78</v>
      </c>
      <c r="N215" s="32" t="s">
        <v>93</v>
      </c>
      <c r="O215" s="32" t="s">
        <v>168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1062</v>
      </c>
      <c r="U215" s="36" t="s">
        <v>179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1063</v>
      </c>
      <c r="AK215" s="47" t="s">
        <v>1064</v>
      </c>
      <c r="AL215" s="41"/>
      <c r="AM215" s="42"/>
      <c r="AN215" s="43" t="s">
        <v>1065</v>
      </c>
      <c r="AO215" s="48" t="s">
        <v>1065</v>
      </c>
      <c r="AP215" s="43" t="s">
        <v>1066</v>
      </c>
      <c r="AQ215" s="48" t="s">
        <v>1067</v>
      </c>
      <c r="AR215" s="43"/>
      <c r="AS215" s="48"/>
      <c r="AT215" s="43" t="s">
        <v>1068</v>
      </c>
      <c r="AU215" s="48"/>
      <c r="AV215" s="43"/>
      <c r="AW215" s="48"/>
      <c r="AX215" s="43"/>
      <c r="AY215" s="48"/>
      <c r="AZ215" s="43" t="s">
        <v>624</v>
      </c>
      <c r="BA215" s="48" t="s">
        <v>627</v>
      </c>
      <c r="BB215" s="43"/>
      <c r="BC215" s="48"/>
      <c r="BD215" s="43"/>
      <c r="BE215" s="48"/>
      <c r="BF215" s="43"/>
      <c r="BG215" s="48"/>
      <c r="BH215" s="43"/>
      <c r="BI215" s="48"/>
    </row>
    <row r="216" ht="42.0" hidden="1" customHeight="1">
      <c r="A216" s="28" t="s">
        <v>52</v>
      </c>
      <c r="B216" s="29"/>
      <c r="C216" s="29">
        <f t="shared" si="1"/>
        <v>215</v>
      </c>
      <c r="D216" s="30" t="s">
        <v>1069</v>
      </c>
      <c r="E216" s="31" t="str">
        <f t="shared" si="2"/>
        <v>Processed Metals</v>
      </c>
      <c r="F216" s="32" t="s">
        <v>1036</v>
      </c>
      <c r="G216" s="30" t="s">
        <v>167</v>
      </c>
      <c r="H216" s="30" t="s">
        <v>167</v>
      </c>
      <c r="I216" s="33"/>
      <c r="J216" s="29">
        <v>27.0</v>
      </c>
      <c r="K216" s="29"/>
      <c r="L216" s="32" t="s">
        <v>60</v>
      </c>
      <c r="M216" s="32" t="s">
        <v>83</v>
      </c>
      <c r="N216" s="32" t="s">
        <v>93</v>
      </c>
      <c r="O216" s="32" t="s">
        <v>168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1070</v>
      </c>
      <c r="U216" s="36" t="s">
        <v>673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1071</v>
      </c>
      <c r="AK216" s="40"/>
      <c r="AL216" s="41"/>
      <c r="AM216" s="42"/>
      <c r="AN216" s="43" t="s">
        <v>675</v>
      </c>
      <c r="AO216" s="42"/>
      <c r="AP216" s="43" t="s">
        <v>676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1072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hidden="1" customHeight="1">
      <c r="A217" s="28" t="s">
        <v>54</v>
      </c>
      <c r="B217" s="28" t="s">
        <v>1073</v>
      </c>
      <c r="C217" s="29">
        <f t="shared" si="1"/>
        <v>216</v>
      </c>
      <c r="D217" s="30" t="s">
        <v>1074</v>
      </c>
      <c r="E217" s="31" t="str">
        <f t="shared" si="2"/>
        <v>Processing Plant</v>
      </c>
      <c r="F217" s="32" t="s">
        <v>1036</v>
      </c>
      <c r="G217" s="30" t="s">
        <v>167</v>
      </c>
      <c r="H217" s="30" t="s">
        <v>167</v>
      </c>
      <c r="I217" s="33"/>
      <c r="J217" s="29">
        <v>19.0</v>
      </c>
      <c r="K217" s="29"/>
      <c r="L217" s="32" t="s">
        <v>60</v>
      </c>
      <c r="M217" s="32" t="s">
        <v>78</v>
      </c>
      <c r="N217" s="32" t="s">
        <v>93</v>
      </c>
      <c r="O217" s="32" t="s">
        <v>168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1075</v>
      </c>
      <c r="U217" s="36" t="s">
        <v>673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1076</v>
      </c>
      <c r="AK217" s="40"/>
      <c r="AL217" s="41"/>
      <c r="AM217" s="42"/>
      <c r="AN217" s="43" t="s">
        <v>718</v>
      </c>
      <c r="AO217" s="42"/>
      <c r="AP217" s="43" t="s">
        <v>719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1077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hidden="1" customHeight="1">
      <c r="A218" s="28" t="s">
        <v>52</v>
      </c>
      <c r="B218" s="28"/>
      <c r="C218" s="29">
        <f t="shared" si="1"/>
        <v>217</v>
      </c>
      <c r="D218" s="30" t="s">
        <v>1078</v>
      </c>
      <c r="E218" s="31" t="str">
        <f t="shared" si="2"/>
        <v>Progressive Policies</v>
      </c>
      <c r="F218" s="32" t="s">
        <v>1036</v>
      </c>
      <c r="G218" s="30" t="s">
        <v>177</v>
      </c>
      <c r="H218" s="30" t="s">
        <v>177</v>
      </c>
      <c r="I218" s="33"/>
      <c r="J218" s="29">
        <v>8.0</v>
      </c>
      <c r="K218" s="29"/>
      <c r="L218" s="32" t="s">
        <v>62</v>
      </c>
      <c r="M218" s="32" t="s">
        <v>87</v>
      </c>
      <c r="N218" s="32" t="s">
        <v>168</v>
      </c>
      <c r="O218" s="32" t="s">
        <v>168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1079</v>
      </c>
      <c r="U218" s="36" t="s">
        <v>179</v>
      </c>
      <c r="V218" s="36" t="s">
        <v>207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1080</v>
      </c>
      <c r="AK218" s="47" t="s">
        <v>1081</v>
      </c>
      <c r="AL218" s="41"/>
      <c r="AM218" s="42"/>
      <c r="AN218" s="43" t="s">
        <v>1082</v>
      </c>
      <c r="AO218" s="48" t="s">
        <v>1083</v>
      </c>
      <c r="AP218" s="43" t="s">
        <v>1084</v>
      </c>
      <c r="AQ218" s="48" t="s">
        <v>1085</v>
      </c>
      <c r="AR218" s="43"/>
      <c r="AS218" s="48"/>
      <c r="AT218" s="43" t="s">
        <v>1086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hidden="1" customHeight="1">
      <c r="A219" s="28" t="s">
        <v>54</v>
      </c>
      <c r="B219" s="28" t="s">
        <v>1087</v>
      </c>
      <c r="C219" s="29">
        <f t="shared" si="1"/>
        <v>218</v>
      </c>
      <c r="D219" s="30" t="s">
        <v>1088</v>
      </c>
      <c r="E219" s="31" t="str">
        <f t="shared" si="2"/>
        <v>Synthetic Catastrophe</v>
      </c>
      <c r="F219" s="32" t="s">
        <v>1036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112</v>
      </c>
      <c r="N219" s="32" t="s">
        <v>168</v>
      </c>
      <c r="O219" s="32" t="s">
        <v>168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1089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1090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1089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hidden="1" customHeight="1">
      <c r="A220" s="28" t="s">
        <v>52</v>
      </c>
      <c r="B220" s="28"/>
      <c r="C220" s="29">
        <f t="shared" si="1"/>
        <v>219</v>
      </c>
      <c r="D220" s="30" t="s">
        <v>1091</v>
      </c>
      <c r="E220" s="31" t="str">
        <f t="shared" si="2"/>
        <v>Self-Replicating Bacteria</v>
      </c>
      <c r="F220" s="32" t="s">
        <v>1036</v>
      </c>
      <c r="G220" s="30" t="s">
        <v>177</v>
      </c>
      <c r="H220" s="30" t="s">
        <v>177</v>
      </c>
      <c r="I220" s="33"/>
      <c r="J220" s="29">
        <v>8.0</v>
      </c>
      <c r="K220" s="29"/>
      <c r="L220" s="32" t="s">
        <v>62</v>
      </c>
      <c r="M220" s="32" t="s">
        <v>97</v>
      </c>
      <c r="N220" s="32" t="s">
        <v>168</v>
      </c>
      <c r="O220" s="32" t="s">
        <v>168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1092</v>
      </c>
      <c r="U220" s="36" t="s">
        <v>179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97</v>
      </c>
      <c r="AG220" s="4"/>
      <c r="AH220" s="4"/>
      <c r="AI220" s="31" t="str">
        <f t="shared" si="4"/>
        <v>microbe</v>
      </c>
      <c r="AJ220" s="39" t="s">
        <v>1093</v>
      </c>
      <c r="AK220" s="40"/>
      <c r="AL220" s="41"/>
      <c r="AM220" s="42"/>
      <c r="AN220" s="43" t="s">
        <v>1094</v>
      </c>
      <c r="AO220" s="42"/>
      <c r="AP220" s="41" t="s">
        <v>1092</v>
      </c>
      <c r="AQ220" s="42"/>
      <c r="AR220" s="41"/>
      <c r="AS220" s="42"/>
      <c r="AT220" s="43" t="s">
        <v>1095</v>
      </c>
      <c r="AU220" s="48" t="s">
        <v>1095</v>
      </c>
      <c r="AV220" s="43" t="s">
        <v>1096</v>
      </c>
      <c r="AW220" s="48" t="s">
        <v>1096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hidden="1" customHeight="1">
      <c r="A221" s="28" t="s">
        <v>56</v>
      </c>
      <c r="B221" s="29"/>
      <c r="C221" s="29">
        <f t="shared" si="1"/>
        <v>220</v>
      </c>
      <c r="D221" s="30" t="s">
        <v>1097</v>
      </c>
      <c r="E221" s="31" t="str">
        <f t="shared" si="2"/>
        <v>Tourism</v>
      </c>
      <c r="F221" s="32" t="s">
        <v>1036</v>
      </c>
      <c r="G221" s="30" t="s">
        <v>640</v>
      </c>
      <c r="H221" s="30" t="s">
        <v>640</v>
      </c>
      <c r="I221" s="33"/>
      <c r="J221" s="29">
        <v>9.0</v>
      </c>
      <c r="K221" s="29"/>
      <c r="L221" s="32" t="s">
        <v>60</v>
      </c>
      <c r="M221" s="32" t="s">
        <v>98</v>
      </c>
      <c r="N221" s="32" t="s">
        <v>168</v>
      </c>
      <c r="O221" s="32" t="s">
        <v>168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1098</v>
      </c>
      <c r="U221" s="36" t="s">
        <v>642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1099</v>
      </c>
      <c r="AK221" s="40"/>
      <c r="AL221" s="41"/>
      <c r="AM221" s="42"/>
      <c r="AN221" s="43" t="s">
        <v>766</v>
      </c>
      <c r="AO221" s="42"/>
      <c r="AP221" s="43" t="s">
        <v>1100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hidden="1" customHeight="1">
      <c r="A222" s="28" t="s">
        <v>56</v>
      </c>
      <c r="B222" s="28" t="s">
        <v>1101</v>
      </c>
      <c r="C222" s="29">
        <f t="shared" si="1"/>
        <v>221</v>
      </c>
      <c r="D222" s="30" t="s">
        <v>1102</v>
      </c>
      <c r="E222" s="31" t="str">
        <f t="shared" si="2"/>
        <v>Orbital Outpost</v>
      </c>
      <c r="F222" s="32" t="s">
        <v>1036</v>
      </c>
      <c r="G222" s="30" t="s">
        <v>167</v>
      </c>
      <c r="H222" s="30" t="s">
        <v>167</v>
      </c>
      <c r="I222" s="33"/>
      <c r="J222" s="28">
        <v>16.0</v>
      </c>
      <c r="K222" s="29"/>
      <c r="L222" s="32" t="s">
        <v>62</v>
      </c>
      <c r="M222" s="32" t="s">
        <v>78</v>
      </c>
      <c r="N222" s="32" t="s">
        <v>168</v>
      </c>
      <c r="O222" s="32" t="s">
        <v>168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1103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1104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hidden="1" customHeight="1">
      <c r="A223" s="28" t="s">
        <v>52</v>
      </c>
      <c r="B223" s="28"/>
      <c r="C223" s="29">
        <f t="shared" si="1"/>
        <v>222</v>
      </c>
      <c r="D223" s="30" t="s">
        <v>1105</v>
      </c>
      <c r="E223" s="31" t="str">
        <f t="shared" si="2"/>
        <v>Bacterial Aggregates</v>
      </c>
      <c r="F223" s="32" t="s">
        <v>1036</v>
      </c>
      <c r="G223" s="30" t="s">
        <v>1106</v>
      </c>
      <c r="H223" s="30" t="s">
        <v>1106</v>
      </c>
      <c r="I223" s="33"/>
      <c r="J223" s="28">
        <v>7.0</v>
      </c>
      <c r="K223" s="28"/>
      <c r="L223" s="32" t="s">
        <v>62</v>
      </c>
      <c r="M223" s="32" t="s">
        <v>97</v>
      </c>
      <c r="N223" s="32" t="s">
        <v>98</v>
      </c>
      <c r="O223" s="32" t="s">
        <v>168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170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97</v>
      </c>
      <c r="AG223" s="36"/>
      <c r="AH223" s="32"/>
      <c r="AI223" s="31" t="str">
        <f t="shared" si="4"/>
        <v>microbe</v>
      </c>
      <c r="AJ223" s="39" t="s">
        <v>1107</v>
      </c>
      <c r="AK223" s="47" t="s">
        <v>1108</v>
      </c>
      <c r="AL223" s="41"/>
      <c r="AM223" s="42"/>
      <c r="AN223" s="43" t="s">
        <v>1109</v>
      </c>
      <c r="AO223" s="48" t="s">
        <v>1109</v>
      </c>
      <c r="AP223" s="43" t="s">
        <v>1110</v>
      </c>
      <c r="AQ223" s="48" t="s">
        <v>1111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hidden="1" customHeight="1">
      <c r="A224" s="28" t="s">
        <v>52</v>
      </c>
      <c r="B224" s="28"/>
      <c r="C224" s="29">
        <f t="shared" si="1"/>
        <v>223</v>
      </c>
      <c r="D224" s="30" t="s">
        <v>1112</v>
      </c>
      <c r="E224" s="31" t="str">
        <f t="shared" si="2"/>
        <v>City Council</v>
      </c>
      <c r="F224" s="32" t="s">
        <v>1036</v>
      </c>
      <c r="G224" s="30" t="s">
        <v>177</v>
      </c>
      <c r="H224" s="30" t="s">
        <v>177</v>
      </c>
      <c r="I224" s="33"/>
      <c r="J224" s="28">
        <v>21.0</v>
      </c>
      <c r="K224" s="28"/>
      <c r="L224" s="32" t="s">
        <v>62</v>
      </c>
      <c r="M224" s="32" t="s">
        <v>78</v>
      </c>
      <c r="N224" s="32" t="s">
        <v>168</v>
      </c>
      <c r="O224" s="32" t="s">
        <v>168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1113</v>
      </c>
      <c r="U224" s="36" t="s">
        <v>179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1114</v>
      </c>
      <c r="AK224" s="47" t="s">
        <v>1115</v>
      </c>
      <c r="AL224" s="41"/>
      <c r="AM224" s="42"/>
      <c r="AN224" s="43" t="s">
        <v>1116</v>
      </c>
      <c r="AO224" s="48" t="s">
        <v>1116</v>
      </c>
      <c r="AP224" s="43" t="s">
        <v>1117</v>
      </c>
      <c r="AQ224" s="48" t="s">
        <v>1118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hidden="1" customHeight="1">
      <c r="A225" s="28" t="s">
        <v>52</v>
      </c>
      <c r="B225" s="28"/>
      <c r="C225" s="29">
        <f t="shared" si="1"/>
        <v>224</v>
      </c>
      <c r="D225" s="30" t="s">
        <v>1119</v>
      </c>
      <c r="E225" s="31" t="str">
        <f t="shared" si="2"/>
        <v>Community Afforestation</v>
      </c>
      <c r="F225" s="32" t="s">
        <v>1036</v>
      </c>
      <c r="G225" s="30" t="s">
        <v>177</v>
      </c>
      <c r="H225" s="30" t="s">
        <v>177</v>
      </c>
      <c r="I225" s="33"/>
      <c r="J225" s="29">
        <v>13.0</v>
      </c>
      <c r="K225" s="29"/>
      <c r="L225" s="32" t="s">
        <v>62</v>
      </c>
      <c r="M225" s="32" t="s">
        <v>100</v>
      </c>
      <c r="N225" s="32" t="s">
        <v>168</v>
      </c>
      <c r="O225" s="32" t="s">
        <v>168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1120</v>
      </c>
      <c r="U225" s="36" t="s">
        <v>179</v>
      </c>
      <c r="V225" s="36" t="s">
        <v>207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1121</v>
      </c>
      <c r="AK225" s="47" t="s">
        <v>1122</v>
      </c>
      <c r="AL225" s="41"/>
      <c r="AM225" s="42"/>
      <c r="AN225" s="43" t="s">
        <v>1123</v>
      </c>
      <c r="AO225" s="48" t="s">
        <v>1123</v>
      </c>
      <c r="AP225" s="43" t="s">
        <v>1124</v>
      </c>
      <c r="AQ225" s="48" t="s">
        <v>1125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hidden="1" customHeight="1">
      <c r="A226" s="28" t="s">
        <v>52</v>
      </c>
      <c r="B226" s="29"/>
      <c r="C226" s="29">
        <f t="shared" si="1"/>
        <v>225</v>
      </c>
      <c r="D226" s="30" t="s">
        <v>1126</v>
      </c>
      <c r="E226" s="31" t="str">
        <f t="shared" si="2"/>
        <v>Orbital Outpost</v>
      </c>
      <c r="F226" s="32" t="s">
        <v>1036</v>
      </c>
      <c r="G226" s="30" t="s">
        <v>167</v>
      </c>
      <c r="H226" s="30" t="s">
        <v>167</v>
      </c>
      <c r="I226" s="33"/>
      <c r="J226" s="28">
        <v>16.0</v>
      </c>
      <c r="K226" s="29"/>
      <c r="L226" s="32" t="s">
        <v>62</v>
      </c>
      <c r="M226" s="32" t="s">
        <v>78</v>
      </c>
      <c r="N226" s="32" t="s">
        <v>168</v>
      </c>
      <c r="O226" s="32" t="s">
        <v>168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1127</v>
      </c>
      <c r="U226" s="36" t="s">
        <v>170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1104</v>
      </c>
      <c r="AK226" s="40"/>
      <c r="AL226" s="41"/>
      <c r="AM226" s="42"/>
      <c r="AN226" s="43" t="s">
        <v>1128</v>
      </c>
      <c r="AO226" s="42"/>
      <c r="AP226" s="43" t="s">
        <v>1127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hidden="1" customHeight="1">
      <c r="A227" s="28" t="s">
        <v>52</v>
      </c>
      <c r="B227" s="29"/>
      <c r="C227" s="29">
        <f t="shared" si="1"/>
        <v>226</v>
      </c>
      <c r="D227" s="30" t="s">
        <v>1129</v>
      </c>
      <c r="E227" s="31" t="str">
        <f t="shared" si="2"/>
        <v>Gas-Cooled Reactors</v>
      </c>
      <c r="F227" s="32" t="s">
        <v>1036</v>
      </c>
      <c r="G227" s="30" t="s">
        <v>177</v>
      </c>
      <c r="H227" s="30" t="s">
        <v>177</v>
      </c>
      <c r="I227" s="33"/>
      <c r="J227" s="28">
        <v>16.0</v>
      </c>
      <c r="K227" s="29"/>
      <c r="L227" s="32" t="s">
        <v>62</v>
      </c>
      <c r="M227" s="32" t="s">
        <v>78</v>
      </c>
      <c r="N227" s="32" t="s">
        <v>168</v>
      </c>
      <c r="O227" s="32" t="s">
        <v>168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1130</v>
      </c>
      <c r="U227" s="36" t="s">
        <v>179</v>
      </c>
      <c r="V227" s="36" t="s">
        <v>207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1131</v>
      </c>
      <c r="AK227" s="40"/>
      <c r="AL227" s="41"/>
      <c r="AM227" s="42"/>
      <c r="AN227" s="43" t="s">
        <v>1132</v>
      </c>
      <c r="AO227" s="42"/>
      <c r="AP227" s="43" t="s">
        <v>1130</v>
      </c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hidden="1" customHeight="1">
      <c r="A228" s="28" t="s">
        <v>54</v>
      </c>
      <c r="B228" s="28" t="s">
        <v>1133</v>
      </c>
      <c r="C228" s="29">
        <f t="shared" si="1"/>
        <v>227</v>
      </c>
      <c r="D228" s="30" t="s">
        <v>1134</v>
      </c>
      <c r="E228" s="31" t="str">
        <f t="shared" si="2"/>
        <v>Research Grant</v>
      </c>
      <c r="F228" s="32" t="s">
        <v>1036</v>
      </c>
      <c r="G228" s="30" t="s">
        <v>177</v>
      </c>
      <c r="H228" s="30" t="s">
        <v>177</v>
      </c>
      <c r="I228" s="33"/>
      <c r="J228" s="28">
        <v>3.0</v>
      </c>
      <c r="K228" s="29"/>
      <c r="L228" s="32" t="s">
        <v>62</v>
      </c>
      <c r="M228" s="32" t="s">
        <v>109</v>
      </c>
      <c r="N228" s="32" t="s">
        <v>168</v>
      </c>
      <c r="O228" s="32" t="s">
        <v>168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1135</v>
      </c>
      <c r="U228" s="36" t="s">
        <v>179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1136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hidden="1" customHeight="1">
      <c r="A229" s="28" t="s">
        <v>54</v>
      </c>
      <c r="B229" s="28" t="s">
        <v>1137</v>
      </c>
      <c r="C229" s="29">
        <f t="shared" si="1"/>
        <v>228</v>
      </c>
      <c r="D229" s="30" t="s">
        <v>1138</v>
      </c>
      <c r="E229" s="31" t="str">
        <f t="shared" si="2"/>
        <v>Zoos</v>
      </c>
      <c r="F229" s="32" t="s">
        <v>1036</v>
      </c>
      <c r="G229" s="30" t="s">
        <v>1139</v>
      </c>
      <c r="H229" s="30" t="s">
        <v>1139</v>
      </c>
      <c r="I229" s="33"/>
      <c r="J229" s="28">
        <v>7.0</v>
      </c>
      <c r="K229" s="29"/>
      <c r="L229" s="32" t="s">
        <v>62</v>
      </c>
      <c r="M229" s="32" t="s">
        <v>76</v>
      </c>
      <c r="N229" s="32" t="s">
        <v>168</v>
      </c>
      <c r="O229" s="32" t="s">
        <v>168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1140</v>
      </c>
      <c r="U229" s="36" t="s">
        <v>170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1141</v>
      </c>
      <c r="AK229" s="40"/>
      <c r="AL229" s="41"/>
      <c r="AM229" s="42"/>
      <c r="AN229" s="43" t="s">
        <v>1142</v>
      </c>
      <c r="AO229" s="42"/>
      <c r="AP229" s="43" t="s">
        <v>1143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hidden="1" customHeight="1">
      <c r="A230" s="28" t="s">
        <v>65</v>
      </c>
      <c r="B230" s="28" t="s">
        <v>1144</v>
      </c>
      <c r="C230" s="29">
        <f t="shared" si="1"/>
        <v>229</v>
      </c>
      <c r="D230" s="30" t="s">
        <v>1145</v>
      </c>
      <c r="E230" s="31" t="str">
        <f t="shared" si="2"/>
        <v>Innovative Technologies Award</v>
      </c>
      <c r="F230" s="32" t="s">
        <v>1036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112</v>
      </c>
      <c r="N230" s="32" t="s">
        <v>168</v>
      </c>
      <c r="O230" s="32" t="s">
        <v>168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1146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1147</v>
      </c>
      <c r="AK230" s="47" t="s">
        <v>1148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1149</v>
      </c>
      <c r="BA230" s="42" t="s">
        <v>1150</v>
      </c>
      <c r="BB230" s="43"/>
      <c r="BC230" s="42"/>
      <c r="BD230" s="43"/>
      <c r="BE230" s="42"/>
      <c r="BF230" s="43"/>
      <c r="BG230" s="42"/>
      <c r="BH230" s="43"/>
      <c r="BI230" s="42"/>
    </row>
    <row r="231" ht="42.0" hidden="1" customHeight="1">
      <c r="A231" s="28" t="s">
        <v>54</v>
      </c>
      <c r="B231" s="28" t="s">
        <v>1151</v>
      </c>
      <c r="C231" s="29">
        <f t="shared" si="1"/>
        <v>230</v>
      </c>
      <c r="D231" s="30" t="s">
        <v>1152</v>
      </c>
      <c r="E231" s="31" t="str">
        <f t="shared" si="2"/>
        <v>Martian Studies Scholarship</v>
      </c>
      <c r="F231" s="32" t="s">
        <v>1036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112</v>
      </c>
      <c r="N231" s="32" t="s">
        <v>168</v>
      </c>
      <c r="O231" s="32" t="s">
        <v>168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1153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1154</v>
      </c>
      <c r="AK231" s="47" t="s">
        <v>1155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1156</v>
      </c>
      <c r="BA231" s="42" t="s">
        <v>1157</v>
      </c>
      <c r="BB231" s="43"/>
      <c r="BC231" s="42"/>
      <c r="BD231" s="43"/>
      <c r="BE231" s="42"/>
      <c r="BF231" s="43"/>
      <c r="BG231" s="42"/>
      <c r="BH231" s="43"/>
      <c r="BI231" s="42"/>
    </row>
    <row r="232" ht="42.0" hidden="1" customHeight="1">
      <c r="A232" s="28" t="s">
        <v>52</v>
      </c>
      <c r="B232" s="29"/>
      <c r="C232" s="29">
        <f t="shared" si="1"/>
        <v>231</v>
      </c>
      <c r="D232" s="30" t="s">
        <v>1158</v>
      </c>
      <c r="E232" s="31" t="str">
        <f t="shared" si="2"/>
        <v>Genetically Modified Vegetables</v>
      </c>
      <c r="F232" s="32" t="s">
        <v>1036</v>
      </c>
      <c r="G232" s="30" t="s">
        <v>640</v>
      </c>
      <c r="H232" s="30" t="s">
        <v>640</v>
      </c>
      <c r="I232" s="33"/>
      <c r="J232" s="28">
        <v>26.0</v>
      </c>
      <c r="K232" s="29"/>
      <c r="L232" s="32" t="s">
        <v>60</v>
      </c>
      <c r="M232" s="32" t="s">
        <v>97</v>
      </c>
      <c r="N232" s="32" t="s">
        <v>100</v>
      </c>
      <c r="O232" s="32" t="s">
        <v>168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1159</v>
      </c>
      <c r="U232" s="36" t="s">
        <v>642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1160</v>
      </c>
      <c r="AK232" s="40"/>
      <c r="AL232" s="41"/>
      <c r="AM232" s="42"/>
      <c r="AN232" s="43" t="s">
        <v>989</v>
      </c>
      <c r="AO232" s="42"/>
      <c r="AP232" s="43" t="s">
        <v>1161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hidden="1" customHeight="1">
      <c r="A233" s="28" t="s">
        <v>52</v>
      </c>
      <c r="B233" s="29"/>
      <c r="C233" s="29">
        <f t="shared" si="1"/>
        <v>232</v>
      </c>
      <c r="D233" s="30" t="s">
        <v>1162</v>
      </c>
      <c r="E233" s="31" t="str">
        <f t="shared" si="2"/>
        <v>Glacial Evaporation</v>
      </c>
      <c r="F233" s="32" t="s">
        <v>1036</v>
      </c>
      <c r="G233" s="30" t="s">
        <v>640</v>
      </c>
      <c r="H233" s="30" t="s">
        <v>640</v>
      </c>
      <c r="I233" s="33"/>
      <c r="J233" s="28">
        <v>18.0</v>
      </c>
      <c r="K233" s="28"/>
      <c r="L233" s="32" t="s">
        <v>60</v>
      </c>
      <c r="M233" s="32" t="s">
        <v>93</v>
      </c>
      <c r="N233" s="32" t="s">
        <v>168</v>
      </c>
      <c r="O233" s="32" t="s">
        <v>168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642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1163</v>
      </c>
      <c r="AK233" s="47" t="s">
        <v>1164</v>
      </c>
      <c r="AL233" s="41"/>
      <c r="AM233" s="42"/>
      <c r="AN233" s="43" t="s">
        <v>865</v>
      </c>
      <c r="AO233" s="48" t="s">
        <v>1165</v>
      </c>
      <c r="AP233" s="43" t="s">
        <v>1166</v>
      </c>
      <c r="AQ233" s="48" t="s">
        <v>1167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hidden="1" customHeight="1">
      <c r="A234" s="28" t="s">
        <v>52</v>
      </c>
      <c r="B234" s="28"/>
      <c r="C234" s="29">
        <f t="shared" si="1"/>
        <v>233</v>
      </c>
      <c r="D234" s="30" t="s">
        <v>1168</v>
      </c>
      <c r="E234" s="31" t="str">
        <f t="shared" si="2"/>
        <v>Tourism</v>
      </c>
      <c r="F234" s="32" t="s">
        <v>1036</v>
      </c>
      <c r="G234" s="30" t="s">
        <v>640</v>
      </c>
      <c r="H234" s="30" t="s">
        <v>640</v>
      </c>
      <c r="I234" s="33"/>
      <c r="J234" s="28">
        <v>8.0</v>
      </c>
      <c r="K234" s="28"/>
      <c r="L234" s="32" t="s">
        <v>60</v>
      </c>
      <c r="M234" s="32" t="s">
        <v>98</v>
      </c>
      <c r="N234" s="32" t="s">
        <v>168</v>
      </c>
      <c r="O234" s="32" t="s">
        <v>168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642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1099</v>
      </c>
      <c r="AK234" s="47" t="s">
        <v>1169</v>
      </c>
      <c r="AL234" s="41"/>
      <c r="AM234" s="42"/>
      <c r="AN234" s="43" t="s">
        <v>766</v>
      </c>
      <c r="AO234" s="48" t="s">
        <v>766</v>
      </c>
      <c r="AP234" s="43" t="s">
        <v>1170</v>
      </c>
      <c r="AQ234" s="48" t="s">
        <v>962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1171</v>
      </c>
      <c r="BA234" s="48" t="s">
        <v>1172</v>
      </c>
      <c r="BB234" s="43"/>
      <c r="BC234" s="48"/>
      <c r="BD234" s="43"/>
      <c r="BE234" s="48"/>
      <c r="BF234" s="43"/>
      <c r="BG234" s="48"/>
      <c r="BH234" s="43"/>
      <c r="BI234" s="48"/>
    </row>
    <row r="235" ht="42.0" hidden="1" customHeight="1">
      <c r="A235" s="28" t="s">
        <v>56</v>
      </c>
      <c r="B235" s="28" t="s">
        <v>1101</v>
      </c>
      <c r="C235" s="29">
        <f t="shared" si="1"/>
        <v>234</v>
      </c>
      <c r="D235" s="30" t="s">
        <v>1173</v>
      </c>
      <c r="E235" s="31" t="str">
        <f t="shared" si="2"/>
        <v>Private Investor Beach</v>
      </c>
      <c r="F235" s="32" t="s">
        <v>1036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112</v>
      </c>
      <c r="N235" s="32" t="s">
        <v>168</v>
      </c>
      <c r="O235" s="32" t="s">
        <v>168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1174</v>
      </c>
      <c r="T235" s="44" t="s">
        <v>1175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1176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hidden="1" customHeight="1">
      <c r="A236" s="28" t="s">
        <v>56</v>
      </c>
      <c r="B236" s="28" t="s">
        <v>1101</v>
      </c>
      <c r="C236" s="29">
        <f t="shared" si="1"/>
        <v>235</v>
      </c>
      <c r="D236" s="30" t="s">
        <v>1177</v>
      </c>
      <c r="E236" s="31" t="str">
        <f t="shared" si="2"/>
        <v>Tourism (Game Boy Geek)</v>
      </c>
      <c r="F236" s="32" t="s">
        <v>1036</v>
      </c>
      <c r="G236" s="30" t="s">
        <v>640</v>
      </c>
      <c r="H236" s="30" t="s">
        <v>640</v>
      </c>
      <c r="I236" s="33"/>
      <c r="J236" s="29">
        <v>24.0</v>
      </c>
      <c r="K236" s="29"/>
      <c r="L236" s="32" t="s">
        <v>60</v>
      </c>
      <c r="M236" s="32" t="s">
        <v>98</v>
      </c>
      <c r="N236" s="32" t="s">
        <v>168</v>
      </c>
      <c r="O236" s="32" t="s">
        <v>168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1178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hidden="1" customHeight="1">
      <c r="A237" s="28" t="s">
        <v>54</v>
      </c>
      <c r="B237" s="28" t="s">
        <v>1179</v>
      </c>
      <c r="C237" s="29">
        <f t="shared" si="1"/>
        <v>236</v>
      </c>
      <c r="D237" s="30" t="s">
        <v>1180</v>
      </c>
      <c r="E237" s="31" t="str">
        <f t="shared" si="2"/>
        <v>Communications Streamlining</v>
      </c>
      <c r="F237" s="32" t="s">
        <v>1181</v>
      </c>
      <c r="G237" s="30" t="s">
        <v>1182</v>
      </c>
      <c r="H237" s="30" t="s">
        <v>1182</v>
      </c>
      <c r="I237" s="33"/>
      <c r="J237" s="28">
        <v>10.0</v>
      </c>
      <c r="K237" s="29"/>
      <c r="L237" s="32" t="s">
        <v>62</v>
      </c>
      <c r="M237" s="32" t="s">
        <v>87</v>
      </c>
      <c r="N237" s="36" t="s">
        <v>93</v>
      </c>
      <c r="O237" s="32" t="s">
        <v>168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170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1183</v>
      </c>
      <c r="AK237" s="40"/>
      <c r="AL237" s="41"/>
      <c r="AM237" s="42"/>
      <c r="AN237" s="43" t="s">
        <v>1184</v>
      </c>
      <c r="AO237" s="42"/>
      <c r="AP237" s="43" t="s">
        <v>1185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1186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hidden="1" customHeight="1">
      <c r="A238" s="28" t="s">
        <v>66</v>
      </c>
      <c r="B238" s="29"/>
      <c r="C238" s="29">
        <f t="shared" si="1"/>
        <v>237</v>
      </c>
      <c r="D238" s="30" t="s">
        <v>1187</v>
      </c>
      <c r="E238" s="31" t="str">
        <f t="shared" si="2"/>
        <v>Drone Assisted Construction</v>
      </c>
      <c r="F238" s="32" t="s">
        <v>1181</v>
      </c>
      <c r="G238" s="30" t="s">
        <v>177</v>
      </c>
      <c r="H238" s="30" t="s">
        <v>177</v>
      </c>
      <c r="I238" s="33"/>
      <c r="J238" s="28">
        <v>15.0</v>
      </c>
      <c r="K238" s="29"/>
      <c r="L238" s="32" t="s">
        <v>62</v>
      </c>
      <c r="M238" s="32" t="s">
        <v>83</v>
      </c>
      <c r="N238" s="32" t="s">
        <v>168</v>
      </c>
      <c r="O238" s="32" t="s">
        <v>168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179</v>
      </c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1188</v>
      </c>
      <c r="AK238" s="40"/>
      <c r="AL238" s="41"/>
      <c r="AM238" s="42"/>
      <c r="AN238" s="43" t="s">
        <v>1189</v>
      </c>
      <c r="AO238" s="42"/>
      <c r="AP238" s="43" t="s">
        <v>1190</v>
      </c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hidden="1" customHeight="1">
      <c r="A239" s="28" t="s">
        <v>66</v>
      </c>
      <c r="B239" s="29"/>
      <c r="C239" s="29">
        <f t="shared" si="1"/>
        <v>238</v>
      </c>
      <c r="D239" s="30" t="s">
        <v>1191</v>
      </c>
      <c r="E239" s="31" t="str">
        <f t="shared" si="2"/>
        <v>Experimental Technology</v>
      </c>
      <c r="F239" s="32" t="s">
        <v>1181</v>
      </c>
      <c r="G239" s="30" t="s">
        <v>177</v>
      </c>
      <c r="H239" s="30" t="s">
        <v>177</v>
      </c>
      <c r="I239" s="33"/>
      <c r="J239" s="28">
        <v>4.0</v>
      </c>
      <c r="K239" s="29"/>
      <c r="L239" s="32" t="s">
        <v>62</v>
      </c>
      <c r="M239" s="32" t="s">
        <v>87</v>
      </c>
      <c r="N239" s="32" t="s">
        <v>98</v>
      </c>
      <c r="O239" s="32" t="s">
        <v>168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179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1192</v>
      </c>
      <c r="AK239" s="40"/>
      <c r="AL239" s="41"/>
      <c r="AM239" s="42"/>
      <c r="AN239" s="43" t="s">
        <v>1193</v>
      </c>
      <c r="AO239" s="42"/>
      <c r="AP239" s="43" t="s">
        <v>1194</v>
      </c>
      <c r="AQ239" s="42"/>
      <c r="AR239" s="41"/>
      <c r="AS239" s="42"/>
      <c r="AT239" s="41"/>
      <c r="AU239" s="42"/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hidden="1" customHeight="1">
      <c r="A240" s="28" t="s">
        <v>66</v>
      </c>
      <c r="B240" s="29"/>
      <c r="C240" s="29">
        <f t="shared" si="1"/>
        <v>239</v>
      </c>
      <c r="D240" s="30" t="s">
        <v>1195</v>
      </c>
      <c r="E240" s="31" t="str">
        <f t="shared" si="2"/>
        <v>Impact Analysis</v>
      </c>
      <c r="F240" s="32" t="s">
        <v>1181</v>
      </c>
      <c r="G240" s="30" t="s">
        <v>1196</v>
      </c>
      <c r="H240" s="30" t="s">
        <v>1196</v>
      </c>
      <c r="I240" s="33"/>
      <c r="J240" s="28">
        <v>11.0</v>
      </c>
      <c r="K240" s="29"/>
      <c r="L240" s="32" t="s">
        <v>62</v>
      </c>
      <c r="M240" s="32" t="s">
        <v>87</v>
      </c>
      <c r="N240" s="32" t="s">
        <v>98</v>
      </c>
      <c r="O240" s="32" t="s">
        <v>168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170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1197</v>
      </c>
      <c r="AK240" s="40"/>
      <c r="AL240" s="41"/>
      <c r="AM240" s="42"/>
      <c r="AN240" s="43" t="s">
        <v>1198</v>
      </c>
      <c r="AO240" s="42"/>
      <c r="AP240" s="43" t="s">
        <v>1199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hidden="1" customHeight="1">
      <c r="A241" s="28" t="s">
        <v>66</v>
      </c>
      <c r="B241" s="29"/>
      <c r="C241" s="29">
        <f t="shared" si="1"/>
        <v>240</v>
      </c>
      <c r="D241" s="30" t="s">
        <v>1200</v>
      </c>
      <c r="E241" s="31" t="str">
        <f t="shared" si="2"/>
        <v>Hohmann Transfer Shipping</v>
      </c>
      <c r="F241" s="32" t="s">
        <v>1181</v>
      </c>
      <c r="G241" s="30" t="s">
        <v>167</v>
      </c>
      <c r="H241" s="30" t="s">
        <v>167</v>
      </c>
      <c r="I241" s="33"/>
      <c r="J241" s="28">
        <v>17.0</v>
      </c>
      <c r="K241" s="29"/>
      <c r="L241" s="32" t="s">
        <v>62</v>
      </c>
      <c r="M241" s="32" t="s">
        <v>83</v>
      </c>
      <c r="N241" s="32" t="s">
        <v>98</v>
      </c>
      <c r="O241" s="32" t="s">
        <v>168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170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1201</v>
      </c>
      <c r="AK241" s="40"/>
      <c r="AL241" s="41"/>
      <c r="AM241" s="42"/>
      <c r="AN241" s="43" t="s">
        <v>450</v>
      </c>
      <c r="AO241" s="42"/>
      <c r="AP241" s="43" t="s">
        <v>1202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1203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hidden="1" customHeight="1">
      <c r="A242" s="28" t="s">
        <v>66</v>
      </c>
      <c r="B242" s="29"/>
      <c r="C242" s="29">
        <f t="shared" si="1"/>
        <v>241</v>
      </c>
      <c r="D242" s="30" t="s">
        <v>1204</v>
      </c>
      <c r="E242" s="31" t="str">
        <f t="shared" si="2"/>
        <v>Fibrous Composite Material</v>
      </c>
      <c r="F242" s="32" t="s">
        <v>1181</v>
      </c>
      <c r="G242" s="30" t="s">
        <v>177</v>
      </c>
      <c r="H242" s="30" t="s">
        <v>177</v>
      </c>
      <c r="I242" s="33"/>
      <c r="J242" s="28">
        <v>8.0</v>
      </c>
      <c r="K242" s="29"/>
      <c r="L242" s="32" t="s">
        <v>62</v>
      </c>
      <c r="M242" s="32" t="s">
        <v>87</v>
      </c>
      <c r="N242" s="32" t="s">
        <v>168</v>
      </c>
      <c r="O242" s="32" t="s">
        <v>168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179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2"/>
      <c r="AG242" s="4"/>
      <c r="AH242" s="4"/>
      <c r="AI242" s="31" t="str">
        <f t="shared" si="4"/>
        <v/>
      </c>
      <c r="AJ242" s="39" t="s">
        <v>1205</v>
      </c>
      <c r="AK242" s="40"/>
      <c r="AL242" s="41"/>
      <c r="AM242" s="42"/>
      <c r="AN242" s="43" t="s">
        <v>1206</v>
      </c>
      <c r="AO242" s="42"/>
      <c r="AP242" s="43" t="s">
        <v>1207</v>
      </c>
      <c r="AQ242" s="42"/>
      <c r="AR242" s="41"/>
      <c r="AS242" s="42"/>
      <c r="AT242" s="41"/>
      <c r="AU242" s="42"/>
      <c r="AV242" s="41"/>
      <c r="AW242" s="42"/>
      <c r="AX242" s="41"/>
      <c r="AY242" s="42"/>
      <c r="AZ242" s="43" t="s">
        <v>1208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hidden="1" customHeight="1">
      <c r="A243" s="28" t="s">
        <v>66</v>
      </c>
      <c r="B243" s="29"/>
      <c r="C243" s="29">
        <f t="shared" si="1"/>
        <v>242</v>
      </c>
      <c r="D243" s="30" t="s">
        <v>1209</v>
      </c>
      <c r="E243" s="31" t="str">
        <f t="shared" si="2"/>
        <v>Software Streamlining</v>
      </c>
      <c r="F243" s="32" t="s">
        <v>1181</v>
      </c>
      <c r="G243" s="30" t="s">
        <v>177</v>
      </c>
      <c r="H243" s="30" t="s">
        <v>177</v>
      </c>
      <c r="I243" s="33"/>
      <c r="J243" s="28">
        <v>14.0</v>
      </c>
      <c r="K243" s="29"/>
      <c r="L243" s="32" t="s">
        <v>62</v>
      </c>
      <c r="M243" s="32" t="s">
        <v>87</v>
      </c>
      <c r="N243" s="32" t="s">
        <v>78</v>
      </c>
      <c r="O243" s="32" t="s">
        <v>168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179</v>
      </c>
      <c r="V243" s="32"/>
      <c r="W243" s="32"/>
      <c r="X243" s="32"/>
      <c r="Y243" s="36" t="s">
        <v>186</v>
      </c>
      <c r="Z243" s="36" t="s">
        <v>187</v>
      </c>
      <c r="AA243" s="36"/>
      <c r="AB243" s="36" t="s">
        <v>87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1210</v>
      </c>
      <c r="AK243" s="40"/>
      <c r="AL243" s="41"/>
      <c r="AM243" s="42"/>
      <c r="AN243" s="43" t="s">
        <v>1211</v>
      </c>
      <c r="AO243" s="42"/>
      <c r="AP243" s="43" t="s">
        <v>1212</v>
      </c>
      <c r="AQ243" s="42"/>
      <c r="AR243" s="41"/>
      <c r="AS243" s="42"/>
      <c r="AT243" s="41"/>
      <c r="AU243" s="42"/>
      <c r="AV243" s="41"/>
      <c r="AW243" s="42"/>
      <c r="AX243" s="41"/>
      <c r="AY243" s="42"/>
      <c r="AZ243" s="43" t="s">
        <v>1203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hidden="1" customHeight="1">
      <c r="A244" s="28" t="s">
        <v>66</v>
      </c>
      <c r="B244" s="29"/>
      <c r="C244" s="29">
        <f t="shared" si="1"/>
        <v>243</v>
      </c>
      <c r="D244" s="30" t="s">
        <v>1213</v>
      </c>
      <c r="E244" s="31" t="str">
        <f t="shared" si="2"/>
        <v>Virtual Employee Development</v>
      </c>
      <c r="F244" s="32" t="s">
        <v>1181</v>
      </c>
      <c r="G244" s="30" t="s">
        <v>177</v>
      </c>
      <c r="H244" s="30" t="s">
        <v>177</v>
      </c>
      <c r="I244" s="33"/>
      <c r="J244" s="28">
        <v>10.0</v>
      </c>
      <c r="K244" s="29"/>
      <c r="L244" s="32" t="s">
        <v>62</v>
      </c>
      <c r="M244" s="32" t="s">
        <v>87</v>
      </c>
      <c r="N244" s="32" t="s">
        <v>168</v>
      </c>
      <c r="O244" s="32" t="s">
        <v>168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1214</v>
      </c>
      <c r="T244" s="35"/>
      <c r="U244" s="36" t="s">
        <v>179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1215</v>
      </c>
      <c r="AK244" s="40"/>
      <c r="AL244" s="41"/>
      <c r="AM244" s="42"/>
      <c r="AN244" s="43" t="s">
        <v>1216</v>
      </c>
      <c r="AO244" s="42"/>
      <c r="AP244" s="43" t="s">
        <v>1217</v>
      </c>
      <c r="AQ244" s="42"/>
      <c r="AR244" s="41"/>
      <c r="AS244" s="42"/>
      <c r="AT244" s="41"/>
      <c r="AU244" s="42"/>
      <c r="AV244" s="41"/>
      <c r="AW244" s="42"/>
      <c r="AX244" s="41"/>
      <c r="AY244" s="42"/>
      <c r="AZ244" s="41"/>
      <c r="BA244" s="42"/>
      <c r="BB244" s="41" t="s">
        <v>798</v>
      </c>
      <c r="BC244" s="42" t="s">
        <v>1218</v>
      </c>
      <c r="BD244" s="41" t="s">
        <v>799</v>
      </c>
      <c r="BE244" s="42"/>
      <c r="BF244" s="41"/>
      <c r="BG244" s="42"/>
      <c r="BH244" s="41"/>
      <c r="BI244" s="42"/>
    </row>
    <row r="245" ht="42.0" hidden="1" customHeight="1">
      <c r="A245" s="28" t="s">
        <v>66</v>
      </c>
      <c r="B245" s="29"/>
      <c r="C245" s="29">
        <f t="shared" si="1"/>
        <v>244</v>
      </c>
      <c r="D245" s="30" t="s">
        <v>1219</v>
      </c>
      <c r="E245" s="31" t="str">
        <f t="shared" si="2"/>
        <v>Volcanic Soil</v>
      </c>
      <c r="F245" s="32" t="s">
        <v>1181</v>
      </c>
      <c r="G245" s="30" t="s">
        <v>211</v>
      </c>
      <c r="H245" s="30" t="s">
        <v>211</v>
      </c>
      <c r="I245" s="33"/>
      <c r="J245" s="28">
        <v>24.0</v>
      </c>
      <c r="K245" s="29"/>
      <c r="L245" s="32" t="s">
        <v>62</v>
      </c>
      <c r="M245" s="32" t="s">
        <v>78</v>
      </c>
      <c r="N245" s="32" t="s">
        <v>100</v>
      </c>
      <c r="O245" s="32" t="s">
        <v>101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170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1220</v>
      </c>
      <c r="AK245" s="40"/>
      <c r="AL245" s="41"/>
      <c r="AM245" s="42"/>
      <c r="AN245" s="43" t="s">
        <v>1221</v>
      </c>
      <c r="AO245" s="42"/>
      <c r="AP245" s="43" t="s">
        <v>1222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hidden="1" customHeight="1">
      <c r="A246" s="28" t="s">
        <v>54</v>
      </c>
      <c r="B246" s="28" t="s">
        <v>1223</v>
      </c>
      <c r="C246" s="29">
        <f t="shared" si="1"/>
        <v>245</v>
      </c>
      <c r="D246" s="30" t="s">
        <v>1224</v>
      </c>
      <c r="E246" s="31" t="str">
        <f t="shared" si="2"/>
        <v>Biomedical Imports</v>
      </c>
      <c r="F246" s="32" t="s">
        <v>1181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87</v>
      </c>
      <c r="N246" s="32" t="s">
        <v>112</v>
      </c>
      <c r="O246" s="32" t="s">
        <v>168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1225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1226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hidden="1" customHeight="1">
      <c r="A247" s="28" t="s">
        <v>54</v>
      </c>
      <c r="B247" s="28" t="s">
        <v>1227</v>
      </c>
      <c r="C247" s="29">
        <f t="shared" si="1"/>
        <v>246</v>
      </c>
      <c r="D247" s="30" t="s">
        <v>1228</v>
      </c>
      <c r="E247" s="31" t="str">
        <f t="shared" si="2"/>
        <v>Cryogentic Shipment</v>
      </c>
      <c r="F247" s="32" t="s">
        <v>1181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97</v>
      </c>
      <c r="N247" s="32" t="s">
        <v>112</v>
      </c>
      <c r="O247" s="32" t="s">
        <v>168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1229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1230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hidden="1" customHeight="1">
      <c r="A248" s="28" t="s">
        <v>52</v>
      </c>
      <c r="B248" s="29"/>
      <c r="C248" s="29">
        <f t="shared" si="1"/>
        <v>247</v>
      </c>
      <c r="D248" s="30" t="s">
        <v>1231</v>
      </c>
      <c r="E248" s="31" t="str">
        <f t="shared" si="2"/>
        <v>Exosuits</v>
      </c>
      <c r="F248" s="32" t="s">
        <v>1181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83</v>
      </c>
      <c r="N248" s="32" t="s">
        <v>112</v>
      </c>
      <c r="O248" s="32" t="s">
        <v>168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1232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1233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hidden="1" customHeight="1">
      <c r="A249" s="28" t="s">
        <v>52</v>
      </c>
      <c r="B249" s="29"/>
      <c r="C249" s="29">
        <f t="shared" si="1"/>
        <v>248</v>
      </c>
      <c r="D249" s="30" t="s">
        <v>1234</v>
      </c>
      <c r="E249" s="31" t="str">
        <f t="shared" si="2"/>
        <v>Imported Construction Crews</v>
      </c>
      <c r="F249" s="32" t="s">
        <v>1181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112</v>
      </c>
      <c r="N249" s="32" t="s">
        <v>168</v>
      </c>
      <c r="O249" s="32" t="s">
        <v>168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247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1235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3" t="s">
        <v>1236</v>
      </c>
      <c r="BA249" s="42"/>
      <c r="BB249" s="43" t="s">
        <v>526</v>
      </c>
      <c r="BC249" s="42"/>
      <c r="BD249" s="43" t="s">
        <v>217</v>
      </c>
      <c r="BE249" s="42"/>
      <c r="BF249" s="41"/>
      <c r="BG249" s="42"/>
      <c r="BH249" s="41"/>
      <c r="BI249" s="42"/>
    </row>
    <row r="250" ht="42.0" hidden="1" customHeight="1">
      <c r="A250" s="28" t="s">
        <v>52</v>
      </c>
      <c r="B250" s="29"/>
      <c r="C250" s="29">
        <f t="shared" si="1"/>
        <v>249</v>
      </c>
      <c r="D250" s="30" t="s">
        <v>1237</v>
      </c>
      <c r="E250" s="31" t="str">
        <f t="shared" si="2"/>
        <v>Ore Leaching</v>
      </c>
      <c r="F250" s="32" t="s">
        <v>1181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83</v>
      </c>
      <c r="N250" s="32" t="s">
        <v>101</v>
      </c>
      <c r="O250" s="32" t="s">
        <v>112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1238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3" t="s">
        <v>1239</v>
      </c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hidden="1" customHeight="1">
      <c r="A251" s="28" t="s">
        <v>54</v>
      </c>
      <c r="B251" s="28" t="s">
        <v>1240</v>
      </c>
      <c r="C251" s="29">
        <f t="shared" si="1"/>
        <v>250</v>
      </c>
      <c r="D251" s="30" t="s">
        <v>1241</v>
      </c>
      <c r="E251" s="31" t="str">
        <f t="shared" si="2"/>
        <v>Private Investor Beach</v>
      </c>
      <c r="F251" s="32" t="s">
        <v>1181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112</v>
      </c>
      <c r="N251" s="32" t="s">
        <v>168</v>
      </c>
      <c r="O251" s="32" t="s">
        <v>168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1174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1176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3" t="s">
        <v>521</v>
      </c>
      <c r="BA251" s="42"/>
      <c r="BB251" s="43" t="s">
        <v>1242</v>
      </c>
      <c r="BC251" s="42"/>
      <c r="BD251" s="43" t="s">
        <v>1243</v>
      </c>
      <c r="BE251" s="42"/>
      <c r="BF251" s="41"/>
      <c r="BG251" s="42"/>
      <c r="BH251" s="41"/>
      <c r="BI251" s="42"/>
    </row>
    <row r="252" ht="42.0" hidden="1" customHeight="1">
      <c r="A252" s="28" t="s">
        <v>52</v>
      </c>
      <c r="B252" s="29"/>
      <c r="C252" s="29">
        <f t="shared" si="1"/>
        <v>251</v>
      </c>
      <c r="D252" s="30" t="s">
        <v>1244</v>
      </c>
      <c r="E252" s="31" t="str">
        <f t="shared" si="2"/>
        <v>Topographic Mapping</v>
      </c>
      <c r="F252" s="32" t="s">
        <v>1181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109</v>
      </c>
      <c r="N252" s="32" t="s">
        <v>112</v>
      </c>
      <c r="O252" s="32" t="s">
        <v>168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1245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1246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1247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hidden="1" customHeight="1">
      <c r="A253" s="28" t="s">
        <v>52</v>
      </c>
      <c r="B253" s="29"/>
      <c r="C253" s="29">
        <f t="shared" si="1"/>
        <v>252</v>
      </c>
      <c r="D253" s="30" t="s">
        <v>1248</v>
      </c>
      <c r="E253" s="31" t="str">
        <f t="shared" si="2"/>
        <v>3D Printing</v>
      </c>
      <c r="F253" s="32" t="s">
        <v>1181</v>
      </c>
      <c r="G253" s="30" t="s">
        <v>640</v>
      </c>
      <c r="H253" s="30" t="s">
        <v>640</v>
      </c>
      <c r="I253" s="33"/>
      <c r="J253" s="28">
        <v>14.0</v>
      </c>
      <c r="K253" s="29"/>
      <c r="L253" s="32" t="s">
        <v>60</v>
      </c>
      <c r="M253" s="32" t="s">
        <v>78</v>
      </c>
      <c r="N253" s="32" t="s">
        <v>168</v>
      </c>
      <c r="O253" s="32" t="s">
        <v>168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6" t="s">
        <v>642</v>
      </c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1249</v>
      </c>
      <c r="AK253" s="40"/>
      <c r="AL253" s="41"/>
      <c r="AM253" s="42"/>
      <c r="AN253" s="43" t="s">
        <v>736</v>
      </c>
      <c r="AO253" s="42"/>
      <c r="AP253" s="43" t="s">
        <v>1250</v>
      </c>
      <c r="AQ253" s="42"/>
      <c r="AR253" s="41"/>
      <c r="AS253" s="42"/>
      <c r="AT253" s="41"/>
      <c r="AU253" s="42"/>
      <c r="AV253" s="41"/>
      <c r="AW253" s="42"/>
      <c r="AX253" s="41"/>
      <c r="AY253" s="42"/>
      <c r="AZ253" s="43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hidden="1" customHeight="1">
      <c r="A254" s="28" t="s">
        <v>52</v>
      </c>
      <c r="B254" s="28" t="s">
        <v>1251</v>
      </c>
      <c r="C254" s="29">
        <f t="shared" si="1"/>
        <v>253</v>
      </c>
      <c r="D254" s="30" t="s">
        <v>1252</v>
      </c>
      <c r="E254" s="31" t="str">
        <f t="shared" si="2"/>
        <v>Biofoundries</v>
      </c>
      <c r="F254" s="32" t="s">
        <v>1181</v>
      </c>
      <c r="G254" s="30" t="s">
        <v>640</v>
      </c>
      <c r="H254" s="30" t="s">
        <v>640</v>
      </c>
      <c r="I254" s="33"/>
      <c r="J254" s="28">
        <v>27.0</v>
      </c>
      <c r="K254" s="28"/>
      <c r="L254" s="32" t="s">
        <v>60</v>
      </c>
      <c r="M254" s="32" t="s">
        <v>78</v>
      </c>
      <c r="N254" s="32" t="s">
        <v>100</v>
      </c>
      <c r="O254" s="32" t="s">
        <v>168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642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1253</v>
      </c>
      <c r="AK254" s="47" t="s">
        <v>1254</v>
      </c>
      <c r="AL254" s="41"/>
      <c r="AM254" s="42"/>
      <c r="AN254" s="43" t="s">
        <v>903</v>
      </c>
      <c r="AO254" s="48" t="s">
        <v>903</v>
      </c>
      <c r="AP254" s="43" t="s">
        <v>644</v>
      </c>
      <c r="AQ254" s="48" t="s">
        <v>1255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1256</v>
      </c>
      <c r="BA254" s="48" t="s">
        <v>1257</v>
      </c>
      <c r="BB254" s="43"/>
      <c r="BC254" s="48"/>
      <c r="BD254" s="43"/>
      <c r="BE254" s="48"/>
      <c r="BF254" s="43"/>
      <c r="BG254" s="48"/>
      <c r="BH254" s="43"/>
      <c r="BI254" s="48"/>
    </row>
    <row r="255" ht="42.0" hidden="1" customHeight="1">
      <c r="A255" s="28" t="s">
        <v>52</v>
      </c>
      <c r="B255" s="29"/>
      <c r="C255" s="29">
        <f t="shared" si="1"/>
        <v>254</v>
      </c>
      <c r="D255" s="30" t="s">
        <v>1258</v>
      </c>
      <c r="E255" s="31" t="str">
        <f t="shared" si="2"/>
        <v>Blast Furnace</v>
      </c>
      <c r="F255" s="32" t="s">
        <v>1181</v>
      </c>
      <c r="G255" s="30" t="s">
        <v>167</v>
      </c>
      <c r="H255" s="30" t="s">
        <v>167</v>
      </c>
      <c r="I255" s="33"/>
      <c r="J255" s="28">
        <v>14.0</v>
      </c>
      <c r="K255" s="29"/>
      <c r="L255" s="32" t="s">
        <v>60</v>
      </c>
      <c r="M255" s="32"/>
      <c r="N255" s="32" t="s">
        <v>168</v>
      </c>
      <c r="O255" s="32" t="s">
        <v>168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6" t="s">
        <v>673</v>
      </c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1259</v>
      </c>
      <c r="AK255" s="40"/>
      <c r="AL255" s="41"/>
      <c r="AM255" s="42"/>
      <c r="AN255" s="43" t="s">
        <v>751</v>
      </c>
      <c r="AO255" s="42"/>
      <c r="AP255" s="43" t="s">
        <v>752</v>
      </c>
      <c r="AQ255" s="42"/>
      <c r="AR255" s="41"/>
      <c r="AS255" s="42"/>
      <c r="AT255" s="41"/>
      <c r="AU255" s="42"/>
      <c r="AV255" s="41"/>
      <c r="AW255" s="42"/>
      <c r="AX255" s="41"/>
      <c r="AY255" s="42"/>
      <c r="AZ255" s="43" t="s">
        <v>1256</v>
      </c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hidden="1" customHeight="1">
      <c r="A256" s="28" t="s">
        <v>52</v>
      </c>
      <c r="B256" s="29"/>
      <c r="C256" s="29">
        <f t="shared" si="1"/>
        <v>255</v>
      </c>
      <c r="D256" s="30" t="s">
        <v>1260</v>
      </c>
      <c r="E256" s="31" t="str">
        <f t="shared" si="2"/>
        <v>Dandelions</v>
      </c>
      <c r="F256" s="32" t="s">
        <v>1181</v>
      </c>
      <c r="G256" s="30" t="s">
        <v>640</v>
      </c>
      <c r="H256" s="30" t="s">
        <v>640</v>
      </c>
      <c r="I256" s="33"/>
      <c r="J256" s="28">
        <v>14.0</v>
      </c>
      <c r="K256" s="29"/>
      <c r="L256" s="32" t="s">
        <v>60</v>
      </c>
      <c r="M256" s="32" t="s">
        <v>100</v>
      </c>
      <c r="N256" s="32" t="s">
        <v>168</v>
      </c>
      <c r="O256" s="32" t="s">
        <v>168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212</v>
      </c>
      <c r="T256" s="35" t="e">
        <v>#N/A</v>
      </c>
      <c r="U256" s="36" t="s">
        <v>642</v>
      </c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1261</v>
      </c>
      <c r="AK256" s="40"/>
      <c r="AL256" s="41"/>
      <c r="AM256" s="42"/>
      <c r="AN256" s="43" t="s">
        <v>1262</v>
      </c>
      <c r="AO256" s="42"/>
      <c r="AP256" s="43" t="s">
        <v>1263</v>
      </c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3" t="s">
        <v>984</v>
      </c>
      <c r="BC256" s="42"/>
      <c r="BD256" s="43" t="s">
        <v>217</v>
      </c>
      <c r="BE256" s="42"/>
      <c r="BF256" s="41"/>
      <c r="BG256" s="42"/>
      <c r="BH256" s="41"/>
      <c r="BI256" s="42"/>
    </row>
    <row r="257" ht="42.0" hidden="1" customHeight="1">
      <c r="A257" s="28" t="s">
        <v>52</v>
      </c>
      <c r="B257" s="29"/>
      <c r="C257" s="29">
        <f t="shared" si="1"/>
        <v>256</v>
      </c>
      <c r="D257" s="30" t="s">
        <v>1264</v>
      </c>
      <c r="E257" s="31" t="str">
        <f t="shared" si="2"/>
        <v>Electric Arc Furnaces</v>
      </c>
      <c r="F257" s="32" t="s">
        <v>1181</v>
      </c>
      <c r="G257" s="30" t="s">
        <v>167</v>
      </c>
      <c r="H257" s="30" t="s">
        <v>167</v>
      </c>
      <c r="I257" s="33"/>
      <c r="J257" s="28">
        <v>9.0</v>
      </c>
      <c r="K257" s="29"/>
      <c r="L257" s="32" t="s">
        <v>60</v>
      </c>
      <c r="M257" s="32"/>
      <c r="N257" s="32" t="s">
        <v>168</v>
      </c>
      <c r="O257" s="32" t="s">
        <v>168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6" t="s">
        <v>673</v>
      </c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1265</v>
      </c>
      <c r="AK257" s="40"/>
      <c r="AL257" s="41"/>
      <c r="AM257" s="42"/>
      <c r="AN257" s="43" t="s">
        <v>718</v>
      </c>
      <c r="AO257" s="42"/>
      <c r="AP257" s="43" t="s">
        <v>719</v>
      </c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hidden="1" customHeight="1">
      <c r="A258" s="28" t="s">
        <v>52</v>
      </c>
      <c r="B258" s="28"/>
      <c r="C258" s="29">
        <f t="shared" si="1"/>
        <v>257</v>
      </c>
      <c r="D258" s="30" t="s">
        <v>1266</v>
      </c>
      <c r="E258" s="31" t="str">
        <f t="shared" si="2"/>
        <v>Local Market</v>
      </c>
      <c r="F258" s="32" t="s">
        <v>1181</v>
      </c>
      <c r="G258" s="30" t="s">
        <v>640</v>
      </c>
      <c r="H258" s="30" t="s">
        <v>640</v>
      </c>
      <c r="I258" s="33"/>
      <c r="J258" s="28">
        <v>7.0</v>
      </c>
      <c r="K258" s="29"/>
      <c r="L258" s="32" t="s">
        <v>60</v>
      </c>
      <c r="M258" s="32" t="s">
        <v>109</v>
      </c>
      <c r="N258" s="32" t="s">
        <v>168</v>
      </c>
      <c r="O258" s="32" t="s">
        <v>168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1267</v>
      </c>
      <c r="U258" s="36" t="s">
        <v>642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1268</v>
      </c>
      <c r="AK258" s="40"/>
      <c r="AL258" s="41"/>
      <c r="AM258" s="42"/>
      <c r="AN258" s="43" t="s">
        <v>766</v>
      </c>
      <c r="AO258" s="48" t="s">
        <v>766</v>
      </c>
      <c r="AP258" s="43" t="s">
        <v>1269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3" t="s">
        <v>1270</v>
      </c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hidden="1" customHeight="1">
      <c r="A259" s="28" t="s">
        <v>52</v>
      </c>
      <c r="B259" s="29"/>
      <c r="C259" s="29">
        <f t="shared" si="1"/>
        <v>258</v>
      </c>
      <c r="D259" s="30" t="s">
        <v>1271</v>
      </c>
      <c r="E259" s="31" t="str">
        <f t="shared" si="2"/>
        <v>Manufacturing Hub</v>
      </c>
      <c r="F259" s="32" t="s">
        <v>1181</v>
      </c>
      <c r="G259" s="30" t="s">
        <v>640</v>
      </c>
      <c r="H259" s="30" t="s">
        <v>640</v>
      </c>
      <c r="I259" s="33"/>
      <c r="J259" s="28">
        <v>22.0</v>
      </c>
      <c r="K259" s="29"/>
      <c r="L259" s="32" t="s">
        <v>60</v>
      </c>
      <c r="M259" s="32" t="s">
        <v>78</v>
      </c>
      <c r="N259" s="32" t="s">
        <v>168</v>
      </c>
      <c r="O259" s="32" t="s">
        <v>168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6" t="s">
        <v>642</v>
      </c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1272</v>
      </c>
      <c r="AK259" s="40"/>
      <c r="AL259" s="41"/>
      <c r="AM259" s="42"/>
      <c r="AN259" s="43" t="s">
        <v>1273</v>
      </c>
      <c r="AO259" s="42"/>
      <c r="AP259" s="43" t="s">
        <v>1274</v>
      </c>
      <c r="AQ259" s="42"/>
      <c r="AR259" s="41"/>
      <c r="AS259" s="42"/>
      <c r="AT259" s="41"/>
      <c r="AU259" s="42"/>
      <c r="AV259" s="41"/>
      <c r="AW259" s="42"/>
      <c r="AX259" s="41"/>
      <c r="AY259" s="42"/>
      <c r="AZ259" s="43" t="s">
        <v>1256</v>
      </c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hidden="1" customHeight="1">
      <c r="A260" s="28" t="s">
        <v>52</v>
      </c>
      <c r="B260" s="29"/>
      <c r="C260" s="29">
        <f t="shared" si="1"/>
        <v>259</v>
      </c>
      <c r="D260" s="30" t="s">
        <v>1275</v>
      </c>
      <c r="E260" s="31" t="str">
        <f t="shared" si="2"/>
        <v>Heat Reflective Glass</v>
      </c>
      <c r="F260" s="32" t="s">
        <v>1181</v>
      </c>
      <c r="G260" s="30" t="s">
        <v>640</v>
      </c>
      <c r="H260" s="30" t="s">
        <v>640</v>
      </c>
      <c r="I260" s="33"/>
      <c r="J260" s="28">
        <v>12.0</v>
      </c>
      <c r="K260" s="29"/>
      <c r="L260" s="32" t="s">
        <v>60</v>
      </c>
      <c r="M260" s="32"/>
      <c r="N260" s="32" t="s">
        <v>168</v>
      </c>
      <c r="O260" s="32" t="s">
        <v>168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6" t="s">
        <v>642</v>
      </c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1276</v>
      </c>
      <c r="AK260" s="40"/>
      <c r="AL260" s="41"/>
      <c r="AM260" s="42"/>
      <c r="AN260" s="43" t="s">
        <v>710</v>
      </c>
      <c r="AO260" s="42"/>
      <c r="AP260" s="43" t="s">
        <v>711</v>
      </c>
      <c r="AQ260" s="42"/>
      <c r="AR260" s="41"/>
      <c r="AS260" s="42"/>
      <c r="AT260" s="41"/>
      <c r="AU260" s="42"/>
      <c r="AV260" s="41"/>
      <c r="AW260" s="42"/>
      <c r="AX260" s="41"/>
      <c r="AY260" s="42"/>
      <c r="AZ260" s="43" t="s">
        <v>1256</v>
      </c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hidden="1" customHeight="1">
      <c r="A261" s="28" t="s">
        <v>52</v>
      </c>
      <c r="B261" s="29"/>
      <c r="C261" s="29">
        <f t="shared" si="1"/>
        <v>260</v>
      </c>
      <c r="D261" s="30" t="s">
        <v>1277</v>
      </c>
      <c r="E261" s="31" t="str">
        <f t="shared" si="2"/>
        <v>Hematite Mining</v>
      </c>
      <c r="F261" s="32" t="s">
        <v>1181</v>
      </c>
      <c r="G261" s="30" t="s">
        <v>640</v>
      </c>
      <c r="H261" s="30" t="s">
        <v>640</v>
      </c>
      <c r="I261" s="46" t="s">
        <v>167</v>
      </c>
      <c r="J261" s="28">
        <v>28.0</v>
      </c>
      <c r="K261" s="28"/>
      <c r="L261" s="32" t="s">
        <v>60</v>
      </c>
      <c r="M261" s="32" t="s">
        <v>78</v>
      </c>
      <c r="N261" s="32" t="s">
        <v>168</v>
      </c>
      <c r="O261" s="32" t="s">
        <v>168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777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1278</v>
      </c>
      <c r="AK261" s="47" t="s">
        <v>1279</v>
      </c>
      <c r="AL261" s="41"/>
      <c r="AM261" s="42"/>
      <c r="AN261" s="43" t="s">
        <v>1280</v>
      </c>
      <c r="AO261" s="48" t="s">
        <v>1280</v>
      </c>
      <c r="AP261" s="43" t="s">
        <v>1281</v>
      </c>
      <c r="AQ261" s="48" t="s">
        <v>1282</v>
      </c>
      <c r="AR261" s="41"/>
      <c r="AS261" s="48"/>
      <c r="AT261" s="41"/>
      <c r="AU261" s="48"/>
      <c r="AV261" s="41"/>
      <c r="AW261" s="48"/>
      <c r="AX261" s="41"/>
      <c r="AY261" s="48"/>
      <c r="AZ261" s="43" t="s">
        <v>1256</v>
      </c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hidden="1" customHeight="1">
      <c r="A262" s="28" t="s">
        <v>52</v>
      </c>
      <c r="B262" s="29"/>
      <c r="C262" s="29">
        <f t="shared" si="1"/>
        <v>261</v>
      </c>
      <c r="D262" s="30" t="s">
        <v>1283</v>
      </c>
      <c r="E262" s="31" t="str">
        <f t="shared" si="2"/>
        <v>Hydroponic Gardens</v>
      </c>
      <c r="F262" s="32" t="s">
        <v>1181</v>
      </c>
      <c r="G262" s="30" t="s">
        <v>640</v>
      </c>
      <c r="H262" s="30" t="s">
        <v>640</v>
      </c>
      <c r="I262" s="33"/>
      <c r="J262" s="28">
        <v>28.0</v>
      </c>
      <c r="K262" s="29"/>
      <c r="L262" s="32" t="s">
        <v>60</v>
      </c>
      <c r="M262" s="32" t="s">
        <v>83</v>
      </c>
      <c r="N262" s="32" t="s">
        <v>97</v>
      </c>
      <c r="O262" s="32" t="s">
        <v>168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6" t="s">
        <v>642</v>
      </c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1284</v>
      </c>
      <c r="AK262" s="40"/>
      <c r="AL262" s="41"/>
      <c r="AM262" s="42"/>
      <c r="AN262" s="43" t="s">
        <v>1285</v>
      </c>
      <c r="AO262" s="42"/>
      <c r="AP262" s="43" t="s">
        <v>1286</v>
      </c>
      <c r="AQ262" s="42"/>
      <c r="AR262" s="41"/>
      <c r="AS262" s="42"/>
      <c r="AT262" s="41"/>
      <c r="AU262" s="42"/>
      <c r="AV262" s="41"/>
      <c r="AW262" s="42"/>
      <c r="AX262" s="41"/>
      <c r="AY262" s="42"/>
      <c r="AZ262" s="43" t="s">
        <v>1256</v>
      </c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hidden="1" customHeight="1">
      <c r="A263" s="28" t="s">
        <v>52</v>
      </c>
      <c r="B263" s="29"/>
      <c r="C263" s="29">
        <f t="shared" si="1"/>
        <v>262</v>
      </c>
      <c r="D263" s="30" t="s">
        <v>1287</v>
      </c>
      <c r="E263" s="31" t="str">
        <f t="shared" si="2"/>
        <v>Ilmenite Deposits</v>
      </c>
      <c r="F263" s="32" t="s">
        <v>1181</v>
      </c>
      <c r="G263" s="30" t="s">
        <v>167</v>
      </c>
      <c r="H263" s="30" t="s">
        <v>167</v>
      </c>
      <c r="I263" s="33"/>
      <c r="J263" s="28">
        <v>16.0</v>
      </c>
      <c r="K263" s="29"/>
      <c r="L263" s="32" t="s">
        <v>60</v>
      </c>
      <c r="M263" s="32" t="s">
        <v>83</v>
      </c>
      <c r="N263" s="32" t="s">
        <v>168</v>
      </c>
      <c r="O263" s="32" t="s">
        <v>168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6" t="s">
        <v>673</v>
      </c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1288</v>
      </c>
      <c r="AK263" s="40"/>
      <c r="AL263" s="41"/>
      <c r="AM263" s="42"/>
      <c r="AN263" s="43" t="s">
        <v>675</v>
      </c>
      <c r="AO263" s="42"/>
      <c r="AP263" s="43" t="s">
        <v>1289</v>
      </c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hidden="1" customHeight="1">
      <c r="A264" s="28" t="s">
        <v>52</v>
      </c>
      <c r="B264" s="29"/>
      <c r="C264" s="29">
        <f t="shared" si="1"/>
        <v>263</v>
      </c>
      <c r="D264" s="30" t="s">
        <v>1290</v>
      </c>
      <c r="E264" s="31" t="str">
        <f t="shared" si="2"/>
        <v>Industrial Complex</v>
      </c>
      <c r="F264" s="32" t="s">
        <v>1181</v>
      </c>
      <c r="G264" s="30" t="s">
        <v>640</v>
      </c>
      <c r="H264" s="30" t="s">
        <v>640</v>
      </c>
      <c r="I264" s="33"/>
      <c r="J264" s="28">
        <v>29.0</v>
      </c>
      <c r="K264" s="28"/>
      <c r="L264" s="32" t="s">
        <v>60</v>
      </c>
      <c r="M264" s="32" t="s">
        <v>78</v>
      </c>
      <c r="N264" s="32" t="s">
        <v>93</v>
      </c>
      <c r="O264" s="32" t="s">
        <v>168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642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1291</v>
      </c>
      <c r="AK264" s="47" t="s">
        <v>1292</v>
      </c>
      <c r="AL264" s="41"/>
      <c r="AM264" s="42"/>
      <c r="AN264" s="43" t="s">
        <v>865</v>
      </c>
      <c r="AO264" s="48" t="s">
        <v>1165</v>
      </c>
      <c r="AP264" s="43" t="s">
        <v>1166</v>
      </c>
      <c r="AQ264" s="48" t="s">
        <v>1167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1256</v>
      </c>
      <c r="BA264" s="48" t="s">
        <v>1257</v>
      </c>
      <c r="BB264" s="43"/>
      <c r="BC264" s="48"/>
      <c r="BD264" s="43"/>
      <c r="BE264" s="48"/>
      <c r="BF264" s="43"/>
      <c r="BG264" s="48"/>
      <c r="BH264" s="43"/>
      <c r="BI264" s="48"/>
    </row>
    <row r="265" ht="42.0" hidden="1" customHeight="1">
      <c r="A265" s="28" t="s">
        <v>52</v>
      </c>
      <c r="B265" s="29"/>
      <c r="C265" s="29">
        <f t="shared" si="1"/>
        <v>264</v>
      </c>
      <c r="D265" s="30" t="s">
        <v>1293</v>
      </c>
      <c r="E265" s="31" t="str">
        <f t="shared" si="2"/>
        <v>Martian Museum</v>
      </c>
      <c r="F265" s="32" t="s">
        <v>1181</v>
      </c>
      <c r="G265" s="30" t="s">
        <v>640</v>
      </c>
      <c r="H265" s="30" t="s">
        <v>640</v>
      </c>
      <c r="I265" s="33"/>
      <c r="J265" s="28">
        <v>12.0</v>
      </c>
      <c r="K265" s="29"/>
      <c r="L265" s="32" t="s">
        <v>60</v>
      </c>
      <c r="M265" s="32" t="s">
        <v>78</v>
      </c>
      <c r="N265" s="32" t="s">
        <v>168</v>
      </c>
      <c r="O265" s="32" t="s">
        <v>168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6" t="s">
        <v>642</v>
      </c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1294</v>
      </c>
      <c r="AK265" s="40"/>
      <c r="AL265" s="41"/>
      <c r="AM265" s="42"/>
      <c r="AN265" s="43" t="s">
        <v>1295</v>
      </c>
      <c r="AO265" s="42"/>
      <c r="AP265" s="43" t="s">
        <v>1296</v>
      </c>
      <c r="AQ265" s="42"/>
      <c r="AR265" s="41"/>
      <c r="AS265" s="42"/>
      <c r="AT265" s="41"/>
      <c r="AU265" s="42"/>
      <c r="AV265" s="41"/>
      <c r="AW265" s="42"/>
      <c r="AX265" s="41"/>
      <c r="AY265" s="42"/>
      <c r="AZ265" s="43" t="s">
        <v>1256</v>
      </c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hidden="1" customHeight="1">
      <c r="A266" s="28" t="s">
        <v>52</v>
      </c>
      <c r="B266" s="29"/>
      <c r="C266" s="29">
        <f t="shared" si="1"/>
        <v>265</v>
      </c>
      <c r="D266" s="30" t="s">
        <v>1297</v>
      </c>
      <c r="E266" s="31" t="str">
        <f t="shared" si="2"/>
        <v>Metallurgy</v>
      </c>
      <c r="F266" s="32" t="s">
        <v>1181</v>
      </c>
      <c r="G266" s="30" t="s">
        <v>167</v>
      </c>
      <c r="H266" s="30" t="s">
        <v>167</v>
      </c>
      <c r="I266" s="33"/>
      <c r="J266" s="28">
        <v>19.0</v>
      </c>
      <c r="K266" s="29"/>
      <c r="L266" s="32" t="s">
        <v>60</v>
      </c>
      <c r="M266" s="32" t="s">
        <v>87</v>
      </c>
      <c r="N266" s="32" t="s">
        <v>83</v>
      </c>
      <c r="O266" s="32" t="s">
        <v>168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6" t="s">
        <v>673</v>
      </c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1298</v>
      </c>
      <c r="AK266" s="40"/>
      <c r="AL266" s="41"/>
      <c r="AM266" s="42"/>
      <c r="AN266" s="43" t="s">
        <v>679</v>
      </c>
      <c r="AO266" s="42"/>
      <c r="AP266" s="43" t="s">
        <v>1299</v>
      </c>
      <c r="AQ266" s="42"/>
      <c r="AR266" s="41"/>
      <c r="AS266" s="42"/>
      <c r="AT266" s="41"/>
      <c r="AU266" s="42"/>
      <c r="AV266" s="41"/>
      <c r="AW266" s="42"/>
      <c r="AX266" s="41"/>
      <c r="AY266" s="42"/>
      <c r="AZ266" s="43" t="s">
        <v>1256</v>
      </c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hidden="1" customHeight="1">
      <c r="A267" s="28" t="s">
        <v>52</v>
      </c>
      <c r="B267" s="29"/>
      <c r="C267" s="29">
        <f t="shared" si="1"/>
        <v>266</v>
      </c>
      <c r="D267" s="30" t="s">
        <v>1300</v>
      </c>
      <c r="E267" s="31" t="str">
        <f t="shared" si="2"/>
        <v>Award Winning Reflector Material</v>
      </c>
      <c r="F267" s="32" t="s">
        <v>1181</v>
      </c>
      <c r="G267" s="30" t="s">
        <v>640</v>
      </c>
      <c r="H267" s="30" t="s">
        <v>640</v>
      </c>
      <c r="I267" s="33"/>
      <c r="J267" s="28">
        <v>14.0</v>
      </c>
      <c r="K267" s="28"/>
      <c r="L267" s="32" t="s">
        <v>60</v>
      </c>
      <c r="M267" s="32" t="s">
        <v>78</v>
      </c>
      <c r="N267" s="32" t="s">
        <v>93</v>
      </c>
      <c r="O267" s="32" t="s">
        <v>168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642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1301</v>
      </c>
      <c r="AK267" s="47" t="s">
        <v>1302</v>
      </c>
      <c r="AL267" s="41"/>
      <c r="AM267" s="42"/>
      <c r="AN267" s="43" t="s">
        <v>733</v>
      </c>
      <c r="AO267" s="48" t="s">
        <v>803</v>
      </c>
      <c r="AP267" s="43" t="s">
        <v>804</v>
      </c>
      <c r="AQ267" s="48" t="s">
        <v>805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1303</v>
      </c>
      <c r="BA267" s="48" t="s">
        <v>1304</v>
      </c>
      <c r="BB267" s="43"/>
      <c r="BC267" s="48"/>
      <c r="BD267" s="43"/>
      <c r="BE267" s="48"/>
      <c r="BF267" s="43"/>
      <c r="BG267" s="48"/>
      <c r="BH267" s="43"/>
      <c r="BI267" s="48"/>
    </row>
    <row r="268" ht="42.0" hidden="1" customHeight="1">
      <c r="A268" s="28" t="s">
        <v>52</v>
      </c>
      <c r="B268" s="29"/>
      <c r="C268" s="29">
        <f t="shared" si="1"/>
        <v>267</v>
      </c>
      <c r="D268" s="30" t="s">
        <v>1305</v>
      </c>
      <c r="E268" s="31" t="str">
        <f t="shared" si="2"/>
        <v>Oxidation Byproducts</v>
      </c>
      <c r="F268" s="32" t="s">
        <v>1181</v>
      </c>
      <c r="G268" s="30" t="s">
        <v>640</v>
      </c>
      <c r="H268" s="30" t="s">
        <v>640</v>
      </c>
      <c r="I268" s="33"/>
      <c r="J268" s="28">
        <v>19.0</v>
      </c>
      <c r="K268" s="29"/>
      <c r="L268" s="32" t="s">
        <v>60</v>
      </c>
      <c r="M268" s="32" t="s">
        <v>78</v>
      </c>
      <c r="N268" s="32" t="s">
        <v>93</v>
      </c>
      <c r="O268" s="32" t="s">
        <v>168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6" t="s">
        <v>642</v>
      </c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1306</v>
      </c>
      <c r="AK268" s="40"/>
      <c r="AL268" s="41"/>
      <c r="AM268" s="42"/>
      <c r="AN268" s="43" t="s">
        <v>789</v>
      </c>
      <c r="AO268" s="42"/>
      <c r="AP268" s="43" t="s">
        <v>982</v>
      </c>
      <c r="AQ268" s="42"/>
      <c r="AR268" s="41"/>
      <c r="AS268" s="42"/>
      <c r="AT268" s="41"/>
      <c r="AU268" s="42"/>
      <c r="AV268" s="41"/>
      <c r="AW268" s="42"/>
      <c r="AX268" s="41"/>
      <c r="AY268" s="42"/>
      <c r="AZ268" s="43" t="s">
        <v>1256</v>
      </c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hidden="1" customHeight="1">
      <c r="A269" s="28" t="s">
        <v>52</v>
      </c>
      <c r="B269" s="29"/>
      <c r="C269" s="29">
        <f t="shared" si="1"/>
        <v>268</v>
      </c>
      <c r="D269" s="30" t="s">
        <v>1307</v>
      </c>
      <c r="E269" s="31" t="str">
        <f t="shared" si="2"/>
        <v>Perfluorocarbon Production</v>
      </c>
      <c r="F269" s="32" t="s">
        <v>1181</v>
      </c>
      <c r="G269" s="30" t="s">
        <v>640</v>
      </c>
      <c r="H269" s="30" t="s">
        <v>640</v>
      </c>
      <c r="I269" s="33"/>
      <c r="J269" s="28">
        <v>10.0</v>
      </c>
      <c r="K269" s="28"/>
      <c r="L269" s="32" t="s">
        <v>60</v>
      </c>
      <c r="M269" s="32" t="s">
        <v>78</v>
      </c>
      <c r="N269" s="32" t="s">
        <v>168</v>
      </c>
      <c r="O269" s="32" t="s">
        <v>168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642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1308</v>
      </c>
      <c r="AK269" s="47" t="s">
        <v>1309</v>
      </c>
      <c r="AL269" s="41"/>
      <c r="AM269" s="42"/>
      <c r="AN269" s="43" t="s">
        <v>710</v>
      </c>
      <c r="AO269" s="48" t="s">
        <v>710</v>
      </c>
      <c r="AP269" s="43" t="s">
        <v>1310</v>
      </c>
      <c r="AQ269" s="48" t="s">
        <v>1311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1312</v>
      </c>
      <c r="BA269" s="48" t="s">
        <v>1313</v>
      </c>
      <c r="BB269" s="43"/>
      <c r="BC269" s="48"/>
      <c r="BD269" s="43"/>
      <c r="BE269" s="48"/>
      <c r="BF269" s="43"/>
      <c r="BG269" s="48"/>
      <c r="BH269" s="43"/>
      <c r="BI269" s="48"/>
    </row>
    <row r="270" ht="42.0" hidden="1" customHeight="1">
      <c r="A270" s="28" t="s">
        <v>52</v>
      </c>
      <c r="B270" s="29"/>
      <c r="C270" s="29">
        <f t="shared" si="1"/>
        <v>269</v>
      </c>
      <c r="D270" s="30" t="s">
        <v>1314</v>
      </c>
      <c r="E270" s="31" t="str">
        <f t="shared" si="2"/>
        <v>Magnetic Field Generator</v>
      </c>
      <c r="F270" s="32" t="s">
        <v>1181</v>
      </c>
      <c r="G270" s="30" t="s">
        <v>640</v>
      </c>
      <c r="H270" s="30" t="s">
        <v>640</v>
      </c>
      <c r="I270" s="33"/>
      <c r="J270" s="28">
        <v>18.0</v>
      </c>
      <c r="K270" s="29"/>
      <c r="L270" s="32" t="s">
        <v>60</v>
      </c>
      <c r="M270" s="32" t="s">
        <v>78</v>
      </c>
      <c r="N270" s="32" t="s">
        <v>168</v>
      </c>
      <c r="O270" s="32" t="s">
        <v>168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6" t="s">
        <v>642</v>
      </c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1315</v>
      </c>
      <c r="AK270" s="40"/>
      <c r="AL270" s="41"/>
      <c r="AM270" s="42"/>
      <c r="AN270" s="43" t="s">
        <v>646</v>
      </c>
      <c r="AO270" s="42"/>
      <c r="AP270" s="43" t="s">
        <v>644</v>
      </c>
      <c r="AQ270" s="42"/>
      <c r="AR270" s="41"/>
      <c r="AS270" s="42"/>
      <c r="AT270" s="41"/>
      <c r="AU270" s="42"/>
      <c r="AV270" s="41"/>
      <c r="AW270" s="42"/>
      <c r="AX270" s="41"/>
      <c r="AY270" s="42"/>
      <c r="AZ270" s="43" t="s">
        <v>1256</v>
      </c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hidden="1" customHeight="1">
      <c r="A271" s="28" t="s">
        <v>52</v>
      </c>
      <c r="B271" s="28"/>
      <c r="C271" s="29">
        <f t="shared" si="1"/>
        <v>270</v>
      </c>
      <c r="D271" s="30" t="s">
        <v>1316</v>
      </c>
      <c r="E271" s="31" t="str">
        <f t="shared" si="2"/>
        <v>Political Influence</v>
      </c>
      <c r="F271" s="32" t="s">
        <v>1181</v>
      </c>
      <c r="G271" s="30" t="s">
        <v>640</v>
      </c>
      <c r="H271" s="30" t="s">
        <v>640</v>
      </c>
      <c r="I271" s="33"/>
      <c r="J271" s="28">
        <v>10.0</v>
      </c>
      <c r="K271" s="29"/>
      <c r="L271" s="32" t="s">
        <v>60</v>
      </c>
      <c r="M271" s="32" t="s">
        <v>109</v>
      </c>
      <c r="N271" s="32" t="s">
        <v>168</v>
      </c>
      <c r="O271" s="32" t="s">
        <v>168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1317</v>
      </c>
      <c r="U271" s="36" t="s">
        <v>642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1318</v>
      </c>
      <c r="AK271" s="40"/>
      <c r="AL271" s="41"/>
      <c r="AM271" s="42"/>
      <c r="AN271" s="43" t="s">
        <v>694</v>
      </c>
      <c r="AO271" s="48" t="s">
        <v>694</v>
      </c>
      <c r="AP271" s="43" t="s">
        <v>695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3" t="s">
        <v>1270</v>
      </c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hidden="1" customHeight="1">
      <c r="A272" s="28" t="s">
        <v>52</v>
      </c>
      <c r="B272" s="29"/>
      <c r="C272" s="29">
        <f t="shared" si="1"/>
        <v>271</v>
      </c>
      <c r="D272" s="30" t="s">
        <v>1319</v>
      </c>
      <c r="E272" s="31" t="str">
        <f t="shared" si="2"/>
        <v>Biological Factories</v>
      </c>
      <c r="F272" s="32" t="s">
        <v>1181</v>
      </c>
      <c r="G272" s="30" t="s">
        <v>640</v>
      </c>
      <c r="H272" s="30" t="s">
        <v>640</v>
      </c>
      <c r="I272" s="33"/>
      <c r="J272" s="28">
        <v>16.0</v>
      </c>
      <c r="K272" s="28"/>
      <c r="L272" s="32" t="s">
        <v>60</v>
      </c>
      <c r="M272" s="32" t="s">
        <v>78</v>
      </c>
      <c r="N272" s="32" t="s">
        <v>100</v>
      </c>
      <c r="O272" s="32" t="s">
        <v>168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642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1320</v>
      </c>
      <c r="AK272" s="47" t="s">
        <v>1321</v>
      </c>
      <c r="AL272" s="41"/>
      <c r="AM272" s="42"/>
      <c r="AN272" s="43" t="s">
        <v>646</v>
      </c>
      <c r="AO272" s="48" t="s">
        <v>646</v>
      </c>
      <c r="AP272" s="43" t="s">
        <v>818</v>
      </c>
      <c r="AQ272" s="48" t="s">
        <v>666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1322</v>
      </c>
      <c r="BA272" s="48" t="s">
        <v>1323</v>
      </c>
      <c r="BB272" s="43"/>
      <c r="BC272" s="48"/>
      <c r="BD272" s="43"/>
      <c r="BE272" s="48"/>
      <c r="BF272" s="43"/>
      <c r="BG272" s="48"/>
      <c r="BH272" s="43"/>
      <c r="BI272" s="48"/>
    </row>
    <row r="273" ht="42.0" hidden="1" customHeight="1">
      <c r="A273" s="28" t="s">
        <v>52</v>
      </c>
      <c r="B273" s="29"/>
      <c r="C273" s="29">
        <f t="shared" si="1"/>
        <v>272</v>
      </c>
      <c r="D273" s="30" t="s">
        <v>1324</v>
      </c>
      <c r="E273" s="31" t="str">
        <f t="shared" si="2"/>
        <v>Nuclear Detonation Site</v>
      </c>
      <c r="F273" s="32" t="s">
        <v>1181</v>
      </c>
      <c r="G273" s="30" t="s">
        <v>640</v>
      </c>
      <c r="H273" s="30" t="s">
        <v>640</v>
      </c>
      <c r="I273" s="33"/>
      <c r="J273" s="28">
        <v>12.0</v>
      </c>
      <c r="K273" s="29"/>
      <c r="L273" s="32" t="s">
        <v>60</v>
      </c>
      <c r="M273" s="32"/>
      <c r="N273" s="32" t="s">
        <v>168</v>
      </c>
      <c r="O273" s="32" t="s">
        <v>168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6" t="s">
        <v>642</v>
      </c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1325</v>
      </c>
      <c r="AK273" s="40"/>
      <c r="AL273" s="41"/>
      <c r="AM273" s="42"/>
      <c r="AN273" s="43" t="s">
        <v>733</v>
      </c>
      <c r="AO273" s="42"/>
      <c r="AP273" s="43" t="s">
        <v>804</v>
      </c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hidden="1" customHeight="1">
      <c r="A274" s="28" t="s">
        <v>52</v>
      </c>
      <c r="B274" s="29"/>
      <c r="C274" s="29">
        <f t="shared" si="1"/>
        <v>273</v>
      </c>
      <c r="D274" s="30" t="s">
        <v>1326</v>
      </c>
      <c r="E274" s="31" t="str">
        <f t="shared" si="2"/>
        <v>Warehouses</v>
      </c>
      <c r="F274" s="32" t="s">
        <v>1181</v>
      </c>
      <c r="G274" s="30" t="s">
        <v>640</v>
      </c>
      <c r="H274" s="30" t="s">
        <v>640</v>
      </c>
      <c r="I274" s="33"/>
      <c r="J274" s="28">
        <v>17.0</v>
      </c>
      <c r="K274" s="29"/>
      <c r="L274" s="32" t="s">
        <v>60</v>
      </c>
      <c r="M274" s="32" t="s">
        <v>78</v>
      </c>
      <c r="N274" s="32" t="s">
        <v>168</v>
      </c>
      <c r="O274" s="32" t="s">
        <v>168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6" t="s">
        <v>642</v>
      </c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1327</v>
      </c>
      <c r="AK274" s="40"/>
      <c r="AL274" s="41"/>
      <c r="AM274" s="42"/>
      <c r="AN274" s="43" t="s">
        <v>766</v>
      </c>
      <c r="AO274" s="48" t="s">
        <v>766</v>
      </c>
      <c r="AP274" s="43" t="s">
        <v>1269</v>
      </c>
      <c r="AQ274" s="42"/>
      <c r="AR274" s="41"/>
      <c r="AS274" s="42"/>
      <c r="AT274" s="41"/>
      <c r="AU274" s="42"/>
      <c r="AV274" s="41"/>
      <c r="AW274" s="42"/>
      <c r="AX274" s="41"/>
      <c r="AY274" s="42"/>
      <c r="AZ274" s="43" t="s">
        <v>1256</v>
      </c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hidden="1" customHeight="1">
      <c r="A275" s="28" t="s">
        <v>56</v>
      </c>
      <c r="B275" s="28" t="s">
        <v>1328</v>
      </c>
      <c r="C275" s="29">
        <f t="shared" si="1"/>
        <v>274</v>
      </c>
      <c r="D275" s="30" t="s">
        <v>1329</v>
      </c>
      <c r="E275" s="31" t="str">
        <f t="shared" si="2"/>
        <v>Adaptation Technology</v>
      </c>
      <c r="F275" s="32" t="s">
        <v>1330</v>
      </c>
      <c r="G275" s="30" t="s">
        <v>167</v>
      </c>
      <c r="H275" s="30" t="s">
        <v>167</v>
      </c>
      <c r="I275" s="33"/>
      <c r="J275" s="29">
        <v>25.0</v>
      </c>
      <c r="K275" s="29"/>
      <c r="L275" s="32" t="s">
        <v>62</v>
      </c>
      <c r="M275" s="32" t="s">
        <v>87</v>
      </c>
      <c r="N275" s="32" t="s">
        <v>168</v>
      </c>
      <c r="O275" s="32" t="s">
        <v>168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169</v>
      </c>
      <c r="U275" s="36" t="s">
        <v>170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171</v>
      </c>
      <c r="AK275" s="40"/>
      <c r="AL275" s="41"/>
      <c r="AM275" s="42"/>
      <c r="AN275" s="41"/>
      <c r="AO275" s="42"/>
      <c r="AP275" s="41" t="s">
        <v>169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hidden="1" customHeight="1">
      <c r="A276" s="28" t="s">
        <v>54</v>
      </c>
      <c r="B276" s="28" t="s">
        <v>1331</v>
      </c>
      <c r="C276" s="29">
        <f t="shared" si="1"/>
        <v>275</v>
      </c>
      <c r="D276" s="30" t="s">
        <v>1332</v>
      </c>
      <c r="E276" s="31" t="str">
        <f t="shared" si="2"/>
        <v>Special Design</v>
      </c>
      <c r="F276" s="32" t="s">
        <v>1330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112</v>
      </c>
      <c r="N276" s="32" t="s">
        <v>168</v>
      </c>
      <c r="O276" s="32" t="s">
        <v>168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629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630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629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hidden="1" customHeight="1">
      <c r="A277" s="28" t="s">
        <v>54</v>
      </c>
      <c r="B277" s="28" t="s">
        <v>1333</v>
      </c>
      <c r="C277" s="29">
        <f t="shared" si="1"/>
        <v>276</v>
      </c>
      <c r="D277" s="30" t="s">
        <v>1334</v>
      </c>
      <c r="E277" s="31" t="str">
        <f t="shared" si="2"/>
        <v>Cargo Ships</v>
      </c>
      <c r="F277" s="32" t="s">
        <v>1330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168</v>
      </c>
      <c r="O277" s="32" t="s">
        <v>168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6" t="s">
        <v>170</v>
      </c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1335</v>
      </c>
      <c r="AK277" s="40"/>
      <c r="AL277" s="41"/>
      <c r="AM277" s="42"/>
      <c r="AN277" s="43" t="s">
        <v>1336</v>
      </c>
      <c r="AO277" s="42"/>
      <c r="AP277" s="43" t="s">
        <v>1337</v>
      </c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hidden="1" customHeight="1">
      <c r="A278" s="28" t="s">
        <v>66</v>
      </c>
      <c r="B278" s="28"/>
      <c r="C278" s="29">
        <f t="shared" si="1"/>
        <v>277</v>
      </c>
      <c r="D278" s="30" t="s">
        <v>1338</v>
      </c>
      <c r="E278" s="31" t="str">
        <f t="shared" si="2"/>
        <v>Interplanetary Superhighway</v>
      </c>
      <c r="F278" s="32" t="s">
        <v>1330</v>
      </c>
      <c r="G278" s="30" t="s">
        <v>177</v>
      </c>
      <c r="H278" s="30" t="s">
        <v>177</v>
      </c>
      <c r="I278" s="33"/>
      <c r="J278" s="28">
        <v>15.0</v>
      </c>
      <c r="K278" s="28"/>
      <c r="L278" s="32" t="s">
        <v>62</v>
      </c>
      <c r="M278" s="32" t="s">
        <v>87</v>
      </c>
      <c r="N278" s="32" t="s">
        <v>83</v>
      </c>
      <c r="O278" s="32" t="s">
        <v>98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179</v>
      </c>
      <c r="V278" s="36" t="s">
        <v>207</v>
      </c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1339</v>
      </c>
      <c r="AK278" s="47" t="s">
        <v>1340</v>
      </c>
      <c r="AL278" s="41"/>
      <c r="AM278" s="42"/>
      <c r="AN278" s="43" t="s">
        <v>1341</v>
      </c>
      <c r="AO278" s="48" t="s">
        <v>1342</v>
      </c>
      <c r="AP278" s="43" t="s">
        <v>1343</v>
      </c>
      <c r="AQ278" s="48" t="s">
        <v>1344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hidden="1" customHeight="1">
      <c r="A279" s="28" t="s">
        <v>66</v>
      </c>
      <c r="B279" s="28"/>
      <c r="C279" s="29">
        <f t="shared" si="1"/>
        <v>278</v>
      </c>
      <c r="D279" s="30" t="s">
        <v>1345</v>
      </c>
      <c r="E279" s="31" t="str">
        <f t="shared" si="2"/>
        <v>Maglev Trains</v>
      </c>
      <c r="F279" s="32" t="s">
        <v>1330</v>
      </c>
      <c r="G279" s="30" t="s">
        <v>177</v>
      </c>
      <c r="H279" s="30" t="s">
        <v>177</v>
      </c>
      <c r="I279" s="33"/>
      <c r="J279" s="28">
        <v>16.0</v>
      </c>
      <c r="K279" s="28"/>
      <c r="L279" s="32" t="s">
        <v>62</v>
      </c>
      <c r="M279" s="32" t="s">
        <v>78</v>
      </c>
      <c r="N279" s="32" t="s">
        <v>168</v>
      </c>
      <c r="O279" s="32" t="s">
        <v>168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179</v>
      </c>
      <c r="V279" s="36" t="s">
        <v>207</v>
      </c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1346</v>
      </c>
      <c r="AK279" s="47" t="s">
        <v>1347</v>
      </c>
      <c r="AL279" s="41"/>
      <c r="AM279" s="42"/>
      <c r="AN279" s="43" t="s">
        <v>1348</v>
      </c>
      <c r="AO279" s="48" t="s">
        <v>1348</v>
      </c>
      <c r="AP279" s="43" t="s">
        <v>1349</v>
      </c>
      <c r="AQ279" s="48" t="s">
        <v>1350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hidden="1" customHeight="1">
      <c r="A280" s="28" t="s">
        <v>52</v>
      </c>
      <c r="B280" s="29"/>
      <c r="C280" s="29">
        <f t="shared" si="1"/>
        <v>279</v>
      </c>
      <c r="D280" s="30" t="s">
        <v>1351</v>
      </c>
      <c r="E280" s="31" t="str">
        <f t="shared" si="2"/>
        <v>Pets</v>
      </c>
      <c r="F280" s="32" t="s">
        <v>1330</v>
      </c>
      <c r="G280" s="30" t="s">
        <v>211</v>
      </c>
      <c r="H280" s="30" t="s">
        <v>211</v>
      </c>
      <c r="I280" s="33"/>
      <c r="J280" s="28">
        <v>10.0</v>
      </c>
      <c r="K280" s="28"/>
      <c r="L280" s="32" t="s">
        <v>62</v>
      </c>
      <c r="M280" s="32" t="s">
        <v>76</v>
      </c>
      <c r="N280" s="32" t="s">
        <v>168</v>
      </c>
      <c r="O280" s="32" t="s">
        <v>168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234</v>
      </c>
      <c r="R280" s="34">
        <f t="shared" si="3"/>
        <v>1</v>
      </c>
      <c r="S280" s="35"/>
      <c r="T280" s="35" t="e">
        <v>#N/A</v>
      </c>
      <c r="U280" s="36" t="s">
        <v>170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76</v>
      </c>
      <c r="AG280" s="36"/>
      <c r="AH280" s="32"/>
      <c r="AI280" s="31" t="str">
        <f t="shared" si="4"/>
        <v>animal</v>
      </c>
      <c r="AJ280" s="39" t="s">
        <v>1352</v>
      </c>
      <c r="AK280" s="47" t="s">
        <v>1353</v>
      </c>
      <c r="AL280" s="43" t="s">
        <v>1354</v>
      </c>
      <c r="AM280" s="48" t="s">
        <v>1355</v>
      </c>
      <c r="AN280" s="43" t="s">
        <v>1356</v>
      </c>
      <c r="AO280" s="48" t="s">
        <v>1356</v>
      </c>
      <c r="AP280" s="43" t="s">
        <v>1357</v>
      </c>
      <c r="AQ280" s="48" t="s">
        <v>1358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hidden="1" customHeight="1">
      <c r="A281" s="28" t="s">
        <v>52</v>
      </c>
      <c r="B281" s="28"/>
      <c r="C281" s="29">
        <f t="shared" si="1"/>
        <v>280</v>
      </c>
      <c r="D281" s="30" t="s">
        <v>1359</v>
      </c>
      <c r="E281" s="31" t="str">
        <f t="shared" si="2"/>
        <v>Sawmill</v>
      </c>
      <c r="F281" s="32" t="s">
        <v>1330</v>
      </c>
      <c r="G281" s="30" t="s">
        <v>177</v>
      </c>
      <c r="H281" s="30" t="s">
        <v>177</v>
      </c>
      <c r="I281" s="33"/>
      <c r="J281" s="28">
        <v>18.0</v>
      </c>
      <c r="K281" s="28"/>
      <c r="L281" s="32" t="s">
        <v>62</v>
      </c>
      <c r="M281" s="32" t="s">
        <v>78</v>
      </c>
      <c r="N281" s="32" t="s">
        <v>93</v>
      </c>
      <c r="O281" s="32" t="s">
        <v>168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179</v>
      </c>
      <c r="V281" s="36" t="s">
        <v>207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1360</v>
      </c>
      <c r="AK281" s="47" t="s">
        <v>1361</v>
      </c>
      <c r="AL281" s="41"/>
      <c r="AM281" s="42"/>
      <c r="AN281" s="43" t="s">
        <v>1362</v>
      </c>
      <c r="AO281" s="48" t="s">
        <v>1362</v>
      </c>
      <c r="AP281" s="43" t="s">
        <v>1363</v>
      </c>
      <c r="AQ281" s="48" t="s">
        <v>1364</v>
      </c>
      <c r="AR281" s="43"/>
      <c r="AS281" s="48"/>
      <c r="AT281" s="43" t="s">
        <v>1365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hidden="1" customHeight="1">
      <c r="A282" s="28" t="s">
        <v>52</v>
      </c>
      <c r="B282" s="28" t="s">
        <v>1366</v>
      </c>
      <c r="C282" s="29">
        <f t="shared" si="1"/>
        <v>281</v>
      </c>
      <c r="D282" s="30" t="s">
        <v>1367</v>
      </c>
      <c r="E282" s="31" t="str">
        <f t="shared" si="2"/>
        <v>Architecture Blueprints</v>
      </c>
      <c r="F282" s="32" t="s">
        <v>1330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112</v>
      </c>
      <c r="N282" s="32" t="s">
        <v>168</v>
      </c>
      <c r="O282" s="32" t="s">
        <v>168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1368</v>
      </c>
      <c r="AK282" s="47" t="s">
        <v>1369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1370</v>
      </c>
      <c r="BA282" s="42" t="s">
        <v>1371</v>
      </c>
      <c r="BB282" s="43"/>
      <c r="BC282" s="42"/>
      <c r="BD282" s="43"/>
      <c r="BE282" s="42"/>
      <c r="BF282" s="43"/>
      <c r="BG282" s="42"/>
      <c r="BH282" s="43"/>
      <c r="BI282" s="42"/>
    </row>
    <row r="283" ht="42.0" hidden="1" customHeight="1">
      <c r="A283" s="28" t="s">
        <v>52</v>
      </c>
      <c r="B283" s="29"/>
      <c r="C283" s="29">
        <f t="shared" si="1"/>
        <v>282</v>
      </c>
      <c r="D283" s="30" t="s">
        <v>1372</v>
      </c>
      <c r="E283" s="31" t="str">
        <f t="shared" si="2"/>
        <v>Bedrock Wellbore</v>
      </c>
      <c r="F283" s="32" t="s">
        <v>1330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112</v>
      </c>
      <c r="N283" s="32" t="s">
        <v>168</v>
      </c>
      <c r="O283" s="32" t="s">
        <v>168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1373</v>
      </c>
      <c r="AK283" s="47" t="s">
        <v>1374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1375</v>
      </c>
      <c r="BA283" s="42" t="s">
        <v>1376</v>
      </c>
      <c r="BB283" s="43"/>
      <c r="BC283" s="42"/>
      <c r="BD283" s="43"/>
      <c r="BE283" s="42"/>
      <c r="BF283" s="43"/>
      <c r="BG283" s="42"/>
      <c r="BH283" s="43"/>
      <c r="BI283" s="42"/>
    </row>
    <row r="284" ht="42.0" customHeight="1">
      <c r="A284" s="28" t="s">
        <v>66</v>
      </c>
      <c r="B284" s="29"/>
      <c r="C284" s="29">
        <f t="shared" si="1"/>
        <v>283</v>
      </c>
      <c r="D284" s="30" t="s">
        <v>1377</v>
      </c>
      <c r="E284" s="31" t="str">
        <f t="shared" si="2"/>
        <v>Callisto Skybridge</v>
      </c>
      <c r="F284" s="32" t="s">
        <v>1330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83</v>
      </c>
      <c r="N284" s="32" t="s">
        <v>101</v>
      </c>
      <c r="O284" s="32" t="s">
        <v>112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1378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3" t="s">
        <v>1379</v>
      </c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hidden="1" customHeight="1">
      <c r="A285" s="28" t="s">
        <v>52</v>
      </c>
      <c r="B285" s="29"/>
      <c r="C285" s="29">
        <f t="shared" si="1"/>
        <v>284</v>
      </c>
      <c r="D285" s="30" t="s">
        <v>1380</v>
      </c>
      <c r="E285" s="31" t="str">
        <f t="shared" si="2"/>
        <v>CHP Combustion Turbines</v>
      </c>
      <c r="F285" s="32" t="s">
        <v>1330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83</v>
      </c>
      <c r="N285" s="32" t="s">
        <v>93</v>
      </c>
      <c r="O285" s="36" t="s">
        <v>112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1381</v>
      </c>
      <c r="AK285" s="47" t="s">
        <v>1382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1383</v>
      </c>
      <c r="BA285" s="42" t="s">
        <v>1384</v>
      </c>
      <c r="BB285" s="43"/>
      <c r="BC285" s="42"/>
      <c r="BD285" s="43"/>
      <c r="BE285" s="42"/>
      <c r="BF285" s="43"/>
      <c r="BG285" s="42"/>
      <c r="BH285" s="43"/>
      <c r="BI285" s="42"/>
    </row>
    <row r="286" ht="42.0" customHeight="1">
      <c r="A286" s="28" t="s">
        <v>66</v>
      </c>
      <c r="B286" s="29"/>
      <c r="C286" s="29">
        <f t="shared" si="1"/>
        <v>285</v>
      </c>
      <c r="D286" s="30" t="s">
        <v>1385</v>
      </c>
      <c r="E286" s="31" t="str">
        <f t="shared" si="2"/>
        <v>City Planning</v>
      </c>
      <c r="F286" s="32" t="s">
        <v>1330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112</v>
      </c>
      <c r="N286" s="32" t="s">
        <v>168</v>
      </c>
      <c r="O286" s="32" t="s">
        <v>168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1386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3" t="s">
        <v>1387</v>
      </c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hidden="1" customHeight="1">
      <c r="A287" s="28" t="s">
        <v>52</v>
      </c>
      <c r="B287" s="29"/>
      <c r="C287" s="29">
        <f t="shared" si="1"/>
        <v>286</v>
      </c>
      <c r="D287" s="30" t="s">
        <v>1388</v>
      </c>
      <c r="E287" s="31" t="str">
        <f t="shared" si="2"/>
        <v>Grain Silos</v>
      </c>
      <c r="F287" s="32" t="s">
        <v>1330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78</v>
      </c>
      <c r="N287" s="32" t="s">
        <v>100</v>
      </c>
      <c r="O287" s="32" t="s">
        <v>112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1389</v>
      </c>
      <c r="AK287" s="47" t="s">
        <v>1390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1391</v>
      </c>
      <c r="BA287" s="42" t="s">
        <v>1392</v>
      </c>
      <c r="BB287" s="43"/>
      <c r="BC287" s="42"/>
      <c r="BD287" s="43"/>
      <c r="BE287" s="42"/>
      <c r="BF287" s="43"/>
      <c r="BG287" s="42"/>
      <c r="BH287" s="43"/>
      <c r="BI287" s="42"/>
    </row>
    <row r="288" ht="42.0" customHeight="1">
      <c r="A288" s="28" t="s">
        <v>66</v>
      </c>
      <c r="B288" s="29"/>
      <c r="C288" s="29">
        <f t="shared" si="1"/>
        <v>287</v>
      </c>
      <c r="D288" s="30" t="s">
        <v>1393</v>
      </c>
      <c r="E288" s="31" t="str">
        <f t="shared" si="2"/>
        <v>Invasive Irigation</v>
      </c>
      <c r="F288" s="32" t="s">
        <v>1330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78</v>
      </c>
      <c r="N288" s="32" t="s">
        <v>100</v>
      </c>
      <c r="O288" s="32" t="s">
        <v>112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45">
        <v>-2.0</v>
      </c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1394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3" t="s">
        <v>1395</v>
      </c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customHeight="1">
      <c r="A289" s="28" t="s">
        <v>66</v>
      </c>
      <c r="B289" s="29"/>
      <c r="C289" s="29">
        <f t="shared" si="1"/>
        <v>288</v>
      </c>
      <c r="D289" s="30" t="s">
        <v>1396</v>
      </c>
      <c r="E289" s="31" t="str">
        <f t="shared" si="2"/>
        <v>Jezero Crater Hospital</v>
      </c>
      <c r="F289" s="32" t="s">
        <v>1330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78</v>
      </c>
      <c r="N289" s="32" t="s">
        <v>112</v>
      </c>
      <c r="O289" s="32" t="s">
        <v>168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1397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3" t="s">
        <v>1398</v>
      </c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hidden="1" customHeight="1">
      <c r="A290" s="28" t="s">
        <v>52</v>
      </c>
      <c r="B290" s="29"/>
      <c r="C290" s="29">
        <f t="shared" si="1"/>
        <v>289</v>
      </c>
      <c r="D290" s="30" t="s">
        <v>1399</v>
      </c>
      <c r="E290" s="31" t="str">
        <f t="shared" si="2"/>
        <v>Low-Atmosphere Planes</v>
      </c>
      <c r="F290" s="32" t="s">
        <v>1330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87</v>
      </c>
      <c r="N290" s="32" t="s">
        <v>112</v>
      </c>
      <c r="O290" s="32" t="s">
        <v>168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1400</v>
      </c>
      <c r="AK290" s="47" t="s">
        <v>1401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1402</v>
      </c>
      <c r="BA290" s="42" t="s">
        <v>1403</v>
      </c>
      <c r="BB290" s="43"/>
      <c r="BC290" s="42"/>
      <c r="BD290" s="43"/>
      <c r="BE290" s="42"/>
      <c r="BF290" s="43"/>
      <c r="BG290" s="42"/>
      <c r="BH290" s="43"/>
      <c r="BI290" s="42"/>
    </row>
    <row r="291" ht="42.0" customHeight="1">
      <c r="A291" s="28" t="s">
        <v>66</v>
      </c>
      <c r="B291" s="29"/>
      <c r="C291" s="29">
        <f t="shared" si="1"/>
        <v>290</v>
      </c>
      <c r="D291" s="30" t="s">
        <v>1404</v>
      </c>
      <c r="E291" s="31" t="str">
        <f t="shared" si="2"/>
        <v>Power Grid Uplink</v>
      </c>
      <c r="F291" s="32" t="s">
        <v>1330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93</v>
      </c>
      <c r="N291" s="32" t="s">
        <v>112</v>
      </c>
      <c r="O291" s="32" t="s">
        <v>168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1405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3" t="s">
        <v>1406</v>
      </c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customHeight="1">
      <c r="A292" s="28" t="s">
        <v>66</v>
      </c>
      <c r="B292" s="29"/>
      <c r="C292" s="29">
        <f t="shared" si="1"/>
        <v>291</v>
      </c>
      <c r="D292" s="30" t="s">
        <v>1407</v>
      </c>
      <c r="E292" s="31" t="str">
        <f t="shared" si="2"/>
        <v>Subways</v>
      </c>
      <c r="F292" s="32" t="s">
        <v>1330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78</v>
      </c>
      <c r="N292" s="32" t="s">
        <v>168</v>
      </c>
      <c r="O292" s="32" t="s">
        <v>168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1408</v>
      </c>
      <c r="AK292" s="40"/>
      <c r="AL292" s="41"/>
      <c r="AM292" s="42"/>
      <c r="AN292" s="43"/>
      <c r="AO292" s="42"/>
      <c r="AP292" s="43"/>
      <c r="AQ292" s="42"/>
      <c r="AR292" s="41"/>
      <c r="AS292" s="42"/>
      <c r="AT292" s="41"/>
      <c r="AU292" s="42"/>
      <c r="AV292" s="41"/>
      <c r="AW292" s="42"/>
      <c r="AX292" s="41"/>
      <c r="AY292" s="42"/>
      <c r="AZ292" s="43" t="s">
        <v>1409</v>
      </c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hidden="1" customHeight="1">
      <c r="A293" s="28" t="s">
        <v>52</v>
      </c>
      <c r="B293" s="29"/>
      <c r="C293" s="29">
        <f t="shared" si="1"/>
        <v>292</v>
      </c>
      <c r="D293" s="30" t="s">
        <v>1410</v>
      </c>
      <c r="E293" s="31" t="str">
        <f t="shared" si="2"/>
        <v>Urban Forestry</v>
      </c>
      <c r="F293" s="32" t="s">
        <v>1330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100</v>
      </c>
      <c r="N293" s="32" t="s">
        <v>168</v>
      </c>
      <c r="O293" s="32" t="s">
        <v>168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1411</v>
      </c>
      <c r="T293" s="35" t="e">
        <v>#N/A</v>
      </c>
      <c r="U293" s="32"/>
      <c r="V293" s="32"/>
      <c r="W293" s="36"/>
      <c r="X293" s="36"/>
      <c r="Y293" s="36" t="s">
        <v>99</v>
      </c>
      <c r="Z293" s="36" t="s">
        <v>187</v>
      </c>
      <c r="AA293" s="36"/>
      <c r="AB293" s="32"/>
      <c r="AC293" s="31" t="str">
        <f t="array" ref="AC293">IFERROR(INDEX(params!$H:$H,MATCH($AB293,params!$G:$G,0)),"")</f>
        <v/>
      </c>
      <c r="AD293" s="50" t="s">
        <v>522</v>
      </c>
      <c r="AE293" s="33"/>
      <c r="AF293" s="36"/>
      <c r="AG293" s="36"/>
      <c r="AH293" s="32"/>
      <c r="AI293" s="31" t="str">
        <f t="shared" si="5"/>
        <v/>
      </c>
      <c r="AJ293" s="39" t="s">
        <v>1412</v>
      </c>
      <c r="AK293" s="47" t="s">
        <v>1413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1414</v>
      </c>
      <c r="BA293" s="42" t="s">
        <v>1415</v>
      </c>
      <c r="BB293" s="43" t="s">
        <v>1416</v>
      </c>
      <c r="BC293" s="42" t="s">
        <v>1417</v>
      </c>
      <c r="BD293" s="43" t="s">
        <v>1418</v>
      </c>
      <c r="BE293" s="42"/>
      <c r="BF293" s="43"/>
      <c r="BG293" s="42"/>
      <c r="BH293" s="43"/>
      <c r="BI293" s="42"/>
    </row>
    <row r="294" ht="42.0" hidden="1" customHeight="1">
      <c r="A294" s="28" t="s">
        <v>52</v>
      </c>
      <c r="B294" s="29"/>
      <c r="C294" s="29">
        <f t="shared" si="1"/>
        <v>293</v>
      </c>
      <c r="D294" s="30" t="s">
        <v>1419</v>
      </c>
      <c r="E294" s="31" t="str">
        <f t="shared" si="2"/>
        <v>Microloans</v>
      </c>
      <c r="F294" s="32" t="s">
        <v>1330</v>
      </c>
      <c r="G294" s="30" t="s">
        <v>640</v>
      </c>
      <c r="H294" s="30" t="s">
        <v>640</v>
      </c>
      <c r="I294" s="33"/>
      <c r="J294" s="28">
        <v>16.0</v>
      </c>
      <c r="K294" s="29"/>
      <c r="L294" s="32" t="s">
        <v>60</v>
      </c>
      <c r="M294" s="32"/>
      <c r="N294" s="32" t="s">
        <v>168</v>
      </c>
      <c r="O294" s="32" t="s">
        <v>168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6" t="s">
        <v>642</v>
      </c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1420</v>
      </c>
      <c r="AK294" s="40"/>
      <c r="AL294" s="41"/>
      <c r="AM294" s="42"/>
      <c r="AN294" s="43" t="s">
        <v>766</v>
      </c>
      <c r="AO294" s="42"/>
      <c r="AP294" s="43" t="s">
        <v>1269</v>
      </c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hidden="1" customHeight="1">
      <c r="A295" s="28" t="s">
        <v>52</v>
      </c>
      <c r="B295" s="29"/>
      <c r="C295" s="29">
        <f t="shared" si="1"/>
        <v>294</v>
      </c>
      <c r="D295" s="30" t="s">
        <v>1421</v>
      </c>
      <c r="E295" s="31" t="str">
        <f t="shared" si="2"/>
        <v>Seed Bank</v>
      </c>
      <c r="F295" s="32" t="s">
        <v>1330</v>
      </c>
      <c r="G295" s="30" t="s">
        <v>640</v>
      </c>
      <c r="H295" s="30" t="s">
        <v>640</v>
      </c>
      <c r="I295" s="33"/>
      <c r="J295" s="28">
        <v>16.0</v>
      </c>
      <c r="K295" s="29"/>
      <c r="L295" s="32" t="s">
        <v>60</v>
      </c>
      <c r="M295" s="32" t="s">
        <v>78</v>
      </c>
      <c r="N295" s="32" t="s">
        <v>97</v>
      </c>
      <c r="O295" s="32" t="s">
        <v>168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1422</v>
      </c>
      <c r="T295" s="35" t="e">
        <v>#N/A</v>
      </c>
      <c r="U295" s="36" t="s">
        <v>642</v>
      </c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1423</v>
      </c>
      <c r="AK295" s="40"/>
      <c r="AL295" s="41"/>
      <c r="AM295" s="42"/>
      <c r="AN295" s="43" t="s">
        <v>1424</v>
      </c>
      <c r="AO295" s="42"/>
      <c r="AP295" s="43" t="s">
        <v>1425</v>
      </c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3" t="s">
        <v>1426</v>
      </c>
      <c r="BC295" s="42"/>
      <c r="BD295" s="43" t="s">
        <v>1418</v>
      </c>
      <c r="BE295" s="42"/>
      <c r="BF295" s="41"/>
      <c r="BG295" s="42"/>
      <c r="BH295" s="41"/>
      <c r="BI295" s="42"/>
    </row>
    <row r="296" ht="42.0" hidden="1" customHeight="1">
      <c r="A296" s="28" t="s">
        <v>52</v>
      </c>
      <c r="B296" s="29"/>
      <c r="C296" s="29">
        <f t="shared" si="1"/>
        <v>295</v>
      </c>
      <c r="D296" s="30" t="s">
        <v>1427</v>
      </c>
      <c r="E296" s="31" t="str">
        <f t="shared" si="2"/>
        <v>Quant-Link Conferencing</v>
      </c>
      <c r="F296" s="32" t="s">
        <v>1330</v>
      </c>
      <c r="G296" s="30" t="s">
        <v>640</v>
      </c>
      <c r="H296" s="30" t="s">
        <v>640</v>
      </c>
      <c r="I296" s="33"/>
      <c r="J296" s="28">
        <v>13.0</v>
      </c>
      <c r="K296" s="29"/>
      <c r="L296" s="32" t="s">
        <v>60</v>
      </c>
      <c r="M296" s="32" t="s">
        <v>87</v>
      </c>
      <c r="N296" s="32" t="s">
        <v>168</v>
      </c>
      <c r="O296" s="32" t="s">
        <v>168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45">
        <v>1.0</v>
      </c>
      <c r="R296" s="34">
        <f t="shared" si="3"/>
        <v>0</v>
      </c>
      <c r="S296" s="35"/>
      <c r="T296" s="35" t="e">
        <v>#N/A</v>
      </c>
      <c r="U296" s="36" t="s">
        <v>642</v>
      </c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1428</v>
      </c>
      <c r="AK296" s="40"/>
      <c r="AL296" s="41"/>
      <c r="AM296" s="42"/>
      <c r="AN296" s="43" t="s">
        <v>256</v>
      </c>
      <c r="AO296" s="42"/>
      <c r="AP296" s="43" t="s">
        <v>1429</v>
      </c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3" t="s">
        <v>1426</v>
      </c>
      <c r="BC296" s="42"/>
      <c r="BD296" s="43" t="s">
        <v>1418</v>
      </c>
      <c r="BE296" s="42"/>
      <c r="BF296" s="41"/>
      <c r="BG296" s="42"/>
      <c r="BH296" s="41"/>
      <c r="BI296" s="42"/>
    </row>
    <row r="297" ht="42.0" hidden="1" customHeight="1">
      <c r="A297" s="28" t="s">
        <v>52</v>
      </c>
      <c r="B297" s="29"/>
      <c r="C297" s="29">
        <v>1001.0</v>
      </c>
      <c r="D297" s="30" t="s">
        <v>1430</v>
      </c>
      <c r="E297" s="31" t="str">
        <f t="shared" si="2"/>
        <v>CreditCor</v>
      </c>
      <c r="F297" s="32" t="s">
        <v>1431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1432</v>
      </c>
      <c r="U297" s="36" t="s">
        <v>170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1433</v>
      </c>
      <c r="AK297" s="40" t="s">
        <v>1433</v>
      </c>
      <c r="AL297" s="41"/>
      <c r="AM297" s="42"/>
      <c r="AN297" s="43" t="s">
        <v>1434</v>
      </c>
      <c r="AO297" s="42"/>
      <c r="AP297" s="41" t="s">
        <v>1432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hidden="1" customHeight="1">
      <c r="A298" s="28" t="s">
        <v>52</v>
      </c>
      <c r="B298" s="28"/>
      <c r="C298" s="29">
        <v>1002.0</v>
      </c>
      <c r="D298" s="30" t="s">
        <v>1435</v>
      </c>
      <c r="E298" s="31" t="str">
        <f t="shared" si="2"/>
        <v>Ecoline</v>
      </c>
      <c r="F298" s="32" t="s">
        <v>1431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100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1436</v>
      </c>
      <c r="U298" s="36" t="s">
        <v>642</v>
      </c>
      <c r="V298" s="32"/>
      <c r="W298" s="36" t="s">
        <v>170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1437</v>
      </c>
      <c r="AK298" s="40" t="s">
        <v>1437</v>
      </c>
      <c r="AL298" s="41"/>
      <c r="AM298" s="42"/>
      <c r="AN298" s="43" t="s">
        <v>646</v>
      </c>
      <c r="AO298" s="42"/>
      <c r="AP298" s="43" t="s">
        <v>1438</v>
      </c>
      <c r="AQ298" s="42"/>
      <c r="AR298" s="43" t="s">
        <v>1439</v>
      </c>
      <c r="AS298" s="42"/>
      <c r="AT298" s="43"/>
      <c r="AU298" s="42"/>
      <c r="AV298" s="43"/>
      <c r="AW298" s="42"/>
      <c r="AX298" s="43" t="s">
        <v>1436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hidden="1" customHeight="1">
      <c r="A299" s="28" t="s">
        <v>54</v>
      </c>
      <c r="B299" s="28" t="s">
        <v>196</v>
      </c>
      <c r="C299" s="29">
        <v>1003.0</v>
      </c>
      <c r="D299" s="30" t="s">
        <v>1440</v>
      </c>
      <c r="E299" s="31" t="str">
        <f t="shared" si="2"/>
        <v>Helion</v>
      </c>
      <c r="F299" s="32" t="s">
        <v>1431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83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1441</v>
      </c>
      <c r="U299" s="36" t="s">
        <v>642</v>
      </c>
      <c r="V299" s="32"/>
      <c r="W299" s="36" t="s">
        <v>170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1442</v>
      </c>
      <c r="AK299" s="40" t="s">
        <v>1442</v>
      </c>
      <c r="AL299" s="41"/>
      <c r="AM299" s="42"/>
      <c r="AN299" s="43" t="s">
        <v>733</v>
      </c>
      <c r="AO299" s="42"/>
      <c r="AP299" s="43" t="s">
        <v>1443</v>
      </c>
      <c r="AQ299" s="42"/>
      <c r="AR299" s="43" t="s">
        <v>1444</v>
      </c>
      <c r="AS299" s="42"/>
      <c r="AT299" s="43"/>
      <c r="AU299" s="42"/>
      <c r="AV299" s="43"/>
      <c r="AW299" s="42"/>
      <c r="AX299" s="43" t="s">
        <v>1441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hidden="1" customHeight="1">
      <c r="A300" s="28" t="s">
        <v>52</v>
      </c>
      <c r="B300" s="29"/>
      <c r="C300" s="29">
        <v>1004.0</v>
      </c>
      <c r="D300" s="30" t="s">
        <v>1445</v>
      </c>
      <c r="E300" s="31" t="str">
        <f t="shared" si="2"/>
        <v>Interplanetary Cinematics</v>
      </c>
      <c r="F300" s="32" t="s">
        <v>1431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78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1446</v>
      </c>
      <c r="U300" s="36" t="s">
        <v>673</v>
      </c>
      <c r="V300" s="32"/>
      <c r="W300" s="36" t="s">
        <v>170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1447</v>
      </c>
      <c r="AK300" s="40" t="s">
        <v>1447</v>
      </c>
      <c r="AL300" s="41"/>
      <c r="AM300" s="42"/>
      <c r="AN300" s="43" t="s">
        <v>751</v>
      </c>
      <c r="AO300" s="42"/>
      <c r="AP300" s="43" t="s">
        <v>752</v>
      </c>
      <c r="AQ300" s="42"/>
      <c r="AR300" s="43" t="s">
        <v>1448</v>
      </c>
      <c r="AS300" s="42"/>
      <c r="AT300" s="43"/>
      <c r="AU300" s="42"/>
      <c r="AV300" s="43"/>
      <c r="AW300" s="42"/>
      <c r="AX300" s="43" t="s">
        <v>1446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idden="1">
      <c r="A301" s="28" t="s">
        <v>52</v>
      </c>
      <c r="B301" s="28"/>
      <c r="C301" s="29">
        <v>1005.0</v>
      </c>
      <c r="D301" s="30" t="s">
        <v>1449</v>
      </c>
      <c r="E301" s="31" t="str">
        <f t="shared" si="2"/>
        <v>Inventrix</v>
      </c>
      <c r="F301" s="32" t="s">
        <v>1431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87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1450</v>
      </c>
      <c r="U301" s="36" t="s">
        <v>170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1451</v>
      </c>
      <c r="AK301" s="40" t="s">
        <v>1451</v>
      </c>
      <c r="AL301" s="41"/>
      <c r="AM301" s="42"/>
      <c r="AN301" s="43" t="s">
        <v>172</v>
      </c>
      <c r="AO301" s="42"/>
      <c r="AP301" s="43" t="s">
        <v>173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hidden="1" customHeight="1">
      <c r="A302" s="28" t="s">
        <v>54</v>
      </c>
      <c r="B302" s="28" t="s">
        <v>1452</v>
      </c>
      <c r="C302" s="29">
        <v>1006.0</v>
      </c>
      <c r="D302" s="30" t="s">
        <v>1453</v>
      </c>
      <c r="E302" s="31" t="str">
        <f t="shared" si="2"/>
        <v>Mining Guild</v>
      </c>
      <c r="F302" s="32" t="s">
        <v>1431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78</v>
      </c>
      <c r="N302" s="36" t="s">
        <v>78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1454</v>
      </c>
      <c r="U302" s="36" t="s">
        <v>673</v>
      </c>
      <c r="V302" s="32"/>
      <c r="W302" s="36" t="s">
        <v>170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1455</v>
      </c>
      <c r="AK302" s="40" t="s">
        <v>1455</v>
      </c>
      <c r="AL302" s="41"/>
      <c r="AM302" s="42"/>
      <c r="AN302" s="43" t="s">
        <v>751</v>
      </c>
      <c r="AO302" s="42"/>
      <c r="AP302" s="43" t="s">
        <v>752</v>
      </c>
      <c r="AQ302" s="42"/>
      <c r="AR302" s="43" t="s">
        <v>1456</v>
      </c>
      <c r="AS302" s="42"/>
      <c r="AT302" s="43"/>
      <c r="AU302" s="42"/>
      <c r="AV302" s="43"/>
      <c r="AW302" s="42"/>
      <c r="AX302" s="43" t="s">
        <v>1457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hidden="1" customHeight="1">
      <c r="A303" s="28" t="s">
        <v>52</v>
      </c>
      <c r="B303" s="29"/>
      <c r="C303" s="29">
        <v>1007.0</v>
      </c>
      <c r="D303" s="30" t="s">
        <v>1458</v>
      </c>
      <c r="E303" s="31" t="str">
        <f t="shared" si="2"/>
        <v>PhoboLog</v>
      </c>
      <c r="F303" s="32" t="s">
        <v>1431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83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1459</v>
      </c>
      <c r="U303" s="36" t="s">
        <v>673</v>
      </c>
      <c r="V303" s="32"/>
      <c r="W303" s="36" t="s">
        <v>170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1460</v>
      </c>
      <c r="AK303" s="40" t="s">
        <v>1460</v>
      </c>
      <c r="AL303" s="41"/>
      <c r="AM303" s="42"/>
      <c r="AN303" s="43" t="s">
        <v>679</v>
      </c>
      <c r="AO303" s="42"/>
      <c r="AP303" s="43" t="s">
        <v>680</v>
      </c>
      <c r="AQ303" s="42"/>
      <c r="AR303" s="43" t="s">
        <v>1461</v>
      </c>
      <c r="AS303" s="42"/>
      <c r="AT303" s="43"/>
      <c r="AU303" s="42"/>
      <c r="AV303" s="43"/>
      <c r="AW303" s="42"/>
      <c r="AX303" s="43" t="s">
        <v>1459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hidden="1" customHeight="1">
      <c r="A304" s="28" t="s">
        <v>52</v>
      </c>
      <c r="B304" s="29"/>
      <c r="C304" s="29">
        <v>1008.0</v>
      </c>
      <c r="D304" s="30" t="s">
        <v>1462</v>
      </c>
      <c r="E304" s="31" t="str">
        <f t="shared" si="2"/>
        <v>Saturn Systems</v>
      </c>
      <c r="F304" s="32" t="s">
        <v>1431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101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1463</v>
      </c>
      <c r="U304" s="32" t="s">
        <v>673</v>
      </c>
      <c r="V304" s="32"/>
      <c r="W304" s="32" t="s">
        <v>170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1464</v>
      </c>
      <c r="AK304" s="40" t="s">
        <v>1464</v>
      </c>
      <c r="AL304" s="41"/>
      <c r="AM304" s="42"/>
      <c r="AN304" s="41" t="s">
        <v>679</v>
      </c>
      <c r="AO304" s="42" t="s">
        <v>679</v>
      </c>
      <c r="AP304" s="41" t="s">
        <v>680</v>
      </c>
      <c r="AQ304" s="42" t="s">
        <v>1018</v>
      </c>
      <c r="AR304" s="41" t="s">
        <v>1465</v>
      </c>
      <c r="AS304" s="42" t="s">
        <v>1465</v>
      </c>
      <c r="AT304" s="41"/>
      <c r="AU304" s="42"/>
      <c r="AV304" s="41"/>
      <c r="AW304" s="42"/>
      <c r="AX304" s="41" t="s">
        <v>1466</v>
      </c>
      <c r="AY304" s="42" t="s">
        <v>1467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hidden="1" customHeight="1">
      <c r="A305" s="28" t="s">
        <v>52</v>
      </c>
      <c r="B305" s="29"/>
      <c r="C305" s="29">
        <v>1009.0</v>
      </c>
      <c r="D305" s="30" t="s">
        <v>1468</v>
      </c>
      <c r="E305" s="31" t="str">
        <f t="shared" si="2"/>
        <v>Teractor</v>
      </c>
      <c r="F305" s="32" t="s">
        <v>1431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98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1469</v>
      </c>
      <c r="U305" s="32" t="s">
        <v>170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1470</v>
      </c>
      <c r="AK305" s="40" t="s">
        <v>1470</v>
      </c>
      <c r="AL305" s="41"/>
      <c r="AM305" s="42"/>
      <c r="AN305" s="41" t="s">
        <v>1471</v>
      </c>
      <c r="AO305" s="42" t="s">
        <v>1471</v>
      </c>
      <c r="AP305" s="41" t="s">
        <v>1472</v>
      </c>
      <c r="AQ305" s="42" t="s">
        <v>1473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hidden="1" customHeight="1">
      <c r="A306" s="28" t="s">
        <v>52</v>
      </c>
      <c r="B306" s="29"/>
      <c r="C306" s="29">
        <v>1010.0</v>
      </c>
      <c r="D306" s="30" t="s">
        <v>1474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366</v>
      </c>
      <c r="U306" s="36" t="s">
        <v>170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1475</v>
      </c>
      <c r="AK306" s="40" t="s">
        <v>1475</v>
      </c>
      <c r="AL306" s="41"/>
      <c r="AM306" s="42"/>
      <c r="AN306" s="43" t="s">
        <v>365</v>
      </c>
      <c r="AO306" s="42"/>
      <c r="AP306" s="41" t="s">
        <v>366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hidden="1" customHeight="1">
      <c r="A307" s="28" t="s">
        <v>52</v>
      </c>
      <c r="B307" s="29"/>
      <c r="C307" s="29">
        <v>1011.0</v>
      </c>
      <c r="D307" s="30" t="s">
        <v>1476</v>
      </c>
      <c r="E307" s="31" t="str">
        <f t="shared" si="2"/>
        <v>ThorGate</v>
      </c>
      <c r="F307" s="32" t="s">
        <v>1431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93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1477</v>
      </c>
      <c r="U307" s="32" t="s">
        <v>642</v>
      </c>
      <c r="V307" s="32"/>
      <c r="W307" s="32" t="s">
        <v>170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1478</v>
      </c>
      <c r="AK307" s="40" t="s">
        <v>1478</v>
      </c>
      <c r="AL307" s="41"/>
      <c r="AM307" s="42"/>
      <c r="AN307" s="41" t="s">
        <v>710</v>
      </c>
      <c r="AO307" s="42" t="s">
        <v>710</v>
      </c>
      <c r="AP307" s="41" t="s">
        <v>1479</v>
      </c>
      <c r="AQ307" s="42" t="s">
        <v>1480</v>
      </c>
      <c r="AR307" s="41" t="s">
        <v>1481</v>
      </c>
      <c r="AS307" s="42" t="s">
        <v>1481</v>
      </c>
      <c r="AT307" s="41"/>
      <c r="AU307" s="42"/>
      <c r="AV307" s="41"/>
      <c r="AW307" s="42"/>
      <c r="AX307" s="41" t="s">
        <v>1482</v>
      </c>
      <c r="AY307" s="42" t="s">
        <v>1483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hidden="1" customHeight="1">
      <c r="A308" s="28" t="s">
        <v>54</v>
      </c>
      <c r="B308" s="28" t="s">
        <v>1484</v>
      </c>
      <c r="C308" s="29">
        <v>1012.0</v>
      </c>
      <c r="D308" s="30" t="s">
        <v>1485</v>
      </c>
      <c r="E308" s="31" t="str">
        <f t="shared" si="2"/>
        <v>United Nations Mars Initiative</v>
      </c>
      <c r="F308" s="32" t="s">
        <v>1486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1487</v>
      </c>
      <c r="U308" s="36" t="s">
        <v>170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1488</v>
      </c>
      <c r="AK308" s="40" t="s">
        <v>1488</v>
      </c>
      <c r="AL308" s="41"/>
      <c r="AM308" s="42"/>
      <c r="AN308" s="43" t="s">
        <v>1489</v>
      </c>
      <c r="AO308" s="42"/>
      <c r="AP308" s="41" t="s">
        <v>1487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hidden="1" customHeight="1">
      <c r="A309" s="28" t="s">
        <v>52</v>
      </c>
      <c r="B309" s="29"/>
      <c r="C309" s="29">
        <f t="shared" ref="C309:C314" si="10">C308+1</f>
        <v>1013</v>
      </c>
      <c r="D309" s="30" t="s">
        <v>1490</v>
      </c>
      <c r="E309" s="31" t="str">
        <f t="shared" si="2"/>
        <v>ArkLight</v>
      </c>
      <c r="F309" s="32" t="s">
        <v>1486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100</v>
      </c>
      <c r="N309" s="36" t="s">
        <v>76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234</v>
      </c>
      <c r="R309" s="34">
        <f t="shared" si="3"/>
        <v>1</v>
      </c>
      <c r="S309" s="35"/>
      <c r="T309" s="35" t="s">
        <v>1491</v>
      </c>
      <c r="U309" s="36" t="s">
        <v>170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76</v>
      </c>
      <c r="AG309" s="4"/>
      <c r="AH309" s="4"/>
      <c r="AI309" s="31" t="str">
        <f t="shared" si="6"/>
        <v>animal</v>
      </c>
      <c r="AJ309" s="39" t="s">
        <v>1492</v>
      </c>
      <c r="AK309" s="40" t="s">
        <v>1492</v>
      </c>
      <c r="AL309" s="43" t="s">
        <v>1493</v>
      </c>
      <c r="AM309" s="42"/>
      <c r="AN309" s="43" t="s">
        <v>1494</v>
      </c>
      <c r="AO309" s="42"/>
      <c r="AP309" s="41" t="s">
        <v>1491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hidden="1" customHeight="1">
      <c r="A310" s="28" t="s">
        <v>52</v>
      </c>
      <c r="B310" s="28"/>
      <c r="C310" s="29">
        <f t="shared" si="10"/>
        <v>1014</v>
      </c>
      <c r="D310" s="30" t="s">
        <v>1495</v>
      </c>
      <c r="E310" s="31" t="str">
        <f t="shared" si="2"/>
        <v>Celestior</v>
      </c>
      <c r="F310" s="32" t="s">
        <v>1486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83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1496</v>
      </c>
      <c r="U310" s="36" t="s">
        <v>179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1497</v>
      </c>
      <c r="AK310" s="40" t="s">
        <v>1497</v>
      </c>
      <c r="AL310" s="41"/>
      <c r="AM310" s="42"/>
      <c r="AN310" s="43" t="s">
        <v>1498</v>
      </c>
      <c r="AO310" s="42"/>
      <c r="AP310" s="41" t="s">
        <v>1496</v>
      </c>
      <c r="AQ310" s="42"/>
      <c r="AR310" s="41"/>
      <c r="AS310" s="42"/>
      <c r="AT310" s="41" t="s">
        <v>1499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hidden="1" customHeight="1">
      <c r="A311" s="28" t="s">
        <v>52</v>
      </c>
      <c r="B311" s="28"/>
      <c r="C311" s="29">
        <f t="shared" si="10"/>
        <v>1015</v>
      </c>
      <c r="D311" s="30" t="s">
        <v>1500</v>
      </c>
      <c r="E311" s="31" t="str">
        <f t="shared" si="2"/>
        <v>DevTechs</v>
      </c>
      <c r="F311" s="32" t="s">
        <v>1486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78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1501</v>
      </c>
      <c r="U311" s="36" t="s">
        <v>170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1502</v>
      </c>
      <c r="AK311" s="40" t="s">
        <v>1502</v>
      </c>
      <c r="AL311" s="41"/>
      <c r="AM311" s="42"/>
      <c r="AN311" s="43" t="s">
        <v>1503</v>
      </c>
      <c r="AO311" s="42"/>
      <c r="AP311" s="41" t="s">
        <v>1501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hidden="1" customHeight="1">
      <c r="A312" s="28" t="s">
        <v>54</v>
      </c>
      <c r="B312" s="28" t="s">
        <v>1504</v>
      </c>
      <c r="C312" s="29">
        <f t="shared" si="10"/>
        <v>1016</v>
      </c>
      <c r="D312" s="30" t="s">
        <v>1505</v>
      </c>
      <c r="E312" s="31" t="str">
        <f t="shared" si="2"/>
        <v>Launch Star Incorporated</v>
      </c>
      <c r="F312" s="32" t="s">
        <v>1486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87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1506</v>
      </c>
      <c r="U312" s="36" t="s">
        <v>170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1507</v>
      </c>
      <c r="AK312" s="40" t="s">
        <v>1507</v>
      </c>
      <c r="AL312" s="41"/>
      <c r="AM312" s="42"/>
      <c r="AN312" s="43" t="s">
        <v>1508</v>
      </c>
      <c r="AO312" s="42"/>
      <c r="AP312" s="41" t="s">
        <v>1506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hidden="1" customHeight="1">
      <c r="A313" s="28" t="s">
        <v>52</v>
      </c>
      <c r="B313" s="28"/>
      <c r="C313" s="29">
        <f t="shared" si="10"/>
        <v>1017</v>
      </c>
      <c r="D313" s="30" t="s">
        <v>1509</v>
      </c>
      <c r="E313" s="31" t="str">
        <f t="shared" si="2"/>
        <v>Mai-Ni Productions</v>
      </c>
      <c r="F313" s="32" t="s">
        <v>1486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98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1510</v>
      </c>
      <c r="U313" s="36" t="s">
        <v>170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1511</v>
      </c>
      <c r="AK313" s="40" t="s">
        <v>1511</v>
      </c>
      <c r="AL313" s="41"/>
      <c r="AM313" s="42"/>
      <c r="AN313" s="43" t="s">
        <v>1512</v>
      </c>
      <c r="AO313" s="42"/>
      <c r="AP313" s="41" t="s">
        <v>1510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hidden="1" customHeight="1">
      <c r="A314" s="28" t="s">
        <v>52</v>
      </c>
      <c r="B314" s="29"/>
      <c r="C314" s="29">
        <f t="shared" si="10"/>
        <v>1018</v>
      </c>
      <c r="D314" s="30" t="s">
        <v>1513</v>
      </c>
      <c r="E314" s="31" t="str">
        <f t="shared" si="2"/>
        <v>Zetasel</v>
      </c>
      <c r="F314" s="32" t="s">
        <v>1486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1514</v>
      </c>
      <c r="U314" s="36" t="s">
        <v>170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1515</v>
      </c>
      <c r="AK314" s="40" t="s">
        <v>1515</v>
      </c>
      <c r="AL314" s="41"/>
      <c r="AM314" s="42"/>
      <c r="AN314" s="43" t="s">
        <v>1516</v>
      </c>
      <c r="AO314" s="42"/>
      <c r="AP314" s="41" t="s">
        <v>1514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hidden="1" customHeight="1">
      <c r="A315" s="28" t="s">
        <v>52</v>
      </c>
      <c r="B315" s="29"/>
      <c r="C315" s="29">
        <v>10001.0</v>
      </c>
      <c r="D315" s="30" t="s">
        <v>1517</v>
      </c>
      <c r="E315" s="31" t="str">
        <f t="shared" si="2"/>
        <v>Point Luna</v>
      </c>
      <c r="F315" s="32" t="s">
        <v>1518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98</v>
      </c>
      <c r="N315" s="32" t="s">
        <v>83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673</v>
      </c>
      <c r="V315" s="32"/>
      <c r="W315" s="32" t="s">
        <v>170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1519</v>
      </c>
      <c r="AK315" s="40" t="s">
        <v>1519</v>
      </c>
      <c r="AL315" s="41"/>
      <c r="AM315" s="42"/>
      <c r="AN315" s="41" t="s">
        <v>679</v>
      </c>
      <c r="AO315" s="42" t="s">
        <v>679</v>
      </c>
      <c r="AP315" s="41" t="s">
        <v>680</v>
      </c>
      <c r="AQ315" s="42" t="s">
        <v>1018</v>
      </c>
      <c r="AR315" s="41" t="s">
        <v>1520</v>
      </c>
      <c r="AS315" s="42" t="s">
        <v>1520</v>
      </c>
      <c r="AT315" s="41"/>
      <c r="AU315" s="42"/>
      <c r="AV315" s="41"/>
      <c r="AW315" s="42"/>
      <c r="AX315" s="41" t="s">
        <v>1521</v>
      </c>
      <c r="AY315" s="42" t="s">
        <v>1522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hidden="1" customHeight="1">
      <c r="A316" s="28" t="s">
        <v>54</v>
      </c>
      <c r="B316" s="29"/>
      <c r="C316" s="29"/>
      <c r="D316" s="45" t="s">
        <v>1523</v>
      </c>
      <c r="E316" s="31" t="str">
        <f t="shared" si="2"/>
        <v>Sultira</v>
      </c>
      <c r="F316" s="36" t="s">
        <v>1524</v>
      </c>
      <c r="G316" s="30"/>
      <c r="H316" s="30"/>
      <c r="I316" s="33"/>
      <c r="J316" s="29"/>
      <c r="K316" s="29"/>
      <c r="L316" s="36" t="s">
        <v>64</v>
      </c>
      <c r="M316" s="36" t="s">
        <v>93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2"/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1525</v>
      </c>
      <c r="AK316" s="40"/>
      <c r="AL316" s="41"/>
      <c r="AM316" s="42"/>
      <c r="AN316" s="41"/>
      <c r="AO316" s="42"/>
      <c r="AP316" s="41"/>
      <c r="AQ316" s="42"/>
      <c r="AR316" s="41"/>
      <c r="AS316" s="42"/>
      <c r="AT316" s="41"/>
      <c r="AU316" s="42"/>
      <c r="AV316" s="41"/>
      <c r="AW316" s="42"/>
      <c r="AX316" s="41"/>
      <c r="AY316" s="42"/>
      <c r="AZ316" s="41"/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hidden="1" customHeight="1">
      <c r="A317" s="28" t="s">
        <v>57</v>
      </c>
      <c r="B317" s="29"/>
      <c r="C317" s="29"/>
      <c r="D317" s="30"/>
      <c r="E317" s="31" t="str">
        <f t="shared" si="2"/>
        <v>Modpro</v>
      </c>
      <c r="F317" s="32"/>
      <c r="G317" s="30"/>
      <c r="H317" s="30"/>
      <c r="I317" s="33"/>
      <c r="J317" s="29"/>
      <c r="K317" s="29"/>
      <c r="L317" s="36" t="s">
        <v>64</v>
      </c>
      <c r="M317" s="36" t="s">
        <v>109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1526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hidden="1" customHeight="1">
      <c r="A318" s="28" t="s">
        <v>57</v>
      </c>
      <c r="B318" s="29"/>
      <c r="C318" s="29"/>
      <c r="D318" s="30"/>
      <c r="E318" s="31" t="str">
        <f t="shared" si="2"/>
        <v>Nebu Labs</v>
      </c>
      <c r="F318" s="32"/>
      <c r="G318" s="30"/>
      <c r="H318" s="30"/>
      <c r="I318" s="33"/>
      <c r="J318" s="29"/>
      <c r="K318" s="29"/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1527</v>
      </c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hidden="1" customHeight="1">
      <c r="A319" s="28" t="s">
        <v>57</v>
      </c>
      <c r="B319" s="29"/>
      <c r="C319" s="29"/>
      <c r="D319" s="30"/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100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1528</v>
      </c>
      <c r="AK319" s="40"/>
      <c r="AL319" s="41"/>
      <c r="AM319" s="42"/>
      <c r="AN319" s="41"/>
      <c r="AO319" s="42"/>
      <c r="AP319" s="41"/>
      <c r="AQ319" s="42"/>
      <c r="AR319" s="41"/>
      <c r="AS319" s="42"/>
      <c r="AT319" s="41"/>
      <c r="AU319" s="42"/>
      <c r="AV319" s="41"/>
      <c r="AW319" s="42"/>
      <c r="AX319" s="41"/>
      <c r="AY319" s="42"/>
      <c r="AZ319" s="41"/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hidden="1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78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1529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hidden="1" customHeight="1">
      <c r="A321" s="28" t="s">
        <v>57</v>
      </c>
      <c r="B321" s="29"/>
      <c r="C321" s="29"/>
      <c r="D321" s="45" t="s">
        <v>1530</v>
      </c>
      <c r="E321" s="31" t="str">
        <f t="shared" si="2"/>
        <v>Hyperion Systems</v>
      </c>
      <c r="F321" s="36" t="s">
        <v>1524</v>
      </c>
      <c r="G321" s="30"/>
      <c r="H321" s="30"/>
      <c r="I321" s="33"/>
      <c r="J321" s="29"/>
      <c r="K321" s="29"/>
      <c r="L321" s="36" t="s">
        <v>64</v>
      </c>
      <c r="M321" s="36" t="s">
        <v>98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1531</v>
      </c>
      <c r="U321" s="36" t="s">
        <v>179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1532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hidden="1" customHeight="1">
      <c r="A322" s="28" t="s">
        <v>54</v>
      </c>
      <c r="B322" s="29"/>
      <c r="C322" s="29"/>
      <c r="D322" s="30"/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109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1533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hidden="1" customHeight="1">
      <c r="A323" s="28" t="s">
        <v>57</v>
      </c>
      <c r="B323" s="29"/>
      <c r="C323" s="29"/>
      <c r="D323" s="30"/>
      <c r="E323" s="31" t="str">
        <f t="shared" si="2"/>
        <v>Apollo Industries</v>
      </c>
      <c r="F323" s="32"/>
      <c r="G323" s="30"/>
      <c r="H323" s="30"/>
      <c r="I323" s="33"/>
      <c r="J323" s="29"/>
      <c r="K323" s="29"/>
      <c r="L323" s="36" t="s">
        <v>64</v>
      </c>
      <c r="M323" s="36" t="s">
        <v>83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 t="s">
        <v>1534</v>
      </c>
      <c r="U323" s="32"/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1535</v>
      </c>
      <c r="AK323" s="40"/>
      <c r="AL323" s="41"/>
      <c r="AM323" s="42"/>
      <c r="AN323" s="41"/>
      <c r="AO323" s="42"/>
      <c r="AP323" s="41"/>
      <c r="AQ323" s="42"/>
      <c r="AR323" s="41"/>
      <c r="AS323" s="42"/>
      <c r="AT323" s="41"/>
      <c r="AU323" s="42"/>
      <c r="AV323" s="41"/>
      <c r="AW323" s="42"/>
      <c r="AX323" s="41"/>
      <c r="AY323" s="42"/>
      <c r="AZ323" s="41"/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15.75" hidden="1" customHeight="1">
      <c r="A324" s="29"/>
      <c r="B324" s="29"/>
      <c r="C324" s="29"/>
      <c r="D324" s="30"/>
      <c r="E324" s="31" t="str">
        <f t="shared" si="2"/>
        <v/>
      </c>
      <c r="F324" s="32"/>
      <c r="G324" s="30"/>
      <c r="H324" s="30"/>
      <c r="I324" s="33"/>
      <c r="J324" s="29"/>
      <c r="K324" s="29"/>
      <c r="L324" s="32"/>
      <c r="M324" s="32"/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30"/>
      <c r="R324" s="34">
        <f t="shared" si="3"/>
        <v>0</v>
      </c>
      <c r="S324" s="35"/>
      <c r="T324" s="35"/>
      <c r="U324" s="32"/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39"/>
      <c r="AK324" s="40"/>
      <c r="AL324" s="41"/>
      <c r="AM324" s="42"/>
      <c r="AN324" s="41"/>
      <c r="AO324" s="42"/>
      <c r="AP324" s="41"/>
      <c r="AQ324" s="42"/>
      <c r="AR324" s="41"/>
      <c r="AS324" s="42"/>
      <c r="AT324" s="41"/>
      <c r="AU324" s="42"/>
      <c r="AV324" s="41"/>
      <c r="AW324" s="42"/>
      <c r="AX324" s="41"/>
      <c r="AY324" s="42"/>
      <c r="AZ324" s="41"/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15.75" hidden="1" customHeight="1">
      <c r="A325" s="29"/>
      <c r="B325" s="29"/>
      <c r="C325" s="29"/>
      <c r="D325" s="30"/>
      <c r="E325" s="31" t="str">
        <f t="shared" si="2"/>
        <v/>
      </c>
      <c r="F325" s="32"/>
      <c r="G325" s="30"/>
      <c r="H325" s="30"/>
      <c r="I325" s="33"/>
      <c r="J325" s="29"/>
      <c r="K325" s="29"/>
      <c r="L325" s="32"/>
      <c r="M325" s="32"/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30"/>
      <c r="R325" s="34">
        <f t="shared" si="3"/>
        <v>0</v>
      </c>
      <c r="S325" s="35"/>
      <c r="T325" s="35"/>
      <c r="U325" s="32"/>
      <c r="V325" s="32"/>
      <c r="W325" s="32"/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39"/>
      <c r="AK325" s="40"/>
      <c r="AL325" s="41"/>
      <c r="AM325" s="42"/>
      <c r="AN325" s="41"/>
      <c r="AO325" s="42"/>
      <c r="AP325" s="41"/>
      <c r="AQ325" s="42"/>
      <c r="AR325" s="41"/>
      <c r="AS325" s="42"/>
      <c r="AT325" s="41"/>
      <c r="AU325" s="42"/>
      <c r="AV325" s="41"/>
      <c r="AW325" s="42"/>
      <c r="AX325" s="41"/>
      <c r="AY325" s="42"/>
      <c r="AZ325" s="41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5.75" hidden="1" customHeight="1">
      <c r="A326" s="29"/>
      <c r="B326" s="29"/>
      <c r="C326" s="29"/>
      <c r="D326" s="30"/>
      <c r="E326" s="31" t="str">
        <f t="shared" si="2"/>
        <v/>
      </c>
      <c r="F326" s="32"/>
      <c r="G326" s="30"/>
      <c r="H326" s="30"/>
      <c r="I326" s="33"/>
      <c r="J326" s="29"/>
      <c r="K326" s="29"/>
      <c r="L326" s="32"/>
      <c r="M326" s="32"/>
      <c r="N326" s="32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30"/>
      <c r="R326" s="34">
        <f t="shared" si="3"/>
        <v>0</v>
      </c>
      <c r="S326" s="35"/>
      <c r="T326" s="35"/>
      <c r="U326" s="32"/>
      <c r="V326" s="32"/>
      <c r="W326" s="32"/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2"/>
      <c r="AG326" s="4"/>
      <c r="AH326" s="4"/>
      <c r="AI326" s="31" t="str">
        <f t="shared" si="6"/>
        <v/>
      </c>
      <c r="AJ326" s="39"/>
      <c r="AK326" s="40"/>
      <c r="AL326" s="41"/>
      <c r="AM326" s="42"/>
      <c r="AN326" s="41"/>
      <c r="AO326" s="42"/>
      <c r="AP326" s="41"/>
      <c r="AQ326" s="42"/>
      <c r="AR326" s="41"/>
      <c r="AS326" s="42"/>
      <c r="AT326" s="41"/>
      <c r="AU326" s="42"/>
      <c r="AV326" s="41"/>
      <c r="AW326" s="42"/>
      <c r="AX326" s="41"/>
      <c r="AY326" s="42"/>
      <c r="AZ326" s="41"/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hidden="1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hidden="1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hidden="1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hidden="1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hidden="1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hidden="1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hidden="1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hidden="1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hidden="1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hidden="1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hidden="1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hidden="1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hidden="1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hidden="1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hidden="1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hidden="1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hidden="1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hidden="1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hidden="1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hidden="1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hidden="1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hidden="1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hidden="1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hidden="1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hidden="1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hidden="1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hidden="1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hidden="1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hidden="1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hidden="1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hidden="1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hidden="1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hidden="1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hidden="1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hidden="1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hidden="1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hidden="1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hidden="1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hidden="1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hidden="1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hidden="1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hidden="1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hidden="1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hidden="1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hidden="1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hidden="1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hidden="1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hidden="1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hidden="1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hidden="1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hidden="1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hidden="1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hidden="1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hidden="1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hidden="1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hidden="1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hidden="1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hidden="1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hidden="1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hidden="1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hidden="1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hidden="1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hidden="1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hidden="1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hidden="1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hidden="1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hidden="1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hidden="1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hidden="1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hidden="1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hidden="1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hidden="1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hidden="1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hidden="1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hidden="1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hidden="1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hidden="1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hidden="1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hidden="1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hidden="1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hidden="1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hidden="1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hidden="1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hidden="1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hidden="1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hidden="1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hidden="1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hidden="1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hidden="1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hidden="1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hidden="1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hidden="1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hidden="1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hidden="1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hidden="1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hidden="1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hidden="1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hidden="1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hidden="1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hidden="1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hidden="1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hidden="1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hidden="1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hidden="1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hidden="1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hidden="1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hidden="1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hidden="1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hidden="1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hidden="1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hidden="1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hidden="1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hidden="1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hidden="1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hidden="1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hidden="1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hidden="1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hidden="1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hidden="1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hidden="1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hidden="1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hidden="1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hidden="1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hidden="1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hidden="1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hidden="1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hidden="1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hidden="1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hidden="1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hidden="1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hidden="1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hidden="1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hidden="1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hidden="1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hidden="1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hidden="1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hidden="1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hidden="1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hidden="1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hidden="1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hidden="1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hidden="1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hidden="1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hidden="1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hidden="1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hidden="1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hidden="1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hidden="1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hidden="1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hidden="1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hidden="1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hidden="1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hidden="1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hidden="1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hidden="1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hidden="1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hidden="1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hidden="1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hidden="1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hidden="1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hidden="1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hidden="1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hidden="1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hidden="1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hidden="1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hidden="1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hidden="1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hidden="1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hidden="1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hidden="1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hidden="1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hidden="1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hidden="1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hidden="1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hidden="1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hidden="1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hidden="1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hidden="1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hidden="1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hidden="1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hidden="1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hidden="1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hidden="1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hidden="1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hidden="1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hidden="1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hidden="1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hidden="1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hidden="1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hidden="1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hidden="1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hidden="1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hidden="1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hidden="1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hidden="1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hidden="1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hidden="1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hidden="1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hidden="1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hidden="1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hidden="1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hidden="1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hidden="1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hidden="1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hidden="1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hidden="1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hidden="1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hidden="1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hidden="1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hidden="1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hidden="1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hidden="1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hidden="1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hidden="1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hidden="1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hidden="1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hidden="1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hidden="1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hidden="1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hidden="1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hidden="1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hidden="1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hidden="1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hidden="1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hidden="1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hidden="1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hidden="1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hidden="1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hidden="1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hidden="1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hidden="1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hidden="1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hidden="1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hidden="1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hidden="1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hidden="1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hidden="1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hidden="1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hidden="1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hidden="1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hidden="1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hidden="1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hidden="1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hidden="1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hidden="1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hidden="1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hidden="1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hidden="1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hidden="1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hidden="1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hidden="1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hidden="1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hidden="1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hidden="1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hidden="1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hidden="1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hidden="1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hidden="1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hidden="1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hidden="1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hidden="1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hidden="1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hidden="1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hidden="1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hidden="1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hidden="1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hidden="1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hidden="1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hidden="1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hidden="1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hidden="1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hidden="1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hidden="1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hidden="1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hidden="1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hidden="1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hidden="1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hidden="1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hidden="1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hidden="1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hidden="1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hidden="1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hidden="1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hidden="1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hidden="1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hidden="1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hidden="1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hidden="1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hidden="1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hidden="1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hidden="1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hidden="1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hidden="1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hidden="1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hidden="1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hidden="1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hidden="1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hidden="1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hidden="1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hidden="1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hidden="1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hidden="1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hidden="1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hidden="1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hidden="1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hidden="1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hidden="1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hidden="1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hidden="1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hidden="1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hidden="1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hidden="1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hidden="1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hidden="1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hidden="1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hidden="1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hidden="1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hidden="1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hidden="1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hidden="1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hidden="1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hidden="1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hidden="1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hidden="1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hidden="1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hidden="1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hidden="1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hidden="1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hidden="1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hidden="1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hidden="1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hidden="1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hidden="1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hidden="1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hidden="1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hidden="1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hidden="1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hidden="1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hidden="1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hidden="1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hidden="1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hidden="1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hidden="1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hidden="1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hidden="1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hidden="1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hidden="1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hidden="1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hidden="1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hidden="1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hidden="1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hidden="1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hidden="1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hidden="1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hidden="1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hidden="1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hidden="1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hidden="1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hidden="1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hidden="1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hidden="1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hidden="1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hidden="1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hidden="1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hidden="1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hidden="1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hidden="1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hidden="1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hidden="1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hidden="1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hidden="1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hidden="1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hidden="1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hidden="1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hidden="1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hidden="1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hidden="1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hidden="1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hidden="1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hidden="1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hidden="1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hidden="1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hidden="1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hidden="1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hidden="1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hidden="1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hidden="1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hidden="1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hidden="1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hidden="1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hidden="1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hidden="1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hidden="1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hidden="1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hidden="1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hidden="1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hidden="1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hidden="1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hidden="1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hidden="1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hidden="1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hidden="1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hidden="1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hidden="1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hidden="1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hidden="1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hidden="1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hidden="1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hidden="1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hidden="1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hidden="1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hidden="1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hidden="1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hidden="1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hidden="1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hidden="1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hidden="1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hidden="1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hidden="1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hidden="1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hidden="1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hidden="1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hidden="1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hidden="1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hidden="1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hidden="1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hidden="1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hidden="1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hidden="1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hidden="1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hidden="1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hidden="1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hidden="1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hidden="1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hidden="1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hidden="1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hidden="1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hidden="1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hidden="1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hidden="1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hidden="1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hidden="1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hidden="1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hidden="1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hidden="1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hidden="1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hidden="1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hidden="1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hidden="1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hidden="1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hidden="1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hidden="1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hidden="1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hidden="1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hidden="1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hidden="1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hidden="1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hidden="1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hidden="1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hidden="1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hidden="1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hidden="1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hidden="1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hidden="1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hidden="1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hidden="1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hidden="1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hidden="1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hidden="1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hidden="1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hidden="1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hidden="1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hidden="1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hidden="1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hidden="1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hidden="1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hidden="1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hidden="1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hidden="1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hidden="1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hidden="1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hidden="1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hidden="1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hidden="1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hidden="1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hidden="1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hidden="1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hidden="1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hidden="1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hidden="1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hidden="1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hidden="1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hidden="1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hidden="1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hidden="1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hidden="1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hidden="1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hidden="1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hidden="1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hidden="1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hidden="1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hidden="1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hidden="1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hidden="1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hidden="1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hidden="1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hidden="1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hidden="1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hidden="1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hidden="1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hidden="1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hidden="1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hidden="1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hidden="1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hidden="1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hidden="1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hidden="1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hidden="1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hidden="1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hidden="1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hidden="1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hidden="1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hidden="1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hidden="1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hidden="1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hidden="1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hidden="1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hidden="1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hidden="1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hidden="1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hidden="1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hidden="1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hidden="1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hidden="1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hidden="1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hidden="1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hidden="1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hidden="1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hidden="1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hidden="1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hidden="1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hidden="1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hidden="1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hidden="1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hidden="1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hidden="1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hidden="1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hidden="1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hidden="1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hidden="1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hidden="1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hidden="1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hidden="1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hidden="1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hidden="1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hidden="1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hidden="1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hidden="1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hidden="1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hidden="1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hidden="1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hidden="1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hidden="1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hidden="1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hidden="1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hidden="1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hidden="1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hidden="1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hidden="1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hidden="1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hidden="1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hidden="1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hidden="1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hidden="1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hidden="1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hidden="1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hidden="1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hidden="1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hidden="1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hidden="1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hidden="1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hidden="1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hidden="1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hidden="1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hidden="1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hidden="1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hidden="1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hidden="1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hidden="1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hidden="1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hidden="1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hidden="1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hidden="1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hidden="1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hidden="1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hidden="1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hidden="1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hidden="1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hidden="1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hidden="1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hidden="1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hidden="1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hidden="1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hidden="1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hidden="1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hidden="1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hidden="1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hidden="1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hidden="1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hidden="1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hidden="1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hidden="1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hidden="1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hidden="1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hidden="1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hidden="1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hidden="1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hidden="1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hidden="1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hidden="1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hidden="1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hidden="1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hidden="1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hidden="1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hidden="1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hidden="1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hidden="1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hidden="1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hidden="1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hidden="1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hidden="1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hidden="1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hidden="1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hidden="1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hidden="1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hidden="1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hidden="1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hidden="1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hidden="1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hidden="1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hidden="1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hidden="1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hidden="1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hidden="1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hidden="1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hidden="1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hidden="1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hidden="1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hidden="1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hidden="1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hidden="1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hidden="1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hidden="1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hidden="1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hidden="1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hidden="1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hidden="1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hidden="1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hidden="1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hidden="1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hidden="1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hidden="1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hidden="1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hidden="1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hidden="1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hidden="1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hidden="1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hidden="1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hidden="1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hidden="1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hidden="1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hidden="1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hidden="1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hidden="1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hidden="1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hidden="1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hidden="1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hidden="1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hidden="1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hidden="1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hidden="1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hidden="1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hidden="1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hidden="1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hidden="1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hidden="1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hidden="1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hidden="1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>
    <filterColumn colId="0">
      <filters>
        <filter val="filled"/>
      </filters>
    </filterColumn>
    <filterColumn colId="11">
      <filters blank="1">
        <filter val="greenProject"/>
        <filter val="corporation"/>
        <filter val="redProject"/>
      </filters>
    </filterColumn>
  </autoFilter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1536</v>
      </c>
      <c r="C1" s="3" t="s">
        <v>24</v>
      </c>
      <c r="E1" s="8" t="s">
        <v>1537</v>
      </c>
      <c r="G1" s="3" t="s">
        <v>1538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1539</v>
      </c>
    </row>
    <row r="2">
      <c r="A2" s="3" t="s">
        <v>62</v>
      </c>
      <c r="H2" s="8">
        <v>-1.0</v>
      </c>
      <c r="J2" s="3" t="s">
        <v>187</v>
      </c>
      <c r="L2" s="3" t="s">
        <v>186</v>
      </c>
      <c r="N2" s="3" t="s">
        <v>166</v>
      </c>
      <c r="P2" s="8" t="s">
        <v>663</v>
      </c>
      <c r="R2" s="8" t="s">
        <v>82</v>
      </c>
    </row>
    <row r="3">
      <c r="A3" s="3" t="s">
        <v>63</v>
      </c>
      <c r="C3" s="3" t="s">
        <v>170</v>
      </c>
      <c r="E3" s="8" t="s">
        <v>207</v>
      </c>
      <c r="G3" s="3" t="s">
        <v>78</v>
      </c>
      <c r="H3" s="3">
        <f t="shared" ref="H3:H5" si="1">H2+1</f>
        <v>0</v>
      </c>
      <c r="J3" s="3" t="s">
        <v>741</v>
      </c>
      <c r="L3" s="3" t="s">
        <v>94</v>
      </c>
      <c r="N3" s="3" t="s">
        <v>1181</v>
      </c>
      <c r="P3" s="8" t="s">
        <v>455</v>
      </c>
      <c r="R3" s="8" t="s">
        <v>102</v>
      </c>
      <c r="T3" s="3" t="s">
        <v>87</v>
      </c>
      <c r="V3" s="8" t="s">
        <v>65</v>
      </c>
    </row>
    <row r="4">
      <c r="A4" s="3" t="s">
        <v>60</v>
      </c>
      <c r="C4" s="3" t="s">
        <v>179</v>
      </c>
      <c r="G4" s="3" t="s">
        <v>83</v>
      </c>
      <c r="H4" s="3">
        <f t="shared" si="1"/>
        <v>1</v>
      </c>
      <c r="J4" s="8" t="s">
        <v>778</v>
      </c>
      <c r="L4" s="3" t="s">
        <v>99</v>
      </c>
      <c r="N4" s="3" t="s">
        <v>1330</v>
      </c>
      <c r="P4" s="8" t="s">
        <v>522</v>
      </c>
      <c r="R4" s="8" t="s">
        <v>100</v>
      </c>
      <c r="T4" s="3" t="s">
        <v>76</v>
      </c>
      <c r="V4" s="8" t="s">
        <v>54</v>
      </c>
    </row>
    <row r="5">
      <c r="A5" s="8" t="s">
        <v>64</v>
      </c>
      <c r="C5" s="3" t="s">
        <v>642</v>
      </c>
      <c r="G5" s="3" t="s">
        <v>87</v>
      </c>
      <c r="H5" s="3">
        <f t="shared" si="1"/>
        <v>2</v>
      </c>
      <c r="L5" s="3" t="s">
        <v>88</v>
      </c>
      <c r="N5" s="3" t="s">
        <v>1036</v>
      </c>
      <c r="P5" s="8" t="s">
        <v>770</v>
      </c>
      <c r="T5" s="3" t="s">
        <v>97</v>
      </c>
      <c r="V5" s="8" t="s">
        <v>56</v>
      </c>
    </row>
    <row r="6">
      <c r="V6" s="8" t="s">
        <v>57</v>
      </c>
    </row>
    <row r="7">
      <c r="C7" s="3" t="s">
        <v>673</v>
      </c>
      <c r="G7" s="3" t="s">
        <v>93</v>
      </c>
      <c r="H7" s="3">
        <f>H5+1</f>
        <v>3</v>
      </c>
      <c r="L7" s="8" t="s">
        <v>105</v>
      </c>
      <c r="V7" s="8" t="s">
        <v>66</v>
      </c>
    </row>
    <row r="8">
      <c r="C8" s="8" t="s">
        <v>777</v>
      </c>
      <c r="G8" s="3" t="s">
        <v>98</v>
      </c>
      <c r="H8" s="3">
        <f>H7+1</f>
        <v>4</v>
      </c>
      <c r="L8" s="3" t="s">
        <v>102</v>
      </c>
      <c r="V8" s="8" t="s">
        <v>52</v>
      </c>
    </row>
    <row r="9">
      <c r="V9" s="8" t="s">
        <v>68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