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w7fxQxtduBS3NlV70QVUu9urAZ9Xq0pMZXw58spz+R0="/>
    </ext>
  </extLst>
</workbook>
</file>

<file path=xl/sharedStrings.xml><?xml version="1.0" encoding="utf-8"?>
<sst xmlns="http://schemas.openxmlformats.org/spreadsheetml/2006/main" count="5446" uniqueCount="1637">
  <si>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</si>
  <si>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</si>
  <si>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</si>
  <si>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</si>
  <si>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</si>
  <si>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</si>
  <si>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</si>
  <si>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</si>
  <si>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</si>
  <si>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</si>
  <si>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</si>
  <si>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</si>
  <si>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</si>
  <si>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</si>
  <si>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</si>
  <si>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</si>
  <si>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</si>
  <si>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</si>
  <si>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</si>
  <si>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</si>
  <si>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</si>
  <si>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</si>
  <si>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</si>
  <si>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</si>
  <si>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</si>
  <si>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</si>
  <si>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</si>
  <si>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</si>
  <si>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</si>
  <si>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</si>
  <si>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</si>
  <si>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</si>
  <si>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</si>
  <si>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</si>
  <si>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</si>
  <si>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</si>
  <si>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</si>
  <si>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</si>
  <si>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</si>
  <si>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</si>
  <si>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</si>
  <si>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</si>
  <si>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</si>
  <si>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</si>
  <si>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</si>
  <si>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</si>
  <si>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</si>
  <si>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</si>
  <si>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</si>
  <si>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</si>
  <si>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</si>
  <si>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</si>
  <si>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</si>
  <si>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</si>
  <si>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</si>
  <si>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</si>
  <si>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</si>
  <si>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</si>
  <si>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</si>
  <si>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</si>
  <si>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</si>
  <si>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</si>
  <si>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</si>
  <si>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</si>
  <si>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</si>
  <si>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</si>
  <si>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</si>
  <si>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</si>
  <si>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</si>
  <si>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</si>
  <si>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</si>
  <si>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</si>
  <si>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</si>
  <si>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</si>
  <si>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</si>
  <si>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</si>
  <si>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</si>
  <si>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</si>
  <si>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</si>
  <si>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</si>
  <si>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</si>
  <si>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</si>
  <si>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</si>
  <si>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</si>
  <si>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</si>
  <si>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</si>
  <si>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</si>
  <si>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</si>
  <si>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</si>
  <si>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</si>
  <si>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</si>
  <si>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</si>
  <si>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</si>
  <si>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</si>
  <si>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</si>
  <si>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</si>
  <si>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</si>
  <si>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</si>
  <si>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</si>
  <si>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</si>
  <si>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</si>
  <si>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</si>
  <si>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</si>
  <si>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</si>
  <si>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</si>
  <si>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</si>
  <si>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</si>
  <si>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</si>
  <si>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</si>
  <si>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</si>
  <si>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</si>
  <si>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</si>
  <si>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</si>
  <si>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</si>
  <si>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</si>
  <si>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</si>
  <si>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</si>
  <si>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</si>
  <si>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</si>
  <si>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</si>
  <si>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</si>
  <si>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</si>
  <si>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</si>
  <si>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</si>
  <si>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</si>
  <si>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</si>
  <si>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</si>
  <si>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</si>
  <si>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</si>
  <si>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</si>
  <si>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</si>
  <si>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</si>
  <si>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</si>
  <si>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</si>
  <si>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</si>
  <si>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</si>
  <si>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</si>
  <si>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</si>
  <si>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</si>
  <si>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</si>
  <si>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</si>
  <si>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</si>
  <si>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</si>
  <si>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</si>
  <si>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</si>
  <si>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</si>
  <si>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</si>
  <si>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</si>
  <si>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</si>
  <si>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</si>
  <si>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</si>
  <si>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</si>
  <si>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</si>
  <si>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</si>
  <si>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</si>
  <si>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</si>
  <si>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</si>
  <si>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</si>
  <si>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</si>
  <si>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</si>
  <si>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</si>
  <si>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</si>
  <si>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</si>
  <si>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</si>
  <si>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</si>
  <si>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</si>
  <si>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</si>
  <si>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</si>
  <si>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</si>
  <si>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</si>
  <si>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</si>
  <si>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</si>
  <si>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</si>
  <si>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</si>
  <si>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</si>
  <si>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</si>
  <si>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</si>
  <si>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</si>
  <si>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</si>
  <si>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</si>
  <si>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</si>
  <si>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</si>
  <si>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</si>
  <si>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</si>
  <si>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</si>
  <si>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</si>
  <si>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</si>
  <si>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</si>
  <si>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</si>
  <si>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</si>
  <si>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</si>
  <si>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</si>
  <si>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</si>
  <si>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</si>
  <si>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</si>
  <si>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</si>
  <si>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</si>
  <si>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</si>
  <si>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</si>
  <si>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</si>
  <si>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</si>
  <si>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</si>
  <si>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</si>
  <si>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</si>
  <si>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</si>
  <si>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</si>
  <si>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</si>
  <si>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</si>
  <si>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</si>
  <si>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</si>
  <si>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</si>
  <si>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</si>
  <si>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</si>
  <si>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</si>
  <si>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</si>
  <si>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</si>
  <si>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</si>
  <si>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</si>
  <si>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</si>
  <si>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</si>
  <si>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</si>
  <si>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</si>
  <si>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</si>
  <si>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</si>
  <si>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</si>
  <si>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</si>
  <si>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</si>
  <si>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</si>
  <si>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</si>
  <si>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-$other_tr$: 3$ressource_card$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</si>
  <si>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</si>
  <si>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</si>
  <si>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</si>
  <si>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</si>
  <si>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</si>
  <si>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</si>
  <si>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</si>
  <si>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</si>
  <si>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</si>
  <si>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</si>
  <si>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</si>
  <si>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</si>
  <si>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</si>
  <si>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</si>
  <si>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</si>
  <si>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</si>
  <si>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</si>
  <si>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</si>
  <si>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-8$ressource_heat$: +$other_tr$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</si>
  <si>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</si>
  <si>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</si>
  <si>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</si>
  <si>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</si>
  <si>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</si>
  <si>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</si>
  <si>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</si>
  <si>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</si>
  <si>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</si>
  <si>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</si>
  <si>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</si>
  <si>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</si>
  <si>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</si>
  <si>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</si>
  <si>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</si>
  <si>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</si>
  <si>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</si>
  <si>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</si>
  <si>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</si>
  <si>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</si>
  <si>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</si>
  <si>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</si>
  <si>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</si>
  <si>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</si>
  <si>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</si>
  <si>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</si>
  <si>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</si>
  <si>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</si>
  <si>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</si>
  <si>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</si>
  <si>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</si>
  <si>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</si>
  <si>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</si>
  <si>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</si>
  <si>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</si>
  <si>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</si>
  <si>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</si>
  <si>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</si>
  <si>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</si>
  <si>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</si>
  <si>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</si>
  <si>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</si>
  <si>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</si>
  <si>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</si>
  <si>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</si>
  <si>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</si>
  <si>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</si>
  <si>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</si>
  <si>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</si>
  <si>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</si>
  <si>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</si>
  <si>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</si>
  <si>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</si>
  <si>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</si>
  <si>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</si>
  <si>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</si>
  <si>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</si>
  <si>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</si>
  <si>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</si>
  <si>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</si>
  <si>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</si>
  <si>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</si>
  <si>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</si>
  <si>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</si>
  <si>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</si>
  <si>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</si>
  <si>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</si>
  <si>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</si>
  <si>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</si>
  <si>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</si>
  <si>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</si>
  <si>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</si>
  <si>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</si>
  <si>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</si>
  <si>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</si>
  <si>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</si>
  <si>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</si>
  <si>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</si>
  <si>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</si>
  <si>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</si>
  <si>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</si>
  <si>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</si>
  <si>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</si>
  <si>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</si>
  <si>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</si>
  <si>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</si>
  <si>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</si>
  <si>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</si>
  <si>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</si>
  <si>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</si>
  <si>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</si>
  <si>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</si>
  <si>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</si>
  <si>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</si>
  <si>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</si>
  <si>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</si>
  <si>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</si>
  <si>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</si>
  <si>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</si>
  <si>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</si>
  <si>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</si>
  <si>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</si>
  <si>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</si>
  <si>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</si>
  <si>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</si>
  <si>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</si>
  <si>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</si>
  <si>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</si>
  <si>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</si>
  <si>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</si>
  <si>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</si>
  <si>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</si>
  <si>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</si>
  <si>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</si>
  <si>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</si>
  <si>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</si>
  <si>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</si>
  <si>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</si>
  <si>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</si>
  <si>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</si>
  <si>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</si>
  <si>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</si>
  <si>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</si>
  <si>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</si>
  <si>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</si>
  <si>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</si>
  <si>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</si>
  <si>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</si>
  <si>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</si>
  <si>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</si>
  <si>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</si>
  <si>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</si>
  <si>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</si>
  <si>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</si>
  <si>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</si>
  <si>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</si>
  <si>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</si>
  <si>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</si>
  <si>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</si>
  <si>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</si>
  <si>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</si>
  <si>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</si>
  <si>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</si>
  <si>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</si>
  <si>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</si>
  <si>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</si>
  <si>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</si>
  <si>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</si>
  <si>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</si>
  <si>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</si>
  <si>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</si>
  <si>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</si>
  <si>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</si>
  <si>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</si>
  <si>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</si>
  <si>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</si>
  <si>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</si>
  <si>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</si>
  <si>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Add 3 microbes to this card.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</si>
  <si>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</si>
  <si>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</si>
  <si>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</si>
  <si>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</si>
  <si>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</si>
  <si>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</si>
  <si>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</si>
  <si>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</si>
  <si>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</si>
  <si>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</si>
  <si>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</si>
  <si>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</si>
  <si>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</si>
  <si>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</si>
  <si>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</si>
  <si>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</si>
  <si>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</si>
  <si>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</si>
  <si>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</si>
  <si>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</si>
  <si>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</si>
  <si>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</si>
  <si>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</si>
  <si>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</si>
  <si>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</si>
  <si>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</si>
  <si>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</si>
  <si>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</si>
  <si>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</si>
  <si>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</si>
  <si>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</si>
  <si>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</si>
  <si>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</si>
  <si>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</si>
  <si>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</si>
  <si>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</si>
  <si>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</si>
  <si>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</si>
  <si>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</si>
  <si>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</si>
  <si>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</si>
  <si>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</si>
  <si>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</si>
  <si>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</si>
  <si>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</si>
  <si>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</si>
  <si>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</si>
  <si>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</si>
  <si>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</si>
  <si>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</si>
  <si>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</si>
  <si>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</si>
  <si>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</si>
  <si>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</si>
  <si>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</si>
  <si>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</si>
  <si>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</si>
  <si>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</si>
  <si>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</si>
  <si>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</si>
  <si>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</si>
  <si>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</si>
  <si>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</si>
  <si>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</si>
  <si>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</si>
  <si>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</si>
  <si>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</si>
  <si>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</si>
  <si>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</si>
  <si>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</si>
  <si>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</si>
  <si>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</si>
  <si>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</si>
  <si>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</si>
  <si>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</si>
  <si>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</si>
  <si>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</si>
  <si>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</si>
  <si>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</si>
  <si>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</si>
  <si>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</si>
  <si>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</si>
  <si>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</si>
  <si>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</si>
  <si>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</si>
  <si>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</si>
  <si>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</si>
  <si>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</si>
  <si>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</si>
  <si>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</si>
  <si>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</si>
  <si>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</si>
  <si>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</si>
  <si>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</si>
  <si>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</si>
  <si>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</si>
  <si>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</si>
  <si>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</si>
  <si>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</si>
  <si>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</si>
  <si>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</si>
  <si>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</si>
  <si>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</si>
  <si>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</si>
  <si>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</si>
  <si>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</si>
  <si>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</si>
  <si>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</si>
  <si>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</si>
  <si>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</si>
  <si>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</si>
  <si>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</si>
  <si>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</si>
  <si>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</si>
  <si>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</si>
  <si>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</si>
  <si>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</si>
  <si>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</si>
  <si>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</si>
  <si>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</si>
  <si>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</si>
  <si>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</si>
  <si>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</si>
  <si>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</si>
  <si>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</si>
  <si>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</si>
  <si>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</si>
  <si>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</si>
  <si>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</si>
  <si>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</si>
  <si>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</si>
  <si>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</si>
  <si>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</si>
  <si>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</si>
  <si>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</si>
  <si>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</si>
  <si>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</si>
  <si>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</si>
  <si>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</si>
  <si>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</si>
  <si>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</si>
  <si>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</si>
  <si>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</si>
  <si>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</si>
  <si>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</si>
  <si>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</si>
  <si>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</si>
  <si>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</si>
  <si>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</si>
  <si>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</si>
  <si>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</si>
  <si>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</si>
  <si>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</si>
  <si>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</si>
  <si>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</si>
  <si>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</si>
  <si>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</si>
  <si>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</si>
  <si>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</si>
  <si>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</si>
  <si>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</si>
  <si>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</si>
  <si>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</si>
  <si>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</si>
  <si>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</si>
  <si>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</si>
  <si>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</si>
  <si>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</si>
  <si>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</si>
  <si>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</si>
  <si>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</si>
  <si>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</si>
  <si>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</si>
  <si>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</si>
  <si>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</si>
  <si>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</si>
  <si>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</si>
  <si>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</si>
  <si>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</si>
  <si>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</si>
  <si>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</si>
  <si>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</si>
  <si>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</si>
  <si>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</si>
  <si>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</si>
  <si>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</si>
  <si>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</si>
  <si>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</si>
  <si>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</si>
  <si>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</si>
  <si>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</si>
  <si>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</si>
  <si>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</si>
  <si>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</si>
  <si>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</si>
  <si>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</si>
  <si>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</si>
  <si>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</si>
  <si>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</si>
  <si>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</si>
  <si>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</si>
  <si>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</si>
  <si>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</si>
  <si>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</si>
  <si>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</si>
  <si>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</si>
  <si>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</si>
  <si>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</si>
  <si>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</si>
  <si>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</si>
  <si>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</si>
  <si>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</si>
  <si>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</si>
  <si>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</si>
  <si>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</si>
  <si>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</si>
  <si>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</si>
  <si>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</si>
  <si>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</si>
  <si>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</si>
  <si>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</si>
  <si>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</si>
  <si>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</si>
  <si>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</si>
  <si>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</si>
  <si>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</si>
  <si>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</si>
  <si>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</si>
  <si>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</si>
  <si>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</si>
  <si>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</si>
  <si>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</si>
  <si>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</si>
  <si>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</si>
  <si>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</si>
  <si>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</si>
  <si>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</si>
  <si>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</si>
  <si>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</si>
  <si>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</si>
  <si>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</si>
  <si>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</si>
  <si>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</si>
  <si>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</si>
  <si>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</si>
  <si>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</si>
  <si>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</si>
  <si>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</si>
  <si>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</si>
  <si>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</si>
  <si>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</si>
  <si>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</si>
  <si>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</si>
  <si>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</si>
  <si>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</si>
  <si>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</si>
  <si>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</si>
  <si>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</si>
  <si>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</si>
  <si>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</si>
  <si>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</si>
  <si>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</si>
  <si>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</si>
  <si>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</si>
  <si>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</si>
  <si>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</si>
  <si>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</si>
  <si>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</si>
  <si>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</si>
  <si>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</si>
  <si>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</si>
  <si>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</si>
  <si>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</si>
  <si>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</si>
  <si>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</si>
  <si>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</si>
  <si>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</si>
  <si>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</si>
  <si>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</si>
  <si>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</si>
  <si>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</si>
  <si>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</si>
  <si>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</si>
  <si>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</si>
  <si>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</si>
  <si>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</si>
  <si>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</si>
  <si>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</si>
  <si>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</si>
  <si>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</si>
  <si>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</si>
  <si>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</si>
  <si>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</si>
  <si>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</si>
  <si>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</si>
  <si>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</si>
  <si>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</si>
  <si>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</si>
  <si>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</si>
  <si>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</si>
  <si>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</si>
  <si>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</si>
  <si>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</si>
  <si>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</si>
  <si>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</si>
  <si>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</si>
  <si>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</si>
  <si>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</si>
  <si>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</si>
  <si>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</si>
  <si>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</si>
  <si>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</si>
  <si>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</si>
  <si>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</si>
  <si>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</si>
  <si>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</si>
  <si>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</si>
  <si>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</si>
  <si>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</si>
  <si>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</si>
  <si>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</si>
  <si>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</si>
  <si>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</si>
  <si>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</si>
  <si>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</si>
  <si>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</si>
  <si>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</si>
  <si>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</si>
  <si>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</si>
  <si>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</si>
  <si>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</si>
  <si>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</si>
  <si>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</si>
  <si>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</si>
  <si>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</si>
  <si>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</si>
  <si>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</si>
  <si>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</si>
  <si>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</si>
  <si>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</si>
  <si>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</si>
  <si>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</si>
  <si>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</si>
  <si>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</si>
  <si>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</si>
  <si>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</si>
  <si>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</si>
  <si>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</si>
  <si>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</si>
  <si>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</si>
  <si>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</si>
  <si>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</si>
  <si>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</si>
  <si>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</si>
  <si>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</si>
  <si>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</si>
  <si>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</si>
  <si>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</si>
  <si>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</si>
  <si>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</si>
  <si>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</si>
  <si>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</si>
  <si>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</si>
  <si>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</si>
  <si>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</si>
  <si>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</si>
  <si>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</si>
  <si>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</si>
  <si>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</si>
  <si>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</si>
  <si>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</si>
  <si>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</si>
  <si>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</si>
  <si>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</si>
  <si>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</si>
  <si>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</si>
  <si>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</si>
  <si>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</si>
  <si>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</si>
  <si>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</si>
  <si>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</si>
  <si>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</si>
  <si>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</si>
  <si>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</si>
  <si>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</si>
  <si>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</si>
  <si>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</si>
  <si>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</si>
  <si>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</si>
  <si>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</si>
  <si>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</si>
  <si>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</si>
  <si>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</si>
  <si>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</si>
  <si>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</si>
  <si>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</si>
  <si>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</si>
  <si>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</si>
  <si>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</si>
  <si>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</si>
  <si>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</si>
  <si>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</si>
  <si>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</si>
  <si>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</si>
  <si>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</si>
  <si>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</si>
  <si>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</si>
  <si>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</si>
  <si>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</si>
  <si>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</si>
  <si>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</si>
  <si>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</si>
  <si>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</si>
  <si>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</si>
  <si>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</si>
  <si>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</si>
  <si>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</si>
  <si>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</si>
  <si>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</si>
  <si>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</si>
  <si>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</si>
  <si>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</si>
  <si>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</si>
  <si>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</si>
  <si>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</si>
  <si>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</si>
  <si>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</si>
  <si>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</si>
  <si>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</si>
  <si>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</si>
  <si>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</si>
  <si>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</si>
  <si>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</si>
  <si>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</si>
  <si>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</si>
  <si>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</si>
  <si>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</si>
  <si>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</si>
  <si>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</si>
  <si>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</si>
  <si>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</si>
  <si>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</si>
  <si>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</si>
  <si>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</si>
  <si>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</si>
  <si>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</si>
  <si>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</si>
  <si>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</si>
  <si>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</si>
  <si>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</si>
  <si>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</si>
  <si>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</si>
  <si>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</si>
  <si>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</si>
  <si>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</si>
  <si>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</si>
  <si>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</si>
  <si>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</si>
  <si>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</si>
  <si>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</si>
  <si>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</si>
  <si>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</si>
  <si>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</si>
  <si>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</si>
  <si>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</si>
  <si>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</si>
  <si>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</si>
  <si>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</si>
  <si>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</si>
  <si>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</si>
  <si>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</si>
  <si>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</si>
  <si>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</si>
  <si>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</si>
  <si>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</si>
  <si>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</si>
  <si>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</si>
  <si>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</si>
  <si>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</si>
  <si>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</si>
  <si>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</si>
  <si>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</si>
  <si>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</si>
  <si>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</si>
  <si>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</si>
  <si>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</si>
  <si>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</si>
  <si>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</si>
  <si>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</si>
  <si>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</si>
  <si>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</si>
  <si>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</si>
  <si>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</si>
  <si>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</si>
  <si>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</si>
  <si>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</si>
  <si>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</si>
  <si>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</si>
  <si>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</si>
  <si>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</si>
  <si>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</si>
  <si>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</si>
  <si>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</si>
  <si>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</si>
  <si>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</si>
  <si>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</si>
  <si>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</si>
  <si>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</si>
  <si>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</si>
  <si>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</si>
  <si>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</si>
  <si>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</si>
  <si>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</si>
  <si>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</si>
  <si>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</si>
  <si>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</si>
  <si>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</si>
  <si>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</si>
  <si>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</si>
  <si>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</si>
  <si>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</si>
  <si>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</si>
  <si>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</si>
  <si>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</si>
  <si>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</si>
  <si>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</si>
  <si>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</si>
  <si>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</si>
  <si>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</si>
  <si>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</si>
  <si>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</si>
  <si>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</si>
  <si>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</si>
  <si>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</si>
  <si>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</si>
  <si>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</si>
  <si>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</si>
  <si>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</si>
  <si>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</si>
  <si>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</si>
  <si>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</si>
  <si>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</si>
  <si>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</si>
  <si>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</si>
  <si>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</si>
  <si>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</si>
  <si>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</si>
  <si>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</si>
  <si>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</si>
  <si>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</si>
  <si>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</si>
  <si>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</si>
  <si>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</si>
  <si>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</si>
  <si>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</si>
  <si>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</si>
  <si>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</si>
  <si>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</si>
  <si>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</si>
  <si>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</si>
  <si>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</si>
  <si>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</si>
  <si>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</si>
  <si>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</si>
  <si>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</si>
  <si>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</si>
  <si>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</si>
  <si>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</si>
  <si>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</si>
  <si>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</si>
  <si>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</si>
  <si>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</si>
  <si>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</si>
  <si>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</si>
  <si>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</si>
  <si>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</si>
  <si>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</si>
  <si>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</si>
  <si>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</si>
  <si>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</si>
  <si>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</si>
  <si>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</si>
  <si>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</si>
  <si>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</si>
  <si>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</si>
  <si>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</si>
  <si>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</si>
  <si>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</si>
  <si>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</si>
  <si>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</si>
  <si>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</si>
  <si>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</si>
  <si>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</si>
  <si>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</si>
  <si>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</si>
  <si>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</si>
  <si>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</si>
  <si>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</si>
  <si>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</si>
  <si>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</si>
  <si>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</si>
  <si>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</si>
  <si>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</si>
  <si>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</si>
  <si>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</si>
  <si>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</si>
  <si>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</si>
  <si>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</si>
  <si>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</si>
  <si>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</si>
  <si>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</si>
  <si>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</si>
  <si>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</si>
  <si>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</si>
  <si>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</si>
  <si>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</si>
  <si>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</si>
  <si>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</si>
  <si>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</si>
  <si>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</si>
  <si>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</si>
  <si>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</si>
  <si>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</si>
  <si>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</si>
  <si>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</si>
  <si>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</si>
  <si>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</si>
  <si>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</si>
  <si>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</si>
  <si>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</si>
  <si>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</si>
  <si>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</si>
  <si>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</si>
  <si>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</si>
  <si>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</si>
  <si>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</si>
  <si>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</si>
  <si>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</si>
  <si>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</si>
  <si>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</si>
  <si>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</si>
  <si>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</si>
  <si>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</si>
  <si>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</si>
  <si>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</si>
  <si>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</si>
  <si>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</si>
  <si>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</si>
  <si>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</si>
  <si>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</si>
  <si>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</si>
  <si>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</si>
  <si>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</si>
  <si>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</si>
  <si>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</si>
  <si>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</si>
  <si>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</si>
  <si>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</si>
  <si>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</si>
  <si>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</si>
  <si>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</si>
  <si>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</si>
  <si>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</si>
  <si>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</si>
  <si>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</si>
  <si>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</si>
  <si>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</si>
  <si>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</si>
  <si>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</si>
  <si>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</si>
  <si>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</si>
  <si>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</si>
  <si>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</si>
  <si>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</si>
  <si>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</si>
  <si>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</si>
  <si>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</si>
  <si>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</si>
  <si>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</si>
  <si>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</si>
  <si>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</si>
  <si>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</si>
  <si>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</si>
  <si>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</si>
  <si>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</si>
  <si>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</si>
  <si>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</si>
  <si>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</si>
  <si>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</si>
  <si>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</si>
  <si>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</si>
  <si>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</si>
  <si>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</si>
  <si>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</si>
  <si>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</si>
  <si>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</si>
  <si>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</si>
  <si>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</si>
  <si>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</si>
  <si>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</si>
  <si>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</si>
  <si>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</si>
  <si>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</si>
  <si>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</si>
  <si>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</si>
  <si>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</si>
  <si>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</si>
  <si>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</si>
  <si>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</si>
  <si>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</si>
  <si>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</si>
  <si>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</si>
  <si>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</si>
  <si>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</si>
  <si>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</si>
  <si>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</si>
  <si>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</si>
  <si>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</si>
  <si>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</si>
  <si>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</si>
  <si>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</si>
  <si>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</si>
  <si>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</si>
  <si>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</si>
  <si>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</si>
  <si>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</si>
  <si>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</si>
  <si>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</si>
  <si>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</si>
  <si>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</si>
  <si>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</si>
  <si>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</si>
  <si>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</si>
  <si>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</si>
  <si>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</si>
  <si>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</si>
  <si>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</si>
  <si>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</si>
  <si>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</si>
  <si>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</si>
  <si>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</si>
  <si>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</si>
  <si>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</si>
  <si>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</si>
  <si>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</si>
  <si>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</si>
  <si>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</si>
  <si>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</si>
  <si>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</si>
  <si>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</si>
  <si>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</si>
  <si>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</si>
  <si>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</si>
  <si>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</si>
  <si>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</si>
  <si>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</si>
  <si>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</si>
  <si>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</si>
  <si>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</si>
  <si>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</si>
  <si>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</si>
  <si>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</si>
  <si>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</si>
  <si>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</si>
  <si>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</si>
  <si>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</si>
  <si>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</si>
  <si>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</si>
  <si>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</si>
  <si>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</si>
  <si>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</si>
  <si>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</si>
  <si>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</si>
  <si>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</si>
  <si>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</si>
  <si>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</si>
  <si>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</si>
  <si>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</si>
  <si>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</si>
  <si>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</si>
  <si>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</si>
  <si>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</si>
  <si>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</si>
  <si>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</si>
  <si>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</si>
  <si>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</si>
  <si>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</si>
  <si>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</si>
  <si>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</si>
  <si>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</si>
  <si>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</si>
  <si>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</si>
  <si>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</si>
  <si>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</si>
  <si>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</si>
  <si>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</si>
  <si>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</si>
  <si>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</si>
  <si>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</si>
  <si>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</si>
  <si>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</si>
  <si>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</si>
  <si>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</si>
  <si>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</si>
  <si>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</si>
  <si>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</si>
  <si>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</si>
  <si>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</si>
  <si>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</si>
  <si>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</si>
  <si>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</si>
  <si>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</si>
  <si>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</si>
  <si>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</si>
  <si>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</si>
  <si>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</si>
  <si>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</si>
  <si>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</si>
  <si>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</si>
  <si>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</si>
  <si>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</si>
  <si>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</si>
  <si>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</si>
  <si>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</si>
  <si>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</si>
  <si>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</si>
  <si>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</si>
  <si>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</si>
  <si>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</si>
  <si>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</si>
  <si>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</si>
  <si>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</si>
  <si>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</si>
  <si>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</si>
  <si>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</si>
  <si>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</si>
  <si>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</si>
  <si>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</si>
  <si>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</si>
  <si>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</si>
  <si>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</si>
  <si>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</si>
  <si>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</si>
  <si>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</si>
  <si>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</si>
  <si>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</si>
  <si>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</si>
  <si>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</si>
  <si>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</si>
  <si>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</si>
  <si>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</si>
  <si>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</si>
  <si>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</si>
  <si>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</si>
  <si>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</si>
  <si>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</si>
  <si>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</si>
  <si>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</si>
  <si>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</si>
  <si>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</si>
  <si>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</si>
  <si>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</si>
  <si>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</si>
  <si>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</si>
  <si>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</si>
  <si>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</si>
  <si>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</si>
  <si>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</si>
  <si>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</si>
  <si>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</si>
  <si>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</si>
  <si>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</si>
  <si>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</si>
  <si>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</si>
  <si>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</si>
  <si>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</si>
  <si>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</si>
  <si>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</si>
  <si>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</si>
  <si>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</si>
  <si>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</si>
  <si>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</si>
  <si>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</si>
  <si>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</si>
  <si>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</si>
  <si>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</si>
  <si>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</si>
  <si>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</si>
  <si>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</si>
  <si>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</si>
  <si>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</si>
  <si>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</si>
  <si>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</si>
  <si>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</si>
  <si>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</si>
  <si>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</si>
  <si>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</si>
  <si>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</si>
  <si>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</si>
  <si>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</si>
  <si>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</si>
  <si>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</si>
  <si>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</si>
  <si>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</si>
  <si>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</si>
  <si>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</si>
  <si>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</si>
  <si>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</si>
  <si>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</si>
  <si>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</si>
  <si>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</si>
  <si>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</si>
  <si>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</si>
  <si>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</si>
  <si>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</si>
  <si>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</si>
  <si>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</si>
  <si>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</si>
  <si>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</si>
  <si>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</si>
  <si>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</si>
  <si>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</si>
  <si>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</si>
  <si>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</si>
  <si>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</si>
  <si>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</si>
  <si>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</si>
  <si>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</si>
  <si>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</si>
  <si>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</si>
  <si>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</si>
  <si>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</si>
  <si>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</si>
  <si>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</si>
  <si>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</si>
  <si>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</si>
  <si>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</si>
  <si>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</si>
  <si>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</si>
  <si>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</si>
  <si>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</si>
  <si>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</si>
  <si>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</si>
  <si>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</si>
  <si>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</si>
  <si>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</si>
  <si>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</si>
  <si>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</si>
  <si>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</si>
  <si>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</si>
  <si>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</si>
  <si>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</si>
  <si>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</si>
  <si>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</si>
  <si>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</si>
  <si>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</si>
  <si>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</si>
  <si>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</si>
  <si>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</si>
  <si>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</si>
  <si>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</si>
  <si>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</si>
  <si>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</si>
  <si>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</si>
  <si>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</si>
  <si>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</si>
  <si>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</si>
  <si>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</si>
  <si>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</si>
  <si>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</si>
  <si>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</si>
  <si>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</si>
  <si>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</si>
  <si>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</si>
  <si>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</si>
  <si>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</si>
  <si>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</si>
  <si>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</si>
  <si>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</si>
  <si>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</si>
  <si>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</si>
  <si>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</si>
  <si>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</si>
  <si>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</si>
  <si>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</si>
  <si>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</si>
  <si>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</si>
  <si>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</si>
  <si>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</si>
  <si>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</si>
  <si>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</si>
  <si>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</si>
  <si>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</si>
  <si>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</si>
  <si>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</si>
  <si>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</si>
  <si>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</si>
  <si>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</si>
  <si>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</si>
  <si>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</si>
  <si>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</si>
  <si>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</si>
  <si>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</si>
  <si>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</si>
  <si>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</si>
  <si>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</si>
  <si>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</si>
  <si>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</si>
  <si>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</si>
  <si>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</si>
  <si>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</si>
  <si>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</si>
  <si>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</si>
  <si>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</si>
  <si>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</si>
  <si>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</si>
  <si>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</si>
  <si>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</si>
  <si>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</si>
  <si>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</si>
  <si>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</si>
  <si>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</si>
  <si>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</si>
  <si>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</si>
  <si>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</si>
  <si>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</si>
  <si>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</si>
  <si>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</si>
  <si>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</si>
  <si>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</si>
  <si>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</si>
  <si>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</si>
  <si>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</si>
  <si>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</si>
  <si>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</si>
  <si>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</si>
  <si>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</si>
  <si>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</si>
  <si>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</si>
  <si>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</si>
  <si>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</si>
  <si>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</si>
  <si>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</si>
  <si>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</si>
  <si>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</si>
  <si>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</si>
  <si>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</si>
  <si>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</si>
  <si>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</si>
  <si>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</si>
  <si>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</si>
  <si>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</si>
  <si>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</si>
  <si>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</si>
  <si>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</si>
  <si>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</si>
  <si>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</si>
  <si>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</si>
  <si>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</si>
  <si>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</si>
  <si>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</si>
  <si>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</si>
  <si>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</si>
  <si>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</si>
  <si>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</si>
  <si>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</si>
  <si>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</si>
  <si>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</si>
  <si>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</si>
  <si>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</si>
  <si>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</si>
  <si>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</si>
  <si>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</si>
  <si>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</si>
  <si>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</si>
  <si>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</si>
  <si>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</si>
  <si>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</si>
  <si>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</si>
  <si>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</si>
  <si>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</si>
  <si>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</si>
  <si>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</si>
  <si>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</si>
  <si>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</si>
  <si>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</si>
  <si>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</si>
  <si>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</si>
  <si>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</si>
  <si>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</si>
  <si>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</si>
  <si>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</si>
  <si>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</si>
  <si>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</si>
  <si>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</si>
  <si>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</si>
  <si>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</si>
  <si>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</si>
  <si>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</si>
  <si>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</si>
  <si>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</si>
  <si>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</si>
  <si>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</si>
  <si>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</si>
  <si>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</si>
  <si>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</si>
  <si>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</si>
  <si>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</si>
  <si>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</si>
  <si>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</si>
  <si>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</si>
  <si>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</si>
  <si>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</si>
  <si>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</si>
  <si>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</si>
  <si>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</si>
  <si>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</si>
  <si>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</si>
  <si>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</si>
  <si>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</si>
  <si>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</si>
  <si>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</si>
  <si>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</si>
  <si>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</si>
  <si>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</si>
  <si>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</si>
  <si>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</si>
  <si>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</si>
  <si>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</si>
  <si>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</si>
  <si>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</si>
  <si>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</si>
  <si>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</si>
  <si>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</si>
  <si>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</si>
  <si>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</si>
  <si>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</si>
  <si>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</si>
  <si>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</si>
  <si>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</si>
  <si>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</si>
  <si>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</si>
  <si>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</si>
  <si>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</si>
  <si>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</si>
  <si>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</si>
  <si>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</si>
  <si>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$tag_jovian$: $ressource_titanium$</t>
  </si>
  <si>
    <t>EFFECT: When you play a $tag_jovian$, increase your $ressource_titanium$ production by 1.</t>
  </si>
  <si>
    <t>At the start of the game, reveal the top 10 cards of the deck. Take one with $tag_jovian$. Discard the rest."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</si>
  <si>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</si>
  <si>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</si>
  <si>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</si>
  <si>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</si>
  <si>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</si>
  <si>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</si>
  <si>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$tag_space$$tag_event$: 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</si>
  <si>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</si>
  <si>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</si>
  <si>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</si>
  <si>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</si>
  <si>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</si>
  <si>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</si>
  <si>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</si>
  <si>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$ressource_megacreditvoid_1$</t>
  </si>
  <si>
    <t>EFFECT: When you add any number of animal to another card, gain 1MC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</si>
  <si>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</si>
  <si>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</si>
  <si>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</si>
  <si>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</si>
  <si>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</si>
  <si>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</si>
  <si>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</si>
  <si>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</si>
  <si>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</si>
  <si>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</si>
  <si>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</si>
  <si>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</si>
  <si>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</si>
  <si>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</si>
  <si>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</si>
  <si>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</si>
  <si>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</si>
  <si>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</si>
  <si>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</si>
  <si>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</si>
  <si>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</si>
  <si>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</si>
  <si>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</si>
  <si>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</si>
  <si>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</si>
  <si>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</si>
  <si>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</si>
  <si>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</si>
  <si>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</si>
  <si>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</si>
  <si>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</si>
  <si>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</si>
  <si>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</si>
  <si>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</si>
  <si>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</si>
  <si>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</si>
  <si>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</si>
  <si>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</si>
  <si>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</si>
  <si>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</si>
  <si>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</si>
  <si>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</si>
  <si>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</si>
  <si>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</si>
  <si>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</si>
  <si>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</si>
  <si>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hyperion v2 : ajouter un +1 trigger MC quand une carte est activée, retirer 1Mc de l'activation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</si>
  <si>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</si>
  <si>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</si>
  <si>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</si>
  <si>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</si>
  <si>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</si>
  <si>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topsoil ne donne pas de plantes au played</t>
  </si>
  <si>
    <t>kelp farming, pas de badge plante?</t>
  </si>
  <si>
    <t>solar logistics trop faible: +1 vp, reduc terre out, draw x2 et reduc espace event a -10</t>
  </si>
  <si>
    <t>phase action: obligé de cliquer infrastructure meme si a fond pour valider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</si>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</sst>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31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138</v>
      </c>
      <c r="K2" s="10">
        <f t="shared" ref="K2:K4" si="5">J2/sum($J$2:$J$4)</f>
        <v>0.4825174825</v>
      </c>
      <c r="L2" s="11"/>
      <c r="M2" s="11">
        <f>COUNTIFS(card_list!$D:$D,"*",card_list!$K:$K,$E2,card_list!$A:$A,M$1)/$H2</f>
        <v>0.01418439716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-0.01418439716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87</v>
      </c>
      <c r="K3" s="10">
        <f t="shared" si="5"/>
        <v>0.3041958042</v>
      </c>
      <c r="L3" s="11"/>
      <c r="M3" s="11">
        <f>COUNTIFS(card_list!$D:$D,"*",card_list!$K:$K,$E3,card_list!$A:$A,M$1)/$H3</f>
        <v>0.05263157895</v>
      </c>
      <c r="N3" s="11">
        <f>COUNTIFS(card_list!$D:$D,"*",card_list!$K:$K,$E3,card_list!$A:$A,N$1)/$H3</f>
        <v>0.8631578947</v>
      </c>
      <c r="O3" s="12">
        <f>COUNTIFS(card_list!$D:$D,"*",card_list!$K:$K,$E3,card_list!$A:$A,O$1)/$H3</f>
        <v>0.06315789474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-0.01052631579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0.2132867133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22</v>
      </c>
      <c r="K5" s="10"/>
      <c r="L5" s="11"/>
      <c r="M5" s="11">
        <f>COUNTIFS(card_list!$D:$D,"*",card_list!$K:$K,$E5,card_list!$A:$A,M$1)/$H5</f>
        <v>0.03333333333</v>
      </c>
      <c r="N5" s="11">
        <f>COUNTIFS(card_list!$D:$D,"*",card_list!$K:$K,$E5,card_list!$A:$A,N$1)/$H5</f>
        <v>0.7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0.03333333333</v>
      </c>
      <c r="R5" s="14">
        <f>COUNTIFS(card_list!$D:$D,"*",card_list!$K:$K,$E5,card_list!$A:$A,R$1)/$H5</f>
        <v>0</v>
      </c>
      <c r="S5" s="13">
        <f t="shared" si="6"/>
        <v>0.06666666667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5</v>
      </c>
      <c r="C8" s="3">
        <f>COUNTIFS(card_list!$D:$D,"*",card_list!$K:$K,"corporation",card_list!$A:$A,$A8)</f>
        <v>3</v>
      </c>
    </row>
    <row r="9">
      <c r="A9" s="8" t="s">
        <v>55</v>
      </c>
      <c r="B9" s="3">
        <f>COUNTIFS(card_list!$D:$D,"*",card_list!$K:$K,"&lt;&gt;corporation",card_list!$A:$A,$A9)</f>
        <v>11</v>
      </c>
      <c r="C9" s="3">
        <f>COUNTIFS(card_list!$D:$D,"*",card_list!$K:$K,"corporation",card_list!$A:$A,$A9)</f>
        <v>1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21</v>
      </c>
    </row>
    <row r="12">
      <c r="A12" s="8" t="s">
        <v>69</v>
      </c>
      <c r="B12" s="3">
        <f t="shared" ref="B12:C12" si="7">sum(B8:B10)</f>
        <v>291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1"/>
      <c r="AK3" s="42"/>
      <c r="AL3" s="43"/>
      <c r="AM3" s="44" t="s">
        <v>172</v>
      </c>
      <c r="AN3" s="45" t="s">
        <v>173</v>
      </c>
      <c r="AO3" s="42" t="s">
        <v>170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174</v>
      </c>
      <c r="G4" s="29" t="s">
        <v>174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175</v>
      </c>
      <c r="T4" s="37" t="s">
        <v>176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177</v>
      </c>
      <c r="AJ4" s="41"/>
      <c r="AK4" s="42"/>
      <c r="AL4" s="43"/>
      <c r="AM4" s="44" t="s">
        <v>178</v>
      </c>
      <c r="AN4" s="45" t="s">
        <v>178</v>
      </c>
      <c r="AO4" s="44" t="s">
        <v>179</v>
      </c>
      <c r="AP4" s="43"/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180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174</v>
      </c>
      <c r="G5" s="29" t="s">
        <v>174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181</v>
      </c>
      <c r="S5" s="36" t="s">
        <v>182</v>
      </c>
      <c r="T5" s="37" t="s">
        <v>176</v>
      </c>
      <c r="U5" s="31"/>
      <c r="V5" s="37"/>
      <c r="W5" s="37"/>
      <c r="X5" s="37" t="s">
        <v>183</v>
      </c>
      <c r="Y5" s="37" t="s">
        <v>184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185</v>
      </c>
      <c r="AJ5" s="48" t="s">
        <v>186</v>
      </c>
      <c r="AK5" s="42"/>
      <c r="AL5" s="43"/>
      <c r="AM5" s="44" t="s">
        <v>187</v>
      </c>
      <c r="AN5" s="45" t="s">
        <v>187</v>
      </c>
      <c r="AO5" s="44" t="s">
        <v>182</v>
      </c>
      <c r="AP5" s="45" t="s">
        <v>188</v>
      </c>
      <c r="AQ5" s="44"/>
      <c r="AR5" s="45"/>
      <c r="AS5" s="44"/>
      <c r="AT5" s="45"/>
      <c r="AU5" s="44"/>
      <c r="AV5" s="45"/>
      <c r="AW5" s="44" t="s">
        <v>189</v>
      </c>
      <c r="AX5" s="45" t="s">
        <v>190</v>
      </c>
      <c r="AY5" s="44" t="s">
        <v>191</v>
      </c>
      <c r="AZ5" s="45"/>
      <c r="BA5" s="44" t="s">
        <v>192</v>
      </c>
      <c r="BB5" s="45"/>
      <c r="BC5" s="44"/>
      <c r="BD5" s="45"/>
    </row>
    <row r="6">
      <c r="A6" s="28" t="s">
        <v>56</v>
      </c>
      <c r="B6" s="28" t="s">
        <v>193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194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195</v>
      </c>
      <c r="AJ6" s="48" t="s">
        <v>196</v>
      </c>
      <c r="AK6" s="42"/>
      <c r="AL6" s="43"/>
      <c r="AM6" s="44" t="s">
        <v>197</v>
      </c>
      <c r="AN6" s="45" t="s">
        <v>197</v>
      </c>
      <c r="AO6" s="44" t="s">
        <v>198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181</v>
      </c>
      <c r="S7" s="36" t="s">
        <v>199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200</v>
      </c>
      <c r="AJ7" s="41"/>
      <c r="AK7" s="42"/>
      <c r="AL7" s="43"/>
      <c r="AM7" s="44" t="s">
        <v>201</v>
      </c>
      <c r="AN7" s="45" t="s">
        <v>201</v>
      </c>
      <c r="AO7" s="42" t="s">
        <v>199</v>
      </c>
      <c r="AP7" s="43"/>
      <c r="AQ7" s="42"/>
      <c r="AR7" s="43"/>
      <c r="AS7" s="42"/>
      <c r="AT7" s="43"/>
      <c r="AU7" s="42"/>
      <c r="AV7" s="43"/>
      <c r="AW7" s="44" t="s">
        <v>189</v>
      </c>
      <c r="AX7" s="43"/>
      <c r="AY7" s="42" t="s">
        <v>191</v>
      </c>
      <c r="AZ7" s="43"/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174</v>
      </c>
      <c r="G8" s="29" t="s">
        <v>174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202</v>
      </c>
      <c r="T8" s="37" t="s">
        <v>176</v>
      </c>
      <c r="U8" s="37" t="s">
        <v>203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204</v>
      </c>
      <c r="AJ8" s="41"/>
      <c r="AK8" s="42"/>
      <c r="AL8" s="43"/>
      <c r="AM8" s="44" t="s">
        <v>205</v>
      </c>
      <c r="AN8" s="45" t="s">
        <v>205</v>
      </c>
      <c r="AO8" s="42" t="s">
        <v>202</v>
      </c>
      <c r="AP8" s="43"/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206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207</v>
      </c>
      <c r="G9" s="29" t="s">
        <v>207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208</v>
      </c>
      <c r="S9" s="36" t="s">
        <v>209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210</v>
      </c>
      <c r="AJ9" s="41"/>
      <c r="AK9" s="42"/>
      <c r="AL9" s="43"/>
      <c r="AM9" s="44" t="s">
        <v>211</v>
      </c>
      <c r="AN9" s="45" t="s">
        <v>211</v>
      </c>
      <c r="AO9" s="42" t="s">
        <v>209</v>
      </c>
      <c r="AP9" s="43"/>
      <c r="AQ9" s="42"/>
      <c r="AR9" s="43"/>
      <c r="AS9" s="42"/>
      <c r="AT9" s="43"/>
      <c r="AU9" s="42"/>
      <c r="AV9" s="43"/>
      <c r="AW9" s="42" t="s">
        <v>212</v>
      </c>
      <c r="AX9" s="43"/>
      <c r="AY9" s="42" t="s">
        <v>213</v>
      </c>
      <c r="AZ9" s="43"/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174</v>
      </c>
      <c r="G10" s="29" t="s">
        <v>174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214</v>
      </c>
      <c r="T10" s="37" t="s">
        <v>176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215</v>
      </c>
      <c r="AJ10" s="48" t="s">
        <v>216</v>
      </c>
      <c r="AK10" s="42"/>
      <c r="AL10" s="43"/>
      <c r="AM10" s="44" t="s">
        <v>217</v>
      </c>
      <c r="AN10" s="45" t="s">
        <v>217</v>
      </c>
      <c r="AO10" s="44" t="s">
        <v>214</v>
      </c>
      <c r="AP10" s="45" t="s">
        <v>218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219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174</v>
      </c>
      <c r="G11" s="29" t="s">
        <v>174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220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221</v>
      </c>
      <c r="AJ11" s="41"/>
      <c r="AK11" s="42"/>
      <c r="AL11" s="43"/>
      <c r="AM11" s="44" t="s">
        <v>222</v>
      </c>
      <c r="AN11" s="45" t="s">
        <v>222</v>
      </c>
      <c r="AO11" s="42" t="s">
        <v>220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223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174</v>
      </c>
      <c r="G12" s="29" t="s">
        <v>174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224</v>
      </c>
      <c r="T12" s="37" t="s">
        <v>176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225</v>
      </c>
      <c r="AJ12" s="41"/>
      <c r="AK12" s="42"/>
      <c r="AL12" s="43"/>
      <c r="AM12" s="44" t="s">
        <v>226</v>
      </c>
      <c r="AN12" s="45" t="s">
        <v>226</v>
      </c>
      <c r="AO12" s="44" t="s">
        <v>227</v>
      </c>
      <c r="AP12" s="43"/>
      <c r="AQ12" s="42"/>
      <c r="AR12" s="43"/>
      <c r="AS12" s="42"/>
      <c r="AT12" s="43"/>
      <c r="AU12" s="42" t="s">
        <v>228</v>
      </c>
      <c r="AV12" s="43"/>
      <c r="AW12" s="42"/>
      <c r="AX12" s="43"/>
      <c r="AY12" s="42"/>
      <c r="AZ12" s="43"/>
      <c r="BA12" s="42" t="s">
        <v>229</v>
      </c>
      <c r="BB12" s="43"/>
      <c r="BC12" s="42"/>
      <c r="BD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162</v>
      </c>
      <c r="F13" s="29" t="s">
        <v>174</v>
      </c>
      <c r="G13" s="29" t="s">
        <v>174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230</v>
      </c>
      <c r="Q13" s="35">
        <f t="shared" si="2"/>
        <v>1</v>
      </c>
      <c r="R13" s="36" t="s">
        <v>231</v>
      </c>
      <c r="S13" s="36" t="s">
        <v>232</v>
      </c>
      <c r="T13" s="37" t="s">
        <v>176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233</v>
      </c>
      <c r="AJ13" s="41"/>
      <c r="AK13" s="44" t="s">
        <v>234</v>
      </c>
      <c r="AL13" s="43"/>
      <c r="AM13" s="44" t="s">
        <v>235</v>
      </c>
      <c r="AN13" s="45" t="s">
        <v>235</v>
      </c>
      <c r="AO13" s="44" t="s">
        <v>236</v>
      </c>
      <c r="AP13" s="43"/>
      <c r="AQ13" s="42"/>
      <c r="AR13" s="43"/>
      <c r="AS13" s="42"/>
      <c r="AT13" s="43"/>
      <c r="AU13" s="42"/>
      <c r="AV13" s="43"/>
      <c r="AW13" s="42" t="s">
        <v>237</v>
      </c>
      <c r="AX13" s="43"/>
      <c r="AY13" s="42" t="s">
        <v>238</v>
      </c>
      <c r="AZ13" s="43"/>
      <c r="BA13" s="42" t="s">
        <v>77</v>
      </c>
      <c r="BB13" s="43"/>
      <c r="BC13" s="42"/>
      <c r="BD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162</v>
      </c>
      <c r="F14" s="29" t="s">
        <v>174</v>
      </c>
      <c r="G14" s="29" t="s">
        <v>174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239</v>
      </c>
      <c r="T14" s="37" t="s">
        <v>176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240</v>
      </c>
      <c r="AJ14" s="41"/>
      <c r="AK14" s="42"/>
      <c r="AL14" s="43"/>
      <c r="AM14" s="44" t="s">
        <v>241</v>
      </c>
      <c r="AN14" s="45" t="s">
        <v>241</v>
      </c>
      <c r="AO14" s="42" t="s">
        <v>239</v>
      </c>
      <c r="AP14" s="43"/>
      <c r="AQ14" s="42"/>
      <c r="AR14" s="43"/>
      <c r="AS14" s="42"/>
      <c r="AT14" s="43"/>
      <c r="AU14" s="42"/>
      <c r="AV14" s="43"/>
      <c r="AW14" s="42"/>
      <c r="AX14" s="43"/>
      <c r="AY14" s="42"/>
      <c r="AZ14" s="43"/>
      <c r="BA14" s="42" t="s">
        <v>242</v>
      </c>
      <c r="BB14" s="43"/>
      <c r="BC14" s="42"/>
      <c r="BD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162</v>
      </c>
      <c r="F15" s="29" t="s">
        <v>174</v>
      </c>
      <c r="G15" s="29" t="s">
        <v>174</v>
      </c>
      <c r="H15" s="32"/>
      <c r="I15" s="33">
        <v>18.0</v>
      </c>
      <c r="J15" s="33"/>
      <c r="K15" s="31" t="s">
        <v>64</v>
      </c>
      <c r="L15" s="31"/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243</v>
      </c>
      <c r="S15" s="36" t="s">
        <v>244</v>
      </c>
      <c r="T15" s="37" t="s">
        <v>176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245</v>
      </c>
      <c r="AJ15" s="41"/>
      <c r="AK15" s="42"/>
      <c r="AL15" s="43"/>
      <c r="AM15" s="44" t="s">
        <v>246</v>
      </c>
      <c r="AN15" s="45" t="s">
        <v>246</v>
      </c>
      <c r="AO15" s="42" t="s">
        <v>244</v>
      </c>
      <c r="AP15" s="43"/>
      <c r="AQ15" s="42"/>
      <c r="AR15" s="43"/>
      <c r="AS15" s="42"/>
      <c r="AT15" s="43"/>
      <c r="AU15" s="42"/>
      <c r="AV15" s="43"/>
      <c r="AW15" s="42" t="s">
        <v>247</v>
      </c>
      <c r="AX15" s="43"/>
      <c r="AY15" s="42" t="s">
        <v>213</v>
      </c>
      <c r="AZ15" s="43"/>
      <c r="BA15" s="42" t="s">
        <v>248</v>
      </c>
      <c r="BB15" s="43"/>
      <c r="BC15" s="42"/>
      <c r="BD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162</v>
      </c>
      <c r="F16" s="29" t="s">
        <v>174</v>
      </c>
      <c r="G16" s="29" t="s">
        <v>174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249</v>
      </c>
      <c r="T16" s="37" t="s">
        <v>176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250</v>
      </c>
      <c r="AJ16" s="41"/>
      <c r="AK16" s="42"/>
      <c r="AL16" s="43"/>
      <c r="AM16" s="44" t="s">
        <v>251</v>
      </c>
      <c r="AN16" s="45" t="s">
        <v>251</v>
      </c>
      <c r="AO16" s="42" t="s">
        <v>249</v>
      </c>
      <c r="AP16" s="43"/>
      <c r="AQ16" s="42"/>
      <c r="AR16" s="43"/>
      <c r="AS16" s="42"/>
      <c r="AT16" s="43"/>
      <c r="AU16" s="42"/>
      <c r="AV16" s="43"/>
      <c r="AW16" s="42"/>
      <c r="AX16" s="43"/>
      <c r="AY16" s="42"/>
      <c r="AZ16" s="43"/>
      <c r="BA16" s="42" t="s">
        <v>252</v>
      </c>
      <c r="BB16" s="43"/>
      <c r="BC16" s="42"/>
      <c r="BD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162</v>
      </c>
      <c r="F17" s="29" t="s">
        <v>174</v>
      </c>
      <c r="G17" s="29" t="s">
        <v>174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253</v>
      </c>
      <c r="T17" s="37" t="s">
        <v>176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254</v>
      </c>
      <c r="AJ17" s="41"/>
      <c r="AK17" s="42"/>
      <c r="AL17" s="43"/>
      <c r="AM17" s="44" t="s">
        <v>255</v>
      </c>
      <c r="AN17" s="45" t="s">
        <v>255</v>
      </c>
      <c r="AO17" s="42" t="s">
        <v>253</v>
      </c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256</v>
      </c>
      <c r="BB17" s="43"/>
      <c r="BC17" s="42"/>
      <c r="BD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162</v>
      </c>
      <c r="F18" s="29" t="s">
        <v>257</v>
      </c>
      <c r="G18" s="29" t="s">
        <v>257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258</v>
      </c>
      <c r="T18" s="37" t="s">
        <v>166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259</v>
      </c>
      <c r="AJ18" s="41"/>
      <c r="AK18" s="42"/>
      <c r="AL18" s="43"/>
      <c r="AM18" s="44" t="s">
        <v>260</v>
      </c>
      <c r="AN18" s="45" t="s">
        <v>260</v>
      </c>
      <c r="AO18" s="42" t="s">
        <v>258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162</v>
      </c>
      <c r="F19" s="29" t="s">
        <v>174</v>
      </c>
      <c r="G19" s="29" t="s">
        <v>174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230</v>
      </c>
      <c r="Q19" s="35">
        <f t="shared" si="2"/>
        <v>1</v>
      </c>
      <c r="R19" s="36"/>
      <c r="S19" s="36" t="s">
        <v>261</v>
      </c>
      <c r="T19" s="37" t="s">
        <v>176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262</v>
      </c>
      <c r="AJ19" s="48" t="s">
        <v>263</v>
      </c>
      <c r="AK19" s="44" t="s">
        <v>264</v>
      </c>
      <c r="AL19" s="45" t="s">
        <v>265</v>
      </c>
      <c r="AM19" s="44" t="s">
        <v>266</v>
      </c>
      <c r="AN19" s="45" t="s">
        <v>267</v>
      </c>
      <c r="AO19" s="44" t="s">
        <v>268</v>
      </c>
      <c r="AP19" s="45" t="s">
        <v>269</v>
      </c>
      <c r="AQ19" s="44"/>
      <c r="AR19" s="45"/>
      <c r="AS19" s="44"/>
      <c r="AT19" s="45"/>
      <c r="AU19" s="44"/>
      <c r="AV19" s="45"/>
      <c r="AW19" s="44"/>
      <c r="AX19" s="45"/>
      <c r="AY19" s="44"/>
      <c r="AZ19" s="45"/>
      <c r="BA19" s="44" t="s">
        <v>270</v>
      </c>
      <c r="BB19" s="45"/>
      <c r="BC19" s="44" t="s">
        <v>271</v>
      </c>
      <c r="BD19" s="45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162</v>
      </c>
      <c r="F20" s="29" t="s">
        <v>163</v>
      </c>
      <c r="G20" s="29" t="s">
        <v>163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164</v>
      </c>
      <c r="N20" s="31" t="s">
        <v>164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272</v>
      </c>
      <c r="S20" s="36" t="s">
        <v>273</v>
      </c>
      <c r="T20" s="37" t="s">
        <v>166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274</v>
      </c>
      <c r="AJ20" s="41"/>
      <c r="AK20" s="42"/>
      <c r="AL20" s="43"/>
      <c r="AM20" s="44" t="s">
        <v>275</v>
      </c>
      <c r="AN20" s="45" t="s">
        <v>276</v>
      </c>
      <c r="AO20" s="44" t="s">
        <v>277</v>
      </c>
      <c r="AP20" s="43"/>
      <c r="AQ20" s="42"/>
      <c r="AR20" s="43"/>
      <c r="AS20" s="42"/>
      <c r="AT20" s="43"/>
      <c r="AU20" s="42"/>
      <c r="AV20" s="43"/>
      <c r="AW20" s="42" t="s">
        <v>278</v>
      </c>
      <c r="AX20" s="43"/>
      <c r="AY20" s="42" t="s">
        <v>238</v>
      </c>
      <c r="AZ20" s="43"/>
      <c r="BA20" s="42"/>
      <c r="BB20" s="43"/>
      <c r="BC20" s="42"/>
      <c r="BD20" s="43"/>
    </row>
    <row r="21" ht="42.0" customHeight="1">
      <c r="A21" s="28" t="s">
        <v>56</v>
      </c>
      <c r="B21" s="28" t="s">
        <v>279</v>
      </c>
      <c r="C21" s="29">
        <v>20.0</v>
      </c>
      <c r="D21" s="30" t="str">
        <f t="shared" si="1"/>
        <v>Decomposing Fungus</v>
      </c>
      <c r="E21" s="31" t="s">
        <v>162</v>
      </c>
      <c r="F21" s="29" t="s">
        <v>174</v>
      </c>
      <c r="G21" s="29" t="s">
        <v>174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280</v>
      </c>
      <c r="T21" s="37" t="s">
        <v>176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281</v>
      </c>
      <c r="AJ21" s="48" t="s">
        <v>282</v>
      </c>
      <c r="AK21" s="42"/>
      <c r="AL21" s="43"/>
      <c r="AM21" s="44" t="s">
        <v>283</v>
      </c>
      <c r="AN21" s="45" t="s">
        <v>283</v>
      </c>
      <c r="AO21" s="44" t="s">
        <v>284</v>
      </c>
      <c r="AP21" s="45" t="s">
        <v>285</v>
      </c>
      <c r="AQ21" s="44"/>
      <c r="AR21" s="45"/>
      <c r="AS21" s="44"/>
      <c r="AT21" s="45"/>
      <c r="AU21" s="44" t="s">
        <v>286</v>
      </c>
      <c r="AV21" s="45" t="s">
        <v>287</v>
      </c>
      <c r="AW21" s="44"/>
      <c r="AX21" s="45"/>
      <c r="AY21" s="44"/>
      <c r="AZ21" s="45"/>
      <c r="BA21" s="44" t="s">
        <v>288</v>
      </c>
      <c r="BB21" s="45"/>
      <c r="BC21" s="44"/>
      <c r="BD21" s="45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162</v>
      </c>
      <c r="F22" s="29" t="s">
        <v>174</v>
      </c>
      <c r="G22" s="29" t="s">
        <v>174</v>
      </c>
      <c r="H22" s="32"/>
      <c r="I22" s="33">
        <v>12.0</v>
      </c>
      <c r="J22" s="33"/>
      <c r="K22" s="31" t="s">
        <v>64</v>
      </c>
      <c r="L22" s="31"/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289</v>
      </c>
      <c r="T22" s="37" t="s">
        <v>176</v>
      </c>
      <c r="U22" s="37" t="s">
        <v>203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290</v>
      </c>
      <c r="AJ22" s="41"/>
      <c r="AK22" s="42"/>
      <c r="AL22" s="43"/>
      <c r="AM22" s="44" t="s">
        <v>291</v>
      </c>
      <c r="AN22" s="45" t="s">
        <v>291</v>
      </c>
      <c r="AO22" s="42" t="s">
        <v>289</v>
      </c>
      <c r="AP22" s="43"/>
      <c r="AQ22" s="42"/>
      <c r="AR22" s="43"/>
      <c r="AS22" s="42"/>
      <c r="AT22" s="43"/>
      <c r="AU22" s="42"/>
      <c r="AV22" s="43"/>
      <c r="AW22" s="42"/>
      <c r="AX22" s="43"/>
      <c r="AY22" s="42"/>
      <c r="AZ22" s="43"/>
      <c r="BA22" s="42" t="s">
        <v>292</v>
      </c>
      <c r="BB22" s="43"/>
      <c r="BC22" s="42"/>
      <c r="BD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162</v>
      </c>
      <c r="F23" s="29" t="s">
        <v>174</v>
      </c>
      <c r="G23" s="29" t="s">
        <v>174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293</v>
      </c>
      <c r="T23" s="37" t="s">
        <v>176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294</v>
      </c>
      <c r="AJ23" s="41"/>
      <c r="AK23" s="42"/>
      <c r="AL23" s="43"/>
      <c r="AM23" s="44" t="s">
        <v>295</v>
      </c>
      <c r="AN23" s="45" t="s">
        <v>295</v>
      </c>
      <c r="AO23" s="42" t="s">
        <v>293</v>
      </c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296</v>
      </c>
      <c r="BB23" s="43"/>
      <c r="BC23" s="42"/>
      <c r="BD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162</v>
      </c>
      <c r="F24" s="29" t="s">
        <v>163</v>
      </c>
      <c r="G24" s="29" t="s">
        <v>163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297</v>
      </c>
      <c r="T24" s="37" t="s">
        <v>166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298</v>
      </c>
      <c r="AJ24" s="41"/>
      <c r="AK24" s="42"/>
      <c r="AL24" s="43"/>
      <c r="AM24" s="44" t="s">
        <v>299</v>
      </c>
      <c r="AN24" s="45" t="s">
        <v>299</v>
      </c>
      <c r="AO24" s="42" t="s">
        <v>297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162</v>
      </c>
      <c r="F25" s="29" t="s">
        <v>163</v>
      </c>
      <c r="G25" s="29" t="s">
        <v>163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230</v>
      </c>
      <c r="Q25" s="35">
        <f t="shared" si="2"/>
        <v>1</v>
      </c>
      <c r="R25" s="36"/>
      <c r="S25" s="36" t="s">
        <v>300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301</v>
      </c>
      <c r="AJ25" s="41"/>
      <c r="AK25" s="44" t="s">
        <v>302</v>
      </c>
      <c r="AL25" s="43"/>
      <c r="AM25" s="44" t="s">
        <v>303</v>
      </c>
      <c r="AN25" s="45" t="s">
        <v>303</v>
      </c>
      <c r="AO25" s="44" t="s">
        <v>304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162</v>
      </c>
      <c r="F26" s="29" t="s">
        <v>163</v>
      </c>
      <c r="G26" s="29" t="s">
        <v>163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164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305</v>
      </c>
      <c r="T26" s="37" t="s">
        <v>166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306</v>
      </c>
      <c r="AJ26" s="48" t="s">
        <v>307</v>
      </c>
      <c r="AK26" s="42"/>
      <c r="AL26" s="43"/>
      <c r="AM26" s="44" t="s">
        <v>308</v>
      </c>
      <c r="AN26" s="45" t="s">
        <v>308</v>
      </c>
      <c r="AO26" s="44" t="s">
        <v>309</v>
      </c>
      <c r="AP26" s="45" t="s">
        <v>310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162</v>
      </c>
      <c r="F27" s="29" t="s">
        <v>311</v>
      </c>
      <c r="G27" s="29" t="s">
        <v>311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312</v>
      </c>
      <c r="T27" s="37" t="s">
        <v>166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313</v>
      </c>
      <c r="AJ27" s="41"/>
      <c r="AK27" s="42"/>
      <c r="AL27" s="43"/>
      <c r="AM27" s="44" t="s">
        <v>314</v>
      </c>
      <c r="AN27" s="45" t="s">
        <v>314</v>
      </c>
      <c r="AO27" s="42" t="s">
        <v>312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162</v>
      </c>
      <c r="F28" s="29" t="s">
        <v>174</v>
      </c>
      <c r="G28" s="29" t="s">
        <v>174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164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315</v>
      </c>
      <c r="S28" s="36" t="s">
        <v>316</v>
      </c>
      <c r="T28" s="37" t="s">
        <v>176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317</v>
      </c>
      <c r="AJ28" s="41"/>
      <c r="AK28" s="42"/>
      <c r="AL28" s="43"/>
      <c r="AM28" s="44" t="s">
        <v>318</v>
      </c>
      <c r="AN28" s="45" t="s">
        <v>318</v>
      </c>
      <c r="AO28" s="42" t="s">
        <v>316</v>
      </c>
      <c r="AP28" s="43"/>
      <c r="AQ28" s="42"/>
      <c r="AR28" s="43"/>
      <c r="AS28" s="42"/>
      <c r="AT28" s="43"/>
      <c r="AU28" s="42"/>
      <c r="AV28" s="43"/>
      <c r="AW28" s="42" t="s">
        <v>319</v>
      </c>
      <c r="AX28" s="43"/>
      <c r="AY28" s="42" t="s">
        <v>213</v>
      </c>
      <c r="AZ28" s="43"/>
      <c r="BA28" s="44" t="s">
        <v>320</v>
      </c>
      <c r="BB28" s="43"/>
      <c r="BC28" s="44" t="s">
        <v>321</v>
      </c>
      <c r="BD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162</v>
      </c>
      <c r="F29" s="29" t="s">
        <v>174</v>
      </c>
      <c r="G29" s="29" t="s">
        <v>174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322</v>
      </c>
      <c r="T29" s="37" t="s">
        <v>176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323</v>
      </c>
      <c r="AJ29" s="41"/>
      <c r="AK29" s="42"/>
      <c r="AL29" s="43"/>
      <c r="AM29" s="44" t="s">
        <v>324</v>
      </c>
      <c r="AN29" s="45" t="s">
        <v>324</v>
      </c>
      <c r="AO29" s="42" t="s">
        <v>322</v>
      </c>
      <c r="AP29" s="43"/>
      <c r="AQ29" s="42"/>
      <c r="AR29" s="43"/>
      <c r="AS29" s="42"/>
      <c r="AT29" s="43"/>
      <c r="AU29" s="42"/>
      <c r="AV29" s="43"/>
      <c r="AW29" s="42"/>
      <c r="AX29" s="43"/>
      <c r="AY29" s="42"/>
      <c r="AZ29" s="43"/>
      <c r="BA29" s="42" t="s">
        <v>325</v>
      </c>
      <c r="BB29" s="43"/>
      <c r="BC29" s="42"/>
      <c r="BD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162</v>
      </c>
      <c r="F30" s="29" t="s">
        <v>174</v>
      </c>
      <c r="G30" s="29" t="s">
        <v>174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326</v>
      </c>
      <c r="T30" s="37" t="s">
        <v>176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327</v>
      </c>
      <c r="AJ30" s="48" t="s">
        <v>328</v>
      </c>
      <c r="AK30" s="42"/>
      <c r="AL30" s="43"/>
      <c r="AM30" s="44" t="s">
        <v>329</v>
      </c>
      <c r="AN30" s="45" t="s">
        <v>329</v>
      </c>
      <c r="AO30" s="44" t="s">
        <v>330</v>
      </c>
      <c r="AP30" s="45" t="s">
        <v>331</v>
      </c>
      <c r="AQ30" s="44"/>
      <c r="AR30" s="45"/>
      <c r="AS30" s="44"/>
      <c r="AT30" s="45"/>
      <c r="AU30" s="44" t="s">
        <v>332</v>
      </c>
      <c r="AV30" s="45" t="s">
        <v>333</v>
      </c>
      <c r="AW30" s="44"/>
      <c r="AX30" s="45"/>
      <c r="AY30" s="44"/>
      <c r="AZ30" s="45"/>
      <c r="BA30" s="44" t="s">
        <v>334</v>
      </c>
      <c r="BB30" s="45"/>
      <c r="BC30" s="44"/>
      <c r="BD30" s="45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162</v>
      </c>
      <c r="F31" s="29" t="s">
        <v>207</v>
      </c>
      <c r="G31" s="29" t="s">
        <v>207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230</v>
      </c>
      <c r="Q31" s="35">
        <f t="shared" si="2"/>
        <v>1</v>
      </c>
      <c r="R31" s="36" t="s">
        <v>208</v>
      </c>
      <c r="S31" s="36" t="s">
        <v>335</v>
      </c>
      <c r="T31" s="37" t="s">
        <v>166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336</v>
      </c>
      <c r="AJ31" s="41"/>
      <c r="AK31" s="44" t="s">
        <v>234</v>
      </c>
      <c r="AL31" s="43"/>
      <c r="AM31" s="44" t="s">
        <v>337</v>
      </c>
      <c r="AN31" s="45" t="s">
        <v>337</v>
      </c>
      <c r="AO31" s="44" t="s">
        <v>338</v>
      </c>
      <c r="AP31" s="43"/>
      <c r="AQ31" s="42"/>
      <c r="AR31" s="43"/>
      <c r="AS31" s="42"/>
      <c r="AT31" s="43"/>
      <c r="AU31" s="42"/>
      <c r="AV31" s="43"/>
      <c r="AW31" s="42" t="s">
        <v>212</v>
      </c>
      <c r="AX31" s="43"/>
      <c r="AY31" s="42" t="s">
        <v>213</v>
      </c>
      <c r="AZ31" s="43"/>
      <c r="BA31" s="42"/>
      <c r="BB31" s="43"/>
      <c r="BC31" s="42"/>
      <c r="BD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162</v>
      </c>
      <c r="F32" s="29" t="s">
        <v>174</v>
      </c>
      <c r="G32" s="29" t="s">
        <v>174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272</v>
      </c>
      <c r="S32" s="36" t="s">
        <v>339</v>
      </c>
      <c r="T32" s="37" t="s">
        <v>176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340</v>
      </c>
      <c r="AJ32" s="41"/>
      <c r="AK32" s="42"/>
      <c r="AL32" s="43"/>
      <c r="AM32" s="44" t="s">
        <v>341</v>
      </c>
      <c r="AN32" s="45" t="s">
        <v>342</v>
      </c>
      <c r="AO32" s="42" t="s">
        <v>339</v>
      </c>
      <c r="AP32" s="43"/>
      <c r="AQ32" s="42"/>
      <c r="AR32" s="43"/>
      <c r="AS32" s="42"/>
      <c r="AT32" s="43"/>
      <c r="AU32" s="42"/>
      <c r="AV32" s="43"/>
      <c r="AW32" s="42" t="s">
        <v>343</v>
      </c>
      <c r="AX32" s="43"/>
      <c r="AY32" s="42" t="s">
        <v>238</v>
      </c>
      <c r="AZ32" s="43"/>
      <c r="BA32" s="44" t="s">
        <v>344</v>
      </c>
      <c r="BB32" s="43"/>
      <c r="BC32" s="44" t="s">
        <v>345</v>
      </c>
      <c r="BD32" s="43"/>
    </row>
    <row r="33" ht="42.0" customHeight="1">
      <c r="A33" s="28" t="s">
        <v>56</v>
      </c>
      <c r="B33" s="28" t="s">
        <v>346</v>
      </c>
      <c r="C33" s="29">
        <v>32.0</v>
      </c>
      <c r="D33" s="30" t="str">
        <f t="shared" si="1"/>
        <v>Greenhouses</v>
      </c>
      <c r="E33" s="31" t="s">
        <v>162</v>
      </c>
      <c r="F33" s="29" t="s">
        <v>174</v>
      </c>
      <c r="G33" s="29" t="s">
        <v>174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243</v>
      </c>
      <c r="S33" s="36" t="s">
        <v>347</v>
      </c>
      <c r="T33" s="37" t="s">
        <v>176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348</v>
      </c>
      <c r="AJ33" s="41"/>
      <c r="AK33" s="42"/>
      <c r="AL33" s="43"/>
      <c r="AM33" s="44" t="s">
        <v>349</v>
      </c>
      <c r="AN33" s="45" t="s">
        <v>349</v>
      </c>
      <c r="AO33" s="42" t="s">
        <v>347</v>
      </c>
      <c r="AP33" s="43"/>
      <c r="AQ33" s="42"/>
      <c r="AR33" s="43"/>
      <c r="AS33" s="42"/>
      <c r="AT33" s="43"/>
      <c r="AU33" s="42"/>
      <c r="AV33" s="43"/>
      <c r="AW33" s="42" t="s">
        <v>247</v>
      </c>
      <c r="AX33" s="43"/>
      <c r="AY33" s="42" t="s">
        <v>213</v>
      </c>
      <c r="AZ33" s="43"/>
      <c r="BA33" s="42" t="s">
        <v>350</v>
      </c>
      <c r="BB33" s="43"/>
      <c r="BC33" s="42"/>
      <c r="BD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162</v>
      </c>
      <c r="F34" s="29" t="s">
        <v>207</v>
      </c>
      <c r="G34" s="29" t="s">
        <v>207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164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230</v>
      </c>
      <c r="Q34" s="35">
        <f t="shared" si="2"/>
        <v>1</v>
      </c>
      <c r="R34" s="36" t="s">
        <v>351</v>
      </c>
      <c r="S34" s="36" t="s">
        <v>352</v>
      </c>
      <c r="T34" s="37" t="s">
        <v>166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353</v>
      </c>
      <c r="AJ34" s="41"/>
      <c r="AK34" s="44" t="s">
        <v>302</v>
      </c>
      <c r="AL34" s="43"/>
      <c r="AM34" s="44" t="s">
        <v>354</v>
      </c>
      <c r="AN34" s="45" t="s">
        <v>354</v>
      </c>
      <c r="AO34" s="44" t="s">
        <v>355</v>
      </c>
      <c r="AP34" s="43"/>
      <c r="AQ34" s="42"/>
      <c r="AR34" s="43"/>
      <c r="AS34" s="42"/>
      <c r="AT34" s="43"/>
      <c r="AU34" s="42"/>
      <c r="AV34" s="43"/>
      <c r="AW34" s="42" t="s">
        <v>356</v>
      </c>
      <c r="AX34" s="43"/>
      <c r="AY34" s="42" t="s">
        <v>357</v>
      </c>
      <c r="AZ34" s="43"/>
      <c r="BA34" s="42"/>
      <c r="BB34" s="43"/>
      <c r="BC34" s="42"/>
      <c r="BD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162</v>
      </c>
      <c r="F35" s="29" t="s">
        <v>174</v>
      </c>
      <c r="G35" s="29" t="s">
        <v>174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358</v>
      </c>
      <c r="T35" s="37" t="s">
        <v>176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359</v>
      </c>
      <c r="AJ35" s="41"/>
      <c r="AK35" s="42"/>
      <c r="AL35" s="43"/>
      <c r="AM35" s="44" t="s">
        <v>360</v>
      </c>
      <c r="AN35" s="45" t="s">
        <v>360</v>
      </c>
      <c r="AO35" s="42" t="s">
        <v>358</v>
      </c>
      <c r="AP35" s="43"/>
      <c r="AQ35" s="42"/>
      <c r="AR35" s="43"/>
      <c r="AS35" s="42"/>
      <c r="AT35" s="43"/>
      <c r="AU35" s="42"/>
      <c r="AV35" s="43"/>
      <c r="AW35" s="42"/>
      <c r="AX35" s="43"/>
      <c r="AY35" s="42"/>
      <c r="AZ35" s="43"/>
      <c r="BA35" s="42" t="s">
        <v>361</v>
      </c>
      <c r="BB35" s="43"/>
      <c r="BC35" s="42"/>
      <c r="BD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162</v>
      </c>
      <c r="F36" s="29" t="s">
        <v>311</v>
      </c>
      <c r="G36" s="29" t="s">
        <v>311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230</v>
      </c>
      <c r="Q36" s="35">
        <f t="shared" si="2"/>
        <v>1</v>
      </c>
      <c r="R36" s="36"/>
      <c r="S36" s="36" t="s">
        <v>362</v>
      </c>
      <c r="T36" s="37" t="s">
        <v>166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363</v>
      </c>
      <c r="AJ36" s="41"/>
      <c r="AK36" s="44" t="s">
        <v>364</v>
      </c>
      <c r="AL36" s="43"/>
      <c r="AM36" s="44" t="s">
        <v>365</v>
      </c>
      <c r="AN36" s="45" t="s">
        <v>365</v>
      </c>
      <c r="AO36" s="44" t="s">
        <v>366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162</v>
      </c>
      <c r="F37" s="29" t="s">
        <v>311</v>
      </c>
      <c r="G37" s="29" t="s">
        <v>311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164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367</v>
      </c>
      <c r="T37" s="37" t="s">
        <v>166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368</v>
      </c>
      <c r="AJ37" s="48" t="s">
        <v>369</v>
      </c>
      <c r="AK37" s="42"/>
      <c r="AL37" s="43"/>
      <c r="AM37" s="44" t="s">
        <v>370</v>
      </c>
      <c r="AN37" s="45" t="s">
        <v>370</v>
      </c>
      <c r="AO37" s="44" t="s">
        <v>367</v>
      </c>
      <c r="AP37" s="45" t="s">
        <v>371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</row>
    <row r="38" ht="42.0" customHeight="1">
      <c r="A38" s="28" t="s">
        <v>53</v>
      </c>
      <c r="B38" s="28" t="s">
        <v>372</v>
      </c>
      <c r="C38" s="29">
        <v>37.0</v>
      </c>
      <c r="D38" s="30" t="str">
        <f t="shared" si="1"/>
        <v>Interplanetary Conference</v>
      </c>
      <c r="E38" s="31" t="s">
        <v>162</v>
      </c>
      <c r="F38" s="29" t="s">
        <v>163</v>
      </c>
      <c r="G38" s="29" t="s">
        <v>163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373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374</v>
      </c>
      <c r="AJ38" s="48" t="s">
        <v>375</v>
      </c>
      <c r="AK38" s="42"/>
      <c r="AL38" s="43"/>
      <c r="AM38" s="44" t="s">
        <v>376</v>
      </c>
      <c r="AN38" s="45" t="s">
        <v>376</v>
      </c>
      <c r="AO38" s="44" t="s">
        <v>377</v>
      </c>
      <c r="AP38" s="45" t="s">
        <v>378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162</v>
      </c>
      <c r="F39" s="29" t="s">
        <v>174</v>
      </c>
      <c r="G39" s="29" t="s">
        <v>174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379</v>
      </c>
      <c r="T39" s="37" t="s">
        <v>176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380</v>
      </c>
      <c r="AJ39" s="41"/>
      <c r="AK39" s="42"/>
      <c r="AL39" s="43"/>
      <c r="AM39" s="44" t="s">
        <v>381</v>
      </c>
      <c r="AN39" s="45" t="s">
        <v>381</v>
      </c>
      <c r="AO39" s="42" t="s">
        <v>379</v>
      </c>
      <c r="AP39" s="43"/>
      <c r="AQ39" s="42"/>
      <c r="AR39" s="43"/>
      <c r="AS39" s="42"/>
      <c r="AT39" s="43"/>
      <c r="AU39" s="42"/>
      <c r="AV39" s="43"/>
      <c r="AW39" s="42"/>
      <c r="AX39" s="43"/>
      <c r="AY39" s="42"/>
      <c r="AZ39" s="43"/>
      <c r="BA39" s="42" t="s">
        <v>382</v>
      </c>
      <c r="BB39" s="43"/>
      <c r="BC39" s="42"/>
      <c r="BD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162</v>
      </c>
      <c r="F40" s="29" t="s">
        <v>207</v>
      </c>
      <c r="G40" s="29" t="s">
        <v>207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230</v>
      </c>
      <c r="Q40" s="35">
        <f t="shared" si="2"/>
        <v>1</v>
      </c>
      <c r="R40" s="36" t="s">
        <v>383</v>
      </c>
      <c r="S40" s="36" t="s">
        <v>384</v>
      </c>
      <c r="T40" s="37" t="s">
        <v>166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385</v>
      </c>
      <c r="AJ40" s="41"/>
      <c r="AK40" s="44" t="s">
        <v>234</v>
      </c>
      <c r="AL40" s="43"/>
      <c r="AM40" s="44" t="s">
        <v>386</v>
      </c>
      <c r="AN40" s="45" t="s">
        <v>386</v>
      </c>
      <c r="AO40" s="44" t="s">
        <v>387</v>
      </c>
      <c r="AP40" s="43"/>
      <c r="AQ40" s="42"/>
      <c r="AR40" s="43"/>
      <c r="AS40" s="42"/>
      <c r="AT40" s="43"/>
      <c r="AU40" s="42"/>
      <c r="AV40" s="43"/>
      <c r="AW40" s="42" t="s">
        <v>388</v>
      </c>
      <c r="AX40" s="43"/>
      <c r="AY40" s="42" t="s">
        <v>238</v>
      </c>
      <c r="AZ40" s="43"/>
      <c r="BA40" s="42"/>
      <c r="BB40" s="43"/>
      <c r="BC40" s="42"/>
      <c r="BD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162</v>
      </c>
      <c r="F41" s="29" t="s">
        <v>163</v>
      </c>
      <c r="G41" s="29" t="s">
        <v>163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389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390</v>
      </c>
      <c r="AJ41" s="41"/>
      <c r="AK41" s="42"/>
      <c r="AL41" s="43"/>
      <c r="AM41" s="44" t="s">
        <v>391</v>
      </c>
      <c r="AN41" s="45" t="s">
        <v>391</v>
      </c>
      <c r="AO41" s="44" t="s">
        <v>392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162</v>
      </c>
      <c r="F42" s="29" t="s">
        <v>174</v>
      </c>
      <c r="G42" s="29" t="s">
        <v>174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164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393</v>
      </c>
      <c r="T42" s="37" t="s">
        <v>176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394</v>
      </c>
      <c r="AJ42" s="41"/>
      <c r="AK42" s="42"/>
      <c r="AL42" s="43"/>
      <c r="AM42" s="44" t="s">
        <v>395</v>
      </c>
      <c r="AN42" s="45" t="s">
        <v>395</v>
      </c>
      <c r="AO42" s="42" t="s">
        <v>393</v>
      </c>
      <c r="AP42" s="43"/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 t="s">
        <v>396</v>
      </c>
      <c r="BB42" s="43"/>
      <c r="BC42" s="42"/>
      <c r="BD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162</v>
      </c>
      <c r="F43" s="29" t="s">
        <v>163</v>
      </c>
      <c r="G43" s="29" t="s">
        <v>163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397</v>
      </c>
      <c r="T43" s="37" t="s">
        <v>166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398</v>
      </c>
      <c r="AJ43" s="48" t="s">
        <v>399</v>
      </c>
      <c r="AK43" s="42"/>
      <c r="AL43" s="43"/>
      <c r="AM43" s="44" t="s">
        <v>400</v>
      </c>
      <c r="AN43" s="45" t="s">
        <v>400</v>
      </c>
      <c r="AO43" s="44" t="s">
        <v>401</v>
      </c>
      <c r="AP43" s="45" t="s">
        <v>402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162</v>
      </c>
      <c r="F44" s="29" t="s">
        <v>174</v>
      </c>
      <c r="G44" s="29" t="s">
        <v>174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403</v>
      </c>
      <c r="T44" s="37" t="s">
        <v>176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404</v>
      </c>
      <c r="AJ44" s="41"/>
      <c r="AK44" s="42"/>
      <c r="AL44" s="43"/>
      <c r="AM44" s="44" t="s">
        <v>405</v>
      </c>
      <c r="AN44" s="45" t="s">
        <v>406</v>
      </c>
      <c r="AO44" s="42" t="s">
        <v>403</v>
      </c>
      <c r="AP44" s="43"/>
      <c r="AQ44" s="42"/>
      <c r="AR44" s="43"/>
      <c r="AS44" s="42"/>
      <c r="AT44" s="43"/>
      <c r="AU44" s="44" t="s">
        <v>407</v>
      </c>
      <c r="AV44" s="43"/>
      <c r="AW44" s="42"/>
      <c r="AX44" s="43"/>
      <c r="AY44" s="42"/>
      <c r="AZ44" s="43"/>
      <c r="BA44" s="44" t="s">
        <v>408</v>
      </c>
      <c r="BB44" s="43"/>
      <c r="BC44" s="44" t="s">
        <v>409</v>
      </c>
      <c r="BD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162</v>
      </c>
      <c r="F45" s="29" t="s">
        <v>163</v>
      </c>
      <c r="G45" s="29" t="s">
        <v>163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410</v>
      </c>
      <c r="T45" s="37" t="s">
        <v>166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411</v>
      </c>
      <c r="AJ45" s="48" t="s">
        <v>412</v>
      </c>
      <c r="AK45" s="42"/>
      <c r="AL45" s="43"/>
      <c r="AM45" s="44" t="s">
        <v>413</v>
      </c>
      <c r="AN45" s="45" t="s">
        <v>413</v>
      </c>
      <c r="AO45" s="42" t="s">
        <v>410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162</v>
      </c>
      <c r="F46" s="29" t="s">
        <v>163</v>
      </c>
      <c r="G46" s="29" t="s">
        <v>163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164</v>
      </c>
      <c r="N46" s="31" t="s">
        <v>164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414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415</v>
      </c>
      <c r="AJ46" s="48" t="s">
        <v>416</v>
      </c>
      <c r="AK46" s="42"/>
      <c r="AL46" s="43"/>
      <c r="AM46" s="44" t="s">
        <v>417</v>
      </c>
      <c r="AN46" s="45" t="s">
        <v>417</v>
      </c>
      <c r="AO46" s="44" t="s">
        <v>418</v>
      </c>
      <c r="AP46" s="45" t="s">
        <v>419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162</v>
      </c>
      <c r="F47" s="29" t="s">
        <v>207</v>
      </c>
      <c r="G47" s="29" t="s">
        <v>207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230</v>
      </c>
      <c r="Q47" s="35">
        <f t="shared" si="2"/>
        <v>1</v>
      </c>
      <c r="R47" s="36" t="s">
        <v>420</v>
      </c>
      <c r="S47" s="36" t="s">
        <v>421</v>
      </c>
      <c r="T47" s="37" t="s">
        <v>166</v>
      </c>
      <c r="U47" s="31"/>
      <c r="V47" s="37"/>
      <c r="W47" s="37"/>
      <c r="X47" s="37" t="s">
        <v>183</v>
      </c>
      <c r="Y47" s="37" t="s">
        <v>184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422</v>
      </c>
      <c r="AJ47" s="48" t="s">
        <v>423</v>
      </c>
      <c r="AK47" s="44" t="s">
        <v>424</v>
      </c>
      <c r="AL47" s="45" t="s">
        <v>425</v>
      </c>
      <c r="AM47" s="44" t="s">
        <v>426</v>
      </c>
      <c r="AN47" s="45" t="s">
        <v>426</v>
      </c>
      <c r="AO47" s="44" t="s">
        <v>427</v>
      </c>
      <c r="AP47" s="45" t="s">
        <v>428</v>
      </c>
      <c r="AQ47" s="44"/>
      <c r="AR47" s="45"/>
      <c r="AS47" s="44"/>
      <c r="AT47" s="45"/>
      <c r="AU47" s="44"/>
      <c r="AV47" s="45"/>
      <c r="AW47" s="44" t="s">
        <v>429</v>
      </c>
      <c r="AX47" s="45" t="s">
        <v>430</v>
      </c>
      <c r="AY47" s="44" t="s">
        <v>431</v>
      </c>
      <c r="AZ47" s="45" t="s">
        <v>431</v>
      </c>
      <c r="BA47" s="44"/>
      <c r="BB47" s="45"/>
      <c r="BC47" s="44"/>
      <c r="BD47" s="45"/>
    </row>
    <row r="48" ht="42.0" customHeight="1">
      <c r="A48" s="28" t="s">
        <v>56</v>
      </c>
      <c r="B48" s="28" t="s">
        <v>432</v>
      </c>
      <c r="C48" s="29">
        <v>47.0</v>
      </c>
      <c r="D48" s="30" t="str">
        <f t="shared" si="1"/>
        <v>Power Infrastructure</v>
      </c>
      <c r="E48" s="31" t="s">
        <v>162</v>
      </c>
      <c r="F48" s="29" t="s">
        <v>174</v>
      </c>
      <c r="G48" s="29" t="s">
        <v>174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433</v>
      </c>
      <c r="T48" s="37" t="s">
        <v>176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434</v>
      </c>
      <c r="AJ48" s="41"/>
      <c r="AK48" s="42"/>
      <c r="AL48" s="43"/>
      <c r="AM48" s="44" t="s">
        <v>435</v>
      </c>
      <c r="AN48" s="45" t="s">
        <v>435</v>
      </c>
      <c r="AO48" s="42" t="s">
        <v>433</v>
      </c>
      <c r="AP48" s="43"/>
      <c r="AQ48" s="42"/>
      <c r="AR48" s="43"/>
      <c r="AS48" s="42"/>
      <c r="AT48" s="43"/>
      <c r="AU48" s="42"/>
      <c r="AV48" s="43"/>
      <c r="AW48" s="42"/>
      <c r="AX48" s="43"/>
      <c r="AY48" s="42"/>
      <c r="AZ48" s="43"/>
      <c r="BA48" s="42" t="s">
        <v>436</v>
      </c>
      <c r="BB48" s="43"/>
      <c r="BC48" s="42"/>
      <c r="BD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162</v>
      </c>
      <c r="F49" s="29" t="s">
        <v>163</v>
      </c>
      <c r="G49" s="29" t="s">
        <v>163</v>
      </c>
      <c r="H49" s="32"/>
      <c r="I49" s="33">
        <v>24.0</v>
      </c>
      <c r="J49" s="33"/>
      <c r="K49" s="31" t="s">
        <v>64</v>
      </c>
      <c r="L49" s="31"/>
      <c r="M49" s="31" t="s">
        <v>164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437</v>
      </c>
      <c r="T49" s="37" t="s">
        <v>166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438</v>
      </c>
      <c r="AJ49" s="41"/>
      <c r="AK49" s="42"/>
      <c r="AL49" s="43"/>
      <c r="AM49" s="44" t="s">
        <v>439</v>
      </c>
      <c r="AN49" s="45" t="s">
        <v>439</v>
      </c>
      <c r="AO49" s="42" t="s">
        <v>437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162</v>
      </c>
      <c r="F50" s="29" t="s">
        <v>174</v>
      </c>
      <c r="G50" s="29" t="s">
        <v>174</v>
      </c>
      <c r="H50" s="32"/>
      <c r="I50" s="33">
        <v>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440</v>
      </c>
      <c r="T50" s="37" t="s">
        <v>176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441</v>
      </c>
      <c r="AJ50" s="48" t="s">
        <v>442</v>
      </c>
      <c r="AK50" s="42"/>
      <c r="AL50" s="43"/>
      <c r="AM50" s="44" t="s">
        <v>443</v>
      </c>
      <c r="AN50" s="45" t="s">
        <v>443</v>
      </c>
      <c r="AO50" s="44" t="s">
        <v>440</v>
      </c>
      <c r="AP50" s="45" t="s">
        <v>444</v>
      </c>
      <c r="AQ50" s="44"/>
      <c r="AR50" s="45"/>
      <c r="AS50" s="44"/>
      <c r="AT50" s="45"/>
      <c r="AU50" s="44"/>
      <c r="AV50" s="45"/>
      <c r="AW50" s="44"/>
      <c r="AX50" s="45"/>
      <c r="AY50" s="44"/>
      <c r="AZ50" s="45"/>
      <c r="BA50" s="44" t="s">
        <v>445</v>
      </c>
      <c r="BB50" s="45"/>
      <c r="BC50" s="44"/>
      <c r="BD50" s="45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162</v>
      </c>
      <c r="F51" s="29" t="s">
        <v>174</v>
      </c>
      <c r="G51" s="29" t="s">
        <v>174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208</v>
      </c>
      <c r="S51" s="36" t="s">
        <v>446</v>
      </c>
      <c r="T51" s="37" t="s">
        <v>176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447</v>
      </c>
      <c r="AJ51" s="41"/>
      <c r="AK51" s="42"/>
      <c r="AL51" s="43"/>
      <c r="AM51" s="44" t="s">
        <v>448</v>
      </c>
      <c r="AN51" s="45" t="s">
        <v>449</v>
      </c>
      <c r="AO51" s="42" t="s">
        <v>446</v>
      </c>
      <c r="AP51" s="43"/>
      <c r="AQ51" s="42"/>
      <c r="AR51" s="43"/>
      <c r="AS51" s="42"/>
      <c r="AT51" s="43"/>
      <c r="AU51" s="42"/>
      <c r="AV51" s="43"/>
      <c r="AW51" s="42" t="s">
        <v>450</v>
      </c>
      <c r="AX51" s="43" t="s">
        <v>213</v>
      </c>
      <c r="AY51" s="42" t="s">
        <v>213</v>
      </c>
      <c r="AZ51" s="43"/>
      <c r="BA51" s="44" t="s">
        <v>408</v>
      </c>
      <c r="BB51" s="43"/>
      <c r="BC51" s="44" t="s">
        <v>451</v>
      </c>
      <c r="BD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162</v>
      </c>
      <c r="F52" s="29" t="s">
        <v>163</v>
      </c>
      <c r="G52" s="29" t="s">
        <v>163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166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5" t="s">
        <v>454</v>
      </c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</row>
    <row r="53" ht="42.0" customHeight="1">
      <c r="A53" s="28" t="s">
        <v>56</v>
      </c>
      <c r="B53" s="28" t="s">
        <v>193</v>
      </c>
      <c r="C53" s="29">
        <v>52.0</v>
      </c>
      <c r="D53" s="30" t="str">
        <f t="shared" si="1"/>
        <v>Restructured Resources</v>
      </c>
      <c r="E53" s="31" t="s">
        <v>162</v>
      </c>
      <c r="F53" s="29" t="s">
        <v>163</v>
      </c>
      <c r="G53" s="29" t="s">
        <v>163</v>
      </c>
      <c r="H53" s="32"/>
      <c r="I53" s="33">
        <v>7.0</v>
      </c>
      <c r="J53" s="33"/>
      <c r="K53" s="31" t="s">
        <v>64</v>
      </c>
      <c r="L53" s="31"/>
      <c r="M53" s="31" t="s">
        <v>164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5" t="s">
        <v>457</v>
      </c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162</v>
      </c>
      <c r="F54" s="29" t="s">
        <v>207</v>
      </c>
      <c r="G54" s="29" t="s">
        <v>207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230</v>
      </c>
      <c r="Q54" s="35">
        <f t="shared" si="2"/>
        <v>1</v>
      </c>
      <c r="R54" s="36" t="s">
        <v>208</v>
      </c>
      <c r="S54" s="36" t="s">
        <v>458</v>
      </c>
      <c r="T54" s="37" t="s">
        <v>166</v>
      </c>
      <c r="U54" s="31"/>
      <c r="V54" s="37"/>
      <c r="W54" s="37"/>
      <c r="X54" s="37" t="s">
        <v>82</v>
      </c>
      <c r="Y54" s="37" t="s">
        <v>184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460</v>
      </c>
      <c r="AJ54" s="48" t="s">
        <v>461</v>
      </c>
      <c r="AK54" s="44" t="s">
        <v>302</v>
      </c>
      <c r="AL54" s="43"/>
      <c r="AM54" s="44" t="s">
        <v>462</v>
      </c>
      <c r="AN54" s="45" t="s">
        <v>462</v>
      </c>
      <c r="AO54" s="44" t="s">
        <v>463</v>
      </c>
      <c r="AP54" s="43"/>
      <c r="AQ54" s="42"/>
      <c r="AR54" s="43"/>
      <c r="AS54" s="42"/>
      <c r="AT54" s="43"/>
      <c r="AU54" s="42"/>
      <c r="AV54" s="43"/>
      <c r="AW54" s="42" t="s">
        <v>212</v>
      </c>
      <c r="AX54" s="43"/>
      <c r="AY54" s="42" t="s">
        <v>213</v>
      </c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162</v>
      </c>
      <c r="F55" s="29" t="s">
        <v>174</v>
      </c>
      <c r="G55" s="29" t="s">
        <v>174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176</v>
      </c>
      <c r="U55" s="37" t="s">
        <v>203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8" t="s">
        <v>465</v>
      </c>
      <c r="AK55" s="44"/>
      <c r="AL55" s="43"/>
      <c r="AM55" s="44" t="s">
        <v>466</v>
      </c>
      <c r="AN55" s="45" t="s">
        <v>466</v>
      </c>
      <c r="AO55" s="44" t="s">
        <v>464</v>
      </c>
      <c r="AP55" s="45" t="s">
        <v>467</v>
      </c>
      <c r="AQ55" s="44"/>
      <c r="AR55" s="45"/>
      <c r="AS55" s="44"/>
      <c r="AT55" s="45"/>
      <c r="AU55" s="44"/>
      <c r="AV55" s="45"/>
      <c r="AW55" s="44"/>
      <c r="AX55" s="45"/>
      <c r="AY55" s="44"/>
      <c r="AZ55" s="45"/>
      <c r="BA55" s="44" t="s">
        <v>468</v>
      </c>
      <c r="BB55" s="45"/>
      <c r="BC55" s="44"/>
      <c r="BD55" s="45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162</v>
      </c>
      <c r="F56" s="29" t="s">
        <v>174</v>
      </c>
      <c r="G56" s="29" t="s">
        <v>174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164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469</v>
      </c>
      <c r="T56" s="37" t="s">
        <v>166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470</v>
      </c>
      <c r="AJ56" s="41"/>
      <c r="AK56" s="42"/>
      <c r="AL56" s="43"/>
      <c r="AM56" s="44" t="s">
        <v>471</v>
      </c>
      <c r="AN56" s="45" t="s">
        <v>471</v>
      </c>
      <c r="AO56" s="42" t="s">
        <v>469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162</v>
      </c>
      <c r="F57" s="29" t="s">
        <v>174</v>
      </c>
      <c r="G57" s="29" t="s">
        <v>174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472</v>
      </c>
      <c r="T57" s="37" t="s">
        <v>176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473</v>
      </c>
      <c r="AJ57" s="41"/>
      <c r="AK57" s="42"/>
      <c r="AL57" s="43"/>
      <c r="AM57" s="44" t="s">
        <v>474</v>
      </c>
      <c r="AN57" s="45" t="s">
        <v>474</v>
      </c>
      <c r="AO57" s="42" t="s">
        <v>472</v>
      </c>
      <c r="AP57" s="43"/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 t="s">
        <v>475</v>
      </c>
      <c r="BB57" s="43"/>
      <c r="BC57" s="42"/>
      <c r="BD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162</v>
      </c>
      <c r="F58" s="29" t="s">
        <v>174</v>
      </c>
      <c r="G58" s="29" t="s">
        <v>174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208</v>
      </c>
      <c r="S58" s="36" t="s">
        <v>476</v>
      </c>
      <c r="T58" s="37" t="s">
        <v>176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477</v>
      </c>
      <c r="AJ58" s="41"/>
      <c r="AK58" s="42"/>
      <c r="AL58" s="43"/>
      <c r="AM58" s="44" t="s">
        <v>478</v>
      </c>
      <c r="AN58" s="45" t="s">
        <v>478</v>
      </c>
      <c r="AO58" s="42" t="s">
        <v>476</v>
      </c>
      <c r="AP58" s="43"/>
      <c r="AQ58" s="42"/>
      <c r="AR58" s="43"/>
      <c r="AS58" s="42"/>
      <c r="AT58" s="43"/>
      <c r="AU58" s="42"/>
      <c r="AV58" s="43"/>
      <c r="AW58" s="42" t="s">
        <v>450</v>
      </c>
      <c r="AX58" s="43" t="s">
        <v>213</v>
      </c>
      <c r="AY58" s="42" t="s">
        <v>213</v>
      </c>
      <c r="AZ58" s="43"/>
      <c r="BA58" s="42" t="s">
        <v>270</v>
      </c>
      <c r="BB58" s="43"/>
      <c r="BC58" s="42"/>
      <c r="BD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162</v>
      </c>
      <c r="F59" s="29" t="s">
        <v>174</v>
      </c>
      <c r="G59" s="29" t="s">
        <v>174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230</v>
      </c>
      <c r="Q59" s="35">
        <f t="shared" si="2"/>
        <v>1</v>
      </c>
      <c r="R59" s="36"/>
      <c r="S59" s="36" t="s">
        <v>479</v>
      </c>
      <c r="T59" s="37" t="s">
        <v>176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480</v>
      </c>
      <c r="AJ59" s="48" t="s">
        <v>480</v>
      </c>
      <c r="AK59" s="44" t="s">
        <v>481</v>
      </c>
      <c r="AL59" s="45" t="s">
        <v>482</v>
      </c>
      <c r="AM59" s="44" t="s">
        <v>483</v>
      </c>
      <c r="AN59" s="45" t="s">
        <v>483</v>
      </c>
      <c r="AO59" s="44" t="s">
        <v>484</v>
      </c>
      <c r="AP59" s="45" t="s">
        <v>485</v>
      </c>
      <c r="AQ59" s="44"/>
      <c r="AR59" s="45"/>
      <c r="AS59" s="44"/>
      <c r="AT59" s="45"/>
      <c r="AU59" s="44"/>
      <c r="AV59" s="45"/>
      <c r="AW59" s="44"/>
      <c r="AX59" s="45"/>
      <c r="AY59" s="44"/>
      <c r="AZ59" s="45"/>
      <c r="BA59" s="44" t="s">
        <v>408</v>
      </c>
      <c r="BB59" s="45"/>
      <c r="BC59" s="44"/>
      <c r="BD59" s="45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162</v>
      </c>
      <c r="F60" s="29" t="s">
        <v>174</v>
      </c>
      <c r="G60" s="29" t="s">
        <v>174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230</v>
      </c>
      <c r="Q60" s="35">
        <f t="shared" si="2"/>
        <v>1</v>
      </c>
      <c r="R60" s="36"/>
      <c r="S60" s="36" t="s">
        <v>486</v>
      </c>
      <c r="T60" s="37" t="s">
        <v>176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487</v>
      </c>
      <c r="AJ60" s="41"/>
      <c r="AK60" s="44" t="s">
        <v>488</v>
      </c>
      <c r="AL60" s="43"/>
      <c r="AM60" s="44" t="s">
        <v>489</v>
      </c>
      <c r="AN60" s="45" t="s">
        <v>489</v>
      </c>
      <c r="AO60" s="44" t="s">
        <v>490</v>
      </c>
      <c r="AP60" s="43"/>
      <c r="AQ60" s="42"/>
      <c r="AR60" s="43"/>
      <c r="AS60" s="42"/>
      <c r="AT60" s="43"/>
      <c r="AU60" s="42"/>
      <c r="AV60" s="43"/>
      <c r="AW60" s="42"/>
      <c r="AX60" s="43"/>
      <c r="AY60" s="42"/>
      <c r="AZ60" s="43"/>
      <c r="BA60" s="42" t="s">
        <v>491</v>
      </c>
      <c r="BB60" s="43"/>
      <c r="BC60" s="42"/>
      <c r="BD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162</v>
      </c>
      <c r="F61" s="29" t="s">
        <v>311</v>
      </c>
      <c r="G61" s="29" t="s">
        <v>311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366</v>
      </c>
      <c r="T61" s="37" t="s">
        <v>166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492</v>
      </c>
      <c r="AJ61" s="41"/>
      <c r="AK61" s="42"/>
      <c r="AL61" s="43"/>
      <c r="AM61" s="44" t="s">
        <v>365</v>
      </c>
      <c r="AN61" s="45" t="s">
        <v>365</v>
      </c>
      <c r="AO61" s="42" t="s">
        <v>366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162</v>
      </c>
      <c r="F62" s="29" t="s">
        <v>163</v>
      </c>
      <c r="G62" s="29" t="s">
        <v>163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493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494</v>
      </c>
      <c r="AJ62" s="41"/>
      <c r="AK62" s="42"/>
      <c r="AL62" s="43"/>
      <c r="AM62" s="44" t="s">
        <v>495</v>
      </c>
      <c r="AN62" s="45" t="s">
        <v>495</v>
      </c>
      <c r="AO62" s="44" t="s">
        <v>496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162</v>
      </c>
      <c r="F63" s="29" t="s">
        <v>174</v>
      </c>
      <c r="G63" s="29" t="s">
        <v>174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164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497</v>
      </c>
      <c r="T63" s="37" t="s">
        <v>176</v>
      </c>
      <c r="U63" s="37" t="s">
        <v>203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498</v>
      </c>
      <c r="AJ63" s="48" t="s">
        <v>499</v>
      </c>
      <c r="AK63" s="42"/>
      <c r="AL63" s="43"/>
      <c r="AM63" s="44" t="s">
        <v>500</v>
      </c>
      <c r="AN63" s="45" t="s">
        <v>500</v>
      </c>
      <c r="AO63" s="44" t="s">
        <v>501</v>
      </c>
      <c r="AP63" s="45" t="s">
        <v>502</v>
      </c>
      <c r="AQ63" s="44"/>
      <c r="AR63" s="45"/>
      <c r="AS63" s="44"/>
      <c r="AT63" s="45"/>
      <c r="AU63" s="44"/>
      <c r="AV63" s="45"/>
      <c r="AW63" s="44"/>
      <c r="AX63" s="45"/>
      <c r="AY63" s="44"/>
      <c r="AZ63" s="45"/>
      <c r="BA63" s="44" t="s">
        <v>503</v>
      </c>
      <c r="BB63" s="45"/>
      <c r="BC63" s="44"/>
      <c r="BD63" s="45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162</v>
      </c>
      <c r="F64" s="29" t="s">
        <v>174</v>
      </c>
      <c r="G64" s="29" t="s">
        <v>174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230</v>
      </c>
      <c r="Q64" s="35">
        <f t="shared" si="2"/>
        <v>1</v>
      </c>
      <c r="R64" s="36"/>
      <c r="S64" s="36" t="s">
        <v>504</v>
      </c>
      <c r="T64" s="37" t="s">
        <v>176</v>
      </c>
      <c r="U64" s="37" t="s">
        <v>203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505</v>
      </c>
      <c r="AJ64" s="41"/>
      <c r="AK64" s="44" t="s">
        <v>506</v>
      </c>
      <c r="AL64" s="43"/>
      <c r="AM64" s="44" t="s">
        <v>507</v>
      </c>
      <c r="AN64" s="45" t="s">
        <v>507</v>
      </c>
      <c r="AO64" s="44" t="s">
        <v>508</v>
      </c>
      <c r="AP64" s="43"/>
      <c r="AQ64" s="42"/>
      <c r="AR64" s="43"/>
      <c r="AS64" s="42"/>
      <c r="AT64" s="43"/>
      <c r="AU64" s="42"/>
      <c r="AV64" s="43"/>
      <c r="AW64" s="42"/>
      <c r="AX64" s="43"/>
      <c r="AY64" s="42"/>
      <c r="AZ64" s="43"/>
      <c r="BA64" s="42" t="s">
        <v>509</v>
      </c>
      <c r="BB64" s="43"/>
      <c r="BC64" s="42"/>
      <c r="BD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162</v>
      </c>
      <c r="F65" s="29" t="s">
        <v>174</v>
      </c>
      <c r="G65" s="29" t="s">
        <v>174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164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510</v>
      </c>
      <c r="T65" s="37" t="s">
        <v>176</v>
      </c>
      <c r="U65" s="37" t="s">
        <v>203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511</v>
      </c>
      <c r="AJ65" s="41"/>
      <c r="AK65" s="42"/>
      <c r="AL65" s="43"/>
      <c r="AM65" s="44" t="s">
        <v>512</v>
      </c>
      <c r="AN65" s="45" t="s">
        <v>512</v>
      </c>
      <c r="AO65" s="44" t="s">
        <v>513</v>
      </c>
      <c r="AP65" s="43"/>
      <c r="AQ65" s="42"/>
      <c r="AR65" s="43"/>
      <c r="AS65" s="42"/>
      <c r="AT65" s="43"/>
      <c r="AU65" s="42" t="s">
        <v>514</v>
      </c>
      <c r="AV65" s="43"/>
      <c r="AW65" s="42"/>
      <c r="AX65" s="43"/>
      <c r="AY65" s="42"/>
      <c r="AZ65" s="43"/>
      <c r="BA65" s="42" t="s">
        <v>515</v>
      </c>
      <c r="BB65" s="43"/>
      <c r="BC65" s="42"/>
      <c r="BD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162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516</v>
      </c>
      <c r="S66" s="36">
        <v>0.0</v>
      </c>
      <c r="T66" s="31"/>
      <c r="U66" s="31"/>
      <c r="V66" s="37"/>
      <c r="W66" s="37"/>
      <c r="X66" s="37" t="s">
        <v>183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517</v>
      </c>
      <c r="AJ66" s="48" t="s">
        <v>518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 t="s">
        <v>519</v>
      </c>
      <c r="AX66" s="43" t="s">
        <v>520</v>
      </c>
      <c r="AY66" s="42" t="s">
        <v>521</v>
      </c>
      <c r="AZ66" s="43" t="s">
        <v>521</v>
      </c>
      <c r="BA66" s="42"/>
      <c r="BB66" s="43"/>
      <c r="BC66" s="42"/>
      <c r="BD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162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164</v>
      </c>
      <c r="N67" s="31" t="s">
        <v>164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243</v>
      </c>
      <c r="S67" s="36" t="s">
        <v>522</v>
      </c>
      <c r="T67" s="31"/>
      <c r="U67" s="31"/>
      <c r="V67" s="37"/>
      <c r="W67" s="37"/>
      <c r="X67" s="37" t="s">
        <v>82</v>
      </c>
      <c r="Y67" s="37" t="s">
        <v>184</v>
      </c>
      <c r="Z67" s="37"/>
      <c r="AA67" s="31"/>
      <c r="AB67" s="30" t="str">
        <f t="array" ref="AB67">IFERROR(INDEX(params!$H:$H,MATCH($AA67,params!$G:$G,0)),"")</f>
        <v/>
      </c>
      <c r="AC67" s="51" t="s">
        <v>523</v>
      </c>
      <c r="AD67" s="32"/>
      <c r="AE67" s="31"/>
      <c r="AF67" s="31"/>
      <c r="AG67" s="31"/>
      <c r="AH67" s="30" t="str">
        <f t="shared" si="3"/>
        <v/>
      </c>
      <c r="AI67" s="40" t="s">
        <v>524</v>
      </c>
      <c r="AJ67" s="48" t="s">
        <v>525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 t="s">
        <v>522</v>
      </c>
      <c r="AV67" s="45" t="s">
        <v>526</v>
      </c>
      <c r="AW67" s="44" t="s">
        <v>527</v>
      </c>
      <c r="AX67" s="45" t="s">
        <v>528</v>
      </c>
      <c r="AY67" s="44" t="s">
        <v>213</v>
      </c>
      <c r="AZ67" s="45" t="s">
        <v>213</v>
      </c>
      <c r="BA67" s="44"/>
      <c r="BB67" s="45"/>
      <c r="BC67" s="44"/>
      <c r="BD67" s="45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162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529</v>
      </c>
      <c r="S68" s="36" t="s">
        <v>530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531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 t="s">
        <v>530</v>
      </c>
      <c r="AV68" s="43"/>
      <c r="AW68" s="42" t="s">
        <v>532</v>
      </c>
      <c r="AX68" s="43"/>
      <c r="AY68" s="42" t="s">
        <v>533</v>
      </c>
      <c r="AZ68" s="43"/>
      <c r="BA68" s="42"/>
      <c r="BB68" s="43"/>
      <c r="BC68" s="42"/>
      <c r="BD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162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164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383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534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 t="s">
        <v>535</v>
      </c>
      <c r="AX69" s="43"/>
      <c r="AY69" s="42" t="s">
        <v>238</v>
      </c>
      <c r="AZ69" s="43"/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162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536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537</v>
      </c>
      <c r="AJ70" s="48" t="s">
        <v>538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 t="s">
        <v>539</v>
      </c>
      <c r="AV70" s="43" t="s">
        <v>540</v>
      </c>
      <c r="AW70" s="44"/>
      <c r="AX70" s="43"/>
      <c r="AY70" s="44"/>
      <c r="AZ70" s="43"/>
      <c r="BA70" s="44"/>
      <c r="BB70" s="43"/>
      <c r="BC70" s="44"/>
      <c r="BD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541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542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 t="s">
        <v>541</v>
      </c>
      <c r="AV71" s="43"/>
      <c r="AW71" s="42"/>
      <c r="AX71" s="43"/>
      <c r="AY71" s="42"/>
      <c r="AZ71" s="43"/>
      <c r="BA71" s="42"/>
      <c r="BB71" s="43"/>
      <c r="BC71" s="42"/>
      <c r="BD71" s="43"/>
    </row>
    <row r="72" ht="42.0" customHeight="1">
      <c r="A72" s="28" t="s">
        <v>56</v>
      </c>
      <c r="B72" s="28" t="s">
        <v>543</v>
      </c>
      <c r="C72" s="29">
        <v>71.0</v>
      </c>
      <c r="D72" s="30" t="str">
        <f t="shared" si="1"/>
        <v>CEO's Favorite Project</v>
      </c>
      <c r="E72" s="31" t="s">
        <v>162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164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545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544</v>
      </c>
      <c r="AV72" s="43"/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162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546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547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 t="s">
        <v>548</v>
      </c>
      <c r="AX73" s="43"/>
      <c r="AY73" s="42" t="s">
        <v>238</v>
      </c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162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164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549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550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4" t="s">
        <v>551</v>
      </c>
      <c r="AV74" s="43"/>
      <c r="AW74" s="42"/>
      <c r="AX74" s="43"/>
      <c r="AY74" s="42"/>
      <c r="AZ74" s="43"/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162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552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553</v>
      </c>
      <c r="AJ75" s="48" t="s">
        <v>554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 t="s">
        <v>555</v>
      </c>
      <c r="AV75" s="45" t="s">
        <v>556</v>
      </c>
      <c r="AW75" s="44"/>
      <c r="AX75" s="45"/>
      <c r="AY75" s="44"/>
      <c r="AZ75" s="45"/>
      <c r="BA75" s="44"/>
      <c r="BB75" s="45"/>
      <c r="BC75" s="44"/>
      <c r="BD75" s="45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162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164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557</v>
      </c>
      <c r="S76" s="36" t="s">
        <v>522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558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 t="s">
        <v>522</v>
      </c>
      <c r="AV76" s="43"/>
      <c r="AW76" s="42" t="s">
        <v>559</v>
      </c>
      <c r="AX76" s="43"/>
      <c r="AY76" s="42" t="s">
        <v>560</v>
      </c>
      <c r="AZ76" s="43"/>
      <c r="BA76" s="42"/>
      <c r="BB76" s="43"/>
      <c r="BC76" s="42"/>
      <c r="BD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162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562</v>
      </c>
      <c r="AJ77" s="48" t="s">
        <v>563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 t="s">
        <v>564</v>
      </c>
      <c r="AV77" s="43" t="s">
        <v>565</v>
      </c>
      <c r="AW77" s="44"/>
      <c r="AX77" s="43"/>
      <c r="AY77" s="44"/>
      <c r="AZ77" s="43"/>
      <c r="BA77" s="44"/>
      <c r="BB77" s="43"/>
      <c r="BC77" s="44"/>
      <c r="BD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162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567</v>
      </c>
      <c r="AJ78" s="48" t="s">
        <v>568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569</v>
      </c>
      <c r="AV78" s="43" t="s">
        <v>570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162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572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 t="s">
        <v>571</v>
      </c>
      <c r="AV79" s="43"/>
      <c r="AW79" s="42"/>
      <c r="AX79" s="43"/>
      <c r="AY79" s="42"/>
      <c r="AZ79" s="43"/>
      <c r="BA79" s="42"/>
      <c r="BB79" s="43"/>
      <c r="BC79" s="42"/>
      <c r="BD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162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164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573</v>
      </c>
      <c r="S80" s="36" t="s">
        <v>522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574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522</v>
      </c>
      <c r="AV80" s="43"/>
      <c r="AW80" s="42" t="s">
        <v>575</v>
      </c>
      <c r="AX80" s="43"/>
      <c r="AY80" s="42" t="s">
        <v>213</v>
      </c>
      <c r="AZ80" s="43"/>
      <c r="BA80" s="42"/>
      <c r="BB80" s="43"/>
      <c r="BC80" s="42"/>
      <c r="BD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162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576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577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578</v>
      </c>
      <c r="AV81" s="43"/>
      <c r="AW81" s="42"/>
      <c r="AX81" s="43"/>
      <c r="AY81" s="42"/>
      <c r="AZ81" s="43"/>
      <c r="BA81" s="42"/>
      <c r="BB81" s="43"/>
      <c r="BC81" s="42"/>
      <c r="BD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162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579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580</v>
      </c>
      <c r="AJ82" s="48" t="s">
        <v>581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 t="s">
        <v>582</v>
      </c>
      <c r="AV82" s="43" t="s">
        <v>583</v>
      </c>
      <c r="AW82" s="44"/>
      <c r="AX82" s="43"/>
      <c r="AY82" s="44"/>
      <c r="AZ82" s="43"/>
      <c r="BA82" s="44"/>
      <c r="BB82" s="43"/>
      <c r="BC82" s="44"/>
      <c r="BD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420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584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 t="s">
        <v>429</v>
      </c>
      <c r="AX83" s="43"/>
      <c r="AY83" s="42" t="s">
        <v>585</v>
      </c>
      <c r="AZ83" s="43"/>
      <c r="BA83" s="42"/>
      <c r="BB83" s="43"/>
      <c r="BC83" s="42"/>
      <c r="BD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162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164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586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587</v>
      </c>
      <c r="AJ84" s="48" t="s">
        <v>588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 t="s">
        <v>586</v>
      </c>
      <c r="AV84" s="43" t="s">
        <v>589</v>
      </c>
      <c r="AW84" s="44"/>
      <c r="AX84" s="43"/>
      <c r="AY84" s="44"/>
      <c r="AZ84" s="43"/>
      <c r="BA84" s="44"/>
      <c r="BB84" s="43"/>
      <c r="BC84" s="44"/>
      <c r="BD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590</v>
      </c>
      <c r="S85" s="36" t="s">
        <v>591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592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 t="s">
        <v>591</v>
      </c>
      <c r="AV85" s="43"/>
      <c r="AW85" s="42" t="s">
        <v>593</v>
      </c>
      <c r="AX85" s="43"/>
      <c r="AY85" s="42" t="s">
        <v>594</v>
      </c>
      <c r="AZ85" s="43"/>
      <c r="BA85" s="42"/>
      <c r="BB85" s="43"/>
      <c r="BC85" s="42"/>
      <c r="BD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162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595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596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595</v>
      </c>
      <c r="AV86" s="43"/>
      <c r="AW86" s="42"/>
      <c r="AX86" s="43"/>
      <c r="AY86" s="42"/>
      <c r="AZ86" s="43"/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162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164</v>
      </c>
      <c r="N87" s="31" t="s">
        <v>164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243</v>
      </c>
      <c r="S87" s="36" t="s">
        <v>571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597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571</v>
      </c>
      <c r="AV87" s="43"/>
      <c r="AW87" s="42" t="s">
        <v>598</v>
      </c>
      <c r="AX87" s="43"/>
      <c r="AY87" s="42" t="s">
        <v>213</v>
      </c>
      <c r="AZ87" s="43"/>
      <c r="BA87" s="42"/>
      <c r="BB87" s="43"/>
      <c r="BC87" s="42"/>
      <c r="BD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162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599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600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4" t="s">
        <v>601</v>
      </c>
      <c r="AV88" s="43"/>
      <c r="AW88" s="42"/>
      <c r="AX88" s="43"/>
      <c r="AY88" s="42"/>
      <c r="AZ88" s="43"/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162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164</v>
      </c>
      <c r="N89" s="31" t="s">
        <v>164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602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603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 t="s">
        <v>602</v>
      </c>
      <c r="AV89" s="43"/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162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604</v>
      </c>
      <c r="S90" s="36" t="s">
        <v>605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606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605</v>
      </c>
      <c r="AV90" s="43"/>
      <c r="AW90" s="42" t="s">
        <v>607</v>
      </c>
      <c r="AX90" s="43"/>
      <c r="AY90" s="42" t="s">
        <v>608</v>
      </c>
      <c r="AZ90" s="43"/>
      <c r="BA90" s="42"/>
      <c r="BB90" s="43"/>
      <c r="BC90" s="42"/>
      <c r="BD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162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573</v>
      </c>
      <c r="S91" s="36" t="s">
        <v>609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610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609</v>
      </c>
      <c r="AV91" s="43"/>
      <c r="AW91" s="42" t="s">
        <v>575</v>
      </c>
      <c r="AX91" s="43"/>
      <c r="AY91" s="42" t="s">
        <v>213</v>
      </c>
      <c r="AZ91" s="43"/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162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611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612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613</v>
      </c>
      <c r="AV92" s="43"/>
      <c r="AW92" s="42"/>
      <c r="AX92" s="43"/>
      <c r="AY92" s="42"/>
      <c r="AZ92" s="43"/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162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164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243</v>
      </c>
      <c r="S93" s="36" t="s">
        <v>522</v>
      </c>
      <c r="T93" s="31"/>
      <c r="U93" s="31"/>
      <c r="V93" s="37"/>
      <c r="W93" s="37"/>
      <c r="X93" s="37" t="s">
        <v>82</v>
      </c>
      <c r="Y93" s="37" t="s">
        <v>184</v>
      </c>
      <c r="Z93" s="37"/>
      <c r="AA93" s="31"/>
      <c r="AB93" s="30" t="str">
        <f t="array" ref="AB93">IFERROR(INDEX(params!$H:$H,MATCH($AA93,params!$G:$G,0)),"")</f>
        <v/>
      </c>
      <c r="AC93" s="51" t="s">
        <v>523</v>
      </c>
      <c r="AD93" s="32"/>
      <c r="AE93" s="31"/>
      <c r="AF93" s="31"/>
      <c r="AG93" s="31"/>
      <c r="AH93" s="30" t="str">
        <f t="shared" si="3"/>
        <v/>
      </c>
      <c r="AI93" s="40" t="s">
        <v>614</v>
      </c>
      <c r="AJ93" s="48" t="s">
        <v>615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 t="s">
        <v>522</v>
      </c>
      <c r="AV93" s="43" t="s">
        <v>616</v>
      </c>
      <c r="AW93" s="44" t="s">
        <v>527</v>
      </c>
      <c r="AX93" s="43" t="s">
        <v>528</v>
      </c>
      <c r="AY93" s="44" t="s">
        <v>213</v>
      </c>
      <c r="AZ93" s="43" t="s">
        <v>213</v>
      </c>
      <c r="BA93" s="44"/>
      <c r="BB93" s="43"/>
      <c r="BC93" s="44"/>
      <c r="BD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162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617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618</v>
      </c>
      <c r="AJ94" s="48" t="s">
        <v>619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620</v>
      </c>
      <c r="AV94" s="43" t="s">
        <v>621</v>
      </c>
      <c r="AW94" s="44"/>
      <c r="AX94" s="43"/>
      <c r="AY94" s="44"/>
      <c r="AZ94" s="43"/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162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420</v>
      </c>
      <c r="S95" s="36" t="s">
        <v>622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623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 t="s">
        <v>622</v>
      </c>
      <c r="AV95" s="43"/>
      <c r="AW95" s="42" t="s">
        <v>429</v>
      </c>
      <c r="AX95" s="43"/>
      <c r="AY95" s="42" t="s">
        <v>585</v>
      </c>
      <c r="AZ95" s="43"/>
      <c r="BA95" s="42"/>
      <c r="BB95" s="43"/>
      <c r="BC95" s="42"/>
      <c r="BD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162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164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624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625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624</v>
      </c>
      <c r="AV96" s="43"/>
      <c r="AW96" s="42"/>
      <c r="AX96" s="43"/>
      <c r="AY96" s="42"/>
      <c r="AZ96" s="43"/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162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626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627</v>
      </c>
      <c r="AJ97" s="48" t="s">
        <v>628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 t="s">
        <v>626</v>
      </c>
      <c r="AV97" s="43" t="s">
        <v>629</v>
      </c>
      <c r="AW97" s="44"/>
      <c r="AX97" s="43"/>
      <c r="AY97" s="44"/>
      <c r="AZ97" s="43"/>
      <c r="BA97" s="44"/>
      <c r="BB97" s="43"/>
      <c r="BC97" s="44"/>
      <c r="BD97" s="43"/>
    </row>
    <row r="98" ht="42.0" customHeight="1">
      <c r="A98" s="28" t="s">
        <v>68</v>
      </c>
      <c r="B98" s="28" t="s">
        <v>630</v>
      </c>
      <c r="C98" s="29">
        <v>97.0</v>
      </c>
      <c r="D98" s="30" t="str">
        <f t="shared" si="1"/>
        <v>Special Design</v>
      </c>
      <c r="E98" s="31" t="s">
        <v>162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164</v>
      </c>
      <c r="N98" s="31" t="s">
        <v>164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631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632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4" t="s">
        <v>633</v>
      </c>
      <c r="AV98" s="43"/>
      <c r="AW98" s="42"/>
      <c r="AX98" s="43"/>
      <c r="AY98" s="42"/>
      <c r="AZ98" s="43"/>
      <c r="BA98" s="42"/>
      <c r="BB98" s="43"/>
      <c r="BC98" s="42"/>
      <c r="BD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162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522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634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 t="s">
        <v>522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162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635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636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4" t="s">
        <v>637</v>
      </c>
      <c r="AV100" s="43"/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162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639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640</v>
      </c>
      <c r="AV101" s="43"/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162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164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641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642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 t="s">
        <v>641</v>
      </c>
      <c r="AV102" s="43"/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162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164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643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644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643</v>
      </c>
      <c r="AV103" s="43"/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162</v>
      </c>
      <c r="F104" s="29" t="s">
        <v>645</v>
      </c>
      <c r="G104" s="29" t="s">
        <v>645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646</v>
      </c>
      <c r="T104" s="37" t="s">
        <v>647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648</v>
      </c>
      <c r="AJ104" s="41"/>
      <c r="AK104" s="42"/>
      <c r="AL104" s="43"/>
      <c r="AM104" s="44" t="s">
        <v>252</v>
      </c>
      <c r="AN104" s="45" t="s">
        <v>252</v>
      </c>
      <c r="AO104" s="42" t="s">
        <v>646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162</v>
      </c>
      <c r="F105" s="29" t="s">
        <v>645</v>
      </c>
      <c r="G105" s="29" t="s">
        <v>645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649</v>
      </c>
      <c r="T105" s="37" t="s">
        <v>647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650</v>
      </c>
      <c r="AJ105" s="41"/>
      <c r="AK105" s="42"/>
      <c r="AL105" s="43"/>
      <c r="AM105" s="44" t="s">
        <v>320</v>
      </c>
      <c r="AN105" s="45" t="s">
        <v>320</v>
      </c>
      <c r="AO105" s="42" t="s">
        <v>649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162</v>
      </c>
      <c r="F106" s="29" t="s">
        <v>645</v>
      </c>
      <c r="G106" s="29" t="s">
        <v>645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164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272</v>
      </c>
      <c r="S106" s="36" t="s">
        <v>651</v>
      </c>
      <c r="T106" s="37" t="s">
        <v>647</v>
      </c>
      <c r="U106" s="31"/>
      <c r="V106" s="31"/>
      <c r="W106" s="37"/>
      <c r="X106" s="37" t="s">
        <v>94</v>
      </c>
      <c r="Y106" s="37" t="s">
        <v>184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652</v>
      </c>
      <c r="AJ106" s="41"/>
      <c r="AK106" s="42"/>
      <c r="AL106" s="43"/>
      <c r="AM106" s="44" t="s">
        <v>653</v>
      </c>
      <c r="AN106" s="45" t="s">
        <v>653</v>
      </c>
      <c r="AO106" s="42" t="s">
        <v>651</v>
      </c>
      <c r="AP106" s="43"/>
      <c r="AQ106" s="42"/>
      <c r="AR106" s="43"/>
      <c r="AS106" s="42"/>
      <c r="AT106" s="43"/>
      <c r="AU106" s="42"/>
      <c r="AV106" s="43"/>
      <c r="AW106" s="42" t="s">
        <v>654</v>
      </c>
      <c r="AX106" s="43" t="s">
        <v>655</v>
      </c>
      <c r="AY106" s="42" t="s">
        <v>238</v>
      </c>
      <c r="AZ106" s="43" t="s">
        <v>238</v>
      </c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162</v>
      </c>
      <c r="F107" s="29" t="s">
        <v>645</v>
      </c>
      <c r="G107" s="29" t="s">
        <v>645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272</v>
      </c>
      <c r="S107" s="36" t="s">
        <v>656</v>
      </c>
      <c r="T107" s="37" t="s">
        <v>647</v>
      </c>
      <c r="U107" s="31"/>
      <c r="V107" s="31"/>
      <c r="W107" s="37"/>
      <c r="X107" s="37" t="s">
        <v>94</v>
      </c>
      <c r="Y107" s="37" t="s">
        <v>184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657</v>
      </c>
      <c r="AJ107" s="41"/>
      <c r="AK107" s="42"/>
      <c r="AL107" s="43"/>
      <c r="AM107" s="44" t="s">
        <v>658</v>
      </c>
      <c r="AN107" s="45" t="s">
        <v>658</v>
      </c>
      <c r="AO107" s="44" t="s">
        <v>659</v>
      </c>
      <c r="AP107" s="43"/>
      <c r="AQ107" s="42"/>
      <c r="AR107" s="43"/>
      <c r="AS107" s="42"/>
      <c r="AT107" s="43"/>
      <c r="AU107" s="42" t="s">
        <v>660</v>
      </c>
      <c r="AV107" s="43"/>
      <c r="AW107" s="42" t="s">
        <v>654</v>
      </c>
      <c r="AX107" s="43" t="s">
        <v>655</v>
      </c>
      <c r="AY107" s="42" t="s">
        <v>238</v>
      </c>
      <c r="AZ107" s="43" t="s">
        <v>238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162</v>
      </c>
      <c r="F108" s="29" t="s">
        <v>645</v>
      </c>
      <c r="G108" s="29" t="s">
        <v>645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351</v>
      </c>
      <c r="S108" s="36" t="s">
        <v>661</v>
      </c>
      <c r="T108" s="37" t="s">
        <v>647</v>
      </c>
      <c r="U108" s="31"/>
      <c r="V108" s="31"/>
      <c r="W108" s="37"/>
      <c r="X108" s="37" t="s">
        <v>88</v>
      </c>
      <c r="Y108" s="37" t="s">
        <v>184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662</v>
      </c>
      <c r="AJ108" s="41"/>
      <c r="AK108" s="42"/>
      <c r="AL108" s="43"/>
      <c r="AM108" s="44" t="s">
        <v>663</v>
      </c>
      <c r="AN108" s="45" t="s">
        <v>663</v>
      </c>
      <c r="AO108" s="42" t="s">
        <v>661</v>
      </c>
      <c r="AP108" s="43"/>
      <c r="AQ108" s="42"/>
      <c r="AR108" s="43"/>
      <c r="AS108" s="42"/>
      <c r="AT108" s="43"/>
      <c r="AU108" s="42"/>
      <c r="AV108" s="43"/>
      <c r="AW108" s="42" t="s">
        <v>356</v>
      </c>
      <c r="AX108" s="43" t="s">
        <v>664</v>
      </c>
      <c r="AY108" s="42" t="s">
        <v>665</v>
      </c>
      <c r="AZ108" s="43" t="s">
        <v>665</v>
      </c>
      <c r="BA108" s="42"/>
      <c r="BB108" s="43"/>
      <c r="BC108" s="42"/>
      <c r="BD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162</v>
      </c>
      <c r="F109" s="29" t="s">
        <v>645</v>
      </c>
      <c r="G109" s="29" t="s">
        <v>645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315</v>
      </c>
      <c r="S109" s="36" t="s">
        <v>649</v>
      </c>
      <c r="T109" s="37" t="s">
        <v>647</v>
      </c>
      <c r="U109" s="31"/>
      <c r="V109" s="37"/>
      <c r="W109" s="37"/>
      <c r="X109" s="37" t="s">
        <v>105</v>
      </c>
      <c r="Y109" s="37" t="s">
        <v>184</v>
      </c>
      <c r="Z109" s="37"/>
      <c r="AA109" s="31"/>
      <c r="AB109" s="30" t="str">
        <f t="array" ref="AB109">IFERROR(INDEX(params!$H:$H,MATCH($AA109,params!$G:$G,0)),"")</f>
        <v/>
      </c>
      <c r="AC109" s="51" t="s">
        <v>666</v>
      </c>
      <c r="AD109" s="32"/>
      <c r="AE109" s="31"/>
      <c r="AF109" s="31"/>
      <c r="AG109" s="31"/>
      <c r="AH109" s="30" t="str">
        <f t="shared" si="3"/>
        <v/>
      </c>
      <c r="AI109" s="40" t="s">
        <v>667</v>
      </c>
      <c r="AJ109" s="48" t="s">
        <v>668</v>
      </c>
      <c r="AK109" s="42"/>
      <c r="AL109" s="43"/>
      <c r="AM109" s="44" t="s">
        <v>320</v>
      </c>
      <c r="AN109" s="45" t="s">
        <v>320</v>
      </c>
      <c r="AO109" s="44" t="s">
        <v>649</v>
      </c>
      <c r="AP109" s="45" t="s">
        <v>669</v>
      </c>
      <c r="AQ109" s="42"/>
      <c r="AR109" s="45"/>
      <c r="AS109" s="42"/>
      <c r="AT109" s="45"/>
      <c r="AU109" s="42"/>
      <c r="AV109" s="45"/>
      <c r="AW109" s="42" t="s">
        <v>670</v>
      </c>
      <c r="AX109" s="45" t="s">
        <v>671</v>
      </c>
      <c r="AY109" s="42" t="s">
        <v>213</v>
      </c>
      <c r="AZ109" s="45" t="s">
        <v>213</v>
      </c>
      <c r="BA109" s="42"/>
      <c r="BB109" s="45"/>
      <c r="BC109" s="42"/>
      <c r="BD109" s="45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162</v>
      </c>
      <c r="F110" s="29" t="s">
        <v>645</v>
      </c>
      <c r="G110" s="29" t="s">
        <v>645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672</v>
      </c>
      <c r="T110" s="37" t="s">
        <v>647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673</v>
      </c>
      <c r="AJ110" s="41"/>
      <c r="AK110" s="42"/>
      <c r="AL110" s="43"/>
      <c r="AM110" s="44" t="s">
        <v>674</v>
      </c>
      <c r="AN110" s="45" t="s">
        <v>674</v>
      </c>
      <c r="AO110" s="42" t="s">
        <v>672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162</v>
      </c>
      <c r="F111" s="29" t="s">
        <v>163</v>
      </c>
      <c r="G111" s="29" t="s">
        <v>163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675</v>
      </c>
      <c r="T111" s="37" t="s">
        <v>676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677</v>
      </c>
      <c r="AJ111" s="41"/>
      <c r="AK111" s="42"/>
      <c r="AL111" s="43"/>
      <c r="AM111" s="44" t="s">
        <v>678</v>
      </c>
      <c r="AN111" s="45" t="s">
        <v>678</v>
      </c>
      <c r="AO111" s="44" t="s">
        <v>679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162</v>
      </c>
      <c r="F112" s="29" t="s">
        <v>163</v>
      </c>
      <c r="G112" s="29" t="s">
        <v>163</v>
      </c>
      <c r="H112" s="32"/>
      <c r="I112" s="33">
        <v>6.0</v>
      </c>
      <c r="J112" s="33"/>
      <c r="K112" s="31" t="s">
        <v>62</v>
      </c>
      <c r="L112" s="31"/>
      <c r="M112" s="31" t="s">
        <v>164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680</v>
      </c>
      <c r="T112" s="37" t="s">
        <v>676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681</v>
      </c>
      <c r="AJ112" s="41"/>
      <c r="AK112" s="42"/>
      <c r="AL112" s="43"/>
      <c r="AM112" s="44" t="s">
        <v>682</v>
      </c>
      <c r="AN112" s="45" t="s">
        <v>682</v>
      </c>
      <c r="AO112" s="44" t="s">
        <v>683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162</v>
      </c>
      <c r="F113" s="29" t="s">
        <v>645</v>
      </c>
      <c r="G113" s="29" t="s">
        <v>645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684</v>
      </c>
      <c r="T113" s="37" t="s">
        <v>647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685</v>
      </c>
      <c r="AJ113" s="41"/>
      <c r="AK113" s="42"/>
      <c r="AL113" s="43"/>
      <c r="AM113" s="44" t="s">
        <v>686</v>
      </c>
      <c r="AN113" s="45" t="s">
        <v>686</v>
      </c>
      <c r="AO113" s="44" t="s">
        <v>687</v>
      </c>
      <c r="AP113" s="43"/>
      <c r="AQ113" s="42"/>
      <c r="AR113" s="43"/>
      <c r="AS113" s="42"/>
      <c r="AT113" s="43"/>
      <c r="AU113" s="42" t="s">
        <v>688</v>
      </c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162</v>
      </c>
      <c r="F114" s="29" t="s">
        <v>645</v>
      </c>
      <c r="G114" s="29" t="s">
        <v>645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689</v>
      </c>
      <c r="T114" s="37" t="s">
        <v>647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690</v>
      </c>
      <c r="AJ114" s="41"/>
      <c r="AK114" s="42"/>
      <c r="AL114" s="43"/>
      <c r="AM114" s="44" t="s">
        <v>691</v>
      </c>
      <c r="AN114" s="45" t="s">
        <v>691</v>
      </c>
      <c r="AO114" s="44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162</v>
      </c>
      <c r="F115" s="29" t="s">
        <v>645</v>
      </c>
      <c r="G115" s="29" t="s">
        <v>645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164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693</v>
      </c>
      <c r="T115" s="37" t="s">
        <v>647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694</v>
      </c>
      <c r="AJ115" s="41"/>
      <c r="AK115" s="42"/>
      <c r="AL115" s="43"/>
      <c r="AM115" s="44" t="s">
        <v>252</v>
      </c>
      <c r="AN115" s="45" t="s">
        <v>252</v>
      </c>
      <c r="AO115" s="44" t="s">
        <v>646</v>
      </c>
      <c r="AP115" s="43"/>
      <c r="AQ115" s="42"/>
      <c r="AR115" s="43"/>
      <c r="AS115" s="42"/>
      <c r="AT115" s="43"/>
      <c r="AU115" s="42" t="s">
        <v>695</v>
      </c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162</v>
      </c>
      <c r="F116" s="29" t="s">
        <v>645</v>
      </c>
      <c r="G116" s="29" t="s">
        <v>645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590</v>
      </c>
      <c r="S116" s="46" t="s">
        <v>696</v>
      </c>
      <c r="T116" s="37" t="s">
        <v>647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697</v>
      </c>
      <c r="AJ116" s="41"/>
      <c r="AK116" s="42"/>
      <c r="AL116" s="43"/>
      <c r="AM116" s="44" t="s">
        <v>698</v>
      </c>
      <c r="AN116" s="45" t="s">
        <v>698</v>
      </c>
      <c r="AO116" s="44" t="s">
        <v>699</v>
      </c>
      <c r="AP116" s="43"/>
      <c r="AQ116" s="42"/>
      <c r="AR116" s="43"/>
      <c r="AS116" s="42"/>
      <c r="AT116" s="43"/>
      <c r="AU116" s="42"/>
      <c r="AV116" s="43"/>
      <c r="AW116" s="42" t="s">
        <v>590</v>
      </c>
      <c r="AX116" s="43"/>
      <c r="AY116" s="42" t="s">
        <v>594</v>
      </c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162</v>
      </c>
      <c r="F117" s="29" t="s">
        <v>645</v>
      </c>
      <c r="G117" s="29" t="s">
        <v>645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700</v>
      </c>
      <c r="S117" s="36" t="s">
        <v>687</v>
      </c>
      <c r="T117" s="37" t="s">
        <v>647</v>
      </c>
      <c r="U117" s="31"/>
      <c r="V117" s="31"/>
      <c r="W117" s="37"/>
      <c r="X117" s="37" t="s">
        <v>183</v>
      </c>
      <c r="Y117" s="37" t="s">
        <v>184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701</v>
      </c>
      <c r="AJ117" s="41"/>
      <c r="AK117" s="42"/>
      <c r="AL117" s="43"/>
      <c r="AM117" s="44" t="s">
        <v>702</v>
      </c>
      <c r="AN117" s="45" t="s">
        <v>702</v>
      </c>
      <c r="AO117" s="42" t="s">
        <v>687</v>
      </c>
      <c r="AP117" s="43"/>
      <c r="AQ117" s="42"/>
      <c r="AR117" s="43"/>
      <c r="AS117" s="42"/>
      <c r="AT117" s="43"/>
      <c r="AU117" s="42"/>
      <c r="AV117" s="43"/>
      <c r="AW117" s="42" t="s">
        <v>703</v>
      </c>
      <c r="AX117" s="43" t="s">
        <v>703</v>
      </c>
      <c r="AY117" s="42" t="s">
        <v>704</v>
      </c>
      <c r="AZ117" s="43"/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162</v>
      </c>
      <c r="F118" s="29" t="s">
        <v>645</v>
      </c>
      <c r="G118" s="29" t="s">
        <v>645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164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705</v>
      </c>
      <c r="S118" s="36" t="s">
        <v>706</v>
      </c>
      <c r="T118" s="37" t="s">
        <v>647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707</v>
      </c>
      <c r="AJ118" s="41"/>
      <c r="AK118" s="42"/>
      <c r="AL118" s="43"/>
      <c r="AM118" s="44" t="s">
        <v>708</v>
      </c>
      <c r="AN118" s="45" t="s">
        <v>708</v>
      </c>
      <c r="AO118" s="42" t="s">
        <v>706</v>
      </c>
      <c r="AP118" s="43"/>
      <c r="AQ118" s="42"/>
      <c r="AR118" s="43"/>
      <c r="AS118" s="42"/>
      <c r="AT118" s="43"/>
      <c r="AU118" s="42"/>
      <c r="AV118" s="43"/>
      <c r="AW118" s="42" t="s">
        <v>709</v>
      </c>
      <c r="AX118" s="43"/>
      <c r="AY118" s="42" t="s">
        <v>710</v>
      </c>
      <c r="AZ118" s="43"/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162</v>
      </c>
      <c r="F119" s="29" t="s">
        <v>645</v>
      </c>
      <c r="G119" s="29" t="s">
        <v>645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711</v>
      </c>
      <c r="T119" s="37" t="s">
        <v>647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712</v>
      </c>
      <c r="AJ119" s="41"/>
      <c r="AK119" s="42"/>
      <c r="AL119" s="43"/>
      <c r="AM119" s="44" t="s">
        <v>713</v>
      </c>
      <c r="AN119" s="45" t="s">
        <v>713</v>
      </c>
      <c r="AO119" s="44" t="s">
        <v>714</v>
      </c>
      <c r="AP119" s="43"/>
      <c r="AQ119" s="42"/>
      <c r="AR119" s="43"/>
      <c r="AS119" s="42"/>
      <c r="AT119" s="43"/>
      <c r="AU119" s="42" t="s">
        <v>609</v>
      </c>
      <c r="AV119" s="43"/>
      <c r="AW119" s="42"/>
      <c r="AX119" s="43"/>
      <c r="AY119" s="42"/>
      <c r="AZ119" s="43"/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162</v>
      </c>
      <c r="F120" s="29" t="s">
        <v>645</v>
      </c>
      <c r="G120" s="29" t="s">
        <v>645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164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715</v>
      </c>
      <c r="T120" s="37" t="s">
        <v>647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716</v>
      </c>
      <c r="AJ120" s="41"/>
      <c r="AK120" s="42"/>
      <c r="AL120" s="43"/>
      <c r="AM120" s="44" t="s">
        <v>717</v>
      </c>
      <c r="AN120" s="45" t="s">
        <v>717</v>
      </c>
      <c r="AO120" s="42" t="s">
        <v>715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162</v>
      </c>
      <c r="F121" s="29" t="s">
        <v>163</v>
      </c>
      <c r="G121" s="29" t="s">
        <v>163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718</v>
      </c>
      <c r="S121" s="36" t="s">
        <v>719</v>
      </c>
      <c r="T121" s="37" t="s">
        <v>676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720</v>
      </c>
      <c r="AJ121" s="41"/>
      <c r="AK121" s="42"/>
      <c r="AL121" s="43"/>
      <c r="AM121" s="44" t="s">
        <v>721</v>
      </c>
      <c r="AN121" s="45" t="s">
        <v>721</v>
      </c>
      <c r="AO121" s="44" t="s">
        <v>722</v>
      </c>
      <c r="AP121" s="43"/>
      <c r="AQ121" s="42"/>
      <c r="AR121" s="43"/>
      <c r="AS121" s="42"/>
      <c r="AT121" s="43"/>
      <c r="AU121" s="42"/>
      <c r="AV121" s="43"/>
      <c r="AW121" s="42" t="s">
        <v>718</v>
      </c>
      <c r="AX121" s="43"/>
      <c r="AY121" s="42" t="s">
        <v>723</v>
      </c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162</v>
      </c>
      <c r="F122" s="29" t="s">
        <v>645</v>
      </c>
      <c r="G122" s="29" t="s">
        <v>645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208</v>
      </c>
      <c r="S122" s="36" t="s">
        <v>724</v>
      </c>
      <c r="T122" s="37" t="s">
        <v>647</v>
      </c>
      <c r="U122" s="31"/>
      <c r="V122" s="31"/>
      <c r="W122" s="37"/>
      <c r="X122" s="37" t="s">
        <v>105</v>
      </c>
      <c r="Y122" s="37" t="s">
        <v>184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725</v>
      </c>
      <c r="AJ122" s="41"/>
      <c r="AK122" s="42"/>
      <c r="AL122" s="43"/>
      <c r="AM122" s="44" t="s">
        <v>663</v>
      </c>
      <c r="AN122" s="45" t="s">
        <v>663</v>
      </c>
      <c r="AO122" s="44" t="s">
        <v>661</v>
      </c>
      <c r="AP122" s="43"/>
      <c r="AQ122" s="42"/>
      <c r="AR122" s="43"/>
      <c r="AS122" s="42"/>
      <c r="AT122" s="43"/>
      <c r="AU122" s="42" t="s">
        <v>726</v>
      </c>
      <c r="AV122" s="43"/>
      <c r="AW122" s="42" t="s">
        <v>727</v>
      </c>
      <c r="AX122" s="43"/>
      <c r="AY122" s="42" t="s">
        <v>213</v>
      </c>
      <c r="AZ122" s="43"/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162</v>
      </c>
      <c r="F123" s="29" t="s">
        <v>645</v>
      </c>
      <c r="G123" s="29" t="s">
        <v>645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646</v>
      </c>
      <c r="T123" s="37" t="s">
        <v>647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728</v>
      </c>
      <c r="AJ123" s="41"/>
      <c r="AK123" s="42"/>
      <c r="AL123" s="43"/>
      <c r="AM123" s="44" t="s">
        <v>252</v>
      </c>
      <c r="AN123" s="45" t="s">
        <v>252</v>
      </c>
      <c r="AO123" s="42" t="s">
        <v>646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162</v>
      </c>
      <c r="F124" s="29" t="s">
        <v>645</v>
      </c>
      <c r="G124" s="29" t="s">
        <v>645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164</v>
      </c>
      <c r="N124" s="31" t="s">
        <v>164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729</v>
      </c>
      <c r="T124" s="37" t="s">
        <v>647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730</v>
      </c>
      <c r="AJ124" s="48" t="s">
        <v>730</v>
      </c>
      <c r="AK124" s="42"/>
      <c r="AL124" s="43"/>
      <c r="AM124" s="44" t="s">
        <v>731</v>
      </c>
      <c r="AN124" s="45" t="s">
        <v>731</v>
      </c>
      <c r="AO124" s="44" t="s">
        <v>732</v>
      </c>
      <c r="AP124" s="45" t="s">
        <v>733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162</v>
      </c>
      <c r="F125" s="29" t="s">
        <v>645</v>
      </c>
      <c r="G125" s="29" t="s">
        <v>645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734</v>
      </c>
      <c r="T125" s="37" t="s">
        <v>647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735</v>
      </c>
      <c r="AJ125" s="41"/>
      <c r="AK125" s="42"/>
      <c r="AL125" s="43"/>
      <c r="AM125" s="44" t="s">
        <v>736</v>
      </c>
      <c r="AN125" s="45" t="s">
        <v>736</v>
      </c>
      <c r="AO125" s="42" t="s">
        <v>734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162</v>
      </c>
      <c r="F126" s="29" t="s">
        <v>645</v>
      </c>
      <c r="G126" s="29" t="s">
        <v>645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737</v>
      </c>
      <c r="T126" s="37" t="s">
        <v>647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738</v>
      </c>
      <c r="AJ126" s="41"/>
      <c r="AK126" s="42"/>
      <c r="AL126" s="43"/>
      <c r="AM126" s="44" t="s">
        <v>739</v>
      </c>
      <c r="AN126" s="45" t="s">
        <v>739</v>
      </c>
      <c r="AO126" s="42" t="s">
        <v>737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162</v>
      </c>
      <c r="F127" s="29" t="s">
        <v>645</v>
      </c>
      <c r="G127" s="29" t="s">
        <v>645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740</v>
      </c>
      <c r="T127" s="37" t="s">
        <v>647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741</v>
      </c>
      <c r="AJ127" s="41"/>
      <c r="AK127" s="42"/>
      <c r="AL127" s="43"/>
      <c r="AM127" s="44" t="s">
        <v>713</v>
      </c>
      <c r="AN127" s="45" t="s">
        <v>713</v>
      </c>
      <c r="AO127" s="44" t="s">
        <v>714</v>
      </c>
      <c r="AP127" s="43"/>
      <c r="AQ127" s="42"/>
      <c r="AR127" s="43"/>
      <c r="AS127" s="42"/>
      <c r="AT127" s="43"/>
      <c r="AU127" s="42" t="s">
        <v>742</v>
      </c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162</v>
      </c>
      <c r="F128" s="29" t="s">
        <v>645</v>
      </c>
      <c r="G128" s="29" t="s">
        <v>645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743</v>
      </c>
      <c r="S128" s="36" t="s">
        <v>661</v>
      </c>
      <c r="T128" s="37" t="s">
        <v>647</v>
      </c>
      <c r="U128" s="31"/>
      <c r="V128" s="31"/>
      <c r="W128" s="37"/>
      <c r="X128" s="37" t="s">
        <v>105</v>
      </c>
      <c r="Y128" s="37" t="s">
        <v>744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745</v>
      </c>
      <c r="AJ128" s="41"/>
      <c r="AK128" s="42"/>
      <c r="AL128" s="43"/>
      <c r="AM128" s="44" t="s">
        <v>663</v>
      </c>
      <c r="AN128" s="45" t="s">
        <v>663</v>
      </c>
      <c r="AO128" s="42" t="s">
        <v>661</v>
      </c>
      <c r="AP128" s="43"/>
      <c r="AQ128" s="42"/>
      <c r="AR128" s="43"/>
      <c r="AS128" s="42"/>
      <c r="AT128" s="43"/>
      <c r="AU128" s="42"/>
      <c r="AV128" s="43"/>
      <c r="AW128" s="42" t="s">
        <v>746</v>
      </c>
      <c r="AX128" s="43"/>
      <c r="AY128" s="42" t="s">
        <v>213</v>
      </c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162</v>
      </c>
      <c r="F129" s="29" t="s">
        <v>645</v>
      </c>
      <c r="G129" s="29" t="s">
        <v>645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164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747</v>
      </c>
      <c r="T129" s="37" t="s">
        <v>647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748</v>
      </c>
      <c r="AJ129" s="41"/>
      <c r="AK129" s="42"/>
      <c r="AL129" s="43"/>
      <c r="AM129" s="44" t="s">
        <v>320</v>
      </c>
      <c r="AN129" s="45" t="s">
        <v>320</v>
      </c>
      <c r="AO129" s="44" t="s">
        <v>649</v>
      </c>
      <c r="AP129" s="43"/>
      <c r="AQ129" s="42"/>
      <c r="AR129" s="43"/>
      <c r="AS129" s="42"/>
      <c r="AT129" s="43"/>
      <c r="AU129" s="42" t="s">
        <v>749</v>
      </c>
      <c r="AV129" s="43"/>
      <c r="AW129" s="42"/>
      <c r="AX129" s="43"/>
      <c r="AY129" s="42"/>
      <c r="AZ129" s="43"/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162</v>
      </c>
      <c r="F130" s="29" t="s">
        <v>163</v>
      </c>
      <c r="G130" s="29" t="s">
        <v>163</v>
      </c>
      <c r="H130" s="32"/>
      <c r="I130" s="33">
        <v>2.0</v>
      </c>
      <c r="J130" s="33"/>
      <c r="K130" s="31" t="s">
        <v>62</v>
      </c>
      <c r="L130" s="31"/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750</v>
      </c>
      <c r="S130" s="36" t="s">
        <v>751</v>
      </c>
      <c r="T130" s="37" t="s">
        <v>676</v>
      </c>
      <c r="U130" s="31"/>
      <c r="V130" s="37"/>
      <c r="W130" s="37"/>
      <c r="X130" s="37" t="s">
        <v>88</v>
      </c>
      <c r="Y130" s="37" t="s">
        <v>744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752</v>
      </c>
      <c r="AJ130" s="48" t="s">
        <v>753</v>
      </c>
      <c r="AK130" s="42"/>
      <c r="AL130" s="43"/>
      <c r="AM130" s="44" t="s">
        <v>754</v>
      </c>
      <c r="AN130" s="45" t="s">
        <v>754</v>
      </c>
      <c r="AO130" s="44" t="s">
        <v>755</v>
      </c>
      <c r="AP130" s="45" t="s">
        <v>756</v>
      </c>
      <c r="AQ130" s="42"/>
      <c r="AR130" s="45"/>
      <c r="AS130" s="42"/>
      <c r="AT130" s="45"/>
      <c r="AU130" s="42"/>
      <c r="AV130" s="45"/>
      <c r="AW130" s="42" t="s">
        <v>757</v>
      </c>
      <c r="AX130" s="45" t="s">
        <v>758</v>
      </c>
      <c r="AY130" s="42" t="s">
        <v>759</v>
      </c>
      <c r="AZ130" s="45" t="s">
        <v>759</v>
      </c>
      <c r="BA130" s="42"/>
      <c r="BB130" s="45"/>
      <c r="BC130" s="42"/>
      <c r="BD130" s="45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162</v>
      </c>
      <c r="F131" s="29" t="s">
        <v>645</v>
      </c>
      <c r="G131" s="29" t="s">
        <v>645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760</v>
      </c>
      <c r="T131" s="37" t="s">
        <v>647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761</v>
      </c>
      <c r="AJ131" s="41"/>
      <c r="AK131" s="42"/>
      <c r="AL131" s="43"/>
      <c r="AM131" s="44" t="s">
        <v>698</v>
      </c>
      <c r="AN131" s="45" t="s">
        <v>698</v>
      </c>
      <c r="AO131" s="42" t="s">
        <v>760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162</v>
      </c>
      <c r="F132" s="29" t="s">
        <v>645</v>
      </c>
      <c r="G132" s="29" t="s">
        <v>645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762</v>
      </c>
      <c r="S132" s="36" t="s">
        <v>763</v>
      </c>
      <c r="T132" s="37" t="s">
        <v>647</v>
      </c>
      <c r="U132" s="31"/>
      <c r="V132" s="31"/>
      <c r="W132" s="37"/>
      <c r="X132" s="37" t="s">
        <v>102</v>
      </c>
      <c r="Y132" s="37" t="s">
        <v>184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764</v>
      </c>
      <c r="AJ132" s="41"/>
      <c r="AK132" s="42"/>
      <c r="AL132" s="43"/>
      <c r="AM132" s="44" t="s">
        <v>192</v>
      </c>
      <c r="AN132" s="45" t="s">
        <v>192</v>
      </c>
      <c r="AO132" s="42" t="s">
        <v>763</v>
      </c>
      <c r="AP132" s="43"/>
      <c r="AQ132" s="42"/>
      <c r="AR132" s="43"/>
      <c r="AS132" s="42"/>
      <c r="AT132" s="43"/>
      <c r="AU132" s="42"/>
      <c r="AV132" s="43"/>
      <c r="AW132" s="42" t="s">
        <v>765</v>
      </c>
      <c r="AX132" s="43"/>
      <c r="AY132" s="42" t="s">
        <v>766</v>
      </c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162</v>
      </c>
      <c r="F133" s="29" t="s">
        <v>645</v>
      </c>
      <c r="G133" s="29" t="s">
        <v>645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208</v>
      </c>
      <c r="S133" s="36" t="s">
        <v>767</v>
      </c>
      <c r="T133" s="37" t="s">
        <v>647</v>
      </c>
      <c r="U133" s="31"/>
      <c r="V133" s="31"/>
      <c r="W133" s="37"/>
      <c r="X133" s="37" t="s">
        <v>105</v>
      </c>
      <c r="Y133" s="37" t="s">
        <v>184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768</v>
      </c>
      <c r="AJ133" s="41"/>
      <c r="AK133" s="42"/>
      <c r="AL133" s="43"/>
      <c r="AM133" s="44" t="s">
        <v>769</v>
      </c>
      <c r="AN133" s="45" t="s">
        <v>769</v>
      </c>
      <c r="AO133" s="44" t="s">
        <v>770</v>
      </c>
      <c r="AP133" s="43"/>
      <c r="AQ133" s="42"/>
      <c r="AR133" s="43"/>
      <c r="AS133" s="42"/>
      <c r="AT133" s="43"/>
      <c r="AU133" s="42" t="s">
        <v>771</v>
      </c>
      <c r="AV133" s="43"/>
      <c r="AW133" s="42" t="s">
        <v>727</v>
      </c>
      <c r="AX133" s="43"/>
      <c r="AY133" s="42" t="s">
        <v>213</v>
      </c>
      <c r="AZ133" s="43"/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162</v>
      </c>
      <c r="F134" s="29" t="s">
        <v>645</v>
      </c>
      <c r="G134" s="29" t="s">
        <v>645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164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573</v>
      </c>
      <c r="S134" s="36" t="s">
        <v>772</v>
      </c>
      <c r="T134" s="37" t="s">
        <v>647</v>
      </c>
      <c r="U134" s="31"/>
      <c r="V134" s="31"/>
      <c r="W134" s="37"/>
      <c r="X134" s="37" t="s">
        <v>105</v>
      </c>
      <c r="Y134" s="37" t="s">
        <v>184</v>
      </c>
      <c r="Z134" s="37"/>
      <c r="AA134" s="31"/>
      <c r="AB134" s="30" t="str">
        <f t="array" ref="AB134">IFERROR(INDEX(params!$H:$H,MATCH($AA134,params!$G:$G,0)),"")</f>
        <v/>
      </c>
      <c r="AC134" s="51" t="s">
        <v>773</v>
      </c>
      <c r="AD134" s="32"/>
      <c r="AE134" s="31"/>
      <c r="AF134" s="4"/>
      <c r="AG134" s="4"/>
      <c r="AH134" s="30" t="str">
        <f t="shared" si="3"/>
        <v/>
      </c>
      <c r="AI134" s="40" t="s">
        <v>774</v>
      </c>
      <c r="AJ134" s="41"/>
      <c r="AK134" s="42"/>
      <c r="AL134" s="43"/>
      <c r="AM134" s="44" t="s">
        <v>775</v>
      </c>
      <c r="AN134" s="45" t="s">
        <v>775</v>
      </c>
      <c r="AO134" s="44" t="s">
        <v>776</v>
      </c>
      <c r="AP134" s="43"/>
      <c r="AQ134" s="42"/>
      <c r="AR134" s="43"/>
      <c r="AS134" s="42"/>
      <c r="AT134" s="43"/>
      <c r="AU134" s="42" t="s">
        <v>726</v>
      </c>
      <c r="AV134" s="43"/>
      <c r="AW134" s="42" t="s">
        <v>777</v>
      </c>
      <c r="AX134" s="43"/>
      <c r="AY134" s="42" t="s">
        <v>213</v>
      </c>
      <c r="AZ134" s="43"/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162</v>
      </c>
      <c r="F135" s="29" t="s">
        <v>645</v>
      </c>
      <c r="G135" s="29" t="s">
        <v>645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705</v>
      </c>
      <c r="S135" s="36" t="s">
        <v>737</v>
      </c>
      <c r="T135" s="37" t="s">
        <v>647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778</v>
      </c>
      <c r="AJ135" s="41"/>
      <c r="AK135" s="42"/>
      <c r="AL135" s="43"/>
      <c r="AM135" s="44" t="s">
        <v>739</v>
      </c>
      <c r="AN135" s="45" t="s">
        <v>739</v>
      </c>
      <c r="AO135" s="42" t="s">
        <v>737</v>
      </c>
      <c r="AP135" s="43"/>
      <c r="AQ135" s="42"/>
      <c r="AR135" s="43"/>
      <c r="AS135" s="42"/>
      <c r="AT135" s="43"/>
      <c r="AU135" s="42"/>
      <c r="AV135" s="43"/>
      <c r="AW135" s="42" t="s">
        <v>709</v>
      </c>
      <c r="AX135" s="43"/>
      <c r="AY135" s="42" t="s">
        <v>710</v>
      </c>
      <c r="AZ135" s="43"/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162</v>
      </c>
      <c r="F136" s="29" t="s">
        <v>645</v>
      </c>
      <c r="G136" s="29" t="s">
        <v>645</v>
      </c>
      <c r="H136" s="47" t="s">
        <v>163</v>
      </c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604</v>
      </c>
      <c r="S136" s="36" t="s">
        <v>779</v>
      </c>
      <c r="T136" s="37" t="s">
        <v>780</v>
      </c>
      <c r="U136" s="31"/>
      <c r="V136" s="31"/>
      <c r="W136" s="31"/>
      <c r="X136" s="31"/>
      <c r="Y136" s="37" t="s">
        <v>781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782</v>
      </c>
      <c r="AJ136" s="48" t="s">
        <v>783</v>
      </c>
      <c r="AK136" s="42"/>
      <c r="AL136" s="43"/>
      <c r="AM136" s="44" t="s">
        <v>784</v>
      </c>
      <c r="AN136" s="45" t="s">
        <v>784</v>
      </c>
      <c r="AO136" s="44" t="s">
        <v>785</v>
      </c>
      <c r="AP136" s="45" t="s">
        <v>786</v>
      </c>
      <c r="AQ136" s="42"/>
      <c r="AR136" s="45"/>
      <c r="AS136" s="42"/>
      <c r="AT136" s="45"/>
      <c r="AU136" s="42"/>
      <c r="AV136" s="45"/>
      <c r="AW136" s="42" t="s">
        <v>787</v>
      </c>
      <c r="AX136" s="45" t="s">
        <v>788</v>
      </c>
      <c r="AY136" s="42" t="s">
        <v>789</v>
      </c>
      <c r="AZ136" s="45" t="s">
        <v>789</v>
      </c>
      <c r="BA136" s="42"/>
      <c r="BB136" s="45"/>
      <c r="BC136" s="42"/>
      <c r="BD136" s="45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162</v>
      </c>
      <c r="F137" s="29" t="s">
        <v>645</v>
      </c>
      <c r="G137" s="29" t="s">
        <v>645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590</v>
      </c>
      <c r="S137" s="36" t="s">
        <v>659</v>
      </c>
      <c r="T137" s="37" t="s">
        <v>647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790</v>
      </c>
      <c r="AJ137" s="41"/>
      <c r="AK137" s="42"/>
      <c r="AL137" s="43"/>
      <c r="AM137" s="44" t="s">
        <v>791</v>
      </c>
      <c r="AN137" s="45" t="s">
        <v>791</v>
      </c>
      <c r="AO137" s="42" t="s">
        <v>659</v>
      </c>
      <c r="AP137" s="43"/>
      <c r="AQ137" s="42"/>
      <c r="AR137" s="43"/>
      <c r="AS137" s="42"/>
      <c r="AT137" s="43"/>
      <c r="AU137" s="42"/>
      <c r="AV137" s="43"/>
      <c r="AW137" s="42" t="s">
        <v>792</v>
      </c>
      <c r="AX137" s="43"/>
      <c r="AY137" s="42" t="s">
        <v>594</v>
      </c>
      <c r="AZ137" s="43"/>
      <c r="BA137" s="42"/>
      <c r="BB137" s="43"/>
      <c r="BC137" s="42"/>
      <c r="BD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162</v>
      </c>
      <c r="F138" s="29" t="s">
        <v>645</v>
      </c>
      <c r="G138" s="29" t="s">
        <v>645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793</v>
      </c>
      <c r="S138" s="36" t="s">
        <v>646</v>
      </c>
      <c r="T138" s="37" t="s">
        <v>647</v>
      </c>
      <c r="U138" s="31"/>
      <c r="V138" s="31"/>
      <c r="W138" s="37"/>
      <c r="X138" s="37" t="s">
        <v>183</v>
      </c>
      <c r="Y138" s="37" t="s">
        <v>184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794</v>
      </c>
      <c r="AJ138" s="41"/>
      <c r="AK138" s="42"/>
      <c r="AL138" s="43"/>
      <c r="AM138" s="44" t="s">
        <v>252</v>
      </c>
      <c r="AN138" s="45" t="s">
        <v>252</v>
      </c>
      <c r="AO138" s="42" t="s">
        <v>646</v>
      </c>
      <c r="AP138" s="43"/>
      <c r="AQ138" s="42"/>
      <c r="AR138" s="43"/>
      <c r="AS138" s="42"/>
      <c r="AT138" s="43"/>
      <c r="AU138" s="42"/>
      <c r="AV138" s="43"/>
      <c r="AW138" s="42" t="s">
        <v>795</v>
      </c>
      <c r="AX138" s="43" t="s">
        <v>795</v>
      </c>
      <c r="AY138" s="42" t="s">
        <v>796</v>
      </c>
      <c r="AZ138" s="43"/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162</v>
      </c>
      <c r="F139" s="29" t="s">
        <v>163</v>
      </c>
      <c r="G139" s="29" t="s">
        <v>163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164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675</v>
      </c>
      <c r="T139" s="37" t="s">
        <v>676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797</v>
      </c>
      <c r="AJ139" s="41"/>
      <c r="AK139" s="42"/>
      <c r="AL139" s="43"/>
      <c r="AM139" s="44" t="s">
        <v>678</v>
      </c>
      <c r="AN139" s="45" t="s">
        <v>678</v>
      </c>
      <c r="AO139" s="44" t="s">
        <v>679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162</v>
      </c>
      <c r="F140" s="29" t="s">
        <v>645</v>
      </c>
      <c r="G140" s="29" t="s">
        <v>645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164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798</v>
      </c>
      <c r="S140" s="36" t="s">
        <v>770</v>
      </c>
      <c r="T140" s="37" t="s">
        <v>647</v>
      </c>
      <c r="U140" s="31"/>
      <c r="V140" s="31"/>
      <c r="W140" s="37"/>
      <c r="X140" s="37" t="s">
        <v>183</v>
      </c>
      <c r="Y140" s="37" t="s">
        <v>184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799</v>
      </c>
      <c r="AJ140" s="41"/>
      <c r="AK140" s="42"/>
      <c r="AL140" s="43"/>
      <c r="AM140" s="44" t="s">
        <v>769</v>
      </c>
      <c r="AN140" s="45" t="s">
        <v>769</v>
      </c>
      <c r="AO140" s="42" t="s">
        <v>770</v>
      </c>
      <c r="AP140" s="43"/>
      <c r="AQ140" s="42"/>
      <c r="AR140" s="43"/>
      <c r="AS140" s="42"/>
      <c r="AT140" s="43"/>
      <c r="AU140" s="42"/>
      <c r="AV140" s="43"/>
      <c r="AW140" s="42" t="s">
        <v>800</v>
      </c>
      <c r="AX140" s="43" t="s">
        <v>800</v>
      </c>
      <c r="AY140" s="42" t="s">
        <v>801</v>
      </c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162</v>
      </c>
      <c r="F141" s="29" t="s">
        <v>645</v>
      </c>
      <c r="G141" s="29" t="s">
        <v>645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659</v>
      </c>
      <c r="T141" s="37" t="s">
        <v>647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802</v>
      </c>
      <c r="AJ141" s="41"/>
      <c r="AK141" s="42"/>
      <c r="AL141" s="43"/>
      <c r="AM141" s="44" t="s">
        <v>791</v>
      </c>
      <c r="AN141" s="45" t="s">
        <v>791</v>
      </c>
      <c r="AO141" s="42" t="s">
        <v>659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162</v>
      </c>
      <c r="F142" s="29" t="s">
        <v>645</v>
      </c>
      <c r="G142" s="29" t="s">
        <v>645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734</v>
      </c>
      <c r="T142" s="37" t="s">
        <v>647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803</v>
      </c>
      <c r="AJ142" s="48" t="s">
        <v>804</v>
      </c>
      <c r="AK142" s="42"/>
      <c r="AL142" s="43"/>
      <c r="AM142" s="44" t="s">
        <v>736</v>
      </c>
      <c r="AN142" s="45" t="s">
        <v>736</v>
      </c>
      <c r="AO142" s="44" t="s">
        <v>805</v>
      </c>
      <c r="AP142" s="45" t="s">
        <v>806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162</v>
      </c>
      <c r="F143" s="29" t="s">
        <v>645</v>
      </c>
      <c r="G143" s="29" t="s">
        <v>645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164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208</v>
      </c>
      <c r="S143" s="36" t="s">
        <v>807</v>
      </c>
      <c r="T143" s="37" t="s">
        <v>647</v>
      </c>
      <c r="U143" s="31"/>
      <c r="V143" s="31"/>
      <c r="W143" s="37"/>
      <c r="X143" s="37" t="s">
        <v>105</v>
      </c>
      <c r="Y143" s="37" t="s">
        <v>184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808</v>
      </c>
      <c r="AJ143" s="41"/>
      <c r="AK143" s="42"/>
      <c r="AL143" s="43"/>
      <c r="AM143" s="44" t="s">
        <v>320</v>
      </c>
      <c r="AN143" s="45" t="s">
        <v>320</v>
      </c>
      <c r="AO143" s="44" t="s">
        <v>649</v>
      </c>
      <c r="AP143" s="43"/>
      <c r="AQ143" s="42"/>
      <c r="AR143" s="43"/>
      <c r="AS143" s="42"/>
      <c r="AT143" s="43"/>
      <c r="AU143" s="42" t="s">
        <v>332</v>
      </c>
      <c r="AV143" s="43"/>
      <c r="AW143" s="42" t="s">
        <v>727</v>
      </c>
      <c r="AX143" s="43"/>
      <c r="AY143" s="42" t="s">
        <v>213</v>
      </c>
      <c r="AZ143" s="43"/>
      <c r="BA143" s="42"/>
      <c r="BB143" s="43"/>
      <c r="BC143" s="42"/>
      <c r="BD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162</v>
      </c>
      <c r="F144" s="29" t="s">
        <v>645</v>
      </c>
      <c r="G144" s="29" t="s">
        <v>645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809</v>
      </c>
      <c r="S144" s="36" t="s">
        <v>659</v>
      </c>
      <c r="T144" s="37" t="s">
        <v>647</v>
      </c>
      <c r="U144" s="31"/>
      <c r="V144" s="31"/>
      <c r="W144" s="37"/>
      <c r="X144" s="37" t="s">
        <v>88</v>
      </c>
      <c r="Y144" s="37" t="s">
        <v>184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810</v>
      </c>
      <c r="AJ144" s="41"/>
      <c r="AK144" s="42"/>
      <c r="AL144" s="43"/>
      <c r="AM144" s="44" t="s">
        <v>791</v>
      </c>
      <c r="AN144" s="45" t="s">
        <v>791</v>
      </c>
      <c r="AO144" s="42" t="s">
        <v>659</v>
      </c>
      <c r="AP144" s="43"/>
      <c r="AQ144" s="42"/>
      <c r="AR144" s="43"/>
      <c r="AS144" s="42"/>
      <c r="AT144" s="43"/>
      <c r="AU144" s="42"/>
      <c r="AV144" s="43"/>
      <c r="AW144" s="42" t="s">
        <v>811</v>
      </c>
      <c r="AX144" s="43" t="s">
        <v>812</v>
      </c>
      <c r="AY144" s="42" t="s">
        <v>813</v>
      </c>
      <c r="AZ144" s="43" t="s">
        <v>813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162</v>
      </c>
      <c r="F145" s="29" t="s">
        <v>163</v>
      </c>
      <c r="G145" s="29" t="s">
        <v>163</v>
      </c>
      <c r="H145" s="32"/>
      <c r="I145" s="33">
        <v>3.0</v>
      </c>
      <c r="J145" s="33"/>
      <c r="K145" s="31" t="s">
        <v>62</v>
      </c>
      <c r="L145" s="31"/>
      <c r="M145" s="31" t="s">
        <v>164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751</v>
      </c>
      <c r="T145" s="37" t="s">
        <v>676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814</v>
      </c>
      <c r="AJ145" s="48" t="s">
        <v>815</v>
      </c>
      <c r="AK145" s="42"/>
      <c r="AL145" s="43"/>
      <c r="AM145" s="44" t="s">
        <v>754</v>
      </c>
      <c r="AN145" s="45" t="s">
        <v>754</v>
      </c>
      <c r="AO145" s="44" t="s">
        <v>755</v>
      </c>
      <c r="AP145" s="45" t="s">
        <v>756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162</v>
      </c>
      <c r="F146" s="29" t="s">
        <v>645</v>
      </c>
      <c r="G146" s="29" t="s">
        <v>645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816</v>
      </c>
      <c r="T146" s="37" t="s">
        <v>647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817</v>
      </c>
      <c r="AJ146" s="48" t="s">
        <v>818</v>
      </c>
      <c r="AK146" s="42"/>
      <c r="AL146" s="43"/>
      <c r="AM146" s="44" t="s">
        <v>320</v>
      </c>
      <c r="AN146" s="45" t="s">
        <v>320</v>
      </c>
      <c r="AO146" s="44" t="s">
        <v>819</v>
      </c>
      <c r="AP146" s="45" t="s">
        <v>669</v>
      </c>
      <c r="AQ146" s="44"/>
      <c r="AR146" s="45"/>
      <c r="AS146" s="44"/>
      <c r="AT146" s="45"/>
      <c r="AU146" s="44" t="s">
        <v>820</v>
      </c>
      <c r="AV146" s="45" t="s">
        <v>821</v>
      </c>
      <c r="AW146" s="44"/>
      <c r="AX146" s="45"/>
      <c r="AY146" s="44"/>
      <c r="AZ146" s="45"/>
      <c r="BA146" s="44"/>
      <c r="BB146" s="45"/>
      <c r="BC146" s="44"/>
      <c r="BD146" s="45"/>
    </row>
    <row r="147" ht="42.0" customHeight="1">
      <c r="A147" s="28" t="s">
        <v>53</v>
      </c>
      <c r="B147" s="28" t="s">
        <v>822</v>
      </c>
      <c r="C147" s="29">
        <v>146.0</v>
      </c>
      <c r="D147" s="30" t="str">
        <f t="shared" si="1"/>
        <v>Immigration Shuttles</v>
      </c>
      <c r="E147" s="31" t="s">
        <v>162</v>
      </c>
      <c r="F147" s="29" t="s">
        <v>645</v>
      </c>
      <c r="G147" s="29" t="s">
        <v>645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230</v>
      </c>
      <c r="Q147" s="35">
        <f t="shared" si="2"/>
        <v>1</v>
      </c>
      <c r="R147" s="36"/>
      <c r="S147" s="36" t="s">
        <v>823</v>
      </c>
      <c r="T147" s="37" t="s">
        <v>647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824</v>
      </c>
      <c r="AJ147" s="41"/>
      <c r="AK147" s="44" t="s">
        <v>825</v>
      </c>
      <c r="AL147" s="43"/>
      <c r="AM147" s="44" t="s">
        <v>698</v>
      </c>
      <c r="AN147" s="45" t="s">
        <v>698</v>
      </c>
      <c r="AO147" s="44" t="s">
        <v>760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162</v>
      </c>
      <c r="F148" s="29" t="s">
        <v>645</v>
      </c>
      <c r="G148" s="29" t="s">
        <v>645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659</v>
      </c>
      <c r="T148" s="37" t="s">
        <v>647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826</v>
      </c>
      <c r="AJ148" s="41"/>
      <c r="AK148" s="42"/>
      <c r="AL148" s="43"/>
      <c r="AM148" s="44" t="s">
        <v>791</v>
      </c>
      <c r="AN148" s="45" t="s">
        <v>791</v>
      </c>
      <c r="AO148" s="42" t="s">
        <v>659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162</v>
      </c>
      <c r="F149" s="29" t="s">
        <v>645</v>
      </c>
      <c r="G149" s="29" t="s">
        <v>645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164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827</v>
      </c>
      <c r="T149" s="37" t="s">
        <v>647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828</v>
      </c>
      <c r="AJ149" s="41"/>
      <c r="AK149" s="42"/>
      <c r="AL149" s="43"/>
      <c r="AM149" s="44" t="s">
        <v>713</v>
      </c>
      <c r="AN149" s="45" t="s">
        <v>713</v>
      </c>
      <c r="AO149" s="44" t="s">
        <v>714</v>
      </c>
      <c r="AP149" s="43"/>
      <c r="AQ149" s="42"/>
      <c r="AR149" s="43"/>
      <c r="AS149" s="42"/>
      <c r="AT149" s="43"/>
      <c r="AU149" s="42" t="s">
        <v>829</v>
      </c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162</v>
      </c>
      <c r="F150" s="29" t="s">
        <v>645</v>
      </c>
      <c r="G150" s="29" t="s">
        <v>645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830</v>
      </c>
      <c r="T150" s="37" t="s">
        <v>780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831</v>
      </c>
      <c r="AJ150" s="41"/>
      <c r="AK150" s="42"/>
      <c r="AL150" s="43"/>
      <c r="AM150" s="44" t="s">
        <v>832</v>
      </c>
      <c r="AN150" s="45" t="s">
        <v>832</v>
      </c>
      <c r="AO150" s="42" t="s">
        <v>830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162</v>
      </c>
      <c r="F151" s="29" t="s">
        <v>645</v>
      </c>
      <c r="G151" s="29" t="s">
        <v>645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833</v>
      </c>
      <c r="T151" s="37" t="s">
        <v>647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834</v>
      </c>
      <c r="AJ151" s="41"/>
      <c r="AK151" s="42"/>
      <c r="AL151" s="43"/>
      <c r="AM151" s="44" t="s">
        <v>835</v>
      </c>
      <c r="AN151" s="45" t="s">
        <v>835</v>
      </c>
      <c r="AO151" s="42" t="s">
        <v>833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162</v>
      </c>
      <c r="F152" s="29" t="s">
        <v>836</v>
      </c>
      <c r="G152" s="29" t="s">
        <v>836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837</v>
      </c>
      <c r="T152" s="37" t="s">
        <v>780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838</v>
      </c>
      <c r="AJ152" s="41"/>
      <c r="AK152" s="42"/>
      <c r="AL152" s="43"/>
      <c r="AM152" s="44" t="s">
        <v>839</v>
      </c>
      <c r="AN152" s="45" t="s">
        <v>839</v>
      </c>
      <c r="AO152" s="42" t="s">
        <v>837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162</v>
      </c>
      <c r="F153" s="29" t="s">
        <v>645</v>
      </c>
      <c r="G153" s="29" t="s">
        <v>645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164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840</v>
      </c>
      <c r="T153" s="37" t="s">
        <v>647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841</v>
      </c>
      <c r="AJ153" s="41"/>
      <c r="AK153" s="42"/>
      <c r="AL153" s="43"/>
      <c r="AM153" s="44" t="s">
        <v>842</v>
      </c>
      <c r="AN153" s="45" t="s">
        <v>842</v>
      </c>
      <c r="AO153" s="44" t="s">
        <v>843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162</v>
      </c>
      <c r="F154" s="29" t="s">
        <v>836</v>
      </c>
      <c r="G154" s="29" t="s">
        <v>836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230</v>
      </c>
      <c r="Q154" s="35">
        <f t="shared" si="2"/>
        <v>1</v>
      </c>
      <c r="R154" s="36"/>
      <c r="S154" s="36" t="s">
        <v>844</v>
      </c>
      <c r="T154" s="37" t="s">
        <v>780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845</v>
      </c>
      <c r="AJ154" s="41"/>
      <c r="AK154" s="44" t="s">
        <v>846</v>
      </c>
      <c r="AL154" s="43"/>
      <c r="AM154" s="44" t="s">
        <v>847</v>
      </c>
      <c r="AN154" s="45" t="s">
        <v>847</v>
      </c>
      <c r="AO154" s="44" t="s">
        <v>848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162</v>
      </c>
      <c r="F155" s="29" t="s">
        <v>645</v>
      </c>
      <c r="G155" s="29" t="s">
        <v>645</v>
      </c>
      <c r="H155" s="32"/>
      <c r="I155" s="33">
        <v>17.0</v>
      </c>
      <c r="J155" s="33"/>
      <c r="K155" s="31" t="s">
        <v>62</v>
      </c>
      <c r="L155" s="31"/>
      <c r="M155" s="31" t="s">
        <v>164</v>
      </c>
      <c r="N155" s="31" t="s">
        <v>164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849</v>
      </c>
      <c r="S155" s="36" t="s">
        <v>850</v>
      </c>
      <c r="T155" s="37" t="s">
        <v>647</v>
      </c>
      <c r="U155" s="31"/>
      <c r="V155" s="31"/>
      <c r="W155" s="37"/>
      <c r="X155" s="37" t="s">
        <v>88</v>
      </c>
      <c r="Y155" s="37" t="s">
        <v>184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851</v>
      </c>
      <c r="AJ155" s="41"/>
      <c r="AK155" s="42"/>
      <c r="AL155" s="43"/>
      <c r="AM155" s="44" t="s">
        <v>852</v>
      </c>
      <c r="AN155" s="45" t="s">
        <v>852</v>
      </c>
      <c r="AO155" s="44" t="s">
        <v>853</v>
      </c>
      <c r="AP155" s="43"/>
      <c r="AQ155" s="42"/>
      <c r="AR155" s="43"/>
      <c r="AS155" s="42"/>
      <c r="AT155" s="43"/>
      <c r="AU155" s="42" t="s">
        <v>726</v>
      </c>
      <c r="AV155" s="43"/>
      <c r="AW155" s="42" t="s">
        <v>854</v>
      </c>
      <c r="AX155" s="43" t="s">
        <v>855</v>
      </c>
      <c r="AY155" s="42" t="s">
        <v>856</v>
      </c>
      <c r="AZ155" s="43" t="s">
        <v>856</v>
      </c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162</v>
      </c>
      <c r="F156" s="29" t="s">
        <v>645</v>
      </c>
      <c r="G156" s="29" t="s">
        <v>645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649</v>
      </c>
      <c r="T156" s="37" t="s">
        <v>647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857</v>
      </c>
      <c r="AJ156" s="48" t="s">
        <v>857</v>
      </c>
      <c r="AK156" s="42"/>
      <c r="AL156" s="43"/>
      <c r="AM156" s="44" t="s">
        <v>320</v>
      </c>
      <c r="AN156" s="45" t="s">
        <v>320</v>
      </c>
      <c r="AO156" s="44" t="s">
        <v>819</v>
      </c>
      <c r="AP156" s="45" t="s">
        <v>669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162</v>
      </c>
      <c r="F157" s="29" t="s">
        <v>645</v>
      </c>
      <c r="G157" s="29" t="s">
        <v>645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858</v>
      </c>
      <c r="T157" s="37" t="s">
        <v>647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859</v>
      </c>
      <c r="AJ157" s="41"/>
      <c r="AK157" s="42"/>
      <c r="AL157" s="43"/>
      <c r="AM157" s="44" t="s">
        <v>860</v>
      </c>
      <c r="AN157" s="45" t="s">
        <v>860</v>
      </c>
      <c r="AO157" s="44" t="s">
        <v>861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162</v>
      </c>
      <c r="F158" s="29" t="s">
        <v>645</v>
      </c>
      <c r="G158" s="29" t="s">
        <v>645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164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272</v>
      </c>
      <c r="S158" s="36" t="s">
        <v>862</v>
      </c>
      <c r="T158" s="37" t="s">
        <v>647</v>
      </c>
      <c r="U158" s="31"/>
      <c r="V158" s="31"/>
      <c r="W158" s="37"/>
      <c r="X158" s="37" t="s">
        <v>94</v>
      </c>
      <c r="Y158" s="37" t="s">
        <v>184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863</v>
      </c>
      <c r="AJ158" s="41"/>
      <c r="AK158" s="42"/>
      <c r="AL158" s="43"/>
      <c r="AM158" s="44" t="s">
        <v>864</v>
      </c>
      <c r="AN158" s="45" t="s">
        <v>864</v>
      </c>
      <c r="AO158" s="42" t="s">
        <v>862</v>
      </c>
      <c r="AP158" s="43"/>
      <c r="AQ158" s="42"/>
      <c r="AR158" s="43"/>
      <c r="AS158" s="42"/>
      <c r="AT158" s="43"/>
      <c r="AU158" s="42"/>
      <c r="AV158" s="43"/>
      <c r="AW158" s="42" t="s">
        <v>654</v>
      </c>
      <c r="AX158" s="43" t="s">
        <v>655</v>
      </c>
      <c r="AY158" s="42" t="s">
        <v>238</v>
      </c>
      <c r="AZ158" s="43" t="s">
        <v>238</v>
      </c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162</v>
      </c>
      <c r="F159" s="29" t="s">
        <v>645</v>
      </c>
      <c r="G159" s="29" t="s">
        <v>645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590</v>
      </c>
      <c r="S159" s="36" t="s">
        <v>865</v>
      </c>
      <c r="T159" s="37" t="s">
        <v>647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866</v>
      </c>
      <c r="AJ159" s="41"/>
      <c r="AK159" s="42"/>
      <c r="AL159" s="43"/>
      <c r="AM159" s="44" t="s">
        <v>867</v>
      </c>
      <c r="AN159" s="45" t="s">
        <v>867</v>
      </c>
      <c r="AO159" s="42" t="s">
        <v>865</v>
      </c>
      <c r="AP159" s="43"/>
      <c r="AQ159" s="42"/>
      <c r="AR159" s="43"/>
      <c r="AS159" s="42"/>
      <c r="AT159" s="43"/>
      <c r="AU159" s="42"/>
      <c r="AV159" s="43"/>
      <c r="AW159" s="42" t="s">
        <v>590</v>
      </c>
      <c r="AX159" s="43"/>
      <c r="AY159" s="42" t="s">
        <v>594</v>
      </c>
      <c r="AZ159" s="43"/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162</v>
      </c>
      <c r="F160" s="29" t="s">
        <v>836</v>
      </c>
      <c r="G160" s="29" t="s">
        <v>836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420</v>
      </c>
      <c r="S160" s="36" t="s">
        <v>868</v>
      </c>
      <c r="T160" s="37" t="s">
        <v>780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869</v>
      </c>
      <c r="AJ160" s="41"/>
      <c r="AK160" s="42"/>
      <c r="AL160" s="43"/>
      <c r="AM160" s="44" t="s">
        <v>870</v>
      </c>
      <c r="AN160" s="45" t="s">
        <v>870</v>
      </c>
      <c r="AO160" s="44" t="s">
        <v>871</v>
      </c>
      <c r="AP160" s="43"/>
      <c r="AQ160" s="42"/>
      <c r="AR160" s="43"/>
      <c r="AS160" s="42"/>
      <c r="AT160" s="43"/>
      <c r="AU160" s="42"/>
      <c r="AV160" s="43"/>
      <c r="AW160" s="42" t="s">
        <v>420</v>
      </c>
      <c r="AX160" s="43"/>
      <c r="AY160" s="42" t="s">
        <v>585</v>
      </c>
      <c r="AZ160" s="43"/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162</v>
      </c>
      <c r="F161" s="29" t="s">
        <v>645</v>
      </c>
      <c r="G161" s="29" t="s">
        <v>645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164</v>
      </c>
      <c r="N161" s="31" t="s">
        <v>164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872</v>
      </c>
      <c r="T161" s="37" t="s">
        <v>647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873</v>
      </c>
      <c r="AJ161" s="41"/>
      <c r="AK161" s="42"/>
      <c r="AL161" s="43"/>
      <c r="AM161" s="44" t="s">
        <v>874</v>
      </c>
      <c r="AN161" s="45" t="s">
        <v>874</v>
      </c>
      <c r="AO161" s="44" t="s">
        <v>875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162</v>
      </c>
      <c r="F162" s="29" t="s">
        <v>645</v>
      </c>
      <c r="G162" s="29" t="s">
        <v>645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272</v>
      </c>
      <c r="S162" s="36" t="s">
        <v>876</v>
      </c>
      <c r="T162" s="37" t="s">
        <v>647</v>
      </c>
      <c r="U162" s="31"/>
      <c r="V162" s="37"/>
      <c r="W162" s="37"/>
      <c r="X162" s="37" t="s">
        <v>94</v>
      </c>
      <c r="Y162" s="37" t="s">
        <v>184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877</v>
      </c>
      <c r="AJ162" s="48" t="s">
        <v>878</v>
      </c>
      <c r="AK162" s="42"/>
      <c r="AL162" s="43"/>
      <c r="AM162" s="44" t="s">
        <v>879</v>
      </c>
      <c r="AN162" s="45" t="s">
        <v>879</v>
      </c>
      <c r="AO162" s="44" t="s">
        <v>880</v>
      </c>
      <c r="AP162" s="45" t="s">
        <v>881</v>
      </c>
      <c r="AQ162" s="42"/>
      <c r="AR162" s="45"/>
      <c r="AS162" s="42"/>
      <c r="AT162" s="45"/>
      <c r="AU162" s="42"/>
      <c r="AV162" s="45"/>
      <c r="AW162" s="42" t="s">
        <v>654</v>
      </c>
      <c r="AX162" s="45" t="s">
        <v>655</v>
      </c>
      <c r="AY162" s="42" t="s">
        <v>238</v>
      </c>
      <c r="AZ162" s="45" t="s">
        <v>238</v>
      </c>
      <c r="BA162" s="42"/>
      <c r="BB162" s="45"/>
      <c r="BC162" s="42"/>
      <c r="BD162" s="45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162</v>
      </c>
      <c r="F163" s="29" t="s">
        <v>836</v>
      </c>
      <c r="G163" s="29" t="s">
        <v>836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164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882</v>
      </c>
      <c r="T163" s="37" t="s">
        <v>780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883</v>
      </c>
      <c r="AJ163" s="41"/>
      <c r="AK163" s="42"/>
      <c r="AL163" s="43"/>
      <c r="AM163" s="44" t="s">
        <v>839</v>
      </c>
      <c r="AN163" s="45" t="s">
        <v>839</v>
      </c>
      <c r="AO163" s="44" t="s">
        <v>884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162</v>
      </c>
      <c r="F164" s="29" t="s">
        <v>645</v>
      </c>
      <c r="G164" s="29" t="s">
        <v>645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885</v>
      </c>
      <c r="T164" s="37" t="s">
        <v>647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886</v>
      </c>
      <c r="AJ164" s="48" t="s">
        <v>887</v>
      </c>
      <c r="AK164" s="42"/>
      <c r="AL164" s="43"/>
      <c r="AM164" s="44" t="s">
        <v>736</v>
      </c>
      <c r="AN164" s="45" t="s">
        <v>736</v>
      </c>
      <c r="AO164" s="44" t="s">
        <v>805</v>
      </c>
      <c r="AP164" s="45" t="s">
        <v>806</v>
      </c>
      <c r="AQ164" s="44"/>
      <c r="AR164" s="45"/>
      <c r="AS164" s="44"/>
      <c r="AT164" s="45"/>
      <c r="AU164" s="44" t="s">
        <v>888</v>
      </c>
      <c r="AV164" s="45" t="s">
        <v>889</v>
      </c>
      <c r="AW164" s="44"/>
      <c r="AX164" s="45"/>
      <c r="AY164" s="44"/>
      <c r="AZ164" s="45"/>
      <c r="BA164" s="44"/>
      <c r="BB164" s="45"/>
      <c r="BC164" s="44"/>
      <c r="BD164" s="45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162</v>
      </c>
      <c r="F165" s="29" t="s">
        <v>163</v>
      </c>
      <c r="G165" s="29" t="s">
        <v>163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164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719</v>
      </c>
      <c r="T165" s="37" t="s">
        <v>676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890</v>
      </c>
      <c r="AJ165" s="41"/>
      <c r="AK165" s="42"/>
      <c r="AL165" s="43"/>
      <c r="AM165" s="44" t="s">
        <v>721</v>
      </c>
      <c r="AN165" s="45" t="s">
        <v>721</v>
      </c>
      <c r="AO165" s="44" t="s">
        <v>722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162</v>
      </c>
      <c r="F166" s="29" t="s">
        <v>645</v>
      </c>
      <c r="G166" s="29" t="s">
        <v>645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729</v>
      </c>
      <c r="T166" s="37" t="s">
        <v>647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891</v>
      </c>
      <c r="AJ166" s="41"/>
      <c r="AK166" s="42"/>
      <c r="AL166" s="43"/>
      <c r="AM166" s="44" t="s">
        <v>892</v>
      </c>
      <c r="AN166" s="45" t="s">
        <v>892</v>
      </c>
      <c r="AO166" s="44" t="s">
        <v>732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162</v>
      </c>
      <c r="F167" s="29" t="s">
        <v>645</v>
      </c>
      <c r="G167" s="29" t="s">
        <v>645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164</v>
      </c>
      <c r="N167" s="31" t="s">
        <v>164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865</v>
      </c>
      <c r="T167" s="37" t="s">
        <v>647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893</v>
      </c>
      <c r="AJ167" s="41"/>
      <c r="AK167" s="42"/>
      <c r="AL167" s="43"/>
      <c r="AM167" s="44" t="s">
        <v>867</v>
      </c>
      <c r="AN167" s="45" t="s">
        <v>867</v>
      </c>
      <c r="AO167" s="42" t="s">
        <v>865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162</v>
      </c>
      <c r="F168" s="29" t="s">
        <v>645</v>
      </c>
      <c r="G168" s="29" t="s">
        <v>645</v>
      </c>
      <c r="H168" s="32"/>
      <c r="I168" s="33">
        <v>6.0</v>
      </c>
      <c r="J168" s="33"/>
      <c r="K168" s="31" t="s">
        <v>62</v>
      </c>
      <c r="L168" s="31"/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590</v>
      </c>
      <c r="S168" s="36" t="s">
        <v>661</v>
      </c>
      <c r="T168" s="37" t="s">
        <v>647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894</v>
      </c>
      <c r="AJ168" s="41"/>
      <c r="AK168" s="42"/>
      <c r="AL168" s="43"/>
      <c r="AM168" s="44" t="s">
        <v>663</v>
      </c>
      <c r="AN168" s="45" t="s">
        <v>663</v>
      </c>
      <c r="AO168" s="42" t="s">
        <v>661</v>
      </c>
      <c r="AP168" s="43"/>
      <c r="AQ168" s="42"/>
      <c r="AR168" s="43"/>
      <c r="AS168" s="42"/>
      <c r="AT168" s="43"/>
      <c r="AU168" s="42"/>
      <c r="AV168" s="43"/>
      <c r="AW168" s="42" t="s">
        <v>590</v>
      </c>
      <c r="AX168" s="43"/>
      <c r="AY168" s="42" t="s">
        <v>594</v>
      </c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162</v>
      </c>
      <c r="F169" s="29" t="s">
        <v>645</v>
      </c>
      <c r="G169" s="29" t="s">
        <v>645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895</v>
      </c>
      <c r="S169" s="36" t="s">
        <v>649</v>
      </c>
      <c r="T169" s="37" t="s">
        <v>647</v>
      </c>
      <c r="U169" s="31"/>
      <c r="V169" s="31"/>
      <c r="W169" s="37"/>
      <c r="X169" s="37" t="s">
        <v>88</v>
      </c>
      <c r="Y169" s="37" t="s">
        <v>184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896</v>
      </c>
      <c r="AJ169" s="41"/>
      <c r="AK169" s="42"/>
      <c r="AL169" s="43"/>
      <c r="AM169" s="44" t="s">
        <v>320</v>
      </c>
      <c r="AN169" s="45" t="s">
        <v>320</v>
      </c>
      <c r="AO169" s="42" t="s">
        <v>649</v>
      </c>
      <c r="AP169" s="43"/>
      <c r="AQ169" s="42"/>
      <c r="AR169" s="43"/>
      <c r="AS169" s="42"/>
      <c r="AT169" s="43"/>
      <c r="AU169" s="42"/>
      <c r="AV169" s="43"/>
      <c r="AW169" s="42" t="s">
        <v>895</v>
      </c>
      <c r="AX169" s="43"/>
      <c r="AY169" s="42" t="s">
        <v>897</v>
      </c>
      <c r="AZ169" s="43"/>
      <c r="BA169" s="42"/>
      <c r="BB169" s="43"/>
      <c r="BC169" s="42"/>
      <c r="BD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162</v>
      </c>
      <c r="F170" s="29" t="s">
        <v>645</v>
      </c>
      <c r="G170" s="29" t="s">
        <v>645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272</v>
      </c>
      <c r="S170" s="36" t="s">
        <v>770</v>
      </c>
      <c r="T170" s="37" t="s">
        <v>647</v>
      </c>
      <c r="U170" s="31"/>
      <c r="V170" s="31"/>
      <c r="W170" s="37"/>
      <c r="X170" s="37" t="s">
        <v>94</v>
      </c>
      <c r="Y170" s="37" t="s">
        <v>184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898</v>
      </c>
      <c r="AJ170" s="41"/>
      <c r="AK170" s="42"/>
      <c r="AL170" s="43"/>
      <c r="AM170" s="44" t="s">
        <v>769</v>
      </c>
      <c r="AN170" s="45" t="s">
        <v>769</v>
      </c>
      <c r="AO170" s="42" t="s">
        <v>770</v>
      </c>
      <c r="AP170" s="43"/>
      <c r="AQ170" s="42"/>
      <c r="AR170" s="43"/>
      <c r="AS170" s="42"/>
      <c r="AT170" s="43"/>
      <c r="AU170" s="42"/>
      <c r="AV170" s="43"/>
      <c r="AW170" s="42" t="s">
        <v>654</v>
      </c>
      <c r="AX170" s="43" t="s">
        <v>655</v>
      </c>
      <c r="AY170" s="42" t="s">
        <v>238</v>
      </c>
      <c r="AZ170" s="43" t="s">
        <v>238</v>
      </c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162</v>
      </c>
      <c r="F171" s="29" t="s">
        <v>645</v>
      </c>
      <c r="G171" s="29" t="s">
        <v>645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899</v>
      </c>
      <c r="T171" s="37" t="s">
        <v>647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900</v>
      </c>
      <c r="AJ171" s="41"/>
      <c r="AK171" s="42"/>
      <c r="AL171" s="43"/>
      <c r="AM171" s="44" t="s">
        <v>901</v>
      </c>
      <c r="AN171" s="45" t="s">
        <v>901</v>
      </c>
      <c r="AO171" s="42" t="s">
        <v>899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162</v>
      </c>
      <c r="F172" s="29" t="s">
        <v>645</v>
      </c>
      <c r="G172" s="29" t="s">
        <v>645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164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661</v>
      </c>
      <c r="T172" s="37" t="s">
        <v>647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902</v>
      </c>
      <c r="AJ172" s="48" t="s">
        <v>903</v>
      </c>
      <c r="AK172" s="42"/>
      <c r="AL172" s="43"/>
      <c r="AM172" s="44" t="s">
        <v>663</v>
      </c>
      <c r="AN172" s="45" t="s">
        <v>663</v>
      </c>
      <c r="AO172" s="44" t="s">
        <v>904</v>
      </c>
      <c r="AP172" s="45" t="s">
        <v>905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162</v>
      </c>
      <c r="F173" s="29" t="s">
        <v>645</v>
      </c>
      <c r="G173" s="29" t="s">
        <v>645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208</v>
      </c>
      <c r="S173" s="36" t="s">
        <v>906</v>
      </c>
      <c r="T173" s="37" t="s">
        <v>647</v>
      </c>
      <c r="U173" s="31"/>
      <c r="V173" s="31"/>
      <c r="W173" s="37"/>
      <c r="X173" s="37" t="s">
        <v>105</v>
      </c>
      <c r="Y173" s="37" t="s">
        <v>184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907</v>
      </c>
      <c r="AJ173" s="41"/>
      <c r="AK173" s="42"/>
      <c r="AL173" s="43"/>
      <c r="AM173" s="44" t="s">
        <v>320</v>
      </c>
      <c r="AN173" s="45" t="s">
        <v>320</v>
      </c>
      <c r="AO173" s="44" t="s">
        <v>649</v>
      </c>
      <c r="AP173" s="43"/>
      <c r="AQ173" s="42"/>
      <c r="AR173" s="43"/>
      <c r="AS173" s="42"/>
      <c r="AT173" s="43"/>
      <c r="AU173" s="42" t="s">
        <v>726</v>
      </c>
      <c r="AV173" s="43"/>
      <c r="AW173" s="42" t="s">
        <v>727</v>
      </c>
      <c r="AX173" s="43"/>
      <c r="AY173" s="42" t="s">
        <v>213</v>
      </c>
      <c r="AZ173" s="43"/>
      <c r="BA173" s="42"/>
      <c r="BB173" s="43"/>
      <c r="BC173" s="42"/>
      <c r="BD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162</v>
      </c>
      <c r="F174" s="29" t="s">
        <v>645</v>
      </c>
      <c r="G174" s="29" t="s">
        <v>645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164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908</v>
      </c>
      <c r="T174" s="37" t="s">
        <v>647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909</v>
      </c>
      <c r="AJ174" s="41"/>
      <c r="AK174" s="42"/>
      <c r="AL174" s="43"/>
      <c r="AM174" s="44" t="s">
        <v>910</v>
      </c>
      <c r="AN174" s="45" t="s">
        <v>910</v>
      </c>
      <c r="AO174" s="42" t="s">
        <v>908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162</v>
      </c>
      <c r="F175" s="29" t="s">
        <v>645</v>
      </c>
      <c r="G175" s="29" t="s">
        <v>645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911</v>
      </c>
      <c r="T175" s="37" t="s">
        <v>647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912</v>
      </c>
      <c r="AJ175" s="41"/>
      <c r="AK175" s="42"/>
      <c r="AL175" s="43"/>
      <c r="AM175" s="44" t="s">
        <v>913</v>
      </c>
      <c r="AN175" s="45" t="s">
        <v>913</v>
      </c>
      <c r="AO175" s="44" t="s">
        <v>914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162</v>
      </c>
      <c r="F176" s="29" t="s">
        <v>645</v>
      </c>
      <c r="G176" s="29" t="s">
        <v>645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714</v>
      </c>
      <c r="T176" s="37" t="s">
        <v>647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915</v>
      </c>
      <c r="AJ176" s="48" t="s">
        <v>916</v>
      </c>
      <c r="AK176" s="42"/>
      <c r="AL176" s="43"/>
      <c r="AM176" s="44" t="s">
        <v>713</v>
      </c>
      <c r="AN176" s="45" t="s">
        <v>713</v>
      </c>
      <c r="AO176" s="44" t="s">
        <v>714</v>
      </c>
      <c r="AP176" s="45" t="s">
        <v>917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162</v>
      </c>
      <c r="F177" s="29" t="s">
        <v>645</v>
      </c>
      <c r="G177" s="29" t="s">
        <v>645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164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918</v>
      </c>
      <c r="T177" s="37" t="s">
        <v>647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919</v>
      </c>
      <c r="AJ177" s="41"/>
      <c r="AK177" s="42"/>
      <c r="AL177" s="43"/>
      <c r="AM177" s="44" t="s">
        <v>920</v>
      </c>
      <c r="AN177" s="45" t="s">
        <v>920</v>
      </c>
      <c r="AO177" s="42" t="s">
        <v>918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162</v>
      </c>
      <c r="F178" s="29" t="s">
        <v>645</v>
      </c>
      <c r="G178" s="29" t="s">
        <v>645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921</v>
      </c>
      <c r="T178" s="37" t="s">
        <v>647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922</v>
      </c>
      <c r="AJ178" s="41"/>
      <c r="AK178" s="42"/>
      <c r="AL178" s="43"/>
      <c r="AM178" s="44" t="s">
        <v>769</v>
      </c>
      <c r="AN178" s="45" t="s">
        <v>769</v>
      </c>
      <c r="AO178" s="44" t="s">
        <v>770</v>
      </c>
      <c r="AP178" s="43"/>
      <c r="AQ178" s="42"/>
      <c r="AR178" s="43"/>
      <c r="AS178" s="42"/>
      <c r="AT178" s="43"/>
      <c r="AU178" s="42" t="s">
        <v>609</v>
      </c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162</v>
      </c>
      <c r="F179" s="29" t="s">
        <v>163</v>
      </c>
      <c r="G179" s="29" t="s">
        <v>163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798</v>
      </c>
      <c r="S179" s="36" t="s">
        <v>734</v>
      </c>
      <c r="T179" s="37" t="s">
        <v>647</v>
      </c>
      <c r="U179" s="31"/>
      <c r="V179" s="31"/>
      <c r="W179" s="37"/>
      <c r="X179" s="37" t="s">
        <v>183</v>
      </c>
      <c r="Y179" s="37" t="s">
        <v>184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923</v>
      </c>
      <c r="AJ179" s="41"/>
      <c r="AK179" s="42"/>
      <c r="AL179" s="43"/>
      <c r="AM179" s="44" t="s">
        <v>736</v>
      </c>
      <c r="AN179" s="45" t="s">
        <v>736</v>
      </c>
      <c r="AO179" s="42" t="s">
        <v>734</v>
      </c>
      <c r="AP179" s="43"/>
      <c r="AQ179" s="42"/>
      <c r="AR179" s="43"/>
      <c r="AS179" s="42"/>
      <c r="AT179" s="43"/>
      <c r="AU179" s="42"/>
      <c r="AV179" s="43"/>
      <c r="AW179" s="42" t="s">
        <v>800</v>
      </c>
      <c r="AX179" s="43" t="s">
        <v>924</v>
      </c>
      <c r="AY179" s="42" t="s">
        <v>925</v>
      </c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162</v>
      </c>
      <c r="F180" s="29" t="s">
        <v>645</v>
      </c>
      <c r="G180" s="29" t="s">
        <v>645</v>
      </c>
      <c r="H180" s="32"/>
      <c r="I180" s="33">
        <v>4.0</v>
      </c>
      <c r="J180" s="33"/>
      <c r="K180" s="31" t="s">
        <v>62</v>
      </c>
      <c r="L180" s="31"/>
      <c r="M180" s="31" t="s">
        <v>164</v>
      </c>
      <c r="N180" s="31" t="s">
        <v>164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809</v>
      </c>
      <c r="S180" s="36" t="s">
        <v>770</v>
      </c>
      <c r="T180" s="37" t="s">
        <v>647</v>
      </c>
      <c r="U180" s="31"/>
      <c r="V180" s="31"/>
      <c r="W180" s="37"/>
      <c r="X180" s="37" t="s">
        <v>88</v>
      </c>
      <c r="Y180" s="37" t="s">
        <v>184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926</v>
      </c>
      <c r="AJ180" s="41"/>
      <c r="AK180" s="42"/>
      <c r="AL180" s="43"/>
      <c r="AM180" s="44" t="s">
        <v>769</v>
      </c>
      <c r="AN180" s="45" t="s">
        <v>769</v>
      </c>
      <c r="AO180" s="42" t="s">
        <v>770</v>
      </c>
      <c r="AP180" s="43"/>
      <c r="AQ180" s="42"/>
      <c r="AR180" s="43"/>
      <c r="AS180" s="42"/>
      <c r="AT180" s="43"/>
      <c r="AU180" s="42"/>
      <c r="AV180" s="43"/>
      <c r="AW180" s="42" t="s">
        <v>811</v>
      </c>
      <c r="AX180" s="43" t="s">
        <v>812</v>
      </c>
      <c r="AY180" s="42" t="s">
        <v>813</v>
      </c>
      <c r="AZ180" s="43" t="s">
        <v>813</v>
      </c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162</v>
      </c>
      <c r="F181" s="29" t="s">
        <v>645</v>
      </c>
      <c r="G181" s="29" t="s">
        <v>645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927</v>
      </c>
      <c r="T181" s="37" t="s">
        <v>647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928</v>
      </c>
      <c r="AJ181" s="48" t="s">
        <v>929</v>
      </c>
      <c r="AK181" s="42"/>
      <c r="AL181" s="43"/>
      <c r="AM181" s="44" t="s">
        <v>930</v>
      </c>
      <c r="AN181" s="45" t="s">
        <v>930</v>
      </c>
      <c r="AO181" s="44" t="s">
        <v>931</v>
      </c>
      <c r="AP181" s="45" t="s">
        <v>932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162</v>
      </c>
      <c r="F182" s="29" t="s">
        <v>645</v>
      </c>
      <c r="G182" s="29" t="s">
        <v>645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933</v>
      </c>
      <c r="T182" s="37" t="s">
        <v>647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934</v>
      </c>
      <c r="AJ182" s="48" t="s">
        <v>934</v>
      </c>
      <c r="AK182" s="42"/>
      <c r="AL182" s="43"/>
      <c r="AM182" s="44" t="s">
        <v>935</v>
      </c>
      <c r="AN182" s="45" t="s">
        <v>935</v>
      </c>
      <c r="AO182" s="44" t="s">
        <v>936</v>
      </c>
      <c r="AP182" s="45" t="s">
        <v>937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162</v>
      </c>
      <c r="F183" s="29" t="s">
        <v>645</v>
      </c>
      <c r="G183" s="29" t="s">
        <v>645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661</v>
      </c>
      <c r="T183" s="37" t="s">
        <v>647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938</v>
      </c>
      <c r="AJ183" s="48" t="s">
        <v>939</v>
      </c>
      <c r="AK183" s="42"/>
      <c r="AL183" s="43"/>
      <c r="AM183" s="44" t="s">
        <v>940</v>
      </c>
      <c r="AN183" s="45" t="s">
        <v>940</v>
      </c>
      <c r="AO183" s="44" t="s">
        <v>904</v>
      </c>
      <c r="AP183" s="45" t="s">
        <v>905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162</v>
      </c>
      <c r="F184" s="29" t="s">
        <v>645</v>
      </c>
      <c r="G184" s="29" t="s">
        <v>645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941</v>
      </c>
      <c r="T184" s="37" t="s">
        <v>647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942</v>
      </c>
      <c r="AJ184" s="48" t="s">
        <v>943</v>
      </c>
      <c r="AK184" s="42"/>
      <c r="AL184" s="43"/>
      <c r="AM184" s="44" t="s">
        <v>708</v>
      </c>
      <c r="AN184" s="45" t="s">
        <v>708</v>
      </c>
      <c r="AO184" s="44" t="s">
        <v>944</v>
      </c>
      <c r="AP184" s="45" t="s">
        <v>945</v>
      </c>
      <c r="AQ184" s="44"/>
      <c r="AR184" s="45"/>
      <c r="AS184" s="44"/>
      <c r="AT184" s="45"/>
      <c r="AU184" s="44" t="s">
        <v>626</v>
      </c>
      <c r="AV184" s="45" t="s">
        <v>629</v>
      </c>
      <c r="AW184" s="44"/>
      <c r="AX184" s="45"/>
      <c r="AY184" s="44"/>
      <c r="AZ184" s="45"/>
      <c r="BA184" s="44"/>
      <c r="BB184" s="45"/>
      <c r="BC184" s="44"/>
      <c r="BD184" s="45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162</v>
      </c>
      <c r="F185" s="29" t="s">
        <v>645</v>
      </c>
      <c r="G185" s="29" t="s">
        <v>645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164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946</v>
      </c>
      <c r="T185" s="37" t="s">
        <v>647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947</v>
      </c>
      <c r="AJ185" s="48" t="s">
        <v>948</v>
      </c>
      <c r="AK185" s="42"/>
      <c r="AL185" s="43"/>
      <c r="AM185" s="44" t="s">
        <v>663</v>
      </c>
      <c r="AN185" s="45" t="s">
        <v>663</v>
      </c>
      <c r="AO185" s="44" t="s">
        <v>904</v>
      </c>
      <c r="AP185" s="45" t="s">
        <v>905</v>
      </c>
      <c r="AQ185" s="44"/>
      <c r="AR185" s="45"/>
      <c r="AS185" s="44"/>
      <c r="AT185" s="45"/>
      <c r="AU185" s="44" t="s">
        <v>742</v>
      </c>
      <c r="AV185" s="45" t="s">
        <v>949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162</v>
      </c>
      <c r="F186" s="29" t="s">
        <v>645</v>
      </c>
      <c r="G186" s="29" t="s">
        <v>645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714</v>
      </c>
      <c r="T186" s="37" t="s">
        <v>647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950</v>
      </c>
      <c r="AJ186" s="41"/>
      <c r="AK186" s="42"/>
      <c r="AL186" s="43"/>
      <c r="AM186" s="44" t="s">
        <v>713</v>
      </c>
      <c r="AN186" s="45" t="s">
        <v>713</v>
      </c>
      <c r="AO186" s="42" t="s">
        <v>714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162</v>
      </c>
      <c r="F187" s="29" t="s">
        <v>645</v>
      </c>
      <c r="G187" s="29" t="s">
        <v>645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164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951</v>
      </c>
      <c r="T187" s="37" t="s">
        <v>647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952</v>
      </c>
      <c r="AJ187" s="41"/>
      <c r="AK187" s="42"/>
      <c r="AL187" s="43"/>
      <c r="AM187" s="44" t="s">
        <v>713</v>
      </c>
      <c r="AN187" s="45" t="s">
        <v>713</v>
      </c>
      <c r="AO187" s="44" t="s">
        <v>714</v>
      </c>
      <c r="AP187" s="43"/>
      <c r="AQ187" s="42"/>
      <c r="AR187" s="43"/>
      <c r="AS187" s="42"/>
      <c r="AT187" s="43"/>
      <c r="AU187" s="42" t="s">
        <v>953</v>
      </c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162</v>
      </c>
      <c r="F188" s="29" t="s">
        <v>645</v>
      </c>
      <c r="G188" s="29" t="s">
        <v>645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706</v>
      </c>
      <c r="T188" s="37" t="s">
        <v>647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954</v>
      </c>
      <c r="AJ188" s="41"/>
      <c r="AK188" s="42"/>
      <c r="AL188" s="43"/>
      <c r="AM188" s="44" t="s">
        <v>708</v>
      </c>
      <c r="AN188" s="45" t="s">
        <v>708</v>
      </c>
      <c r="AO188" s="42" t="s">
        <v>706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162</v>
      </c>
      <c r="F189" s="29" t="s">
        <v>645</v>
      </c>
      <c r="G189" s="29" t="s">
        <v>645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955</v>
      </c>
      <c r="T189" s="37" t="s">
        <v>647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956</v>
      </c>
      <c r="AJ189" s="41"/>
      <c r="AK189" s="42"/>
      <c r="AL189" s="43"/>
      <c r="AM189" s="44" t="s">
        <v>791</v>
      </c>
      <c r="AN189" s="45" t="s">
        <v>791</v>
      </c>
      <c r="AO189" s="42" t="s">
        <v>955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162</v>
      </c>
      <c r="F190" s="29" t="s">
        <v>163</v>
      </c>
      <c r="G190" s="29" t="s">
        <v>163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957</v>
      </c>
      <c r="T190" s="37" t="s">
        <v>676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958</v>
      </c>
      <c r="AJ190" s="41"/>
      <c r="AK190" s="42"/>
      <c r="AL190" s="43"/>
      <c r="AM190" s="44" t="s">
        <v>682</v>
      </c>
      <c r="AN190" s="45" t="s">
        <v>682</v>
      </c>
      <c r="AO190" s="44" t="s">
        <v>959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162</v>
      </c>
      <c r="F191" s="29" t="s">
        <v>645</v>
      </c>
      <c r="G191" s="29" t="s">
        <v>645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770</v>
      </c>
      <c r="T191" s="37" t="s">
        <v>647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960</v>
      </c>
      <c r="AJ191" s="48" t="s">
        <v>960</v>
      </c>
      <c r="AK191" s="42"/>
      <c r="AL191" s="43"/>
      <c r="AM191" s="44" t="s">
        <v>769</v>
      </c>
      <c r="AN191" s="45" t="s">
        <v>769</v>
      </c>
      <c r="AO191" s="44" t="s">
        <v>770</v>
      </c>
      <c r="AP191" s="45" t="s">
        <v>961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162</v>
      </c>
      <c r="F192" s="29" t="s">
        <v>163</v>
      </c>
      <c r="G192" s="29" t="s">
        <v>163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590</v>
      </c>
      <c r="S192" s="36" t="s">
        <v>962</v>
      </c>
      <c r="T192" s="37" t="s">
        <v>676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963</v>
      </c>
      <c r="AJ192" s="41"/>
      <c r="AK192" s="42"/>
      <c r="AL192" s="43"/>
      <c r="AM192" s="44" t="s">
        <v>964</v>
      </c>
      <c r="AN192" s="45" t="s">
        <v>964</v>
      </c>
      <c r="AO192" s="44" t="s">
        <v>965</v>
      </c>
      <c r="AP192" s="43"/>
      <c r="AQ192" s="42"/>
      <c r="AR192" s="43"/>
      <c r="AS192" s="42"/>
      <c r="AT192" s="43"/>
      <c r="AU192" s="42"/>
      <c r="AV192" s="43"/>
      <c r="AW192" s="42" t="s">
        <v>590</v>
      </c>
      <c r="AX192" s="43"/>
      <c r="AY192" s="42" t="s">
        <v>594</v>
      </c>
      <c r="AZ192" s="43"/>
      <c r="BA192" s="42"/>
      <c r="BB192" s="43"/>
      <c r="BC192" s="42"/>
      <c r="BD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162</v>
      </c>
      <c r="F193" s="29" t="s">
        <v>163</v>
      </c>
      <c r="G193" s="29" t="s">
        <v>163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966</v>
      </c>
      <c r="T193" s="37" t="s">
        <v>676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967</v>
      </c>
      <c r="AJ193" s="41"/>
      <c r="AK193" s="42"/>
      <c r="AL193" s="43"/>
      <c r="AM193" s="44" t="s">
        <v>968</v>
      </c>
      <c r="AN193" s="45" t="s">
        <v>968</v>
      </c>
      <c r="AO193" s="44" t="s">
        <v>969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162</v>
      </c>
      <c r="F194" s="29" t="s">
        <v>645</v>
      </c>
      <c r="G194" s="29" t="s">
        <v>645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734</v>
      </c>
      <c r="T194" s="37" t="s">
        <v>647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970</v>
      </c>
      <c r="AJ194" s="41"/>
      <c r="AK194" s="42"/>
      <c r="AL194" s="43"/>
      <c r="AM194" s="44" t="s">
        <v>736</v>
      </c>
      <c r="AN194" s="45" t="s">
        <v>736</v>
      </c>
      <c r="AO194" s="42" t="s">
        <v>734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162</v>
      </c>
      <c r="F195" s="29" t="s">
        <v>163</v>
      </c>
      <c r="G195" s="29" t="s">
        <v>163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164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957</v>
      </c>
      <c r="T195" s="37" t="s">
        <v>676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971</v>
      </c>
      <c r="AJ195" s="41"/>
      <c r="AK195" s="42"/>
      <c r="AL195" s="43"/>
      <c r="AM195" s="44" t="s">
        <v>682</v>
      </c>
      <c r="AN195" s="45" t="s">
        <v>682</v>
      </c>
      <c r="AO195" s="44" t="s">
        <v>959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162</v>
      </c>
      <c r="F196" s="29" t="s">
        <v>645</v>
      </c>
      <c r="G196" s="29" t="s">
        <v>645</v>
      </c>
      <c r="H196" s="32"/>
      <c r="I196" s="33">
        <v>16.0</v>
      </c>
      <c r="J196" s="33"/>
      <c r="K196" s="31" t="s">
        <v>62</v>
      </c>
      <c r="L196" s="31"/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972</v>
      </c>
      <c r="T196" s="37" t="s">
        <v>647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973</v>
      </c>
      <c r="AJ196" s="41"/>
      <c r="AK196" s="42"/>
      <c r="AL196" s="43"/>
      <c r="AM196" s="44" t="s">
        <v>698</v>
      </c>
      <c r="AN196" s="45" t="s">
        <v>698</v>
      </c>
      <c r="AO196" s="44" t="s">
        <v>760</v>
      </c>
      <c r="AP196" s="43"/>
      <c r="AQ196" s="42"/>
      <c r="AR196" s="43"/>
      <c r="AS196" s="42"/>
      <c r="AT196" s="43"/>
      <c r="AU196" s="42" t="s">
        <v>974</v>
      </c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162</v>
      </c>
      <c r="F197" s="29" t="s">
        <v>645</v>
      </c>
      <c r="G197" s="29" t="s">
        <v>645</v>
      </c>
      <c r="H197" s="32"/>
      <c r="I197" s="33">
        <v>11.0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975</v>
      </c>
      <c r="T197" s="37" t="s">
        <v>647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976</v>
      </c>
      <c r="AJ197" s="41"/>
      <c r="AK197" s="42"/>
      <c r="AL197" s="43"/>
      <c r="AM197" s="44" t="s">
        <v>769</v>
      </c>
      <c r="AN197" s="45" t="s">
        <v>769</v>
      </c>
      <c r="AO197" s="44" t="s">
        <v>770</v>
      </c>
      <c r="AP197" s="43"/>
      <c r="AQ197" s="42"/>
      <c r="AR197" s="43"/>
      <c r="AS197" s="42"/>
      <c r="AT197" s="43"/>
      <c r="AU197" s="44" t="s">
        <v>332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162</v>
      </c>
      <c r="F198" s="29" t="s">
        <v>645</v>
      </c>
      <c r="G198" s="29" t="s">
        <v>645</v>
      </c>
      <c r="H198" s="32"/>
      <c r="I198" s="33">
        <v>20.0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208</v>
      </c>
      <c r="S198" s="36" t="s">
        <v>977</v>
      </c>
      <c r="T198" s="37" t="s">
        <v>647</v>
      </c>
      <c r="U198" s="31"/>
      <c r="V198" s="37"/>
      <c r="W198" s="37"/>
      <c r="X198" s="37" t="s">
        <v>105</v>
      </c>
      <c r="Y198" s="37" t="s">
        <v>184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978</v>
      </c>
      <c r="AJ198" s="48" t="s">
        <v>979</v>
      </c>
      <c r="AK198" s="42"/>
      <c r="AL198" s="43"/>
      <c r="AM198" s="44" t="s">
        <v>791</v>
      </c>
      <c r="AN198" s="45" t="s">
        <v>791</v>
      </c>
      <c r="AO198" s="44" t="s">
        <v>980</v>
      </c>
      <c r="AP198" s="45" t="s">
        <v>981</v>
      </c>
      <c r="AQ198" s="44"/>
      <c r="AR198" s="45"/>
      <c r="AS198" s="44"/>
      <c r="AT198" s="45"/>
      <c r="AU198" s="44" t="s">
        <v>522</v>
      </c>
      <c r="AV198" s="45" t="s">
        <v>616</v>
      </c>
      <c r="AW198" s="44" t="s">
        <v>982</v>
      </c>
      <c r="AX198" s="45" t="s">
        <v>983</v>
      </c>
      <c r="AY198" s="44" t="s">
        <v>213</v>
      </c>
      <c r="AZ198" s="45" t="s">
        <v>213</v>
      </c>
      <c r="BA198" s="44"/>
      <c r="BB198" s="45"/>
      <c r="BC198" s="44"/>
      <c r="BD198" s="45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162</v>
      </c>
      <c r="F199" s="29" t="s">
        <v>645</v>
      </c>
      <c r="G199" s="29" t="s">
        <v>645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243</v>
      </c>
      <c r="S199" s="36" t="s">
        <v>984</v>
      </c>
      <c r="T199" s="37" t="s">
        <v>647</v>
      </c>
      <c r="U199" s="31"/>
      <c r="V199" s="37"/>
      <c r="W199" s="37"/>
      <c r="X199" s="37" t="s">
        <v>105</v>
      </c>
      <c r="Y199" s="37" t="s">
        <v>184</v>
      </c>
      <c r="Z199" s="37"/>
      <c r="AA199" s="31"/>
      <c r="AB199" s="30" t="str">
        <f t="array" ref="AB199">IFERROR(INDEX(params!$H:$H,MATCH($AA199,params!$G:$G,0)),"")</f>
        <v/>
      </c>
      <c r="AC199" s="51" t="s">
        <v>523</v>
      </c>
      <c r="AD199" s="32"/>
      <c r="AE199" s="31"/>
      <c r="AF199" s="31"/>
      <c r="AG199" s="31"/>
      <c r="AH199" s="30" t="str">
        <f t="shared" si="3"/>
        <v/>
      </c>
      <c r="AI199" s="40" t="s">
        <v>985</v>
      </c>
      <c r="AJ199" s="48" t="s">
        <v>986</v>
      </c>
      <c r="AK199" s="42"/>
      <c r="AL199" s="43"/>
      <c r="AM199" s="44" t="s">
        <v>987</v>
      </c>
      <c r="AN199" s="45" t="s">
        <v>987</v>
      </c>
      <c r="AO199" s="44" t="s">
        <v>988</v>
      </c>
      <c r="AP199" s="45" t="s">
        <v>989</v>
      </c>
      <c r="AQ199" s="44"/>
      <c r="AR199" s="45"/>
      <c r="AS199" s="44"/>
      <c r="AT199" s="45"/>
      <c r="AU199" s="44" t="s">
        <v>820</v>
      </c>
      <c r="AV199" s="45" t="s">
        <v>821</v>
      </c>
      <c r="AW199" s="44" t="s">
        <v>527</v>
      </c>
      <c r="AX199" s="45" t="s">
        <v>528</v>
      </c>
      <c r="AY199" s="44" t="s">
        <v>213</v>
      </c>
      <c r="AZ199" s="45" t="s">
        <v>213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162</v>
      </c>
      <c r="F200" s="29" t="s">
        <v>645</v>
      </c>
      <c r="G200" s="29" t="s">
        <v>645</v>
      </c>
      <c r="H200" s="32"/>
      <c r="I200" s="33">
        <v>19.0</v>
      </c>
      <c r="J200" s="33"/>
      <c r="K200" s="31" t="s">
        <v>62</v>
      </c>
      <c r="L200" s="31"/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990</v>
      </c>
      <c r="S200" s="36" t="s">
        <v>737</v>
      </c>
      <c r="T200" s="37" t="s">
        <v>647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991</v>
      </c>
      <c r="AJ200" s="41"/>
      <c r="AK200" s="42"/>
      <c r="AL200" s="43"/>
      <c r="AM200" s="44" t="s">
        <v>739</v>
      </c>
      <c r="AN200" s="45" t="s">
        <v>739</v>
      </c>
      <c r="AO200" s="42" t="s">
        <v>737</v>
      </c>
      <c r="AP200" s="43"/>
      <c r="AQ200" s="42"/>
      <c r="AR200" s="43"/>
      <c r="AS200" s="42"/>
      <c r="AT200" s="43"/>
      <c r="AU200" s="42"/>
      <c r="AV200" s="43"/>
      <c r="AW200" s="42" t="s">
        <v>992</v>
      </c>
      <c r="AX200" s="43" t="s">
        <v>993</v>
      </c>
      <c r="AY200" s="42" t="s">
        <v>994</v>
      </c>
      <c r="AZ200" s="43"/>
      <c r="BA200" s="42"/>
      <c r="BB200" s="43"/>
      <c r="BC200" s="42"/>
      <c r="BD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162</v>
      </c>
      <c r="F201" s="29" t="s">
        <v>645</v>
      </c>
      <c r="G201" s="29" t="s">
        <v>645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243</v>
      </c>
      <c r="S201" s="36" t="s">
        <v>995</v>
      </c>
      <c r="T201" s="37" t="s">
        <v>647</v>
      </c>
      <c r="U201" s="31"/>
      <c r="V201" s="31"/>
      <c r="W201" s="37"/>
      <c r="X201" s="37" t="s">
        <v>105</v>
      </c>
      <c r="Y201" s="37" t="s">
        <v>184</v>
      </c>
      <c r="Z201" s="37"/>
      <c r="AA201" s="31"/>
      <c r="AB201" s="30" t="str">
        <f t="array" ref="AB201">IFERROR(INDEX(params!$H:$H,MATCH($AA201,params!$G:$G,0)),"")</f>
        <v/>
      </c>
      <c r="AC201" s="51" t="s">
        <v>523</v>
      </c>
      <c r="AD201" s="32"/>
      <c r="AE201" s="31"/>
      <c r="AF201" s="4"/>
      <c r="AG201" s="4"/>
      <c r="AH201" s="30" t="str">
        <f t="shared" si="3"/>
        <v/>
      </c>
      <c r="AI201" s="40" t="s">
        <v>996</v>
      </c>
      <c r="AJ201" s="41"/>
      <c r="AK201" s="42"/>
      <c r="AL201" s="43"/>
      <c r="AM201" s="44" t="s">
        <v>997</v>
      </c>
      <c r="AN201" s="45" t="s">
        <v>997</v>
      </c>
      <c r="AO201" s="44" t="s">
        <v>998</v>
      </c>
      <c r="AP201" s="43"/>
      <c r="AQ201" s="42"/>
      <c r="AR201" s="43"/>
      <c r="AS201" s="42"/>
      <c r="AT201" s="43"/>
      <c r="AU201" s="42" t="s">
        <v>820</v>
      </c>
      <c r="AV201" s="43"/>
      <c r="AW201" s="42" t="s">
        <v>527</v>
      </c>
      <c r="AX201" s="43"/>
      <c r="AY201" s="42" t="s">
        <v>213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162</v>
      </c>
      <c r="F202" s="29" t="s">
        <v>645</v>
      </c>
      <c r="G202" s="29" t="s">
        <v>645</v>
      </c>
      <c r="H202" s="34" t="s">
        <v>163</v>
      </c>
      <c r="I202" s="33">
        <v>7.0</v>
      </c>
      <c r="J202" s="33"/>
      <c r="K202" s="31" t="s">
        <v>62</v>
      </c>
      <c r="L202" s="31" t="s">
        <v>78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999</v>
      </c>
      <c r="T202" s="37" t="s">
        <v>780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1000</v>
      </c>
      <c r="AJ202" s="48" t="s">
        <v>1001</v>
      </c>
      <c r="AK202" s="42"/>
      <c r="AL202" s="43"/>
      <c r="AM202" s="44" t="s">
        <v>1002</v>
      </c>
      <c r="AN202" s="45" t="s">
        <v>1002</v>
      </c>
      <c r="AO202" s="44" t="s">
        <v>1003</v>
      </c>
      <c r="AP202" s="45" t="s">
        <v>1004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162</v>
      </c>
      <c r="F203" s="29" t="s">
        <v>645</v>
      </c>
      <c r="G203" s="29" t="s">
        <v>645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865</v>
      </c>
      <c r="T203" s="37" t="s">
        <v>647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1005</v>
      </c>
      <c r="AJ203" s="48" t="s">
        <v>1006</v>
      </c>
      <c r="AK203" s="42"/>
      <c r="AL203" s="43"/>
      <c r="AM203" s="44" t="s">
        <v>1007</v>
      </c>
      <c r="AN203" s="45" t="s">
        <v>1007</v>
      </c>
      <c r="AO203" s="44" t="s">
        <v>865</v>
      </c>
      <c r="AP203" s="45" t="s">
        <v>1008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162</v>
      </c>
      <c r="F204" s="29" t="s">
        <v>645</v>
      </c>
      <c r="G204" s="29" t="s">
        <v>645</v>
      </c>
      <c r="H204" s="32"/>
      <c r="I204" s="33">
        <v>11.0</v>
      </c>
      <c r="J204" s="33"/>
      <c r="K204" s="31" t="s">
        <v>62</v>
      </c>
      <c r="L204" s="31"/>
      <c r="M204" s="31" t="s">
        <v>164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1009</v>
      </c>
      <c r="T204" s="37" t="s">
        <v>647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1010</v>
      </c>
      <c r="AJ204" s="41"/>
      <c r="AK204" s="42"/>
      <c r="AL204" s="43"/>
      <c r="AM204" s="44" t="s">
        <v>1011</v>
      </c>
      <c r="AN204" s="45" t="s">
        <v>1011</v>
      </c>
      <c r="AO204" s="44" t="s">
        <v>1012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162</v>
      </c>
      <c r="F205" s="29" t="s">
        <v>163</v>
      </c>
      <c r="G205" s="29" t="s">
        <v>163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680</v>
      </c>
      <c r="T205" s="37" t="s">
        <v>676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1013</v>
      </c>
      <c r="AJ205" s="48" t="s">
        <v>1014</v>
      </c>
      <c r="AK205" s="42"/>
      <c r="AL205" s="43"/>
      <c r="AM205" s="44" t="s">
        <v>682</v>
      </c>
      <c r="AN205" s="45" t="s">
        <v>682</v>
      </c>
      <c r="AO205" s="44" t="s">
        <v>683</v>
      </c>
      <c r="AP205" s="45" t="s">
        <v>1015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162</v>
      </c>
      <c r="F206" s="29" t="s">
        <v>645</v>
      </c>
      <c r="G206" s="29" t="s">
        <v>645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164</v>
      </c>
      <c r="N206" s="31" t="s">
        <v>164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1016</v>
      </c>
      <c r="S206" s="36" t="s">
        <v>734</v>
      </c>
      <c r="T206" s="37" t="s">
        <v>647</v>
      </c>
      <c r="U206" s="31"/>
      <c r="V206" s="31"/>
      <c r="W206" s="37"/>
      <c r="X206" s="37" t="s">
        <v>88</v>
      </c>
      <c r="Y206" s="37" t="s">
        <v>184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1017</v>
      </c>
      <c r="AJ206" s="41"/>
      <c r="AK206" s="42"/>
      <c r="AL206" s="43"/>
      <c r="AM206" s="44" t="s">
        <v>736</v>
      </c>
      <c r="AN206" s="45" t="s">
        <v>736</v>
      </c>
      <c r="AO206" s="42" t="s">
        <v>734</v>
      </c>
      <c r="AP206" s="43"/>
      <c r="AQ206" s="42"/>
      <c r="AR206" s="43"/>
      <c r="AS206" s="42"/>
      <c r="AT206" s="43"/>
      <c r="AU206" s="42"/>
      <c r="AV206" s="43"/>
      <c r="AW206" s="42" t="s">
        <v>1018</v>
      </c>
      <c r="AX206" s="43" t="s">
        <v>1019</v>
      </c>
      <c r="AY206" s="42" t="s">
        <v>1020</v>
      </c>
      <c r="AZ206" s="43" t="s">
        <v>1020</v>
      </c>
      <c r="BA206" s="42"/>
      <c r="BB206" s="43"/>
      <c r="BC206" s="42"/>
      <c r="BD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162</v>
      </c>
      <c r="F207" s="29" t="s">
        <v>645</v>
      </c>
      <c r="G207" s="29" t="s">
        <v>645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1021</v>
      </c>
      <c r="T207" s="37" t="s">
        <v>647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1022</v>
      </c>
      <c r="AJ207" s="41"/>
      <c r="AK207" s="42"/>
      <c r="AL207" s="43"/>
      <c r="AM207" s="44" t="s">
        <v>1023</v>
      </c>
      <c r="AN207" s="45" t="s">
        <v>1023</v>
      </c>
      <c r="AO207" s="42" t="s">
        <v>1021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162</v>
      </c>
      <c r="F208" s="29" t="s">
        <v>645</v>
      </c>
      <c r="G208" s="29" t="s">
        <v>645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164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272</v>
      </c>
      <c r="S208" s="36" t="s">
        <v>1024</v>
      </c>
      <c r="T208" s="37" t="s">
        <v>647</v>
      </c>
      <c r="U208" s="31"/>
      <c r="V208" s="31"/>
      <c r="W208" s="37"/>
      <c r="X208" s="37" t="s">
        <v>94</v>
      </c>
      <c r="Y208" s="37" t="s">
        <v>184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1025</v>
      </c>
      <c r="AJ208" s="41"/>
      <c r="AK208" s="42"/>
      <c r="AL208" s="43"/>
      <c r="AM208" s="44" t="s">
        <v>1026</v>
      </c>
      <c r="AN208" s="45" t="s">
        <v>1026</v>
      </c>
      <c r="AO208" s="44" t="s">
        <v>1027</v>
      </c>
      <c r="AP208" s="43"/>
      <c r="AQ208" s="42"/>
      <c r="AR208" s="43"/>
      <c r="AS208" s="42"/>
      <c r="AT208" s="43"/>
      <c r="AU208" s="42"/>
      <c r="AV208" s="43"/>
      <c r="AW208" s="42" t="s">
        <v>654</v>
      </c>
      <c r="AX208" s="43" t="s">
        <v>655</v>
      </c>
      <c r="AY208" s="42" t="s">
        <v>238</v>
      </c>
      <c r="AZ208" s="43" t="s">
        <v>238</v>
      </c>
      <c r="BA208" s="42"/>
      <c r="BB208" s="43"/>
      <c r="BC208" s="42"/>
      <c r="BD208" s="43"/>
    </row>
    <row r="209" ht="42.0" customHeight="1">
      <c r="A209" s="28" t="s">
        <v>56</v>
      </c>
      <c r="B209" s="28" t="s">
        <v>1028</v>
      </c>
      <c r="C209" s="29">
        <v>208.0</v>
      </c>
      <c r="D209" s="30" t="str">
        <f t="shared" si="1"/>
        <v>Zeppelins</v>
      </c>
      <c r="E209" s="31" t="s">
        <v>162</v>
      </c>
      <c r="F209" s="29" t="s">
        <v>645</v>
      </c>
      <c r="G209" s="29" t="s">
        <v>645</v>
      </c>
      <c r="H209" s="32"/>
      <c r="I209" s="33">
        <v>10.0</v>
      </c>
      <c r="J209" s="33"/>
      <c r="K209" s="31" t="s">
        <v>62</v>
      </c>
      <c r="L209" s="31"/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272</v>
      </c>
      <c r="S209" s="36" t="s">
        <v>1029</v>
      </c>
      <c r="T209" s="37" t="s">
        <v>647</v>
      </c>
      <c r="U209" s="31"/>
      <c r="V209" s="31"/>
      <c r="W209" s="37"/>
      <c r="X209" s="37" t="s">
        <v>94</v>
      </c>
      <c r="Y209" s="37" t="s">
        <v>184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1030</v>
      </c>
      <c r="AJ209" s="41"/>
      <c r="AK209" s="42"/>
      <c r="AL209" s="43"/>
      <c r="AM209" s="44" t="s">
        <v>1031</v>
      </c>
      <c r="AN209" s="45" t="s">
        <v>1031</v>
      </c>
      <c r="AO209" s="42" t="s">
        <v>1029</v>
      </c>
      <c r="AP209" s="43"/>
      <c r="AQ209" s="42"/>
      <c r="AR209" s="43"/>
      <c r="AS209" s="42"/>
      <c r="AT209" s="43"/>
      <c r="AU209" s="42"/>
      <c r="AV209" s="43"/>
      <c r="AW209" s="42" t="s">
        <v>654</v>
      </c>
      <c r="AX209" s="43" t="s">
        <v>655</v>
      </c>
      <c r="AY209" s="42" t="s">
        <v>238</v>
      </c>
      <c r="AZ209" s="43" t="s">
        <v>238</v>
      </c>
      <c r="BA209" s="42"/>
      <c r="BB209" s="43"/>
      <c r="BC209" s="42"/>
      <c r="BD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162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1032</v>
      </c>
      <c r="T210" s="37" t="s">
        <v>166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1033</v>
      </c>
      <c r="AJ210" s="48" t="s">
        <v>1033</v>
      </c>
      <c r="AK210" s="42"/>
      <c r="AL210" s="43"/>
      <c r="AM210" s="44" t="s">
        <v>1034</v>
      </c>
      <c r="AN210" s="45" t="s">
        <v>1034</v>
      </c>
      <c r="AO210" s="42" t="s">
        <v>1032</v>
      </c>
      <c r="AP210" s="43"/>
      <c r="AQ210" s="42"/>
      <c r="AR210" s="43"/>
      <c r="AS210" s="42"/>
      <c r="AT210" s="43"/>
      <c r="AU210" s="42" t="str">
        <f t="shared" ref="AU210:AU213" si="5">"You start with "&amp;$J210&amp;"MC."</f>
        <v>You start with 48MC.</v>
      </c>
      <c r="AV210" s="43" t="str">
        <f t="shared" ref="AV210:AV222" si="6">"Vous commencez avec "&amp;$J210&amp;"MC."</f>
        <v>Vous commencez avec 48MC.</v>
      </c>
      <c r="AW210" s="42"/>
      <c r="AX210" s="43"/>
      <c r="AY210" s="42"/>
      <c r="AZ210" s="43"/>
      <c r="BA210" s="42"/>
      <c r="BB210" s="43"/>
      <c r="BC210" s="42"/>
      <c r="BD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162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1035</v>
      </c>
      <c r="T211" s="37" t="s">
        <v>647</v>
      </c>
      <c r="U211" s="31"/>
      <c r="V211" s="37" t="s">
        <v>166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1036</v>
      </c>
      <c r="AJ211" s="41" t="s">
        <v>1036</v>
      </c>
      <c r="AK211" s="42"/>
      <c r="AL211" s="43"/>
      <c r="AM211" s="44" t="s">
        <v>320</v>
      </c>
      <c r="AN211" s="45" t="s">
        <v>320</v>
      </c>
      <c r="AO211" s="44" t="s">
        <v>1037</v>
      </c>
      <c r="AP211" s="43"/>
      <c r="AQ211" s="44" t="s">
        <v>1038</v>
      </c>
      <c r="AR211" s="43"/>
      <c r="AS211" s="44" t="s">
        <v>1035</v>
      </c>
      <c r="AT211" s="43"/>
      <c r="AU211" s="44" t="str">
        <f t="shared" si="5"/>
        <v>You start with 27MC.</v>
      </c>
      <c r="AV211" s="43" t="str">
        <f t="shared" si="6"/>
        <v>Vous commencez avec 27MC.</v>
      </c>
      <c r="AW211" s="44"/>
      <c r="AX211" s="43"/>
      <c r="AY211" s="44"/>
      <c r="AZ211" s="43"/>
      <c r="BA211" s="44"/>
      <c r="BB211" s="43"/>
      <c r="BC211" s="44"/>
      <c r="BD211" s="43"/>
    </row>
    <row r="212" ht="42.0" customHeight="1">
      <c r="A212" s="28" t="s">
        <v>56</v>
      </c>
      <c r="B212" s="28" t="s">
        <v>193</v>
      </c>
      <c r="C212" s="34">
        <v>211.0</v>
      </c>
      <c r="D212" s="30" t="str">
        <f t="shared" si="1"/>
        <v>Helion</v>
      </c>
      <c r="E212" s="31" t="s">
        <v>162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1039</v>
      </c>
      <c r="T212" s="37" t="s">
        <v>647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1040</v>
      </c>
      <c r="AJ212" s="41" t="s">
        <v>1040</v>
      </c>
      <c r="AK212" s="42"/>
      <c r="AL212" s="43"/>
      <c r="AM212" s="44" t="s">
        <v>736</v>
      </c>
      <c r="AN212" s="45" t="s">
        <v>736</v>
      </c>
      <c r="AO212" s="44" t="s">
        <v>1041</v>
      </c>
      <c r="AP212" s="43"/>
      <c r="AQ212" s="44" t="s">
        <v>1042</v>
      </c>
      <c r="AR212" s="43"/>
      <c r="AS212" s="44" t="s">
        <v>1039</v>
      </c>
      <c r="AT212" s="43"/>
      <c r="AU212" s="44" t="str">
        <f t="shared" si="5"/>
        <v>You start with 28MC.</v>
      </c>
      <c r="AV212" s="43" t="str">
        <f t="shared" si="6"/>
        <v>Vous commencez avec 28MC.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162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1043</v>
      </c>
      <c r="T213" s="37" t="s">
        <v>676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1044</v>
      </c>
      <c r="AJ213" s="41" t="s">
        <v>1044</v>
      </c>
      <c r="AK213" s="42"/>
      <c r="AL213" s="43"/>
      <c r="AM213" s="44" t="s">
        <v>754</v>
      </c>
      <c r="AN213" s="45" t="s">
        <v>754</v>
      </c>
      <c r="AO213" s="44" t="s">
        <v>755</v>
      </c>
      <c r="AP213" s="43"/>
      <c r="AQ213" s="44" t="s">
        <v>1045</v>
      </c>
      <c r="AR213" s="43"/>
      <c r="AS213" s="44" t="s">
        <v>1043</v>
      </c>
      <c r="AT213" s="43"/>
      <c r="AU213" s="44" t="str">
        <f t="shared" si="5"/>
        <v>You start with 46MC.</v>
      </c>
      <c r="AV213" s="43" t="str">
        <f t="shared" si="6"/>
        <v>Vous commencez avec 46MC.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162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1046</v>
      </c>
      <c r="T214" s="37" t="s">
        <v>166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1047</v>
      </c>
      <c r="AJ214" s="41" t="s">
        <v>1047</v>
      </c>
      <c r="AK214" s="42"/>
      <c r="AL214" s="43"/>
      <c r="AM214" s="44" t="s">
        <v>168</v>
      </c>
      <c r="AN214" s="45" t="s">
        <v>168</v>
      </c>
      <c r="AO214" s="44" t="s">
        <v>169</v>
      </c>
      <c r="AP214" s="43"/>
      <c r="AQ214" s="42"/>
      <c r="AR214" s="43"/>
      <c r="AS214" s="42"/>
      <c r="AT214" s="43"/>
      <c r="AU214" s="42" t="str">
        <f>"You start with "&amp;$J214&amp;"MC.$skipline$Draw $ressource_card$$ressource_card$$ressource_card$"</f>
        <v>You start with 33MC.$skipline$Draw $ressource_card$$ressource_card$$ressource_card$</v>
      </c>
      <c r="AV214" s="43" t="str">
        <f t="shared" si="6"/>
        <v>Vous commencez avec 33MC.</v>
      </c>
      <c r="AW214" s="42"/>
      <c r="AX214" s="43"/>
      <c r="AY214" s="42"/>
      <c r="AZ214" s="43"/>
      <c r="BA214" s="42"/>
      <c r="BB214" s="43"/>
      <c r="BC214" s="42"/>
      <c r="BD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162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1048</v>
      </c>
      <c r="T215" s="37" t="s">
        <v>676</v>
      </c>
      <c r="U215" s="31"/>
      <c r="V215" s="37" t="s">
        <v>166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1049</v>
      </c>
      <c r="AJ215" s="41" t="s">
        <v>1049</v>
      </c>
      <c r="AK215" s="42"/>
      <c r="AL215" s="43"/>
      <c r="AM215" s="44" t="s">
        <v>754</v>
      </c>
      <c r="AN215" s="45" t="s">
        <v>754</v>
      </c>
      <c r="AO215" s="44" t="s">
        <v>1050</v>
      </c>
      <c r="AP215" s="43"/>
      <c r="AQ215" s="44" t="s">
        <v>1051</v>
      </c>
      <c r="AR215" s="43"/>
      <c r="AS215" s="44" t="s">
        <v>1052</v>
      </c>
      <c r="AT215" s="43"/>
      <c r="AU215" s="44" t="str">
        <f t="shared" ref="AU215:AU221" si="7">"You start with "&amp;$J215&amp;"MC."</f>
        <v>You start with 27MC.</v>
      </c>
      <c r="AV215" s="43" t="str">
        <f t="shared" si="6"/>
        <v>Vous commencez avec 27MC.</v>
      </c>
      <c r="AW215" s="44"/>
      <c r="AX215" s="43"/>
      <c r="AY215" s="44"/>
      <c r="AZ215" s="43"/>
      <c r="BA215" s="44"/>
      <c r="BB215" s="43"/>
      <c r="BC215" s="44"/>
      <c r="BD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162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1053</v>
      </c>
      <c r="T216" s="37" t="s">
        <v>676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1054</v>
      </c>
      <c r="AJ216" s="41" t="s">
        <v>1054</v>
      </c>
      <c r="AK216" s="42"/>
      <c r="AL216" s="43"/>
      <c r="AM216" s="44" t="s">
        <v>682</v>
      </c>
      <c r="AN216" s="45" t="s">
        <v>682</v>
      </c>
      <c r="AO216" s="44" t="s">
        <v>683</v>
      </c>
      <c r="AP216" s="43"/>
      <c r="AQ216" s="44" t="s">
        <v>1055</v>
      </c>
      <c r="AR216" s="43"/>
      <c r="AS216" s="44" t="s">
        <v>1053</v>
      </c>
      <c r="AT216" s="43"/>
      <c r="AU216" s="44" t="str">
        <f t="shared" si="7"/>
        <v>You start with 20MC.</v>
      </c>
      <c r="AV216" s="43" t="str">
        <f t="shared" si="6"/>
        <v>Vous commencez avec 20MC.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162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1056</v>
      </c>
      <c r="T217" s="31" t="s">
        <v>676</v>
      </c>
      <c r="U217" s="31"/>
      <c r="V217" s="31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1057</v>
      </c>
      <c r="AJ217" s="41" t="s">
        <v>1057</v>
      </c>
      <c r="AK217" s="42"/>
      <c r="AL217" s="43"/>
      <c r="AM217" s="42" t="s">
        <v>682</v>
      </c>
      <c r="AN217" s="43" t="s">
        <v>682</v>
      </c>
      <c r="AO217" s="42" t="s">
        <v>683</v>
      </c>
      <c r="AP217" s="43" t="s">
        <v>1015</v>
      </c>
      <c r="AQ217" s="42" t="s">
        <v>1058</v>
      </c>
      <c r="AR217" s="43" t="s">
        <v>1058</v>
      </c>
      <c r="AS217" s="42" t="s">
        <v>1059</v>
      </c>
      <c r="AT217" s="43" t="s">
        <v>1060</v>
      </c>
      <c r="AU217" s="42" t="str">
        <f t="shared" si="7"/>
        <v>You start with 24MC.</v>
      </c>
      <c r="AV217" s="43" t="str">
        <f t="shared" si="6"/>
        <v>Vous commencez avec 24MC.</v>
      </c>
      <c r="AW217" s="42"/>
      <c r="AX217" s="43"/>
      <c r="AY217" s="42"/>
      <c r="AZ217" s="43"/>
      <c r="BA217" s="42"/>
      <c r="BB217" s="43"/>
      <c r="BC217" s="42"/>
      <c r="BD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162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1061</v>
      </c>
      <c r="T218" s="31" t="s">
        <v>166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1062</v>
      </c>
      <c r="AJ218" s="41" t="s">
        <v>1062</v>
      </c>
      <c r="AK218" s="42"/>
      <c r="AL218" s="43"/>
      <c r="AM218" s="42" t="s">
        <v>1063</v>
      </c>
      <c r="AN218" s="43" t="s">
        <v>1063</v>
      </c>
      <c r="AO218" s="44" t="s">
        <v>1064</v>
      </c>
      <c r="AP218" s="45" t="s">
        <v>1065</v>
      </c>
      <c r="AQ218" s="42"/>
      <c r="AR218" s="43"/>
      <c r="AS218" s="42"/>
      <c r="AT218" s="43"/>
      <c r="AU218" s="42" t="str">
        <f t="shared" si="7"/>
        <v>You start with 51MC.</v>
      </c>
      <c r="AV218" s="43" t="str">
        <f t="shared" si="6"/>
        <v>Vous commencez avec 51MC.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162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366</v>
      </c>
      <c r="T219" s="37" t="s">
        <v>166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1066</v>
      </c>
      <c r="AJ219" s="41" t="s">
        <v>1066</v>
      </c>
      <c r="AK219" s="42"/>
      <c r="AL219" s="43"/>
      <c r="AM219" s="44" t="s">
        <v>365</v>
      </c>
      <c r="AN219" s="45" t="s">
        <v>365</v>
      </c>
      <c r="AO219" s="42" t="s">
        <v>366</v>
      </c>
      <c r="AP219" s="43"/>
      <c r="AQ219" s="42"/>
      <c r="AR219" s="43"/>
      <c r="AS219" s="42"/>
      <c r="AT219" s="43"/>
      <c r="AU219" s="42" t="str">
        <f t="shared" si="7"/>
        <v>You start with 40MC.</v>
      </c>
      <c r="AV219" s="43" t="str">
        <f t="shared" si="6"/>
        <v>Vous commencez avec 40MC.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162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1067</v>
      </c>
      <c r="T220" s="31" t="s">
        <v>647</v>
      </c>
      <c r="U220" s="31"/>
      <c r="V220" s="31" t="s">
        <v>166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1068</v>
      </c>
      <c r="AJ220" s="41" t="s">
        <v>1068</v>
      </c>
      <c r="AK220" s="42"/>
      <c r="AL220" s="43"/>
      <c r="AM220" s="42" t="s">
        <v>713</v>
      </c>
      <c r="AN220" s="43" t="s">
        <v>713</v>
      </c>
      <c r="AO220" s="42" t="s">
        <v>1069</v>
      </c>
      <c r="AP220" s="43" t="s">
        <v>1070</v>
      </c>
      <c r="AQ220" s="42" t="s">
        <v>1071</v>
      </c>
      <c r="AR220" s="43" t="s">
        <v>1071</v>
      </c>
      <c r="AS220" s="42" t="s">
        <v>1072</v>
      </c>
      <c r="AT220" s="43" t="s">
        <v>1073</v>
      </c>
      <c r="AU220" s="42" t="str">
        <f t="shared" si="7"/>
        <v>You start with 45MC.</v>
      </c>
      <c r="AV220" s="43" t="str">
        <f t="shared" si="6"/>
        <v>Vous commencez avec 45MC.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56</v>
      </c>
      <c r="B221" s="28" t="s">
        <v>1074</v>
      </c>
      <c r="C221" s="34">
        <v>220.0</v>
      </c>
      <c r="D221" s="30" t="str">
        <f t="shared" si="1"/>
        <v>United Nations Mars Initiative</v>
      </c>
      <c r="E221" s="31" t="s">
        <v>1075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1076</v>
      </c>
      <c r="T221" s="37" t="s">
        <v>166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1077</v>
      </c>
      <c r="AJ221" s="41" t="s">
        <v>1077</v>
      </c>
      <c r="AK221" s="42"/>
      <c r="AL221" s="43"/>
      <c r="AM221" s="44" t="s">
        <v>1078</v>
      </c>
      <c r="AN221" s="45" t="s">
        <v>1078</v>
      </c>
      <c r="AO221" s="42" t="s">
        <v>1076</v>
      </c>
      <c r="AP221" s="43"/>
      <c r="AQ221" s="42"/>
      <c r="AR221" s="43"/>
      <c r="AS221" s="42"/>
      <c r="AT221" s="43"/>
      <c r="AU221" s="42" t="str">
        <f t="shared" si="7"/>
        <v>You start with 35MC.</v>
      </c>
      <c r="AV221" s="43" t="str">
        <f t="shared" si="6"/>
        <v>Vous commencez avec 35MC.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53</v>
      </c>
      <c r="B222" s="33"/>
      <c r="C222" s="34" t="s">
        <v>1079</v>
      </c>
      <c r="D222" s="30" t="str">
        <f t="shared" si="1"/>
        <v>Zetasel</v>
      </c>
      <c r="E222" s="31" t="s">
        <v>1075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1080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1081</v>
      </c>
      <c r="AJ222" s="41" t="s">
        <v>1081</v>
      </c>
      <c r="AK222" s="42"/>
      <c r="AL222" s="43"/>
      <c r="AM222" s="44" t="s">
        <v>1082</v>
      </c>
      <c r="AN222" s="45" t="s">
        <v>1082</v>
      </c>
      <c r="AO222" s="42" t="s">
        <v>1080</v>
      </c>
      <c r="AP222" s="43"/>
      <c r="AQ222" s="42"/>
      <c r="AR222" s="43"/>
      <c r="AS222" s="42"/>
      <c r="AT222" s="43"/>
      <c r="AU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2" s="43" t="str">
        <f t="shared" si="6"/>
        <v>Vous commencez avec 43MC.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1083</v>
      </c>
      <c r="D223" s="30" t="str">
        <f t="shared" si="1"/>
        <v>Apollo Industries</v>
      </c>
      <c r="E223" s="31" t="s">
        <v>1084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166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1085</v>
      </c>
      <c r="AJ223" s="41"/>
      <c r="AK223" s="42"/>
      <c r="AL223" s="43"/>
      <c r="AM223" s="44" t="s">
        <v>413</v>
      </c>
      <c r="AN223" s="45" t="s">
        <v>413</v>
      </c>
      <c r="AO223" s="44" t="s">
        <v>1086</v>
      </c>
      <c r="AP223" s="43"/>
      <c r="AQ223" s="42"/>
      <c r="AR223" s="43"/>
      <c r="AS223" s="42"/>
      <c r="AT223" s="43"/>
      <c r="AU223" s="44" t="s">
        <v>1087</v>
      </c>
      <c r="AV223" s="43"/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1088</v>
      </c>
      <c r="D224" s="30" t="str">
        <f t="shared" si="1"/>
        <v>Exocorp</v>
      </c>
      <c r="E224" s="31" t="s">
        <v>1084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1089</v>
      </c>
      <c r="AJ224" s="41"/>
      <c r="AK224" s="42"/>
      <c r="AL224" s="43"/>
      <c r="AM224" s="44" t="s">
        <v>260</v>
      </c>
      <c r="AN224" s="45" t="s">
        <v>260</v>
      </c>
      <c r="AO224" s="44" t="s">
        <v>1090</v>
      </c>
      <c r="AP224" s="43"/>
      <c r="AQ224" s="42"/>
      <c r="AR224" s="43"/>
      <c r="AS224" s="42"/>
      <c r="AT224" s="43"/>
      <c r="AU224" s="44" t="s">
        <v>1091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53</v>
      </c>
      <c r="B225" s="33"/>
      <c r="C225" s="34" t="s">
        <v>1092</v>
      </c>
      <c r="D225" s="30" t="str">
        <f t="shared" si="1"/>
        <v>Hyperion Systems</v>
      </c>
      <c r="E225" s="31" t="s">
        <v>1084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1093</v>
      </c>
      <c r="T225" s="37" t="s">
        <v>176</v>
      </c>
      <c r="U225" s="37" t="s">
        <v>203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1094</v>
      </c>
      <c r="AJ225" s="41"/>
      <c r="AK225" s="42"/>
      <c r="AL225" s="43"/>
      <c r="AM225" s="44" t="s">
        <v>1095</v>
      </c>
      <c r="AN225" s="45" t="s">
        <v>1095</v>
      </c>
      <c r="AO225" s="44" t="s">
        <v>1096</v>
      </c>
      <c r="AP225" s="43"/>
      <c r="AQ225" s="42"/>
      <c r="AR225" s="43"/>
      <c r="AS225" s="42"/>
      <c r="AT225" s="43"/>
      <c r="AU225" s="44" t="s">
        <v>1097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1098</v>
      </c>
      <c r="D226" s="30" t="str">
        <f t="shared" si="1"/>
        <v>Sultira</v>
      </c>
      <c r="E226" s="31" t="s">
        <v>1084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1099</v>
      </c>
      <c r="AJ226" s="41"/>
      <c r="AK226" s="42"/>
      <c r="AL226" s="43"/>
      <c r="AM226" s="44" t="s">
        <v>1100</v>
      </c>
      <c r="AN226" s="45" t="s">
        <v>1100</v>
      </c>
      <c r="AO226" s="44" t="s">
        <v>1101</v>
      </c>
      <c r="AP226" s="43"/>
      <c r="AQ226" s="42"/>
      <c r="AR226" s="43"/>
      <c r="AS226" s="42"/>
      <c r="AT226" s="43"/>
      <c r="AU226" s="44" t="s">
        <v>1102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53</v>
      </c>
      <c r="B227" s="28"/>
      <c r="C227" s="29" t="s">
        <v>1103</v>
      </c>
      <c r="D227" s="30" t="str">
        <f t="shared" si="1"/>
        <v>Communications Streamlining</v>
      </c>
      <c r="E227" s="31" t="s">
        <v>1084</v>
      </c>
      <c r="F227" s="29" t="s">
        <v>1104</v>
      </c>
      <c r="G227" s="29" t="s">
        <v>1104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164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166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1105</v>
      </c>
      <c r="AJ227" s="41"/>
      <c r="AK227" s="42"/>
      <c r="AL227" s="43"/>
      <c r="AM227" s="44" t="s">
        <v>1106</v>
      </c>
      <c r="AN227" s="45" t="s">
        <v>1106</v>
      </c>
      <c r="AO227" s="44" t="s">
        <v>1107</v>
      </c>
      <c r="AP227" s="43"/>
      <c r="AQ227" s="42"/>
      <c r="AR227" s="43"/>
      <c r="AS227" s="42"/>
      <c r="AT227" s="43"/>
      <c r="AU227" s="44" t="s">
        <v>1108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53</v>
      </c>
      <c r="B228" s="28"/>
      <c r="C228" s="29" t="s">
        <v>1109</v>
      </c>
      <c r="D228" s="30" t="str">
        <f t="shared" si="1"/>
        <v>Drone Assisted Construction</v>
      </c>
      <c r="E228" s="31" t="s">
        <v>1084</v>
      </c>
      <c r="F228" s="29" t="s">
        <v>174</v>
      </c>
      <c r="G228" s="29" t="s">
        <v>174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164</v>
      </c>
      <c r="N228" s="31" t="s">
        <v>164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176</v>
      </c>
      <c r="U228" s="37" t="s">
        <v>203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1110</v>
      </c>
      <c r="AJ228" s="41"/>
      <c r="AK228" s="42"/>
      <c r="AL228" s="43"/>
      <c r="AM228" s="44" t="s">
        <v>1111</v>
      </c>
      <c r="AN228" s="45" t="s">
        <v>1111</v>
      </c>
      <c r="AO228" s="44" t="s">
        <v>1112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2"/>
      <c r="AZ228" s="43"/>
      <c r="BA228" s="44" t="s">
        <v>1113</v>
      </c>
      <c r="BB228" s="43"/>
      <c r="BC228" s="42"/>
      <c r="BD228" s="43"/>
    </row>
    <row r="229" ht="42.0" customHeight="1">
      <c r="A229" s="28" t="s">
        <v>53</v>
      </c>
      <c r="B229" s="33"/>
      <c r="C229" s="29" t="s">
        <v>1114</v>
      </c>
      <c r="D229" s="30" t="str">
        <f t="shared" si="1"/>
        <v>Experimental Technology</v>
      </c>
      <c r="E229" s="31" t="s">
        <v>1084</v>
      </c>
      <c r="F229" s="29" t="s">
        <v>174</v>
      </c>
      <c r="G229" s="29" t="s">
        <v>174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164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1115</v>
      </c>
      <c r="AJ229" s="41"/>
      <c r="AK229" s="42"/>
      <c r="AL229" s="43"/>
      <c r="AM229" s="44" t="s">
        <v>1116</v>
      </c>
      <c r="AN229" s="45" t="s">
        <v>1116</v>
      </c>
      <c r="AO229" s="44" t="s">
        <v>1117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2"/>
      <c r="AZ229" s="43"/>
      <c r="BA229" s="44" t="s">
        <v>1118</v>
      </c>
      <c r="BB229" s="45" t="s">
        <v>1118</v>
      </c>
      <c r="BC229" s="42"/>
      <c r="BD229" s="43"/>
    </row>
    <row r="230" ht="42.0" customHeight="1">
      <c r="A230" s="28" t="s">
        <v>53</v>
      </c>
      <c r="B230" s="33"/>
      <c r="C230" s="29" t="s">
        <v>1119</v>
      </c>
      <c r="D230" s="30" t="str">
        <f t="shared" si="1"/>
        <v>Impact Analysis</v>
      </c>
      <c r="E230" s="31" t="s">
        <v>1084</v>
      </c>
      <c r="F230" s="29" t="s">
        <v>1120</v>
      </c>
      <c r="G230" s="29" t="s">
        <v>1120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1121</v>
      </c>
      <c r="AJ230" s="41"/>
      <c r="AK230" s="42"/>
      <c r="AL230" s="43"/>
      <c r="AM230" s="44" t="s">
        <v>1122</v>
      </c>
      <c r="AN230" s="45" t="s">
        <v>1122</v>
      </c>
      <c r="AO230" s="44" t="s">
        <v>1123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33"/>
      <c r="C231" s="29" t="s">
        <v>1124</v>
      </c>
      <c r="D231" s="30" t="str">
        <f t="shared" si="1"/>
        <v>Hohmann Transfer Shipping</v>
      </c>
      <c r="E231" s="31" t="s">
        <v>1084</v>
      </c>
      <c r="F231" s="29" t="s">
        <v>163</v>
      </c>
      <c r="G231" s="29" t="s">
        <v>163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166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1125</v>
      </c>
      <c r="AJ231" s="41"/>
      <c r="AK231" s="42"/>
      <c r="AL231" s="43"/>
      <c r="AM231" s="44" t="s">
        <v>454</v>
      </c>
      <c r="AN231" s="45" t="s">
        <v>454</v>
      </c>
      <c r="AO231" s="44" t="s">
        <v>1126</v>
      </c>
      <c r="AP231" s="43"/>
      <c r="AQ231" s="42"/>
      <c r="AR231" s="43"/>
      <c r="AS231" s="42"/>
      <c r="AT231" s="43"/>
      <c r="AU231" s="44" t="s">
        <v>1127</v>
      </c>
      <c r="AV231" s="43"/>
      <c r="AW231" s="42"/>
      <c r="AX231" s="43"/>
      <c r="AY231" s="42"/>
      <c r="AZ231" s="43"/>
      <c r="BA231" s="42"/>
      <c r="BB231" s="43"/>
      <c r="BC231" s="42"/>
      <c r="BD231" s="43"/>
    </row>
    <row r="232" ht="42.0" customHeight="1">
      <c r="A232" s="28" t="s">
        <v>53</v>
      </c>
      <c r="B232" s="33"/>
      <c r="C232" s="29" t="s">
        <v>1128</v>
      </c>
      <c r="D232" s="30" t="str">
        <f t="shared" si="1"/>
        <v>Fibrous Composite Material</v>
      </c>
      <c r="E232" s="31" t="s">
        <v>1084</v>
      </c>
      <c r="F232" s="29" t="s">
        <v>174</v>
      </c>
      <c r="G232" s="29" t="s">
        <v>174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164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176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1129</v>
      </c>
      <c r="AJ232" s="41"/>
      <c r="AK232" s="42"/>
      <c r="AL232" s="43"/>
      <c r="AM232" s="44" t="s">
        <v>1130</v>
      </c>
      <c r="AN232" s="45" t="s">
        <v>1131</v>
      </c>
      <c r="AO232" s="44" t="s">
        <v>1132</v>
      </c>
      <c r="AP232" s="43"/>
      <c r="AQ232" s="42"/>
      <c r="AR232" s="43"/>
      <c r="AS232" s="42"/>
      <c r="AT232" s="43"/>
      <c r="AU232" s="44" t="s">
        <v>1133</v>
      </c>
      <c r="AV232" s="43"/>
      <c r="AW232" s="42"/>
      <c r="AX232" s="43"/>
      <c r="AY232" s="42"/>
      <c r="AZ232" s="43"/>
      <c r="BA232" s="44" t="s">
        <v>1134</v>
      </c>
      <c r="BB232" s="45" t="s">
        <v>1134</v>
      </c>
      <c r="BC232" s="44" t="s">
        <v>1135</v>
      </c>
      <c r="BD232" s="45" t="s">
        <v>1135</v>
      </c>
    </row>
    <row r="233" ht="42.0" customHeight="1">
      <c r="A233" s="28" t="s">
        <v>53</v>
      </c>
      <c r="B233" s="33"/>
      <c r="C233" s="29" t="s">
        <v>1136</v>
      </c>
      <c r="D233" s="30" t="str">
        <f t="shared" si="1"/>
        <v>Software Streamlining</v>
      </c>
      <c r="E233" s="31" t="s">
        <v>1084</v>
      </c>
      <c r="F233" s="29" t="s">
        <v>174</v>
      </c>
      <c r="G233" s="29" t="s">
        <v>174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176</v>
      </c>
      <c r="U233" s="31"/>
      <c r="V233" s="31"/>
      <c r="W233" s="31"/>
      <c r="X233" s="37" t="s">
        <v>183</v>
      </c>
      <c r="Y233" s="37" t="s">
        <v>184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1137</v>
      </c>
      <c r="AJ233" s="41"/>
      <c r="AK233" s="42"/>
      <c r="AL233" s="43"/>
      <c r="AM233" s="44" t="s">
        <v>1138</v>
      </c>
      <c r="AN233" s="45" t="s">
        <v>1138</v>
      </c>
      <c r="AO233" s="44" t="s">
        <v>1139</v>
      </c>
      <c r="AP233" s="43"/>
      <c r="AQ233" s="42"/>
      <c r="AR233" s="43"/>
      <c r="AS233" s="42"/>
      <c r="AT233" s="43"/>
      <c r="AU233" s="44" t="s">
        <v>1127</v>
      </c>
      <c r="AV233" s="43"/>
      <c r="AW233" s="42"/>
      <c r="AX233" s="43"/>
      <c r="AY233" s="42"/>
      <c r="AZ233" s="43"/>
      <c r="BA233" s="44" t="s">
        <v>1140</v>
      </c>
      <c r="BB233" s="45" t="s">
        <v>1140</v>
      </c>
      <c r="BC233" s="42"/>
      <c r="BD233" s="43"/>
    </row>
    <row r="234" ht="42.0" customHeight="1">
      <c r="A234" s="28" t="s">
        <v>53</v>
      </c>
      <c r="B234" s="33"/>
      <c r="C234" s="29" t="s">
        <v>1141</v>
      </c>
      <c r="D234" s="30" t="str">
        <f t="shared" si="1"/>
        <v>Virtual Employee Development</v>
      </c>
      <c r="E234" s="31" t="s">
        <v>1084</v>
      </c>
      <c r="F234" s="29" t="s">
        <v>174</v>
      </c>
      <c r="G234" s="29" t="s">
        <v>174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164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1142</v>
      </c>
      <c r="S234" s="36"/>
      <c r="T234" s="37" t="s">
        <v>176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1143</v>
      </c>
      <c r="AJ234" s="41"/>
      <c r="AK234" s="42"/>
      <c r="AL234" s="43"/>
      <c r="AM234" s="44" t="s">
        <v>1144</v>
      </c>
      <c r="AN234" s="45" t="s">
        <v>1144</v>
      </c>
      <c r="AO234" s="44" t="s">
        <v>1145</v>
      </c>
      <c r="AP234" s="43"/>
      <c r="AQ234" s="42"/>
      <c r="AR234" s="43"/>
      <c r="AS234" s="42"/>
      <c r="AT234" s="43"/>
      <c r="AU234" s="42"/>
      <c r="AV234" s="43"/>
      <c r="AW234" s="42" t="s">
        <v>800</v>
      </c>
      <c r="AX234" s="43" t="s">
        <v>1146</v>
      </c>
      <c r="AY234" s="42" t="s">
        <v>801</v>
      </c>
      <c r="AZ234" s="43"/>
      <c r="BA234" s="44" t="s">
        <v>1147</v>
      </c>
      <c r="BB234" s="45" t="s">
        <v>1147</v>
      </c>
      <c r="BC234" s="42"/>
      <c r="BD234" s="43"/>
    </row>
    <row r="235" ht="42.0" customHeight="1">
      <c r="A235" s="28" t="s">
        <v>53</v>
      </c>
      <c r="B235" s="33"/>
      <c r="C235" s="29" t="s">
        <v>1148</v>
      </c>
      <c r="D235" s="30" t="str">
        <f t="shared" si="1"/>
        <v>Volcanic Soil</v>
      </c>
      <c r="E235" s="31" t="s">
        <v>1084</v>
      </c>
      <c r="F235" s="29" t="s">
        <v>207</v>
      </c>
      <c r="G235" s="29" t="s">
        <v>207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166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1149</v>
      </c>
      <c r="AJ235" s="41"/>
      <c r="AK235" s="42"/>
      <c r="AL235" s="43"/>
      <c r="AM235" s="44" t="s">
        <v>1150</v>
      </c>
      <c r="AN235" s="45" t="s">
        <v>1150</v>
      </c>
      <c r="AO235" s="44" t="s">
        <v>1151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</row>
    <row r="236" ht="42.0" customHeight="1">
      <c r="A236" s="28" t="s">
        <v>53</v>
      </c>
      <c r="B236" s="28"/>
      <c r="C236" s="29" t="s">
        <v>1152</v>
      </c>
      <c r="D236" s="30" t="str">
        <f t="shared" si="1"/>
        <v>Biomedical Imports</v>
      </c>
      <c r="E236" s="31" t="s">
        <v>1084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1153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4" t="s">
        <v>1154</v>
      </c>
      <c r="AV236" s="43"/>
      <c r="AW236" s="42"/>
      <c r="AX236" s="43"/>
      <c r="AY236" s="42"/>
      <c r="AZ236" s="43"/>
      <c r="BA236" s="42"/>
      <c r="BB236" s="43"/>
      <c r="BC236" s="42"/>
      <c r="BD236" s="43"/>
    </row>
    <row r="237" ht="42.0" customHeight="1">
      <c r="A237" s="28" t="s">
        <v>53</v>
      </c>
      <c r="B237" s="28"/>
      <c r="C237" s="29" t="s">
        <v>1155</v>
      </c>
      <c r="D237" s="30" t="str">
        <f t="shared" si="1"/>
        <v>Cryogentic Shipment</v>
      </c>
      <c r="E237" s="31" t="s">
        <v>1084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1156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4" t="s">
        <v>1157</v>
      </c>
      <c r="AV237" s="43"/>
      <c r="AW237" s="42"/>
      <c r="AX237" s="43"/>
      <c r="AY237" s="42"/>
      <c r="AZ237" s="43"/>
      <c r="BA237" s="42"/>
      <c r="BB237" s="43"/>
      <c r="BC237" s="42"/>
      <c r="BD237" s="43"/>
    </row>
    <row r="238" ht="42.0" customHeight="1">
      <c r="A238" s="28" t="s">
        <v>53</v>
      </c>
      <c r="B238" s="33"/>
      <c r="C238" s="29" t="s">
        <v>1158</v>
      </c>
      <c r="D238" s="30" t="str">
        <f t="shared" si="1"/>
        <v>Exosuits</v>
      </c>
      <c r="E238" s="31" t="s">
        <v>1084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164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1159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4" t="s">
        <v>1160</v>
      </c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33"/>
      <c r="C239" s="29" t="s">
        <v>1161</v>
      </c>
      <c r="D239" s="30" t="str">
        <f t="shared" si="1"/>
        <v>Imported Construction Crews</v>
      </c>
      <c r="E239" s="31" t="s">
        <v>1084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164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243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1162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1163</v>
      </c>
      <c r="AV239" s="43"/>
      <c r="AW239" s="44" t="s">
        <v>527</v>
      </c>
      <c r="AX239" s="43"/>
      <c r="AY239" s="44" t="s">
        <v>213</v>
      </c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33"/>
      <c r="C240" s="29" t="s">
        <v>1164</v>
      </c>
      <c r="D240" s="30" t="str">
        <f t="shared" si="1"/>
        <v>Ore Leaching</v>
      </c>
      <c r="E240" s="31" t="s">
        <v>1084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1165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1166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56</v>
      </c>
      <c r="B241" s="28" t="s">
        <v>1167</v>
      </c>
      <c r="C241" s="29" t="s">
        <v>1168</v>
      </c>
      <c r="D241" s="30" t="str">
        <f t="shared" si="1"/>
        <v>Private Investor Beach</v>
      </c>
      <c r="E241" s="31" t="s">
        <v>1084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164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1169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1170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522</v>
      </c>
      <c r="AV241" s="43"/>
      <c r="AW241" s="44" t="s">
        <v>1171</v>
      </c>
      <c r="AX241" s="43"/>
      <c r="AY241" s="44" t="s">
        <v>1172</v>
      </c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1173</v>
      </c>
      <c r="D242" s="30" t="str">
        <f t="shared" si="1"/>
        <v>Topographic Mapping</v>
      </c>
      <c r="E242" s="31" t="s">
        <v>1084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1174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1176</v>
      </c>
      <c r="AV242" s="43"/>
      <c r="AW242" s="42"/>
      <c r="AX242" s="43"/>
      <c r="AY242" s="42"/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1177</v>
      </c>
      <c r="D243" s="30" t="str">
        <f t="shared" si="1"/>
        <v>3D Printing</v>
      </c>
      <c r="E243" s="31" t="s">
        <v>1084</v>
      </c>
      <c r="F243" s="29" t="s">
        <v>645</v>
      </c>
      <c r="G243" s="29" t="s">
        <v>645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164</v>
      </c>
      <c r="N243" s="31" t="s">
        <v>164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647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1178</v>
      </c>
      <c r="AJ243" s="41"/>
      <c r="AK243" s="42"/>
      <c r="AL243" s="43"/>
      <c r="AM243" s="44" t="s">
        <v>739</v>
      </c>
      <c r="AN243" s="45" t="s">
        <v>739</v>
      </c>
      <c r="AO243" s="44" t="s">
        <v>1179</v>
      </c>
      <c r="AP243" s="43"/>
      <c r="AQ243" s="42"/>
      <c r="AR243" s="43"/>
      <c r="AS243" s="42"/>
      <c r="AT243" s="43"/>
      <c r="AU243" s="44"/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53</v>
      </c>
      <c r="B244" s="28"/>
      <c r="C244" s="29" t="s">
        <v>1180</v>
      </c>
      <c r="D244" s="30" t="str">
        <f t="shared" si="1"/>
        <v>Biofoundries</v>
      </c>
      <c r="E244" s="31" t="s">
        <v>1084</v>
      </c>
      <c r="F244" s="29" t="s">
        <v>645</v>
      </c>
      <c r="G244" s="29" t="s">
        <v>645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647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1181</v>
      </c>
      <c r="AJ244" s="48" t="s">
        <v>1182</v>
      </c>
      <c r="AK244" s="42"/>
      <c r="AL244" s="43"/>
      <c r="AM244" s="44" t="s">
        <v>940</v>
      </c>
      <c r="AN244" s="45" t="s">
        <v>940</v>
      </c>
      <c r="AO244" s="44" t="s">
        <v>661</v>
      </c>
      <c r="AP244" s="45" t="s">
        <v>1183</v>
      </c>
      <c r="AQ244" s="44"/>
      <c r="AR244" s="45"/>
      <c r="AS244" s="44"/>
      <c r="AT244" s="45"/>
      <c r="AU244" s="44" t="s">
        <v>1184</v>
      </c>
      <c r="AV244" s="45" t="s">
        <v>1185</v>
      </c>
      <c r="AW244" s="44"/>
      <c r="AX244" s="45"/>
      <c r="AY244" s="44"/>
      <c r="AZ244" s="45"/>
      <c r="BA244" s="44"/>
      <c r="BB244" s="45"/>
      <c r="BC244" s="44"/>
      <c r="BD244" s="45"/>
    </row>
    <row r="245" ht="42.0" customHeight="1">
      <c r="A245" s="28" t="s">
        <v>53</v>
      </c>
      <c r="B245" s="33"/>
      <c r="C245" s="29" t="s">
        <v>1186</v>
      </c>
      <c r="D245" s="30" t="str">
        <f t="shared" si="1"/>
        <v>Blast Furnace</v>
      </c>
      <c r="E245" s="31" t="s">
        <v>1084</v>
      </c>
      <c r="F245" s="29" t="s">
        <v>163</v>
      </c>
      <c r="G245" s="29" t="s">
        <v>163</v>
      </c>
      <c r="H245" s="32"/>
      <c r="I245" s="28">
        <v>14.0</v>
      </c>
      <c r="J245" s="33"/>
      <c r="K245" s="31" t="s">
        <v>62</v>
      </c>
      <c r="L245" s="31"/>
      <c r="M245" s="31" t="s">
        <v>164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676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1187</v>
      </c>
      <c r="AJ245" s="41"/>
      <c r="AK245" s="42"/>
      <c r="AL245" s="43"/>
      <c r="AM245" s="44" t="s">
        <v>754</v>
      </c>
      <c r="AN245" s="45" t="s">
        <v>754</v>
      </c>
      <c r="AO245" s="44" t="s">
        <v>755</v>
      </c>
      <c r="AP245" s="43"/>
      <c r="AQ245" s="42"/>
      <c r="AR245" s="43"/>
      <c r="AS245" s="42"/>
      <c r="AT245" s="43"/>
      <c r="AU245" s="44" t="s">
        <v>1184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1188</v>
      </c>
      <c r="D246" s="30" t="str">
        <f t="shared" si="1"/>
        <v>Dandelions</v>
      </c>
      <c r="E246" s="31" t="s">
        <v>1084</v>
      </c>
      <c r="F246" s="29" t="s">
        <v>645</v>
      </c>
      <c r="G246" s="29" t="s">
        <v>645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208</v>
      </c>
      <c r="S246" s="36" t="e">
        <v>#N/A</v>
      </c>
      <c r="T246" s="37" t="s">
        <v>647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1189</v>
      </c>
      <c r="AJ246" s="41"/>
      <c r="AK246" s="42"/>
      <c r="AL246" s="43"/>
      <c r="AM246" s="44" t="s">
        <v>1190</v>
      </c>
      <c r="AN246" s="45" t="s">
        <v>1190</v>
      </c>
      <c r="AO246" s="44" t="s">
        <v>1191</v>
      </c>
      <c r="AP246" s="43"/>
      <c r="AQ246" s="42"/>
      <c r="AR246" s="43"/>
      <c r="AS246" s="42"/>
      <c r="AT246" s="43"/>
      <c r="AU246" s="42"/>
      <c r="AV246" s="43"/>
      <c r="AW246" s="44" t="s">
        <v>982</v>
      </c>
      <c r="AX246" s="43"/>
      <c r="AY246" s="44" t="s">
        <v>213</v>
      </c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33"/>
      <c r="C247" s="29" t="s">
        <v>1192</v>
      </c>
      <c r="D247" s="30" t="str">
        <f t="shared" si="1"/>
        <v>Electric Arc Furnaces</v>
      </c>
      <c r="E247" s="31" t="s">
        <v>1084</v>
      </c>
      <c r="F247" s="29" t="s">
        <v>163</v>
      </c>
      <c r="G247" s="29" t="s">
        <v>163</v>
      </c>
      <c r="H247" s="32"/>
      <c r="I247" s="28">
        <v>9.0</v>
      </c>
      <c r="J247" s="33"/>
      <c r="K247" s="31" t="s">
        <v>62</v>
      </c>
      <c r="L247" s="31"/>
      <c r="M247" s="31" t="s">
        <v>164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676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1193</v>
      </c>
      <c r="AJ247" s="41"/>
      <c r="AK247" s="42"/>
      <c r="AL247" s="43"/>
      <c r="AM247" s="44" t="s">
        <v>721</v>
      </c>
      <c r="AN247" s="45" t="s">
        <v>721</v>
      </c>
      <c r="AO247" s="44" t="s">
        <v>722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</row>
    <row r="248" ht="42.0" customHeight="1">
      <c r="A248" s="28" t="s">
        <v>53</v>
      </c>
      <c r="B248" s="28"/>
      <c r="C248" s="29" t="s">
        <v>1194</v>
      </c>
      <c r="D248" s="30" t="str">
        <f t="shared" si="1"/>
        <v>Local Market</v>
      </c>
      <c r="E248" s="31" t="s">
        <v>1084</v>
      </c>
      <c r="F248" s="29" t="s">
        <v>645</v>
      </c>
      <c r="G248" s="29" t="s">
        <v>645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1195</v>
      </c>
      <c r="T248" s="37" t="s">
        <v>647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1196</v>
      </c>
      <c r="AJ248" s="41"/>
      <c r="AK248" s="42"/>
      <c r="AL248" s="43"/>
      <c r="AM248" s="44" t="s">
        <v>769</v>
      </c>
      <c r="AN248" s="45" t="s">
        <v>769</v>
      </c>
      <c r="AO248" s="44" t="s">
        <v>1197</v>
      </c>
      <c r="AP248" s="43"/>
      <c r="AQ248" s="42"/>
      <c r="AR248" s="43"/>
      <c r="AS248" s="42"/>
      <c r="AT248" s="43"/>
      <c r="AU248" s="44" t="s">
        <v>1198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1199</v>
      </c>
      <c r="D249" s="30" t="str">
        <f t="shared" si="1"/>
        <v>Manufacturing Hub</v>
      </c>
      <c r="E249" s="31" t="s">
        <v>1084</v>
      </c>
      <c r="F249" s="29" t="s">
        <v>645</v>
      </c>
      <c r="G249" s="29" t="s">
        <v>645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647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1200</v>
      </c>
      <c r="AJ249" s="41"/>
      <c r="AK249" s="42"/>
      <c r="AL249" s="43"/>
      <c r="AM249" s="44" t="s">
        <v>1201</v>
      </c>
      <c r="AN249" s="45" t="s">
        <v>1201</v>
      </c>
      <c r="AO249" s="44" t="s">
        <v>1202</v>
      </c>
      <c r="AP249" s="43"/>
      <c r="AQ249" s="42"/>
      <c r="AR249" s="43"/>
      <c r="AS249" s="42"/>
      <c r="AT249" s="43"/>
      <c r="AU249" s="44" t="s">
        <v>1184</v>
      </c>
      <c r="AV249" s="43"/>
      <c r="AW249" s="42"/>
      <c r="AX249" s="43"/>
      <c r="AY249" s="42"/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1203</v>
      </c>
      <c r="D250" s="30" t="str">
        <f t="shared" si="1"/>
        <v>Heat Reflective Glass</v>
      </c>
      <c r="E250" s="31" t="s">
        <v>1084</v>
      </c>
      <c r="F250" s="29" t="s">
        <v>645</v>
      </c>
      <c r="G250" s="29" t="s">
        <v>645</v>
      </c>
      <c r="H250" s="32"/>
      <c r="I250" s="28">
        <v>12.0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647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1204</v>
      </c>
      <c r="AJ250" s="41"/>
      <c r="AK250" s="42"/>
      <c r="AL250" s="43"/>
      <c r="AM250" s="44" t="s">
        <v>713</v>
      </c>
      <c r="AN250" s="45" t="s">
        <v>713</v>
      </c>
      <c r="AO250" s="44" t="s">
        <v>714</v>
      </c>
      <c r="AP250" s="43"/>
      <c r="AQ250" s="42"/>
      <c r="AR250" s="43"/>
      <c r="AS250" s="42"/>
      <c r="AT250" s="43"/>
      <c r="AU250" s="44" t="s">
        <v>1184</v>
      </c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58</v>
      </c>
      <c r="B251" s="28" t="s">
        <v>1205</v>
      </c>
      <c r="C251" s="29" t="s">
        <v>1206</v>
      </c>
      <c r="D251" s="30" t="str">
        <f t="shared" si="1"/>
        <v>Hematite Mining</v>
      </c>
      <c r="E251" s="31" t="s">
        <v>1084</v>
      </c>
      <c r="F251" s="29" t="s">
        <v>645</v>
      </c>
      <c r="G251" s="29" t="s">
        <v>645</v>
      </c>
      <c r="H251" s="47" t="s">
        <v>163</v>
      </c>
      <c r="I251" s="28">
        <v>28.0</v>
      </c>
      <c r="J251" s="28"/>
      <c r="K251" s="31" t="s">
        <v>62</v>
      </c>
      <c r="L251" s="31" t="s">
        <v>78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780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1207</v>
      </c>
      <c r="AJ251" s="48" t="s">
        <v>1208</v>
      </c>
      <c r="AK251" s="42"/>
      <c r="AL251" s="43"/>
      <c r="AM251" s="44" t="s">
        <v>1209</v>
      </c>
      <c r="AN251" s="45" t="s">
        <v>1209</v>
      </c>
      <c r="AO251" s="44" t="s">
        <v>1210</v>
      </c>
      <c r="AP251" s="45" t="s">
        <v>1211</v>
      </c>
      <c r="AQ251" s="42"/>
      <c r="AR251" s="45"/>
      <c r="AS251" s="42"/>
      <c r="AT251" s="45"/>
      <c r="AU251" s="44" t="s">
        <v>1184</v>
      </c>
      <c r="AV251" s="45"/>
      <c r="AW251" s="42"/>
      <c r="AX251" s="45"/>
      <c r="AY251" s="42"/>
      <c r="AZ251" s="45"/>
      <c r="BA251" s="42"/>
      <c r="BB251" s="45"/>
      <c r="BC251" s="42"/>
      <c r="BD251" s="45"/>
    </row>
    <row r="252" ht="42.0" customHeight="1">
      <c r="A252" s="28" t="s">
        <v>53</v>
      </c>
      <c r="B252" s="33"/>
      <c r="C252" s="29" t="s">
        <v>1212</v>
      </c>
      <c r="D252" s="30" t="str">
        <f t="shared" si="1"/>
        <v>Hydroponic Gardens</v>
      </c>
      <c r="E252" s="31" t="s">
        <v>1084</v>
      </c>
      <c r="F252" s="29" t="s">
        <v>645</v>
      </c>
      <c r="G252" s="29" t="s">
        <v>645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647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1213</v>
      </c>
      <c r="AJ252" s="41"/>
      <c r="AK252" s="42"/>
      <c r="AL252" s="43"/>
      <c r="AM252" s="44" t="s">
        <v>1214</v>
      </c>
      <c r="AN252" s="45" t="s">
        <v>1214</v>
      </c>
      <c r="AO252" s="44" t="s">
        <v>1215</v>
      </c>
      <c r="AP252" s="43"/>
      <c r="AQ252" s="42"/>
      <c r="AR252" s="43"/>
      <c r="AS252" s="42"/>
      <c r="AT252" s="43"/>
      <c r="AU252" s="44" t="s">
        <v>1184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1216</v>
      </c>
      <c r="D253" s="30" t="str">
        <f t="shared" si="1"/>
        <v>Ilmenite Deposits</v>
      </c>
      <c r="E253" s="31" t="s">
        <v>1084</v>
      </c>
      <c r="F253" s="29" t="s">
        <v>163</v>
      </c>
      <c r="G253" s="29" t="s">
        <v>163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676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1217</v>
      </c>
      <c r="AJ253" s="41"/>
      <c r="AK253" s="42"/>
      <c r="AL253" s="43"/>
      <c r="AM253" s="44" t="s">
        <v>678</v>
      </c>
      <c r="AN253" s="45" t="s">
        <v>678</v>
      </c>
      <c r="AO253" s="44" t="s">
        <v>1218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53</v>
      </c>
      <c r="B254" s="33"/>
      <c r="C254" s="29" t="s">
        <v>1219</v>
      </c>
      <c r="D254" s="30" t="str">
        <f t="shared" si="1"/>
        <v>Industrial Complex</v>
      </c>
      <c r="E254" s="31" t="s">
        <v>1084</v>
      </c>
      <c r="F254" s="29" t="s">
        <v>645</v>
      </c>
      <c r="G254" s="29" t="s">
        <v>645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647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1220</v>
      </c>
      <c r="AJ254" s="48" t="s">
        <v>1221</v>
      </c>
      <c r="AK254" s="42"/>
      <c r="AL254" s="43"/>
      <c r="AM254" s="44" t="s">
        <v>867</v>
      </c>
      <c r="AN254" s="45" t="s">
        <v>867</v>
      </c>
      <c r="AO254" s="44" t="s">
        <v>1222</v>
      </c>
      <c r="AP254" s="45" t="s">
        <v>1223</v>
      </c>
      <c r="AQ254" s="44"/>
      <c r="AR254" s="45"/>
      <c r="AS254" s="44"/>
      <c r="AT254" s="45"/>
      <c r="AU254" s="44" t="s">
        <v>1184</v>
      </c>
      <c r="AV254" s="45" t="s">
        <v>1185</v>
      </c>
      <c r="AW254" s="44"/>
      <c r="AX254" s="45"/>
      <c r="AY254" s="44"/>
      <c r="AZ254" s="45"/>
      <c r="BA254" s="44"/>
      <c r="BB254" s="45"/>
      <c r="BC254" s="44"/>
      <c r="BD254" s="45"/>
    </row>
    <row r="255" ht="42.0" customHeight="1">
      <c r="A255" s="28" t="s">
        <v>53</v>
      </c>
      <c r="B255" s="33"/>
      <c r="C255" s="29" t="s">
        <v>1224</v>
      </c>
      <c r="D255" s="30" t="str">
        <f t="shared" si="1"/>
        <v>Martian Museum</v>
      </c>
      <c r="E255" s="31" t="s">
        <v>1084</v>
      </c>
      <c r="F255" s="29" t="s">
        <v>645</v>
      </c>
      <c r="G255" s="29" t="s">
        <v>645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647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1225</v>
      </c>
      <c r="AJ255" s="41"/>
      <c r="AK255" s="42"/>
      <c r="AL255" s="43"/>
      <c r="AM255" s="44" t="s">
        <v>1226</v>
      </c>
      <c r="AN255" s="45" t="s">
        <v>1226</v>
      </c>
      <c r="AO255" s="44" t="s">
        <v>1227</v>
      </c>
      <c r="AP255" s="43"/>
      <c r="AQ255" s="42"/>
      <c r="AR255" s="43"/>
      <c r="AS255" s="42"/>
      <c r="AT255" s="43"/>
      <c r="AU255" s="44" t="s">
        <v>1184</v>
      </c>
      <c r="AV255" s="43"/>
      <c r="AW255" s="42"/>
      <c r="AX255" s="43"/>
      <c r="AY255" s="42"/>
      <c r="AZ255" s="43"/>
      <c r="BA255" s="42"/>
      <c r="BB255" s="43"/>
      <c r="BC255" s="42"/>
      <c r="BD255" s="43"/>
    </row>
    <row r="256" ht="42.0" customHeight="1">
      <c r="A256" s="28" t="s">
        <v>53</v>
      </c>
      <c r="B256" s="33"/>
      <c r="C256" s="29" t="s">
        <v>1228</v>
      </c>
      <c r="D256" s="30" t="str">
        <f t="shared" si="1"/>
        <v>Metallurgy</v>
      </c>
      <c r="E256" s="31" t="s">
        <v>1084</v>
      </c>
      <c r="F256" s="29" t="s">
        <v>163</v>
      </c>
      <c r="G256" s="29" t="s">
        <v>163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676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1229</v>
      </c>
      <c r="AJ256" s="41"/>
      <c r="AK256" s="42"/>
      <c r="AL256" s="43"/>
      <c r="AM256" s="44" t="s">
        <v>682</v>
      </c>
      <c r="AN256" s="45" t="s">
        <v>682</v>
      </c>
      <c r="AO256" s="44" t="s">
        <v>1230</v>
      </c>
      <c r="AP256" s="43"/>
      <c r="AQ256" s="42"/>
      <c r="AR256" s="43"/>
      <c r="AS256" s="42"/>
      <c r="AT256" s="43"/>
      <c r="AU256" s="44" t="s">
        <v>1184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1231</v>
      </c>
      <c r="D257" s="30" t="str">
        <f t="shared" si="1"/>
        <v>Award Winning Reflector Material</v>
      </c>
      <c r="E257" s="31" t="s">
        <v>1084</v>
      </c>
      <c r="F257" s="29" t="s">
        <v>645</v>
      </c>
      <c r="G257" s="29" t="s">
        <v>645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647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1232</v>
      </c>
      <c r="AJ257" s="48" t="s">
        <v>1233</v>
      </c>
      <c r="AK257" s="42"/>
      <c r="AL257" s="43"/>
      <c r="AM257" s="44" t="s">
        <v>736</v>
      </c>
      <c r="AN257" s="45" t="s">
        <v>736</v>
      </c>
      <c r="AO257" s="44" t="s">
        <v>805</v>
      </c>
      <c r="AP257" s="45" t="s">
        <v>806</v>
      </c>
      <c r="AQ257" s="44"/>
      <c r="AR257" s="45"/>
      <c r="AS257" s="44"/>
      <c r="AT257" s="45"/>
      <c r="AU257" s="44" t="s">
        <v>1234</v>
      </c>
      <c r="AV257" s="45" t="s">
        <v>1235</v>
      </c>
      <c r="AW257" s="44"/>
      <c r="AX257" s="45"/>
      <c r="AY257" s="44"/>
      <c r="AZ257" s="45"/>
      <c r="BA257" s="44"/>
      <c r="BB257" s="45"/>
      <c r="BC257" s="44"/>
      <c r="BD257" s="45"/>
    </row>
    <row r="258" ht="42.0" customHeight="1">
      <c r="A258" s="28" t="s">
        <v>53</v>
      </c>
      <c r="B258" s="33"/>
      <c r="C258" s="29" t="s">
        <v>1236</v>
      </c>
      <c r="D258" s="30" t="str">
        <f t="shared" si="1"/>
        <v>Oxidation Byproducts</v>
      </c>
      <c r="E258" s="31" t="s">
        <v>1084</v>
      </c>
      <c r="F258" s="29" t="s">
        <v>645</v>
      </c>
      <c r="G258" s="29" t="s">
        <v>645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647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1237</v>
      </c>
      <c r="AJ258" s="41"/>
      <c r="AK258" s="42"/>
      <c r="AL258" s="43"/>
      <c r="AM258" s="44" t="s">
        <v>791</v>
      </c>
      <c r="AN258" s="45" t="s">
        <v>791</v>
      </c>
      <c r="AO258" s="44" t="s">
        <v>980</v>
      </c>
      <c r="AP258" s="43"/>
      <c r="AQ258" s="42"/>
      <c r="AR258" s="43"/>
      <c r="AS258" s="42"/>
      <c r="AT258" s="43"/>
      <c r="AU258" s="44" t="s">
        <v>1184</v>
      </c>
      <c r="AV258" s="43"/>
      <c r="AW258" s="42"/>
      <c r="AX258" s="43"/>
      <c r="AY258" s="42"/>
      <c r="AZ258" s="43"/>
      <c r="BA258" s="42"/>
      <c r="BB258" s="43"/>
      <c r="BC258" s="42"/>
      <c r="BD258" s="43"/>
    </row>
    <row r="259" ht="42.0" customHeight="1">
      <c r="A259" s="28" t="s">
        <v>53</v>
      </c>
      <c r="B259" s="33"/>
      <c r="C259" s="29" t="s">
        <v>1238</v>
      </c>
      <c r="D259" s="30" t="str">
        <f t="shared" si="1"/>
        <v>Perfluorocarbon Production</v>
      </c>
      <c r="E259" s="31" t="s">
        <v>1084</v>
      </c>
      <c r="F259" s="29" t="s">
        <v>645</v>
      </c>
      <c r="G259" s="29" t="s">
        <v>645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647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1239</v>
      </c>
      <c r="AJ259" s="48" t="s">
        <v>1240</v>
      </c>
      <c r="AK259" s="42"/>
      <c r="AL259" s="43"/>
      <c r="AM259" s="44" t="s">
        <v>713</v>
      </c>
      <c r="AN259" s="45" t="s">
        <v>713</v>
      </c>
      <c r="AO259" s="44" t="s">
        <v>1241</v>
      </c>
      <c r="AP259" s="45" t="s">
        <v>1242</v>
      </c>
      <c r="AQ259" s="44"/>
      <c r="AR259" s="45"/>
      <c r="AS259" s="44"/>
      <c r="AT259" s="45"/>
      <c r="AU259" s="44" t="s">
        <v>1102</v>
      </c>
      <c r="AV259" s="45" t="s">
        <v>1243</v>
      </c>
      <c r="AW259" s="44"/>
      <c r="AX259" s="45"/>
      <c r="AY259" s="44"/>
      <c r="AZ259" s="45"/>
      <c r="BA259" s="44"/>
      <c r="BB259" s="45"/>
      <c r="BC259" s="44"/>
      <c r="BD259" s="45"/>
    </row>
    <row r="260" ht="42.0" customHeight="1">
      <c r="A260" s="28" t="s">
        <v>53</v>
      </c>
      <c r="B260" s="33"/>
      <c r="C260" s="29" t="s">
        <v>1244</v>
      </c>
      <c r="D260" s="30" t="str">
        <f t="shared" si="1"/>
        <v>Magnetic Field Generator</v>
      </c>
      <c r="E260" s="31" t="s">
        <v>1084</v>
      </c>
      <c r="F260" s="29" t="s">
        <v>645</v>
      </c>
      <c r="G260" s="29" t="s">
        <v>645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164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647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1245</v>
      </c>
      <c r="AJ260" s="41"/>
      <c r="AK260" s="42"/>
      <c r="AL260" s="43"/>
      <c r="AM260" s="44" t="s">
        <v>320</v>
      </c>
      <c r="AN260" s="45" t="s">
        <v>320</v>
      </c>
      <c r="AO260" s="44" t="s">
        <v>649</v>
      </c>
      <c r="AP260" s="43"/>
      <c r="AQ260" s="42"/>
      <c r="AR260" s="43"/>
      <c r="AS260" s="42"/>
      <c r="AT260" s="43"/>
      <c r="AU260" s="44" t="s">
        <v>1184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28"/>
      <c r="C261" s="29" t="s">
        <v>1246</v>
      </c>
      <c r="D261" s="30" t="str">
        <f t="shared" si="1"/>
        <v>Political Influence</v>
      </c>
      <c r="E261" s="31" t="s">
        <v>1084</v>
      </c>
      <c r="F261" s="29" t="s">
        <v>645</v>
      </c>
      <c r="G261" s="29" t="s">
        <v>645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164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1247</v>
      </c>
      <c r="T261" s="37" t="s">
        <v>647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1248</v>
      </c>
      <c r="AJ261" s="41"/>
      <c r="AK261" s="42"/>
      <c r="AL261" s="43"/>
      <c r="AM261" s="44" t="s">
        <v>698</v>
      </c>
      <c r="AN261" s="45" t="s">
        <v>698</v>
      </c>
      <c r="AO261" s="44" t="s">
        <v>699</v>
      </c>
      <c r="AP261" s="43"/>
      <c r="AQ261" s="42"/>
      <c r="AR261" s="43"/>
      <c r="AS261" s="42"/>
      <c r="AT261" s="43"/>
      <c r="AU261" s="44" t="s">
        <v>1198</v>
      </c>
      <c r="AV261" s="43"/>
      <c r="AW261" s="42"/>
      <c r="AX261" s="43"/>
      <c r="AY261" s="42"/>
      <c r="AZ261" s="43"/>
      <c r="BA261" s="42"/>
      <c r="BB261" s="43"/>
      <c r="BC261" s="42"/>
      <c r="BD261" s="43"/>
    </row>
    <row r="262" ht="42.0" customHeight="1">
      <c r="A262" s="28" t="s">
        <v>53</v>
      </c>
      <c r="B262" s="33"/>
      <c r="C262" s="29" t="s">
        <v>1249</v>
      </c>
      <c r="D262" s="30" t="str">
        <f t="shared" si="1"/>
        <v>Biological Factories</v>
      </c>
      <c r="E262" s="31" t="s">
        <v>1084</v>
      </c>
      <c r="F262" s="29" t="s">
        <v>645</v>
      </c>
      <c r="G262" s="29" t="s">
        <v>645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647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1250</v>
      </c>
      <c r="AJ262" s="48" t="s">
        <v>1251</v>
      </c>
      <c r="AK262" s="42"/>
      <c r="AL262" s="43"/>
      <c r="AM262" s="44" t="s">
        <v>320</v>
      </c>
      <c r="AN262" s="45" t="s">
        <v>320</v>
      </c>
      <c r="AO262" s="44" t="s">
        <v>819</v>
      </c>
      <c r="AP262" s="45" t="s">
        <v>669</v>
      </c>
      <c r="AQ262" s="44"/>
      <c r="AR262" s="45"/>
      <c r="AS262" s="44"/>
      <c r="AT262" s="45"/>
      <c r="AU262" s="44" t="s">
        <v>1252</v>
      </c>
      <c r="AV262" s="45" t="s">
        <v>1253</v>
      </c>
      <c r="AW262" s="44"/>
      <c r="AX262" s="45"/>
      <c r="AY262" s="44"/>
      <c r="AZ262" s="45"/>
      <c r="BA262" s="44"/>
      <c r="BB262" s="45"/>
      <c r="BC262" s="44"/>
      <c r="BD262" s="45"/>
    </row>
    <row r="263" ht="42.0" customHeight="1">
      <c r="A263" s="28" t="s">
        <v>53</v>
      </c>
      <c r="B263" s="33"/>
      <c r="C263" s="29" t="s">
        <v>1254</v>
      </c>
      <c r="D263" s="30" t="str">
        <f t="shared" si="1"/>
        <v>Nuclear Detonation Site</v>
      </c>
      <c r="E263" s="31" t="s">
        <v>1084</v>
      </c>
      <c r="F263" s="29" t="s">
        <v>645</v>
      </c>
      <c r="G263" s="29" t="s">
        <v>645</v>
      </c>
      <c r="H263" s="32"/>
      <c r="I263" s="28">
        <v>12.0</v>
      </c>
      <c r="J263" s="33"/>
      <c r="K263" s="31" t="s">
        <v>62</v>
      </c>
      <c r="L263" s="31"/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647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1255</v>
      </c>
      <c r="AJ263" s="41"/>
      <c r="AK263" s="42"/>
      <c r="AL263" s="43"/>
      <c r="AM263" s="44" t="s">
        <v>736</v>
      </c>
      <c r="AN263" s="45" t="s">
        <v>736</v>
      </c>
      <c r="AO263" s="44" t="s">
        <v>805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</row>
    <row r="264" ht="42.0" customHeight="1">
      <c r="A264" s="28" t="s">
        <v>53</v>
      </c>
      <c r="B264" s="33"/>
      <c r="C264" s="29" t="s">
        <v>1256</v>
      </c>
      <c r="D264" s="30" t="str">
        <f t="shared" si="1"/>
        <v>Warehouses</v>
      </c>
      <c r="E264" s="31" t="s">
        <v>1084</v>
      </c>
      <c r="F264" s="29" t="s">
        <v>645</v>
      </c>
      <c r="G264" s="29" t="s">
        <v>645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647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1257</v>
      </c>
      <c r="AJ264" s="41"/>
      <c r="AK264" s="42"/>
      <c r="AL264" s="43"/>
      <c r="AM264" s="44" t="s">
        <v>769</v>
      </c>
      <c r="AN264" s="45" t="s">
        <v>769</v>
      </c>
      <c r="AO264" s="44" t="s">
        <v>1197</v>
      </c>
      <c r="AP264" s="43"/>
      <c r="AQ264" s="42"/>
      <c r="AR264" s="43"/>
      <c r="AS264" s="42"/>
      <c r="AT264" s="43"/>
      <c r="AU264" s="44" t="s">
        <v>1184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58</v>
      </c>
      <c r="B265" s="28" t="s">
        <v>1258</v>
      </c>
      <c r="C265" s="29" t="s">
        <v>1259</v>
      </c>
      <c r="D265" s="30" t="str">
        <f t="shared" si="1"/>
        <v>Adaptation Technology</v>
      </c>
      <c r="E265" s="37" t="s">
        <v>1260</v>
      </c>
      <c r="F265" s="29" t="s">
        <v>163</v>
      </c>
      <c r="G265" s="29" t="s">
        <v>163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165</v>
      </c>
      <c r="T265" s="37" t="s">
        <v>166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167</v>
      </c>
      <c r="AJ265" s="41"/>
      <c r="AK265" s="42"/>
      <c r="AL265" s="43"/>
      <c r="AM265" s="44" t="s">
        <v>168</v>
      </c>
      <c r="AN265" s="45" t="s">
        <v>168</v>
      </c>
      <c r="AO265" s="44" t="s">
        <v>169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58</v>
      </c>
      <c r="B266" s="28" t="s">
        <v>1258</v>
      </c>
      <c r="C266" s="29" t="s">
        <v>1261</v>
      </c>
      <c r="D266" s="30" t="str">
        <f t="shared" si="1"/>
        <v>Special Design</v>
      </c>
      <c r="E266" s="31" t="s">
        <v>1260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164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631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632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 t="s">
        <v>631</v>
      </c>
      <c r="AV266" s="43"/>
      <c r="AW266" s="42"/>
      <c r="AX266" s="43"/>
      <c r="AY266" s="42"/>
      <c r="AZ266" s="43"/>
      <c r="BA266" s="42"/>
      <c r="BB266" s="43"/>
      <c r="BC266" s="42"/>
      <c r="BD266" s="43"/>
    </row>
    <row r="267" ht="42.0" customHeight="1">
      <c r="A267" s="28" t="s">
        <v>53</v>
      </c>
      <c r="B267" s="28"/>
      <c r="C267" s="29" t="s">
        <v>1262</v>
      </c>
      <c r="D267" s="30" t="str">
        <f t="shared" si="1"/>
        <v>Cargo Ships</v>
      </c>
      <c r="E267" s="31" t="s">
        <v>1260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166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1263</v>
      </c>
      <c r="AJ267" s="41"/>
      <c r="AK267" s="42"/>
      <c r="AL267" s="43"/>
      <c r="AM267" s="44" t="s">
        <v>1264</v>
      </c>
      <c r="AN267" s="45" t="s">
        <v>1264</v>
      </c>
      <c r="AO267" s="44" t="s">
        <v>1265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28"/>
      <c r="C268" s="29" t="s">
        <v>1266</v>
      </c>
      <c r="D268" s="30" t="str">
        <f t="shared" si="1"/>
        <v>Interplanetary Superhighway</v>
      </c>
      <c r="E268" s="31" t="s">
        <v>1260</v>
      </c>
      <c r="F268" s="29" t="s">
        <v>174</v>
      </c>
      <c r="G268" s="29" t="s">
        <v>174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176</v>
      </c>
      <c r="U268" s="37" t="s">
        <v>203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1267</v>
      </c>
      <c r="AJ268" s="48" t="s">
        <v>1268</v>
      </c>
      <c r="AK268" s="42"/>
      <c r="AL268" s="43"/>
      <c r="AM268" s="44" t="s">
        <v>1269</v>
      </c>
      <c r="AN268" s="45" t="s">
        <v>1269</v>
      </c>
      <c r="AO268" s="44" t="s">
        <v>1270</v>
      </c>
      <c r="AP268" s="45" t="s">
        <v>1271</v>
      </c>
      <c r="AQ268" s="44"/>
      <c r="AR268" s="45"/>
      <c r="AS268" s="44"/>
      <c r="AT268" s="45"/>
      <c r="AU268" s="44"/>
      <c r="AV268" s="45"/>
      <c r="AW268" s="44"/>
      <c r="AX268" s="45"/>
      <c r="AY268" s="44"/>
      <c r="AZ268" s="45"/>
      <c r="BA268" s="44" t="s">
        <v>1269</v>
      </c>
      <c r="BB268" s="45"/>
      <c r="BC268" s="44"/>
      <c r="BD268" s="45"/>
    </row>
    <row r="269" ht="42.0" customHeight="1">
      <c r="A269" s="28" t="s">
        <v>53</v>
      </c>
      <c r="B269" s="28"/>
      <c r="C269" s="29" t="s">
        <v>1272</v>
      </c>
      <c r="D269" s="30" t="str">
        <f t="shared" si="1"/>
        <v>Maglev Trains</v>
      </c>
      <c r="E269" s="31" t="s">
        <v>1260</v>
      </c>
      <c r="F269" s="29" t="s">
        <v>174</v>
      </c>
      <c r="G269" s="29" t="s">
        <v>174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176</v>
      </c>
      <c r="U269" s="37" t="s">
        <v>203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1273</v>
      </c>
      <c r="AJ269" s="48" t="s">
        <v>1274</v>
      </c>
      <c r="AK269" s="42"/>
      <c r="AL269" s="43"/>
      <c r="AM269" s="44" t="s">
        <v>1275</v>
      </c>
      <c r="AN269" s="45" t="s">
        <v>1275</v>
      </c>
      <c r="AO269" s="44" t="s">
        <v>1276</v>
      </c>
      <c r="AP269" s="45" t="s">
        <v>1277</v>
      </c>
      <c r="AQ269" s="44"/>
      <c r="AR269" s="45"/>
      <c r="AS269" s="44"/>
      <c r="AT269" s="45"/>
      <c r="AU269" s="44"/>
      <c r="AV269" s="45"/>
      <c r="AW269" s="44"/>
      <c r="AX269" s="45"/>
      <c r="AY269" s="44"/>
      <c r="AZ269" s="45"/>
      <c r="BA269" s="44" t="s">
        <v>1275</v>
      </c>
      <c r="BB269" s="45"/>
      <c r="BC269" s="44"/>
      <c r="BD269" s="45"/>
    </row>
    <row r="270" ht="42.0" customHeight="1">
      <c r="A270" s="28" t="s">
        <v>53</v>
      </c>
      <c r="B270" s="33"/>
      <c r="C270" s="29" t="s">
        <v>1278</v>
      </c>
      <c r="D270" s="30" t="str">
        <f t="shared" si="1"/>
        <v>Pets</v>
      </c>
      <c r="E270" s="31" t="s">
        <v>1260</v>
      </c>
      <c r="F270" s="29" t="s">
        <v>207</v>
      </c>
      <c r="G270" s="29" t="s">
        <v>207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230</v>
      </c>
      <c r="Q270" s="35">
        <f t="shared" si="2"/>
        <v>1</v>
      </c>
      <c r="R270" s="36"/>
      <c r="S270" s="36" t="e">
        <v>#N/A</v>
      </c>
      <c r="T270" s="37" t="s">
        <v>166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1279</v>
      </c>
      <c r="AJ270" s="48" t="s">
        <v>1280</v>
      </c>
      <c r="AK270" s="44" t="s">
        <v>1281</v>
      </c>
      <c r="AL270" s="45" t="s">
        <v>1282</v>
      </c>
      <c r="AM270" s="44" t="s">
        <v>1283</v>
      </c>
      <c r="AN270" s="45" t="s">
        <v>1283</v>
      </c>
      <c r="AO270" s="44" t="s">
        <v>1284</v>
      </c>
      <c r="AP270" s="45" t="s">
        <v>1285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</row>
    <row r="271" ht="42.0" customHeight="1">
      <c r="A271" s="28" t="s">
        <v>53</v>
      </c>
      <c r="B271" s="28"/>
      <c r="C271" s="29" t="s">
        <v>1286</v>
      </c>
      <c r="D271" s="30" t="str">
        <f t="shared" si="1"/>
        <v>Sawmill</v>
      </c>
      <c r="E271" s="31" t="s">
        <v>1260</v>
      </c>
      <c r="F271" s="29" t="s">
        <v>174</v>
      </c>
      <c r="G271" s="29" t="s">
        <v>174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176</v>
      </c>
      <c r="U271" s="37" t="s">
        <v>203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1287</v>
      </c>
      <c r="AJ271" s="48" t="s">
        <v>1288</v>
      </c>
      <c r="AK271" s="42"/>
      <c r="AL271" s="43"/>
      <c r="AM271" s="44" t="s">
        <v>1289</v>
      </c>
      <c r="AN271" s="45" t="s">
        <v>1289</v>
      </c>
      <c r="AO271" s="44" t="s">
        <v>1290</v>
      </c>
      <c r="AP271" s="45" t="s">
        <v>1291</v>
      </c>
      <c r="AQ271" s="44"/>
      <c r="AR271" s="45"/>
      <c r="AS271" s="44"/>
      <c r="AT271" s="45"/>
      <c r="AU271" s="44"/>
      <c r="AV271" s="45"/>
      <c r="AW271" s="44"/>
      <c r="AX271" s="45"/>
      <c r="AY271" s="44"/>
      <c r="AZ271" s="45"/>
      <c r="BA271" s="44" t="s">
        <v>1292</v>
      </c>
      <c r="BB271" s="45"/>
      <c r="BC271" s="44"/>
      <c r="BD271" s="45"/>
    </row>
    <row r="272">
      <c r="A272" s="28" t="s">
        <v>53</v>
      </c>
      <c r="B272" s="28"/>
      <c r="C272" s="29" t="s">
        <v>1293</v>
      </c>
      <c r="D272" s="30" t="str">
        <f t="shared" si="1"/>
        <v>Architecture Blueprints</v>
      </c>
      <c r="E272" s="31" t="s">
        <v>1260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164</v>
      </c>
      <c r="N272" s="31" t="s">
        <v>164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1294</v>
      </c>
      <c r="AJ272" s="48" t="s">
        <v>1295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 t="s">
        <v>1296</v>
      </c>
      <c r="AV272" s="43" t="s">
        <v>1297</v>
      </c>
      <c r="AW272" s="44"/>
      <c r="AX272" s="43"/>
      <c r="AY272" s="44"/>
      <c r="AZ272" s="43"/>
      <c r="BA272" s="44"/>
      <c r="BB272" s="43"/>
      <c r="BC272" s="44"/>
      <c r="BD272" s="43"/>
    </row>
    <row r="273" ht="42.0" customHeight="1">
      <c r="A273" s="28" t="s">
        <v>53</v>
      </c>
      <c r="B273" s="33"/>
      <c r="C273" s="29" t="s">
        <v>1298</v>
      </c>
      <c r="D273" s="30" t="str">
        <f t="shared" si="1"/>
        <v>Bedrock Wellbore</v>
      </c>
      <c r="E273" s="31" t="s">
        <v>1260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1299</v>
      </c>
      <c r="AJ273" s="48" t="s">
        <v>1300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 t="s">
        <v>1301</v>
      </c>
      <c r="AV273" s="43" t="s">
        <v>1302</v>
      </c>
      <c r="AW273" s="44"/>
      <c r="AX273" s="43"/>
      <c r="AY273" s="44"/>
      <c r="AZ273" s="43"/>
      <c r="BA273" s="44"/>
      <c r="BB273" s="43"/>
      <c r="BC273" s="44"/>
      <c r="BD273" s="43"/>
    </row>
    <row r="274" ht="42.0" customHeight="1">
      <c r="A274" s="28" t="s">
        <v>53</v>
      </c>
      <c r="B274" s="33"/>
      <c r="C274" s="29" t="s">
        <v>1303</v>
      </c>
      <c r="D274" s="30" t="str">
        <f t="shared" si="1"/>
        <v>Callisto Skybridge</v>
      </c>
      <c r="E274" s="31" t="s">
        <v>1260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4" t="s">
        <v>1305</v>
      </c>
      <c r="AV274" s="43"/>
      <c r="AW274" s="42"/>
      <c r="AX274" s="43"/>
      <c r="AY274" s="42"/>
      <c r="AZ274" s="43"/>
      <c r="BA274" s="42"/>
      <c r="BB274" s="43"/>
      <c r="BC274" s="42"/>
      <c r="BD274" s="43"/>
    </row>
    <row r="275" ht="42.0" customHeight="1">
      <c r="A275" s="28" t="s">
        <v>53</v>
      </c>
      <c r="B275" s="33"/>
      <c r="C275" s="29" t="s">
        <v>1306</v>
      </c>
      <c r="D275" s="30" t="str">
        <f t="shared" si="1"/>
        <v>CHP Combustion Turbines</v>
      </c>
      <c r="E275" s="31" t="s">
        <v>1260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1307</v>
      </c>
      <c r="AJ275" s="48" t="s">
        <v>1308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 t="s">
        <v>1309</v>
      </c>
      <c r="AV275" s="43" t="s">
        <v>1310</v>
      </c>
      <c r="AW275" s="44"/>
      <c r="AX275" s="43"/>
      <c r="AY275" s="44"/>
      <c r="AZ275" s="43"/>
      <c r="BA275" s="44"/>
      <c r="BB275" s="43"/>
      <c r="BC275" s="44"/>
      <c r="BD275" s="43"/>
    </row>
    <row r="276" ht="42.0" customHeight="1">
      <c r="A276" s="28" t="s">
        <v>53</v>
      </c>
      <c r="B276" s="33"/>
      <c r="C276" s="29" t="s">
        <v>1311</v>
      </c>
      <c r="D276" s="30" t="str">
        <f t="shared" si="1"/>
        <v>City Planning</v>
      </c>
      <c r="E276" s="31" t="s">
        <v>1260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4" t="s">
        <v>1313</v>
      </c>
      <c r="AV276" s="43"/>
      <c r="AW276" s="42"/>
      <c r="AX276" s="43"/>
      <c r="AY276" s="42"/>
      <c r="AZ276" s="43"/>
      <c r="BA276" s="42"/>
      <c r="BB276" s="43"/>
      <c r="BC276" s="42"/>
      <c r="BD276" s="43"/>
    </row>
    <row r="277" ht="42.0" customHeight="1">
      <c r="A277" s="28" t="s">
        <v>53</v>
      </c>
      <c r="B277" s="33"/>
      <c r="C277" s="29" t="s">
        <v>1314</v>
      </c>
      <c r="D277" s="30" t="str">
        <f t="shared" si="1"/>
        <v>Grain Silos</v>
      </c>
      <c r="E277" s="31" t="s">
        <v>1260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1315</v>
      </c>
      <c r="AJ277" s="48" t="s">
        <v>1316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1317</v>
      </c>
      <c r="AV277" s="43" t="s">
        <v>1318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1319</v>
      </c>
      <c r="D278" s="30" t="str">
        <f t="shared" si="1"/>
        <v>Invasive Irigation</v>
      </c>
      <c r="E278" s="31" t="s">
        <v>1260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1321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1322</v>
      </c>
      <c r="D279" s="30" t="str">
        <f t="shared" si="1"/>
        <v>Jezero Crater Hospital</v>
      </c>
      <c r="E279" s="31" t="s">
        <v>1260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164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4" t="s">
        <v>1324</v>
      </c>
      <c r="AV279" s="43"/>
      <c r="AW279" s="42"/>
      <c r="AX279" s="43"/>
      <c r="AY279" s="42"/>
      <c r="AZ279" s="43"/>
      <c r="BA279" s="42"/>
      <c r="BB279" s="43"/>
      <c r="BC279" s="42"/>
      <c r="BD279" s="43"/>
    </row>
    <row r="280" ht="42.0" customHeight="1">
      <c r="A280" s="28" t="s">
        <v>53</v>
      </c>
      <c r="B280" s="33"/>
      <c r="C280" s="29" t="s">
        <v>1325</v>
      </c>
      <c r="D280" s="30" t="str">
        <f t="shared" si="1"/>
        <v>Low-Atmosphere Planes</v>
      </c>
      <c r="E280" s="31" t="s">
        <v>1260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1326</v>
      </c>
      <c r="AJ280" s="48" t="s">
        <v>1327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 t="s">
        <v>1328</v>
      </c>
      <c r="AV280" s="43" t="s">
        <v>1329</v>
      </c>
      <c r="AW280" s="44"/>
      <c r="AX280" s="43"/>
      <c r="AY280" s="44"/>
      <c r="AZ280" s="43"/>
      <c r="BA280" s="44"/>
      <c r="BB280" s="43"/>
      <c r="BC280" s="44"/>
      <c r="BD280" s="43"/>
    </row>
    <row r="281" ht="42.0" customHeight="1">
      <c r="A281" s="28" t="s">
        <v>53</v>
      </c>
      <c r="B281" s="33"/>
      <c r="C281" s="29" t="s">
        <v>1330</v>
      </c>
      <c r="D281" s="30" t="str">
        <f t="shared" si="1"/>
        <v>Power Grid Uplink</v>
      </c>
      <c r="E281" s="31" t="s">
        <v>1260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164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4" t="s">
        <v>1332</v>
      </c>
      <c r="AV281" s="43"/>
      <c r="AW281" s="42"/>
      <c r="AX281" s="43"/>
      <c r="AY281" s="42"/>
      <c r="AZ281" s="43"/>
      <c r="BA281" s="42"/>
      <c r="BB281" s="43"/>
      <c r="BC281" s="42"/>
      <c r="BD281" s="43"/>
    </row>
    <row r="282" ht="42.0" customHeight="1">
      <c r="A282" s="28" t="s">
        <v>53</v>
      </c>
      <c r="B282" s="33"/>
      <c r="C282" s="29" t="s">
        <v>1333</v>
      </c>
      <c r="D282" s="30" t="str">
        <f t="shared" si="1"/>
        <v>Subways</v>
      </c>
      <c r="E282" s="31" t="s">
        <v>1260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164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4" t="s">
        <v>1335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1336</v>
      </c>
      <c r="D283" s="30" t="str">
        <f t="shared" si="1"/>
        <v>Urban Forestry</v>
      </c>
      <c r="E283" s="31" t="s">
        <v>1260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164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1337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184</v>
      </c>
      <c r="Z283" s="37"/>
      <c r="AA283" s="31"/>
      <c r="AB283" s="30" t="str">
        <f t="array" ref="AB283">IFERROR(INDEX(params!$H:$H,MATCH($AA283,params!$G:$G,0)),"")</f>
        <v/>
      </c>
      <c r="AC283" s="51" t="s">
        <v>523</v>
      </c>
      <c r="AD283" s="32"/>
      <c r="AE283" s="37"/>
      <c r="AF283" s="37"/>
      <c r="AG283" s="31"/>
      <c r="AH283" s="30" t="str">
        <f t="shared" si="9"/>
        <v/>
      </c>
      <c r="AI283" s="40" t="s">
        <v>1338</v>
      </c>
      <c r="AJ283" s="48" t="s">
        <v>1339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 t="s">
        <v>1340</v>
      </c>
      <c r="AV283" s="43" t="s">
        <v>1341</v>
      </c>
      <c r="AW283" s="44" t="s">
        <v>1342</v>
      </c>
      <c r="AX283" s="43" t="s">
        <v>1343</v>
      </c>
      <c r="AY283" s="44" t="s">
        <v>1344</v>
      </c>
      <c r="AZ283" s="43"/>
      <c r="BA283" s="44"/>
      <c r="BB283" s="43"/>
      <c r="BC283" s="44"/>
      <c r="BD283" s="43"/>
    </row>
    <row r="284" ht="42.0" customHeight="1">
      <c r="A284" s="28" t="s">
        <v>53</v>
      </c>
      <c r="B284" s="33"/>
      <c r="C284" s="29" t="s">
        <v>1345</v>
      </c>
      <c r="D284" s="30" t="str">
        <f t="shared" si="1"/>
        <v>Microloans</v>
      </c>
      <c r="E284" s="31" t="s">
        <v>1260</v>
      </c>
      <c r="F284" s="29" t="s">
        <v>645</v>
      </c>
      <c r="G284" s="29" t="s">
        <v>645</v>
      </c>
      <c r="H284" s="32"/>
      <c r="I284" s="28">
        <v>16.0</v>
      </c>
      <c r="J284" s="33"/>
      <c r="K284" s="31" t="s">
        <v>62</v>
      </c>
      <c r="L284" s="31"/>
      <c r="M284" s="31" t="s">
        <v>164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647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1346</v>
      </c>
      <c r="AJ284" s="41"/>
      <c r="AK284" s="42"/>
      <c r="AL284" s="43"/>
      <c r="AM284" s="44" t="s">
        <v>769</v>
      </c>
      <c r="AN284" s="45" t="s">
        <v>769</v>
      </c>
      <c r="AO284" s="44" t="s">
        <v>1197</v>
      </c>
      <c r="AP284" s="43"/>
      <c r="AQ284" s="42"/>
      <c r="AR284" s="43"/>
      <c r="AS284" s="42"/>
      <c r="AT284" s="43"/>
      <c r="AU284" s="44" t="s">
        <v>1335</v>
      </c>
      <c r="AV284" s="43"/>
      <c r="AW284" s="42"/>
      <c r="AX284" s="43"/>
      <c r="AY284" s="42"/>
      <c r="AZ284" s="43"/>
      <c r="BA284" s="42"/>
      <c r="BB284" s="43"/>
      <c r="BC284" s="42"/>
      <c r="BD284" s="43"/>
    </row>
    <row r="285" ht="42.0" customHeight="1">
      <c r="A285" s="28" t="s">
        <v>53</v>
      </c>
      <c r="B285" s="33"/>
      <c r="C285" s="29" t="s">
        <v>1347</v>
      </c>
      <c r="D285" s="30" t="str">
        <f t="shared" si="1"/>
        <v>Seed Bank</v>
      </c>
      <c r="E285" s="31" t="s">
        <v>1260</v>
      </c>
      <c r="F285" s="29" t="s">
        <v>645</v>
      </c>
      <c r="G285" s="29" t="s">
        <v>645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1348</v>
      </c>
      <c r="S285" s="36" t="e">
        <v>#N/A</v>
      </c>
      <c r="T285" s="37" t="s">
        <v>647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1349</v>
      </c>
      <c r="AJ285" s="41"/>
      <c r="AK285" s="42"/>
      <c r="AL285" s="43"/>
      <c r="AM285" s="44" t="s">
        <v>1350</v>
      </c>
      <c r="AN285" s="45" t="s">
        <v>1350</v>
      </c>
      <c r="AO285" s="44" t="s">
        <v>1351</v>
      </c>
      <c r="AP285" s="43"/>
      <c r="AQ285" s="42"/>
      <c r="AR285" s="43"/>
      <c r="AS285" s="42"/>
      <c r="AT285" s="43"/>
      <c r="AU285" s="42"/>
      <c r="AV285" s="43"/>
      <c r="AW285" s="44" t="s">
        <v>1352</v>
      </c>
      <c r="AX285" s="43"/>
      <c r="AY285" s="44" t="s">
        <v>1344</v>
      </c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1353</v>
      </c>
      <c r="D286" s="30" t="str">
        <f t="shared" si="1"/>
        <v>Quant-Link Conferencing</v>
      </c>
      <c r="E286" s="31" t="s">
        <v>1260</v>
      </c>
      <c r="F286" s="29" t="s">
        <v>645</v>
      </c>
      <c r="G286" s="29" t="s">
        <v>645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164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647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1354</v>
      </c>
      <c r="AJ286" s="41"/>
      <c r="AK286" s="42"/>
      <c r="AL286" s="43"/>
      <c r="AM286" s="44" t="s">
        <v>252</v>
      </c>
      <c r="AN286" s="45" t="s">
        <v>252</v>
      </c>
      <c r="AO286" s="44" t="s">
        <v>1355</v>
      </c>
      <c r="AP286" s="43"/>
      <c r="AQ286" s="42"/>
      <c r="AR286" s="43"/>
      <c r="AS286" s="42"/>
      <c r="AT286" s="43"/>
      <c r="AU286" s="42"/>
      <c r="AV286" s="43"/>
      <c r="AW286" s="44" t="s">
        <v>1352</v>
      </c>
      <c r="AX286" s="43"/>
      <c r="AY286" s="44" t="s">
        <v>1344</v>
      </c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28"/>
      <c r="C287" s="29" t="s">
        <v>1356</v>
      </c>
      <c r="D287" s="30" t="str">
        <f t="shared" si="1"/>
        <v>Assorted Enterprises</v>
      </c>
      <c r="E287" s="31" t="s">
        <v>1075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1357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1358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 t="s">
        <v>1357</v>
      </c>
      <c r="AV287" s="43"/>
      <c r="AW287" s="42"/>
      <c r="AX287" s="43"/>
      <c r="AY287" s="42"/>
      <c r="AZ287" s="43"/>
      <c r="BA287" s="42"/>
      <c r="BB287" s="43"/>
      <c r="BC287" s="42"/>
      <c r="BD287" s="43"/>
    </row>
    <row r="288" ht="42.0" customHeight="1">
      <c r="A288" s="28" t="s">
        <v>53</v>
      </c>
      <c r="B288" s="33"/>
      <c r="C288" s="29" t="s">
        <v>1359</v>
      </c>
      <c r="D288" s="30" t="str">
        <f t="shared" si="1"/>
        <v>Commercial Imports</v>
      </c>
      <c r="E288" s="31" t="s">
        <v>1075</v>
      </c>
      <c r="F288" s="29" t="s">
        <v>645</v>
      </c>
      <c r="G288" s="29" t="s">
        <v>645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1360</v>
      </c>
      <c r="T288" s="37" t="s">
        <v>647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1361</v>
      </c>
      <c r="AJ288" s="41"/>
      <c r="AK288" s="42"/>
      <c r="AL288" s="43"/>
      <c r="AM288" s="44" t="s">
        <v>1362</v>
      </c>
      <c r="AN288" s="45" t="s">
        <v>1362</v>
      </c>
      <c r="AO288" s="42" t="s">
        <v>1360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1363</v>
      </c>
      <c r="D289" s="30" t="str">
        <f t="shared" si="1"/>
        <v>Diverse Habitats</v>
      </c>
      <c r="E289" s="31" t="s">
        <v>1075</v>
      </c>
      <c r="F289" s="29" t="s">
        <v>645</v>
      </c>
      <c r="G289" s="29" t="s">
        <v>645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164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1364</v>
      </c>
      <c r="T289" s="37" t="s">
        <v>647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1365</v>
      </c>
      <c r="AJ289" s="41"/>
      <c r="AK289" s="42"/>
      <c r="AL289" s="43"/>
      <c r="AM289" s="44" t="s">
        <v>1366</v>
      </c>
      <c r="AN289" s="45" t="s">
        <v>1366</v>
      </c>
      <c r="AO289" s="44" t="s">
        <v>1367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1368</v>
      </c>
      <c r="D290" s="30" t="str">
        <f t="shared" si="1"/>
        <v>Filter Feeders</v>
      </c>
      <c r="E290" s="31" t="s">
        <v>1075</v>
      </c>
      <c r="F290" s="29" t="s">
        <v>207</v>
      </c>
      <c r="G290" s="29" t="s">
        <v>207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230</v>
      </c>
      <c r="Q290" s="35">
        <f t="shared" si="2"/>
        <v>1</v>
      </c>
      <c r="R290" s="36" t="s">
        <v>809</v>
      </c>
      <c r="S290" s="36" t="s">
        <v>1369</v>
      </c>
      <c r="T290" s="37" t="s">
        <v>166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1370</v>
      </c>
      <c r="AJ290" s="41"/>
      <c r="AK290" s="44" t="s">
        <v>1371</v>
      </c>
      <c r="AL290" s="43"/>
      <c r="AM290" s="44" t="s">
        <v>1372</v>
      </c>
      <c r="AN290" s="45" t="s">
        <v>1372</v>
      </c>
      <c r="AO290" s="42" t="s">
        <v>1369</v>
      </c>
      <c r="AP290" s="43"/>
      <c r="AQ290" s="42"/>
      <c r="AR290" s="43"/>
      <c r="AS290" s="42"/>
      <c r="AT290" s="43"/>
      <c r="AU290" s="42"/>
      <c r="AV290" s="43"/>
      <c r="AW290" s="42" t="s">
        <v>811</v>
      </c>
      <c r="AX290" s="43"/>
      <c r="AY290" s="42" t="s">
        <v>1373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33"/>
      <c r="C291" s="29" t="s">
        <v>1374</v>
      </c>
      <c r="D291" s="30" t="str">
        <f t="shared" si="1"/>
        <v>Laboratories</v>
      </c>
      <c r="E291" s="31" t="s">
        <v>1075</v>
      </c>
      <c r="F291" s="29" t="s">
        <v>645</v>
      </c>
      <c r="G291" s="29" t="s">
        <v>645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1375</v>
      </c>
      <c r="T291" s="37" t="s">
        <v>647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1376</v>
      </c>
      <c r="AJ291" s="48" t="s">
        <v>1377</v>
      </c>
      <c r="AK291" s="42"/>
      <c r="AL291" s="43"/>
      <c r="AM291" s="44" t="s">
        <v>1378</v>
      </c>
      <c r="AN291" s="45" t="s">
        <v>1378</v>
      </c>
      <c r="AO291" s="44" t="s">
        <v>1379</v>
      </c>
      <c r="AP291" s="45" t="s">
        <v>1380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</row>
    <row r="292" ht="42.0" customHeight="1">
      <c r="A292" s="28" t="s">
        <v>53</v>
      </c>
      <c r="B292" s="33"/>
      <c r="C292" s="29" t="s">
        <v>1381</v>
      </c>
      <c r="D292" s="30" t="str">
        <f t="shared" si="1"/>
        <v>Matter Generator</v>
      </c>
      <c r="E292" s="31" t="s">
        <v>1075</v>
      </c>
      <c r="F292" s="29" t="s">
        <v>174</v>
      </c>
      <c r="G292" s="29" t="s">
        <v>174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1382</v>
      </c>
      <c r="T292" s="37" t="s">
        <v>176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1383</v>
      </c>
      <c r="AJ292" s="48" t="s">
        <v>1384</v>
      </c>
      <c r="AK292" s="42"/>
      <c r="AL292" s="43"/>
      <c r="AM292" s="44" t="s">
        <v>1385</v>
      </c>
      <c r="AN292" s="45" t="s">
        <v>1385</v>
      </c>
      <c r="AO292" s="44" t="s">
        <v>1386</v>
      </c>
      <c r="AP292" s="45" t="s">
        <v>1387</v>
      </c>
      <c r="AQ292" s="44"/>
      <c r="AR292" s="45"/>
      <c r="AS292" s="44"/>
      <c r="AT292" s="45"/>
      <c r="AU292" s="44" t="s">
        <v>626</v>
      </c>
      <c r="AV292" s="45" t="s">
        <v>629</v>
      </c>
      <c r="AW292" s="44"/>
      <c r="AX292" s="45"/>
      <c r="AY292" s="44"/>
      <c r="AZ292" s="45"/>
      <c r="BA292" s="44" t="s">
        <v>1388</v>
      </c>
      <c r="BB292" s="45"/>
      <c r="BC292" s="44"/>
      <c r="BD292" s="45"/>
    </row>
    <row r="293" ht="42.0" customHeight="1">
      <c r="A293" s="28" t="s">
        <v>53</v>
      </c>
      <c r="B293" s="33"/>
      <c r="C293" s="29" t="s">
        <v>1389</v>
      </c>
      <c r="D293" s="30" t="str">
        <f t="shared" si="1"/>
        <v>Processed Metals</v>
      </c>
      <c r="E293" s="31" t="s">
        <v>1075</v>
      </c>
      <c r="F293" s="29" t="s">
        <v>163</v>
      </c>
      <c r="G293" s="29" t="s">
        <v>163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1390</v>
      </c>
      <c r="T293" s="37" t="s">
        <v>676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1391</v>
      </c>
      <c r="AJ293" s="41"/>
      <c r="AK293" s="42"/>
      <c r="AL293" s="43"/>
      <c r="AM293" s="44" t="s">
        <v>678</v>
      </c>
      <c r="AN293" s="45" t="s">
        <v>678</v>
      </c>
      <c r="AO293" s="44" t="s">
        <v>679</v>
      </c>
      <c r="AP293" s="43"/>
      <c r="AQ293" s="44"/>
      <c r="AR293" s="43"/>
      <c r="AS293" s="44"/>
      <c r="AT293" s="43"/>
      <c r="AU293" s="44" t="s">
        <v>1392</v>
      </c>
      <c r="AV293" s="43"/>
      <c r="AW293" s="44"/>
      <c r="AX293" s="43"/>
      <c r="AY293" s="44"/>
      <c r="AZ293" s="43"/>
      <c r="BA293" s="44"/>
      <c r="BB293" s="43"/>
      <c r="BC293" s="44"/>
      <c r="BD293" s="43"/>
    </row>
    <row r="294" ht="42.0" customHeight="1">
      <c r="A294" s="28" t="s">
        <v>56</v>
      </c>
      <c r="B294" s="28" t="s">
        <v>1393</v>
      </c>
      <c r="C294" s="29" t="s">
        <v>1394</v>
      </c>
      <c r="D294" s="30" t="str">
        <f t="shared" si="1"/>
        <v>Processing Plant</v>
      </c>
      <c r="E294" s="31" t="s">
        <v>1075</v>
      </c>
      <c r="F294" s="29" t="s">
        <v>163</v>
      </c>
      <c r="G294" s="29" t="s">
        <v>163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1395</v>
      </c>
      <c r="T294" s="37" t="s">
        <v>676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1396</v>
      </c>
      <c r="AJ294" s="41"/>
      <c r="AK294" s="42"/>
      <c r="AL294" s="43"/>
      <c r="AM294" s="44" t="s">
        <v>721</v>
      </c>
      <c r="AN294" s="45" t="s">
        <v>721</v>
      </c>
      <c r="AO294" s="44" t="s">
        <v>722</v>
      </c>
      <c r="AP294" s="43"/>
      <c r="AQ294" s="42"/>
      <c r="AR294" s="43"/>
      <c r="AS294" s="42"/>
      <c r="AT294" s="43"/>
      <c r="AU294" s="42" t="s">
        <v>1397</v>
      </c>
      <c r="AV294" s="43"/>
      <c r="AW294" s="42"/>
      <c r="AX294" s="43"/>
      <c r="AY294" s="42"/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28"/>
      <c r="C295" s="29" t="s">
        <v>1398</v>
      </c>
      <c r="D295" s="30" t="str">
        <f t="shared" si="1"/>
        <v>Progressive Policies</v>
      </c>
      <c r="E295" s="31" t="s">
        <v>1075</v>
      </c>
      <c r="F295" s="29" t="s">
        <v>174</v>
      </c>
      <c r="G295" s="29" t="s">
        <v>174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1399</v>
      </c>
      <c r="T295" s="37" t="s">
        <v>176</v>
      </c>
      <c r="U295" s="37" t="s">
        <v>203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1400</v>
      </c>
      <c r="AJ295" s="48" t="s">
        <v>1401</v>
      </c>
      <c r="AK295" s="42"/>
      <c r="AL295" s="43"/>
      <c r="AM295" s="44" t="s">
        <v>1402</v>
      </c>
      <c r="AN295" s="45" t="s">
        <v>1402</v>
      </c>
      <c r="AO295" s="44" t="s">
        <v>1403</v>
      </c>
      <c r="AP295" s="45" t="s">
        <v>1404</v>
      </c>
      <c r="AQ295" s="44"/>
      <c r="AR295" s="45"/>
      <c r="AS295" s="44"/>
      <c r="AT295" s="45"/>
      <c r="AU295" s="44"/>
      <c r="AV295" s="45"/>
      <c r="AW295" s="44"/>
      <c r="AX295" s="45"/>
      <c r="AY295" s="44"/>
      <c r="AZ295" s="45"/>
      <c r="BA295" s="44" t="s">
        <v>1405</v>
      </c>
      <c r="BB295" s="45"/>
      <c r="BC295" s="44"/>
      <c r="BD295" s="45"/>
    </row>
    <row r="296" ht="33.75" customHeight="1">
      <c r="A296" s="28" t="s">
        <v>53</v>
      </c>
      <c r="B296" s="28"/>
      <c r="C296" s="29" t="s">
        <v>1406</v>
      </c>
      <c r="D296" s="30" t="str">
        <f t="shared" si="1"/>
        <v>Synthetic Catastrophe</v>
      </c>
      <c r="E296" s="31" t="s">
        <v>1075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164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1407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1408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 t="s">
        <v>1407</v>
      </c>
      <c r="AV296" s="43"/>
      <c r="AW296" s="42"/>
      <c r="AX296" s="43"/>
      <c r="AY296" s="42"/>
      <c r="AZ296" s="43"/>
      <c r="BA296" s="42"/>
      <c r="BB296" s="43"/>
      <c r="BC296" s="42"/>
      <c r="BD296" s="43"/>
    </row>
    <row r="297" ht="33.75" customHeight="1">
      <c r="A297" s="28" t="s">
        <v>53</v>
      </c>
      <c r="B297" s="28"/>
      <c r="C297" s="29" t="s">
        <v>1409</v>
      </c>
      <c r="D297" s="30" t="str">
        <f t="shared" si="1"/>
        <v>Self-Replicating Bacteria</v>
      </c>
      <c r="E297" s="31" t="s">
        <v>1075</v>
      </c>
      <c r="F297" s="29" t="s">
        <v>174</v>
      </c>
      <c r="G297" s="29" t="s">
        <v>174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164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1410</v>
      </c>
      <c r="T297" s="37" t="s">
        <v>176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1411</v>
      </c>
      <c r="AJ297" s="41"/>
      <c r="AK297" s="42"/>
      <c r="AL297" s="43"/>
      <c r="AM297" s="44" t="s">
        <v>1412</v>
      </c>
      <c r="AN297" s="45" t="s">
        <v>1413</v>
      </c>
      <c r="AO297" s="42" t="s">
        <v>1410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/>
      <c r="AZ297" s="43"/>
      <c r="BA297" s="44" t="s">
        <v>1414</v>
      </c>
      <c r="BB297" s="45" t="s">
        <v>1414</v>
      </c>
      <c r="BC297" s="44" t="s">
        <v>1415</v>
      </c>
      <c r="BD297" s="45" t="s">
        <v>1415</v>
      </c>
    </row>
    <row r="298" ht="37.5" customHeight="1">
      <c r="A298" s="28" t="s">
        <v>53</v>
      </c>
      <c r="B298" s="33"/>
      <c r="C298" s="34" t="s">
        <v>1416</v>
      </c>
      <c r="D298" s="30" t="str">
        <f t="shared" si="1"/>
        <v>ArkLight</v>
      </c>
      <c r="E298" s="31" t="s">
        <v>1075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230</v>
      </c>
      <c r="Q298" s="35">
        <f t="shared" si="2"/>
        <v>1</v>
      </c>
      <c r="R298" s="36"/>
      <c r="S298" s="36" t="s">
        <v>1417</v>
      </c>
      <c r="T298" s="37" t="s">
        <v>166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1418</v>
      </c>
      <c r="AJ298" s="41" t="s">
        <v>1418</v>
      </c>
      <c r="AK298" s="44" t="s">
        <v>1419</v>
      </c>
      <c r="AL298" s="43"/>
      <c r="AM298" s="44" t="s">
        <v>1420</v>
      </c>
      <c r="AN298" s="45" t="s">
        <v>1420</v>
      </c>
      <c r="AO298" s="42" t="s">
        <v>1417</v>
      </c>
      <c r="AP298" s="43"/>
      <c r="AQ298" s="42"/>
      <c r="AR298" s="43"/>
      <c r="AS298" s="42"/>
      <c r="AT298" s="43"/>
      <c r="AU298" s="42" t="str">
        <f t="shared" ref="AU298:AU299" si="11">"You start with "&amp;$J298&amp;"MC."</f>
        <v>You start with 43MC.</v>
      </c>
      <c r="AV298" s="43" t="str">
        <f t="shared" ref="AV298:AV302" si="12">"Vous commencez avec "&amp;$J298&amp;"MC."</f>
        <v>Vous commencez avec 43MC.</v>
      </c>
      <c r="AW298" s="42"/>
      <c r="AX298" s="43"/>
      <c r="AY298" s="42"/>
      <c r="AZ298" s="43"/>
      <c r="BA298" s="42"/>
      <c r="BB298" s="43"/>
      <c r="BC298" s="42"/>
      <c r="BD298" s="43"/>
    </row>
    <row r="299" ht="33.75" customHeight="1">
      <c r="A299" s="28" t="s">
        <v>53</v>
      </c>
      <c r="B299" s="28"/>
      <c r="C299" s="34" t="s">
        <v>1421</v>
      </c>
      <c r="D299" s="30" t="str">
        <f t="shared" si="1"/>
        <v>Celestior</v>
      </c>
      <c r="E299" s="31" t="s">
        <v>1075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1422</v>
      </c>
      <c r="T299" s="37" t="s">
        <v>176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1423</v>
      </c>
      <c r="AJ299" s="41" t="s">
        <v>1423</v>
      </c>
      <c r="AK299" s="42"/>
      <c r="AL299" s="43"/>
      <c r="AM299" s="44" t="s">
        <v>1424</v>
      </c>
      <c r="AN299" s="45" t="s">
        <v>1424</v>
      </c>
      <c r="AO299" s="42" t="s">
        <v>1422</v>
      </c>
      <c r="AP299" s="43"/>
      <c r="AQ299" s="42"/>
      <c r="AR299" s="43"/>
      <c r="AS299" s="42"/>
      <c r="AT299" s="43"/>
      <c r="AU299" s="42" t="str">
        <f t="shared" si="11"/>
        <v>You start with 50MC.</v>
      </c>
      <c r="AV299" s="43" t="str">
        <f t="shared" si="12"/>
        <v>Vous commencez avec 50MC.</v>
      </c>
      <c r="AW299" s="42"/>
      <c r="AX299" s="43"/>
      <c r="AY299" s="42"/>
      <c r="AZ299" s="43"/>
      <c r="BA299" s="42" t="s">
        <v>1425</v>
      </c>
      <c r="BB299" s="43"/>
      <c r="BC299" s="42"/>
      <c r="BD299" s="43"/>
    </row>
    <row r="300" ht="33.75" customHeight="1">
      <c r="A300" s="28" t="s">
        <v>53</v>
      </c>
      <c r="B300" s="28"/>
      <c r="C300" s="34" t="s">
        <v>1426</v>
      </c>
      <c r="D300" s="30" t="str">
        <f t="shared" si="1"/>
        <v>DevTechs</v>
      </c>
      <c r="E300" s="31" t="s">
        <v>1075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1427</v>
      </c>
      <c r="T300" s="37" t="s">
        <v>166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1428</v>
      </c>
      <c r="AJ300" s="41" t="s">
        <v>1428</v>
      </c>
      <c r="AK300" s="42"/>
      <c r="AL300" s="43"/>
      <c r="AM300" s="44" t="s">
        <v>1429</v>
      </c>
      <c r="AN300" s="45" t="s">
        <v>1429</v>
      </c>
      <c r="AO300" s="42" t="s">
        <v>1427</v>
      </c>
      <c r="AP300" s="43"/>
      <c r="AQ300" s="42"/>
      <c r="AR300" s="43"/>
      <c r="AS300" s="42"/>
      <c r="AT300" s="43"/>
      <c r="AU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0" s="43" t="str">
        <f t="shared" si="12"/>
        <v>Vous commencez avec 40MC.</v>
      </c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56</v>
      </c>
      <c r="B301" s="28" t="s">
        <v>1430</v>
      </c>
      <c r="C301" s="34" t="s">
        <v>1431</v>
      </c>
      <c r="D301" s="30" t="str">
        <f t="shared" si="1"/>
        <v>Launch Star Incorporated</v>
      </c>
      <c r="E301" s="31" t="s">
        <v>1075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1432</v>
      </c>
      <c r="T301" s="37" t="s">
        <v>166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1433</v>
      </c>
      <c r="AJ301" s="41" t="s">
        <v>1433</v>
      </c>
      <c r="AK301" s="42"/>
      <c r="AL301" s="43"/>
      <c r="AM301" s="44" t="s">
        <v>1434</v>
      </c>
      <c r="AN301" s="45" t="s">
        <v>1434</v>
      </c>
      <c r="AO301" s="42" t="s">
        <v>1432</v>
      </c>
      <c r="AP301" s="43"/>
      <c r="AQ301" s="42"/>
      <c r="AR301" s="43"/>
      <c r="AS301" s="42"/>
      <c r="AT301" s="43"/>
      <c r="AU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1" s="43" t="str">
        <f t="shared" si="12"/>
        <v>Vous commencez avec 36MC.</v>
      </c>
      <c r="AW301" s="42"/>
      <c r="AX301" s="43"/>
      <c r="AY301" s="42"/>
      <c r="AZ301" s="43"/>
      <c r="BA301" s="42"/>
      <c r="BB301" s="43"/>
      <c r="BC301" s="42"/>
      <c r="BD301" s="43"/>
    </row>
    <row r="302" ht="33.75" customHeight="1">
      <c r="A302" s="28" t="s">
        <v>53</v>
      </c>
      <c r="B302" s="28"/>
      <c r="C302" s="34" t="s">
        <v>1435</v>
      </c>
      <c r="D302" s="30" t="str">
        <f t="shared" si="1"/>
        <v>Mai-Ni Productions</v>
      </c>
      <c r="E302" s="31" t="s">
        <v>1075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1436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1437</v>
      </c>
      <c r="AJ302" s="41" t="s">
        <v>1437</v>
      </c>
      <c r="AK302" s="42"/>
      <c r="AL302" s="43"/>
      <c r="AM302" s="44" t="s">
        <v>1438</v>
      </c>
      <c r="AN302" s="45" t="s">
        <v>1438</v>
      </c>
      <c r="AO302" s="42" t="s">
        <v>1436</v>
      </c>
      <c r="AP302" s="43"/>
      <c r="AQ302" s="42"/>
      <c r="AR302" s="43"/>
      <c r="AS302" s="42"/>
      <c r="AT302" s="43"/>
      <c r="AU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2" s="43" t="str">
        <f t="shared" si="12"/>
        <v>Vous commencez avec 48MC.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58</v>
      </c>
      <c r="B303" s="28" t="s">
        <v>1258</v>
      </c>
      <c r="C303" s="29" t="s">
        <v>1079</v>
      </c>
      <c r="D303" s="30" t="str">
        <f t="shared" si="1"/>
        <v>Tourism</v>
      </c>
      <c r="E303" s="31" t="s">
        <v>1075</v>
      </c>
      <c r="F303" s="29" t="s">
        <v>645</v>
      </c>
      <c r="G303" s="29" t="s">
        <v>645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164</v>
      </c>
      <c r="N303" s="31" t="s">
        <v>164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1439</v>
      </c>
      <c r="T303" s="37" t="s">
        <v>647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1440</v>
      </c>
      <c r="AJ303" s="41"/>
      <c r="AK303" s="42"/>
      <c r="AL303" s="43"/>
      <c r="AM303" s="44" t="s">
        <v>769</v>
      </c>
      <c r="AN303" s="45" t="s">
        <v>769</v>
      </c>
      <c r="AO303" s="44" t="s">
        <v>1441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</row>
    <row r="304" ht="33.75" customHeight="1">
      <c r="A304" s="28" t="s">
        <v>58</v>
      </c>
      <c r="B304" s="28" t="s">
        <v>1258</v>
      </c>
      <c r="C304" s="29" t="s">
        <v>1442</v>
      </c>
      <c r="D304" s="30" t="str">
        <f t="shared" si="1"/>
        <v>Orbital Outpost</v>
      </c>
      <c r="E304" s="31" t="s">
        <v>1075</v>
      </c>
      <c r="F304" s="29" t="s">
        <v>163</v>
      </c>
      <c r="G304" s="29" t="s">
        <v>163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164</v>
      </c>
      <c r="N304" s="31" t="s">
        <v>164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1443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1444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53</v>
      </c>
      <c r="B305" s="28"/>
      <c r="C305" s="29" t="s">
        <v>1445</v>
      </c>
      <c r="D305" s="30" t="str">
        <f t="shared" si="1"/>
        <v>Bacterial Aggregates</v>
      </c>
      <c r="E305" s="31" t="s">
        <v>1075</v>
      </c>
      <c r="F305" s="29" t="s">
        <v>1446</v>
      </c>
      <c r="G305" s="29" t="s">
        <v>1446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164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166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1447</v>
      </c>
      <c r="AJ305" s="48" t="s">
        <v>1448</v>
      </c>
      <c r="AK305" s="42"/>
      <c r="AL305" s="43"/>
      <c r="AM305" s="44" t="s">
        <v>1449</v>
      </c>
      <c r="AN305" s="45" t="s">
        <v>1449</v>
      </c>
      <c r="AO305" s="44" t="s">
        <v>1450</v>
      </c>
      <c r="AP305" s="45" t="s">
        <v>1451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</row>
    <row r="306" ht="33.75" customHeight="1">
      <c r="A306" s="28" t="s">
        <v>53</v>
      </c>
      <c r="B306" s="28"/>
      <c r="C306" s="29" t="s">
        <v>1452</v>
      </c>
      <c r="D306" s="30" t="str">
        <f t="shared" si="1"/>
        <v>City Council</v>
      </c>
      <c r="E306" s="31" t="s">
        <v>1075</v>
      </c>
      <c r="F306" s="29" t="s">
        <v>174</v>
      </c>
      <c r="G306" s="29" t="s">
        <v>174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164</v>
      </c>
      <c r="N306" s="31" t="s">
        <v>164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1453</v>
      </c>
      <c r="T306" s="37" t="s">
        <v>176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1454</v>
      </c>
      <c r="AJ306" s="48" t="s">
        <v>1455</v>
      </c>
      <c r="AK306" s="42"/>
      <c r="AL306" s="43"/>
      <c r="AM306" s="44" t="s">
        <v>1456</v>
      </c>
      <c r="AN306" s="45" t="s">
        <v>1456</v>
      </c>
      <c r="AO306" s="44" t="s">
        <v>1457</v>
      </c>
      <c r="AP306" s="45" t="s">
        <v>1458</v>
      </c>
      <c r="AQ306" s="44"/>
      <c r="AR306" s="45"/>
      <c r="AS306" s="44"/>
      <c r="AT306" s="45"/>
      <c r="AU306" s="44"/>
      <c r="AV306" s="45"/>
      <c r="AW306" s="44"/>
      <c r="AX306" s="45"/>
      <c r="AY306" s="44"/>
      <c r="AZ306" s="45"/>
      <c r="BA306" s="44" t="s">
        <v>1459</v>
      </c>
      <c r="BB306" s="45"/>
      <c r="BC306" s="44"/>
      <c r="BD306" s="45"/>
    </row>
    <row r="307" ht="33.75" customHeight="1">
      <c r="A307" s="28" t="s">
        <v>53</v>
      </c>
      <c r="B307" s="28"/>
      <c r="C307" s="29" t="s">
        <v>1460</v>
      </c>
      <c r="D307" s="30" t="str">
        <f t="shared" si="1"/>
        <v>Community Afforestation</v>
      </c>
      <c r="E307" s="31" t="s">
        <v>1075</v>
      </c>
      <c r="F307" s="29" t="s">
        <v>174</v>
      </c>
      <c r="G307" s="29" t="s">
        <v>174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1461</v>
      </c>
      <c r="T307" s="37" t="s">
        <v>176</v>
      </c>
      <c r="U307" s="37" t="s">
        <v>203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1462</v>
      </c>
      <c r="AJ307" s="48" t="s">
        <v>1463</v>
      </c>
      <c r="AK307" s="42"/>
      <c r="AL307" s="43"/>
      <c r="AM307" s="44" t="s">
        <v>1464</v>
      </c>
      <c r="AN307" s="45" t="s">
        <v>1464</v>
      </c>
      <c r="AO307" s="44" t="s">
        <v>1465</v>
      </c>
      <c r="AP307" s="45" t="s">
        <v>1466</v>
      </c>
      <c r="AQ307" s="44"/>
      <c r="AR307" s="45"/>
      <c r="AS307" s="44"/>
      <c r="AT307" s="45"/>
      <c r="AU307" s="44"/>
      <c r="AV307" s="45"/>
      <c r="AW307" s="44"/>
      <c r="AX307" s="45"/>
      <c r="AY307" s="44"/>
      <c r="AZ307" s="45"/>
      <c r="BA307" s="44" t="s">
        <v>1464</v>
      </c>
      <c r="BB307" s="45"/>
      <c r="BC307" s="44"/>
      <c r="BD307" s="45"/>
    </row>
    <row r="308" ht="33.75" customHeight="1">
      <c r="A308" s="28" t="s">
        <v>53</v>
      </c>
      <c r="B308" s="33"/>
      <c r="C308" s="29" t="s">
        <v>1467</v>
      </c>
      <c r="D308" s="30" t="str">
        <f t="shared" si="1"/>
        <v>Orbital Outpost</v>
      </c>
      <c r="E308" s="31" t="s">
        <v>1075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1468</v>
      </c>
      <c r="T308" s="37" t="s">
        <v>166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1444</v>
      </c>
      <c r="AJ308" s="41"/>
      <c r="AK308" s="42"/>
      <c r="AL308" s="43"/>
      <c r="AM308" s="44" t="s">
        <v>1469</v>
      </c>
      <c r="AN308" s="45" t="s">
        <v>1469</v>
      </c>
      <c r="AO308" s="44" t="s">
        <v>1468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33"/>
      <c r="C309" s="29" t="s">
        <v>1470</v>
      </c>
      <c r="D309" s="30" t="str">
        <f t="shared" si="1"/>
        <v>Gas-Cooled Reactors</v>
      </c>
      <c r="E309" s="31" t="s">
        <v>1075</v>
      </c>
      <c r="F309" s="29" t="s">
        <v>174</v>
      </c>
      <c r="G309" s="29" t="s">
        <v>174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164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1471</v>
      </c>
      <c r="T309" s="37" t="s">
        <v>176</v>
      </c>
      <c r="U309" s="37" t="s">
        <v>203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1472</v>
      </c>
      <c r="AJ309" s="41"/>
      <c r="AK309" s="42"/>
      <c r="AL309" s="43"/>
      <c r="AM309" s="44" t="s">
        <v>1473</v>
      </c>
      <c r="AN309" s="45" t="s">
        <v>1473</v>
      </c>
      <c r="AO309" s="44" t="s">
        <v>1471</v>
      </c>
      <c r="AP309" s="43"/>
      <c r="AQ309" s="42"/>
      <c r="AR309" s="43"/>
      <c r="AS309" s="42"/>
      <c r="AT309" s="43"/>
      <c r="AU309" s="42"/>
      <c r="AV309" s="43"/>
      <c r="AW309" s="42"/>
      <c r="AX309" s="43"/>
      <c r="AY309" s="42"/>
      <c r="AZ309" s="43"/>
      <c r="BA309" s="44" t="s">
        <v>1473</v>
      </c>
      <c r="BB309" s="43"/>
      <c r="BC309" s="42"/>
      <c r="BD309" s="43"/>
    </row>
    <row r="310" ht="33.75" customHeight="1">
      <c r="A310" s="28" t="s">
        <v>53</v>
      </c>
      <c r="B310" s="28"/>
      <c r="C310" s="29" t="s">
        <v>1474</v>
      </c>
      <c r="D310" s="30" t="str">
        <f t="shared" si="1"/>
        <v>Research Grant</v>
      </c>
      <c r="E310" s="31" t="s">
        <v>1075</v>
      </c>
      <c r="F310" s="29" t="s">
        <v>174</v>
      </c>
      <c r="G310" s="29" t="s">
        <v>174</v>
      </c>
      <c r="H310" s="32"/>
      <c r="I310" s="28">
        <v>3.0</v>
      </c>
      <c r="J310" s="33"/>
      <c r="K310" s="31" t="s">
        <v>64</v>
      </c>
      <c r="L310" s="31"/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1475</v>
      </c>
      <c r="T310" s="37" t="s">
        <v>176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1476</v>
      </c>
      <c r="AJ310" s="41"/>
      <c r="AK310" s="42"/>
      <c r="AL310" s="43"/>
      <c r="AM310" s="44" t="s">
        <v>1477</v>
      </c>
      <c r="AN310" s="45" t="s">
        <v>1477</v>
      </c>
      <c r="AO310" s="44" t="s">
        <v>1478</v>
      </c>
      <c r="AP310" s="43"/>
      <c r="AQ310" s="42"/>
      <c r="AR310" s="43"/>
      <c r="AS310" s="42"/>
      <c r="AT310" s="43"/>
      <c r="AU310" s="44" t="s">
        <v>1479</v>
      </c>
      <c r="AV310" s="43"/>
      <c r="AW310" s="42"/>
      <c r="AX310" s="43"/>
      <c r="AY310" s="42"/>
      <c r="AZ310" s="43"/>
      <c r="BA310" s="42"/>
      <c r="BB310" s="43"/>
      <c r="BC310" s="42"/>
      <c r="BD310" s="43"/>
    </row>
    <row r="311" ht="33.75" customHeight="1">
      <c r="A311" s="28" t="s">
        <v>56</v>
      </c>
      <c r="B311" s="28" t="s">
        <v>1480</v>
      </c>
      <c r="C311" s="29" t="s">
        <v>1481</v>
      </c>
      <c r="D311" s="30" t="str">
        <f t="shared" si="1"/>
        <v>Zoos</v>
      </c>
      <c r="E311" s="31" t="s">
        <v>1075</v>
      </c>
      <c r="F311" s="29" t="s">
        <v>1482</v>
      </c>
      <c r="G311" s="29" t="s">
        <v>1482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1483</v>
      </c>
      <c r="T311" s="37" t="s">
        <v>166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1484</v>
      </c>
      <c r="AJ311" s="41"/>
      <c r="AK311" s="42"/>
      <c r="AL311" s="43"/>
      <c r="AM311" s="44" t="s">
        <v>1485</v>
      </c>
      <c r="AN311" s="45" t="s">
        <v>1485</v>
      </c>
      <c r="AO311" s="44" t="s">
        <v>1486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</row>
    <row r="312" ht="36.75" customHeight="1">
      <c r="A312" s="28" t="s">
        <v>53</v>
      </c>
      <c r="B312" s="28" t="s">
        <v>1487</v>
      </c>
      <c r="C312" s="29" t="s">
        <v>1488</v>
      </c>
      <c r="D312" s="30" t="str">
        <f t="shared" si="1"/>
        <v>Innovative Technologies Award</v>
      </c>
      <c r="E312" s="31" t="s">
        <v>1075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1489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1490</v>
      </c>
      <c r="AJ312" s="48" t="s">
        <v>1491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 t="s">
        <v>1492</v>
      </c>
      <c r="AV312" s="43" t="s">
        <v>1493</v>
      </c>
      <c r="AW312" s="44"/>
      <c r="AX312" s="43"/>
      <c r="AY312" s="44"/>
      <c r="AZ312" s="43"/>
      <c r="BA312" s="44"/>
      <c r="BB312" s="43"/>
      <c r="BC312" s="44"/>
      <c r="BD312" s="43"/>
    </row>
    <row r="313" ht="36.75" customHeight="1">
      <c r="A313" s="28" t="s">
        <v>56</v>
      </c>
      <c r="B313" s="28" t="s">
        <v>1494</v>
      </c>
      <c r="C313" s="29" t="s">
        <v>1495</v>
      </c>
      <c r="D313" s="30" t="str">
        <f t="shared" si="1"/>
        <v>Martian Studies Scholarship</v>
      </c>
      <c r="E313" s="31" t="s">
        <v>1075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1496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1497</v>
      </c>
      <c r="AJ313" s="48" t="s">
        <v>1498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 t="s">
        <v>1499</v>
      </c>
      <c r="AV313" s="43" t="s">
        <v>1500</v>
      </c>
      <c r="AW313" s="44"/>
      <c r="AX313" s="43"/>
      <c r="AY313" s="44"/>
      <c r="AZ313" s="43"/>
      <c r="BA313" s="44"/>
      <c r="BB313" s="43"/>
      <c r="BC313" s="44"/>
      <c r="BD313" s="43"/>
    </row>
    <row r="314" ht="36.75" customHeight="1">
      <c r="A314" s="28" t="s">
        <v>53</v>
      </c>
      <c r="B314" s="33"/>
      <c r="C314" s="29" t="s">
        <v>1501</v>
      </c>
      <c r="D314" s="30" t="str">
        <f t="shared" si="1"/>
        <v>Genetically Modified Vegetables</v>
      </c>
      <c r="E314" s="31" t="s">
        <v>1075</v>
      </c>
      <c r="F314" s="29" t="s">
        <v>645</v>
      </c>
      <c r="G314" s="29" t="s">
        <v>645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1502</v>
      </c>
      <c r="T314" s="37" t="s">
        <v>647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1503</v>
      </c>
      <c r="AJ314" s="41"/>
      <c r="AK314" s="42"/>
      <c r="AL314" s="43"/>
      <c r="AM314" s="44" t="s">
        <v>987</v>
      </c>
      <c r="AN314" s="45" t="s">
        <v>987</v>
      </c>
      <c r="AO314" s="44" t="s">
        <v>1504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6.75" customHeight="1">
      <c r="A315" s="28" t="s">
        <v>53</v>
      </c>
      <c r="B315" s="33"/>
      <c r="C315" s="29" t="s">
        <v>1505</v>
      </c>
      <c r="D315" s="30" t="str">
        <f t="shared" si="1"/>
        <v>Glacial Evaporation</v>
      </c>
      <c r="E315" s="31" t="s">
        <v>1075</v>
      </c>
      <c r="F315" s="29" t="s">
        <v>645</v>
      </c>
      <c r="G315" s="29" t="s">
        <v>645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647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1506</v>
      </c>
      <c r="AJ315" s="48" t="s">
        <v>1507</v>
      </c>
      <c r="AK315" s="42"/>
      <c r="AL315" s="43"/>
      <c r="AM315" s="44" t="s">
        <v>867</v>
      </c>
      <c r="AN315" s="45" t="s">
        <v>867</v>
      </c>
      <c r="AO315" s="44" t="s">
        <v>1222</v>
      </c>
      <c r="AP315" s="45" t="s">
        <v>1223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</row>
    <row r="316" ht="36.75" customHeight="1">
      <c r="A316" s="28" t="s">
        <v>53</v>
      </c>
      <c r="B316" s="28"/>
      <c r="C316" s="29" t="s">
        <v>1508</v>
      </c>
      <c r="D316" s="30" t="str">
        <f t="shared" si="1"/>
        <v>Tourism</v>
      </c>
      <c r="E316" s="31" t="s">
        <v>1075</v>
      </c>
      <c r="F316" s="29" t="s">
        <v>645</v>
      </c>
      <c r="G316" s="29" t="s">
        <v>645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647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1440</v>
      </c>
      <c r="AJ316" s="48" t="s">
        <v>1509</v>
      </c>
      <c r="AK316" s="42"/>
      <c r="AL316" s="43"/>
      <c r="AM316" s="44" t="s">
        <v>769</v>
      </c>
      <c r="AN316" s="45" t="s">
        <v>769</v>
      </c>
      <c r="AO316" s="44" t="s">
        <v>1510</v>
      </c>
      <c r="AP316" s="45" t="s">
        <v>961</v>
      </c>
      <c r="AQ316" s="44"/>
      <c r="AR316" s="45"/>
      <c r="AS316" s="44"/>
      <c r="AT316" s="45"/>
      <c r="AU316" s="44" t="s">
        <v>1511</v>
      </c>
      <c r="AV316" s="45" t="s">
        <v>1512</v>
      </c>
      <c r="AW316" s="44"/>
      <c r="AX316" s="45"/>
      <c r="AY316" s="44"/>
      <c r="AZ316" s="45"/>
      <c r="BA316" s="44"/>
      <c r="BB316" s="45"/>
      <c r="BC316" s="44"/>
      <c r="BD316" s="45"/>
    </row>
    <row r="317" ht="36.75" customHeight="1">
      <c r="A317" s="28" t="s">
        <v>55</v>
      </c>
      <c r="B317" s="28"/>
      <c r="C317" s="34" t="s">
        <v>1513</v>
      </c>
      <c r="D317" s="30" t="str">
        <f t="shared" si="1"/>
        <v>Nebu Labs</v>
      </c>
      <c r="E317" s="31" t="s">
        <v>1075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166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1514</v>
      </c>
      <c r="AJ317" s="41"/>
      <c r="AK317" s="42"/>
      <c r="AL317" s="43"/>
      <c r="AM317" s="44" t="s">
        <v>1515</v>
      </c>
      <c r="AN317" s="45" t="s">
        <v>1515</v>
      </c>
      <c r="AO317" s="44" t="s">
        <v>1516</v>
      </c>
      <c r="AP317" s="43"/>
      <c r="AQ317" s="42"/>
      <c r="AR317" s="43"/>
      <c r="AS317" s="42"/>
      <c r="AT317" s="43"/>
      <c r="AU317" s="44" t="s">
        <v>1184</v>
      </c>
      <c r="AV317" s="43"/>
      <c r="AW317" s="42"/>
      <c r="AX317" s="43"/>
      <c r="AY317" s="42"/>
      <c r="AZ317" s="43"/>
      <c r="BA317" s="42"/>
      <c r="BB317" s="43"/>
      <c r="BC317" s="42"/>
      <c r="BD317" s="43"/>
    </row>
    <row r="318" ht="36.75" customHeight="1">
      <c r="A318" s="28" t="s">
        <v>53</v>
      </c>
      <c r="B318" s="28"/>
      <c r="C318" s="34" t="s">
        <v>1517</v>
      </c>
      <c r="D318" s="30" t="str">
        <f t="shared" si="1"/>
        <v>Modpro</v>
      </c>
      <c r="E318" s="31" t="s">
        <v>1075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176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1518</v>
      </c>
      <c r="AJ318" s="48" t="s">
        <v>1518</v>
      </c>
      <c r="AK318" s="42"/>
      <c r="AL318" s="43"/>
      <c r="AM318" s="44" t="s">
        <v>1519</v>
      </c>
      <c r="AN318" s="45" t="s">
        <v>1519</v>
      </c>
      <c r="AO318" s="44" t="s">
        <v>1520</v>
      </c>
      <c r="AP318" s="43"/>
      <c r="AQ318" s="42"/>
      <c r="AR318" s="43"/>
      <c r="AS318" s="42"/>
      <c r="AT318" s="43"/>
      <c r="AU318" s="44" t="s">
        <v>1521</v>
      </c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56</v>
      </c>
      <c r="B319" s="28" t="s">
        <v>1522</v>
      </c>
      <c r="C319" s="34" t="s">
        <v>1523</v>
      </c>
      <c r="D319" s="30" t="str">
        <f t="shared" si="1"/>
        <v>Austellar</v>
      </c>
      <c r="E319" s="31" t="s">
        <v>1075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166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1524</v>
      </c>
      <c r="AJ319" s="41"/>
      <c r="AK319" s="42"/>
      <c r="AL319" s="43"/>
      <c r="AM319" s="44" t="s">
        <v>1525</v>
      </c>
      <c r="AN319" s="45" t="s">
        <v>1525</v>
      </c>
      <c r="AO319" s="44" t="s">
        <v>1526</v>
      </c>
      <c r="AP319" s="43"/>
      <c r="AQ319" s="42"/>
      <c r="AR319" s="43"/>
      <c r="AS319" s="42"/>
      <c r="AT319" s="43"/>
      <c r="AU319" s="44" t="s">
        <v>1527</v>
      </c>
      <c r="AV319" s="43"/>
      <c r="AW319" s="42"/>
      <c r="AX319" s="43"/>
      <c r="AY319" s="42"/>
      <c r="AZ319" s="43"/>
      <c r="BA319" s="42"/>
      <c r="BB319" s="43"/>
      <c r="BC319" s="42"/>
      <c r="BD319" s="43"/>
    </row>
    <row r="320" ht="36.75" customHeight="1">
      <c r="A320" s="28" t="s">
        <v>58</v>
      </c>
      <c r="B320" s="28" t="s">
        <v>1258</v>
      </c>
      <c r="C320" s="29" t="s">
        <v>1528</v>
      </c>
      <c r="D320" s="30" t="str">
        <f t="shared" si="1"/>
        <v>Private Investor Beach</v>
      </c>
      <c r="E320" s="31" t="s">
        <v>1075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1169</v>
      </c>
      <c r="S320" s="46" t="s">
        <v>1529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1170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</row>
    <row r="321" ht="36.75" customHeight="1">
      <c r="A321" s="28" t="s">
        <v>58</v>
      </c>
      <c r="B321" s="28" t="s">
        <v>1258</v>
      </c>
      <c r="C321" s="29" t="s">
        <v>1530</v>
      </c>
      <c r="D321" s="30" t="str">
        <f t="shared" si="1"/>
        <v>Tourism (Game Boy Geek)</v>
      </c>
      <c r="E321" s="31" t="s">
        <v>1075</v>
      </c>
      <c r="F321" s="29" t="s">
        <v>645</v>
      </c>
      <c r="G321" s="29" t="s">
        <v>645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164</v>
      </c>
      <c r="N321" s="31" t="s">
        <v>164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1531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56</v>
      </c>
      <c r="B322" s="28"/>
      <c r="C322" s="34" t="s">
        <v>1532</v>
      </c>
      <c r="D322" s="30" t="str">
        <f t="shared" si="1"/>
        <v>The Next Step Initiative</v>
      </c>
      <c r="E322" s="31" t="s">
        <v>1075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7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1533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4"/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120.0" customHeight="1">
      <c r="A323" s="28" t="s">
        <v>58</v>
      </c>
      <c r="B323" s="33"/>
      <c r="C323" s="34" t="s">
        <v>1532</v>
      </c>
      <c r="D323" s="30" t="str">
        <f t="shared" si="1"/>
        <v>Romirra</v>
      </c>
      <c r="E323" s="31" t="s">
        <v>1075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1534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42.0" customHeight="1">
      <c r="A324" s="28" t="s">
        <v>53</v>
      </c>
      <c r="B324" s="33"/>
      <c r="C324" s="29" t="s">
        <v>1535</v>
      </c>
      <c r="D324" s="30" t="str">
        <f t="shared" si="1"/>
        <v>Point Luna</v>
      </c>
      <c r="E324" s="37" t="s">
        <v>1536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676</v>
      </c>
      <c r="U324" s="31"/>
      <c r="V324" s="31" t="s">
        <v>166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1537</v>
      </c>
      <c r="AJ324" s="41" t="s">
        <v>1537</v>
      </c>
      <c r="AK324" s="42"/>
      <c r="AL324" s="43"/>
      <c r="AM324" s="42" t="s">
        <v>682</v>
      </c>
      <c r="AN324" s="43" t="s">
        <v>682</v>
      </c>
      <c r="AO324" s="44" t="s">
        <v>1538</v>
      </c>
      <c r="AP324" s="43" t="s">
        <v>1015</v>
      </c>
      <c r="AQ324" s="42" t="s">
        <v>1539</v>
      </c>
      <c r="AR324" s="43" t="s">
        <v>1539</v>
      </c>
      <c r="AS324" s="44" t="s">
        <v>1540</v>
      </c>
      <c r="AT324" s="43" t="s">
        <v>1541</v>
      </c>
      <c r="AU324" s="42" t="str">
        <f>"You start with "&amp;$J324&amp;"MC."</f>
        <v>You start with 32MC.</v>
      </c>
      <c r="AV324" s="43" t="str">
        <f>"Vous commencez avec "&amp;$J324&amp;"MC."</f>
        <v>Vous commencez avec 32MC.</v>
      </c>
      <c r="AW324" s="42"/>
      <c r="AX324" s="43"/>
      <c r="AY324" s="42"/>
      <c r="AZ324" s="43"/>
      <c r="BA324" s="42"/>
      <c r="BB324" s="43"/>
      <c r="BC324" s="42"/>
      <c r="BD324" s="43"/>
    </row>
    <row r="325" ht="42.0" customHeight="1">
      <c r="A325" s="28" t="s">
        <v>68</v>
      </c>
      <c r="B325" s="33"/>
      <c r="C325" s="34" t="s">
        <v>1542</v>
      </c>
      <c r="D325" s="30" t="str">
        <f t="shared" si="1"/>
        <v>Pushnik hacker alliance</v>
      </c>
      <c r="E325" s="37" t="s">
        <v>1536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676</v>
      </c>
      <c r="U325" s="31"/>
      <c r="V325" s="37" t="s">
        <v>166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1543</v>
      </c>
      <c r="AJ325" s="41"/>
      <c r="AK325" s="42"/>
      <c r="AL325" s="43"/>
      <c r="AM325" s="44" t="s">
        <v>754</v>
      </c>
      <c r="AN325" s="45" t="s">
        <v>754</v>
      </c>
      <c r="AO325" s="44" t="s">
        <v>1544</v>
      </c>
      <c r="AP325" s="43"/>
      <c r="AQ325" s="44" t="s">
        <v>1545</v>
      </c>
      <c r="AR325" s="43"/>
      <c r="AS325" s="44" t="s">
        <v>1546</v>
      </c>
      <c r="AT325" s="43"/>
      <c r="AU325" s="44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42.0" customHeight="1">
      <c r="A326" s="28" t="s">
        <v>68</v>
      </c>
      <c r="B326" s="33"/>
      <c r="C326" s="34" t="s">
        <v>1547</v>
      </c>
      <c r="D326" s="30" t="str">
        <f t="shared" si="1"/>
        <v>CLM - The hesitant hive mind</v>
      </c>
      <c r="E326" s="37" t="s">
        <v>1536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166</v>
      </c>
      <c r="U326" s="31"/>
      <c r="V326" s="37" t="s">
        <v>176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1548</v>
      </c>
      <c r="AJ326" s="41"/>
      <c r="AK326" s="42"/>
      <c r="AL326" s="43"/>
      <c r="AM326" s="44" t="s">
        <v>1549</v>
      </c>
      <c r="AN326" s="45" t="s">
        <v>1549</v>
      </c>
      <c r="AO326" s="44" t="s">
        <v>1550</v>
      </c>
      <c r="AP326" s="43"/>
      <c r="AQ326" s="44" t="s">
        <v>1551</v>
      </c>
      <c r="AR326" s="43"/>
      <c r="AS326" s="44" t="s">
        <v>1552</v>
      </c>
      <c r="AT326" s="43"/>
      <c r="AU326" s="44" t="s">
        <v>1091</v>
      </c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42.0" customHeight="1">
      <c r="A327" s="28" t="s">
        <v>68</v>
      </c>
      <c r="B327" s="33"/>
      <c r="C327" s="34" t="s">
        <v>1553</v>
      </c>
      <c r="D327" s="30" t="str">
        <f t="shared" si="1"/>
        <v>Ringcom</v>
      </c>
      <c r="E327" s="37" t="s">
        <v>1536</v>
      </c>
      <c r="F327" s="29"/>
      <c r="G327" s="29"/>
      <c r="H327" s="32"/>
      <c r="I327" s="33"/>
      <c r="J327" s="28">
        <v>32.0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166</v>
      </c>
      <c r="U327" s="31"/>
      <c r="V327" s="37" t="s">
        <v>647</v>
      </c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1554</v>
      </c>
      <c r="AJ327" s="41"/>
      <c r="AK327" s="42"/>
      <c r="AL327" s="43"/>
      <c r="AM327" s="44" t="s">
        <v>1555</v>
      </c>
      <c r="AN327" s="45" t="s">
        <v>1555</v>
      </c>
      <c r="AO327" s="44" t="s">
        <v>1556</v>
      </c>
      <c r="AP327" s="43"/>
      <c r="AQ327" s="44" t="s">
        <v>698</v>
      </c>
      <c r="AR327" s="43"/>
      <c r="AS327" s="44" t="s">
        <v>760</v>
      </c>
      <c r="AT327" s="43"/>
      <c r="AU327" s="44" t="s">
        <v>1557</v>
      </c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55</v>
      </c>
      <c r="B328" s="28"/>
      <c r="C328" s="34" t="s">
        <v>1558</v>
      </c>
      <c r="D328" s="30" t="str">
        <f t="shared" si="1"/>
        <v>Asset Liquidation V2</v>
      </c>
      <c r="E328" s="37" t="s">
        <v>1536</v>
      </c>
      <c r="F328" s="29"/>
      <c r="G328" s="29"/>
      <c r="H328" s="32"/>
      <c r="I328" s="33">
        <v>0.0</v>
      </c>
      <c r="J328" s="33"/>
      <c r="K328" s="37" t="s">
        <v>65</v>
      </c>
      <c r="L328" s="31" t="s">
        <v>87</v>
      </c>
      <c r="M328" s="31" t="s">
        <v>164</v>
      </c>
      <c r="N328" s="31" t="s">
        <v>164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2</v>
      </c>
      <c r="P328" s="29"/>
      <c r="Q328" s="35">
        <f t="shared" si="2"/>
        <v>0</v>
      </c>
      <c r="R328" s="36"/>
      <c r="S328" s="46" t="s">
        <v>1559</v>
      </c>
      <c r="T328" s="37"/>
      <c r="U328" s="31"/>
      <c r="V328" s="31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ref="AH328:AH332" si="17">iferror(left(AE328&amp;if(AE328&lt;&gt;"",",","")&amp;AF328&amp;if(AF328&lt;&gt;"",",","")&amp;AG328&amp;if(AG328&lt;&gt;"",",",""),len(AE328&amp;if(AE328&lt;&gt;"",",","")&amp;AF328&amp;if(AF328&lt;&gt;"",",","")&amp;AG328&amp;if(AG328&lt;&gt;"",",",""))-1),"")</f>
        <v/>
      </c>
      <c r="AI328" s="50" t="s">
        <v>1560</v>
      </c>
      <c r="AJ328" s="41"/>
      <c r="AK328" s="42"/>
      <c r="AL328" s="43"/>
      <c r="AM328" s="44"/>
      <c r="AN328" s="43"/>
      <c r="AO328" s="44"/>
      <c r="AP328" s="43"/>
      <c r="AQ328" s="42"/>
      <c r="AR328" s="43"/>
      <c r="AS328" s="42"/>
      <c r="AT328" s="43"/>
      <c r="AU328" s="44" t="s">
        <v>1559</v>
      </c>
      <c r="AV328" s="43"/>
      <c r="AW328" s="44" t="s">
        <v>1561</v>
      </c>
      <c r="AX328" s="43"/>
      <c r="AY328" s="44" t="s">
        <v>594</v>
      </c>
      <c r="AZ328" s="43"/>
      <c r="BA328" s="42"/>
      <c r="BB328" s="43"/>
      <c r="BC328" s="42"/>
      <c r="BD328" s="43"/>
    </row>
    <row r="329" ht="15.75" customHeight="1">
      <c r="A329" s="28" t="s">
        <v>55</v>
      </c>
      <c r="B329" s="28"/>
      <c r="C329" s="34" t="s">
        <v>1562</v>
      </c>
      <c r="D329" s="30" t="str">
        <f t="shared" si="1"/>
        <v>Solar Logistics</v>
      </c>
      <c r="E329" s="37" t="s">
        <v>1536</v>
      </c>
      <c r="F329" s="29"/>
      <c r="G329" s="29"/>
      <c r="H329" s="32"/>
      <c r="I329" s="28">
        <v>20.0</v>
      </c>
      <c r="J329" s="33"/>
      <c r="K329" s="37" t="s">
        <v>64</v>
      </c>
      <c r="L329" s="37" t="s">
        <v>98</v>
      </c>
      <c r="M329" s="37" t="s">
        <v>83</v>
      </c>
      <c r="N329" s="31" t="s">
        <v>164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4,1</v>
      </c>
      <c r="P329" s="34">
        <v>2.0</v>
      </c>
      <c r="Q329" s="35">
        <f t="shared" si="2"/>
        <v>0</v>
      </c>
      <c r="R329" s="36"/>
      <c r="S329" s="46"/>
      <c r="T329" s="37" t="s">
        <v>166</v>
      </c>
      <c r="U329" s="31"/>
      <c r="V329" s="37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1563</v>
      </c>
      <c r="AJ329" s="41"/>
      <c r="AK329" s="42"/>
      <c r="AL329" s="43"/>
      <c r="AM329" s="44" t="s">
        <v>1564</v>
      </c>
      <c r="AN329" s="45" t="s">
        <v>1564</v>
      </c>
      <c r="AO329" s="44" t="s">
        <v>1565</v>
      </c>
      <c r="AP329" s="43"/>
      <c r="AQ329" s="44" t="s">
        <v>682</v>
      </c>
      <c r="AR329" s="43"/>
      <c r="AS329" s="44" t="s">
        <v>683</v>
      </c>
      <c r="AT329" s="43"/>
      <c r="AU329" s="44"/>
      <c r="AV329" s="43"/>
      <c r="AW329" s="44"/>
      <c r="AX329" s="43"/>
      <c r="AY329" s="44"/>
      <c r="AZ329" s="43"/>
      <c r="BA329" s="42"/>
      <c r="BB329" s="43"/>
      <c r="BC329" s="42"/>
      <c r="BD329" s="43"/>
    </row>
    <row r="330" ht="15.75" customHeight="1">
      <c r="A330" s="28" t="s">
        <v>55</v>
      </c>
      <c r="B330" s="28"/>
      <c r="C330" s="34" t="s">
        <v>1566</v>
      </c>
      <c r="D330" s="30" t="str">
        <f t="shared" si="1"/>
        <v>Topsoils Contract</v>
      </c>
      <c r="E330" s="37" t="s">
        <v>1536</v>
      </c>
      <c r="F330" s="29"/>
      <c r="G330" s="29"/>
      <c r="H330" s="32"/>
      <c r="I330" s="28">
        <v>9.0</v>
      </c>
      <c r="J330" s="33"/>
      <c r="K330" s="37" t="s">
        <v>64</v>
      </c>
      <c r="L330" s="37" t="s">
        <v>98</v>
      </c>
      <c r="M330" s="37" t="s">
        <v>97</v>
      </c>
      <c r="N330" s="31" t="s">
        <v>164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4,8</v>
      </c>
      <c r="P330" s="29"/>
      <c r="Q330" s="35">
        <f t="shared" si="2"/>
        <v>0</v>
      </c>
      <c r="R330" s="36"/>
      <c r="S330" s="46"/>
      <c r="T330" s="37" t="s">
        <v>166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1567</v>
      </c>
      <c r="AJ330" s="41"/>
      <c r="AK330" s="42"/>
      <c r="AL330" s="43"/>
      <c r="AM330" s="44" t="s">
        <v>1568</v>
      </c>
      <c r="AN330" s="45" t="s">
        <v>1568</v>
      </c>
      <c r="AO330" s="44" t="s">
        <v>1569</v>
      </c>
      <c r="AP330" s="43"/>
      <c r="AQ330" s="42"/>
      <c r="AR330" s="43"/>
      <c r="AS330" s="42"/>
      <c r="AT330" s="43"/>
      <c r="AU330" s="44" t="s">
        <v>332</v>
      </c>
      <c r="AV330" s="43"/>
      <c r="AW330" s="44"/>
      <c r="AX330" s="43"/>
      <c r="AY330" s="44"/>
      <c r="AZ330" s="43"/>
      <c r="BA330" s="42"/>
      <c r="BB330" s="43"/>
      <c r="BC330" s="42"/>
      <c r="BD330" s="43"/>
    </row>
    <row r="331" ht="15.75" customHeight="1">
      <c r="A331" s="28" t="s">
        <v>55</v>
      </c>
      <c r="B331" s="28"/>
      <c r="C331" s="34" t="s">
        <v>1570</v>
      </c>
      <c r="D331" s="30" t="str">
        <f t="shared" si="1"/>
        <v>Meat Industry</v>
      </c>
      <c r="E331" s="37" t="s">
        <v>1536</v>
      </c>
      <c r="F331" s="29"/>
      <c r="G331" s="29"/>
      <c r="H331" s="32"/>
      <c r="I331" s="28">
        <v>5.0</v>
      </c>
      <c r="J331" s="33"/>
      <c r="K331" s="37" t="s">
        <v>64</v>
      </c>
      <c r="L331" s="37" t="s">
        <v>78</v>
      </c>
      <c r="M331" s="31" t="s">
        <v>164</v>
      </c>
      <c r="N331" s="31" t="s">
        <v>164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29"/>
      <c r="Q331" s="35">
        <f t="shared" si="2"/>
        <v>0</v>
      </c>
      <c r="R331" s="36"/>
      <c r="S331" s="46"/>
      <c r="T331" s="37" t="s">
        <v>166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1571</v>
      </c>
      <c r="AJ331" s="41"/>
      <c r="AK331" s="42"/>
      <c r="AL331" s="43"/>
      <c r="AM331" s="44" t="s">
        <v>1572</v>
      </c>
      <c r="AN331" s="45" t="s">
        <v>1572</v>
      </c>
      <c r="AO331" s="44" t="s">
        <v>1573</v>
      </c>
      <c r="AP331" s="43"/>
      <c r="AQ331" s="42"/>
      <c r="AR331" s="43"/>
      <c r="AS331" s="42"/>
      <c r="AT331" s="43"/>
      <c r="AU331" s="44"/>
      <c r="AV331" s="43"/>
      <c r="AW331" s="44"/>
      <c r="AX331" s="43"/>
      <c r="AY331" s="44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1574</v>
      </c>
      <c r="D332" s="30" t="str">
        <f t="shared" si="1"/>
        <v>Rego Plastics</v>
      </c>
      <c r="E332" s="37" t="s">
        <v>1536</v>
      </c>
      <c r="F332" s="29"/>
      <c r="G332" s="29"/>
      <c r="H332" s="32"/>
      <c r="I332" s="28">
        <v>10.0</v>
      </c>
      <c r="J332" s="33"/>
      <c r="K332" s="37" t="s">
        <v>64</v>
      </c>
      <c r="L332" s="37" t="s">
        <v>78</v>
      </c>
      <c r="M332" s="31" t="s">
        <v>164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34">
        <v>1.0</v>
      </c>
      <c r="Q332" s="35">
        <f t="shared" si="2"/>
        <v>0</v>
      </c>
      <c r="R332" s="36"/>
      <c r="S332" s="46"/>
      <c r="T332" s="37" t="s">
        <v>166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1575</v>
      </c>
      <c r="AJ332" s="41"/>
      <c r="AK332" s="42"/>
      <c r="AL332" s="43"/>
      <c r="AM332" s="44" t="s">
        <v>1576</v>
      </c>
      <c r="AN332" s="45" t="s">
        <v>1576</v>
      </c>
      <c r="AO332" s="44" t="s">
        <v>1577</v>
      </c>
      <c r="AP332" s="43"/>
      <c r="AQ332" s="42"/>
      <c r="AR332" s="43"/>
      <c r="AS332" s="42"/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1578</v>
      </c>
      <c r="D333" s="30" t="str">
        <f t="shared" si="1"/>
        <v>Mercurian Alloys</v>
      </c>
      <c r="E333" s="37" t="s">
        <v>1536</v>
      </c>
      <c r="F333" s="29"/>
      <c r="G333" s="29"/>
      <c r="H333" s="32"/>
      <c r="I333" s="28">
        <v>3.0</v>
      </c>
      <c r="J333" s="33"/>
      <c r="K333" s="37" t="s">
        <v>64</v>
      </c>
      <c r="L333" s="37" t="s">
        <v>83</v>
      </c>
      <c r="M333" s="31" t="s">
        <v>164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</v>
      </c>
      <c r="P333" s="29"/>
      <c r="Q333" s="35">
        <f t="shared" si="2"/>
        <v>0</v>
      </c>
      <c r="R333" s="36"/>
      <c r="S333" s="46"/>
      <c r="T333" s="37" t="s">
        <v>166</v>
      </c>
      <c r="U333" s="31"/>
      <c r="V333" s="31"/>
      <c r="W333" s="31"/>
      <c r="X333" s="37" t="s">
        <v>183</v>
      </c>
      <c r="Y333" s="37"/>
      <c r="Z333" s="37"/>
      <c r="AA333" s="37"/>
      <c r="AB333" s="30"/>
      <c r="AC333" s="38"/>
      <c r="AD333" s="47"/>
      <c r="AE333" s="31"/>
      <c r="AF333" s="4"/>
      <c r="AG333" s="4"/>
      <c r="AH333" s="30"/>
      <c r="AI333" s="50" t="s">
        <v>1579</v>
      </c>
      <c r="AJ333" s="41"/>
      <c r="AK333" s="42"/>
      <c r="AL333" s="43"/>
      <c r="AM333" s="44" t="s">
        <v>1580</v>
      </c>
      <c r="AN333" s="45" t="s">
        <v>1580</v>
      </c>
      <c r="AO333" s="44" t="s">
        <v>1581</v>
      </c>
      <c r="AP333" s="43"/>
      <c r="AQ333" s="42"/>
      <c r="AR333" s="43"/>
      <c r="AS333" s="42"/>
      <c r="AT333" s="43"/>
      <c r="AU333" s="44"/>
      <c r="AV333" s="43"/>
      <c r="AW333" s="44" t="s">
        <v>532</v>
      </c>
      <c r="AX333" s="43"/>
      <c r="AY333" s="44" t="s">
        <v>1582</v>
      </c>
      <c r="AZ333" s="43"/>
      <c r="BA333" s="42"/>
      <c r="BB333" s="43"/>
      <c r="BC333" s="42"/>
      <c r="BD333" s="43"/>
    </row>
    <row r="334" ht="42.0" customHeight="1">
      <c r="A334" s="28" t="s">
        <v>55</v>
      </c>
      <c r="B334" s="28"/>
      <c r="C334" s="34" t="s">
        <v>1583</v>
      </c>
      <c r="D334" s="30" t="str">
        <f t="shared" si="1"/>
        <v>Solar Probe</v>
      </c>
      <c r="E334" s="37" t="s">
        <v>1536</v>
      </c>
      <c r="F334" s="29"/>
      <c r="G334" s="29"/>
      <c r="H334" s="32"/>
      <c r="I334" s="28">
        <v>9.0</v>
      </c>
      <c r="J334" s="33"/>
      <c r="K334" s="37" t="s">
        <v>65</v>
      </c>
      <c r="L334" s="37" t="s">
        <v>83</v>
      </c>
      <c r="M334" s="37" t="s">
        <v>87</v>
      </c>
      <c r="N334" s="37" t="s">
        <v>112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1,2,9</v>
      </c>
      <c r="P334" s="34">
        <v>1.0</v>
      </c>
      <c r="Q334" s="35">
        <f t="shared" si="2"/>
        <v>0</v>
      </c>
      <c r="R334" s="36"/>
      <c r="S334" s="46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ref="AH334:AH338" si="18">iferror(left(AE334&amp;if(AE334&lt;&gt;"",",","")&amp;AF334&amp;if(AF334&lt;&gt;"",",","")&amp;AG334&amp;if(AG334&lt;&gt;"",",",""),len(AE334&amp;if(AE334&lt;&gt;"",",","")&amp;AF334&amp;if(AF334&lt;&gt;"",",","")&amp;AG334&amp;if(AG334&lt;&gt;"",",",""))-1),"")</f>
        <v/>
      </c>
      <c r="AI334" s="50" t="s">
        <v>1584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4" t="s">
        <v>1585</v>
      </c>
      <c r="AV334" s="43"/>
      <c r="AW334" s="44"/>
      <c r="AX334" s="43"/>
      <c r="AY334" s="44"/>
      <c r="AZ334" s="43"/>
      <c r="BA334" s="42"/>
      <c r="BB334" s="43"/>
      <c r="BC334" s="42"/>
      <c r="BD334" s="43"/>
    </row>
    <row r="335" ht="42.0" customHeight="1">
      <c r="A335" s="28" t="s">
        <v>55</v>
      </c>
      <c r="B335" s="28"/>
      <c r="C335" s="34" t="s">
        <v>1586</v>
      </c>
      <c r="D335" s="30" t="str">
        <f t="shared" si="1"/>
        <v>Social Event</v>
      </c>
      <c r="E335" s="37" t="s">
        <v>1536</v>
      </c>
      <c r="F335" s="29"/>
      <c r="G335" s="29"/>
      <c r="H335" s="32"/>
      <c r="I335" s="28">
        <v>18.0</v>
      </c>
      <c r="J335" s="33"/>
      <c r="K335" s="37" t="s">
        <v>65</v>
      </c>
      <c r="L335" s="37" t="s">
        <v>112</v>
      </c>
      <c r="M335" s="37"/>
      <c r="N335" s="37"/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9</v>
      </c>
      <c r="P335" s="34"/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8"/>
        <v/>
      </c>
      <c r="AI335" s="50" t="s">
        <v>1587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4" t="s">
        <v>1588</v>
      </c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42.0" customHeight="1">
      <c r="A336" s="28" t="s">
        <v>55</v>
      </c>
      <c r="B336" s="28"/>
      <c r="C336" s="34" t="s">
        <v>1589</v>
      </c>
      <c r="D336" s="30" t="str">
        <f t="shared" si="1"/>
        <v>Bactoviral Research</v>
      </c>
      <c r="E336" s="37" t="s">
        <v>1536</v>
      </c>
      <c r="F336" s="29"/>
      <c r="G336" s="29"/>
      <c r="H336" s="32"/>
      <c r="I336" s="28">
        <v>7.0</v>
      </c>
      <c r="J336" s="33"/>
      <c r="K336" s="37" t="s">
        <v>65</v>
      </c>
      <c r="L336" s="37" t="s">
        <v>87</v>
      </c>
      <c r="M336" s="37" t="s">
        <v>97</v>
      </c>
      <c r="N336" s="37" t="s">
        <v>112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2,8,9</v>
      </c>
      <c r="P336" s="34"/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1590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4" t="s">
        <v>1591</v>
      </c>
      <c r="AV336" s="43"/>
      <c r="AW336" s="44"/>
      <c r="AX336" s="43"/>
      <c r="AY336" s="44"/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1592</v>
      </c>
      <c r="D337" s="30" t="str">
        <f t="shared" si="1"/>
        <v>Ceres Spaceport</v>
      </c>
      <c r="E337" s="37" t="s">
        <v>1536</v>
      </c>
      <c r="F337" s="29"/>
      <c r="G337" s="29"/>
      <c r="H337" s="32"/>
      <c r="I337" s="28">
        <v>40.0</v>
      </c>
      <c r="J337" s="33"/>
      <c r="K337" s="37" t="s">
        <v>62</v>
      </c>
      <c r="L337" s="37" t="s">
        <v>83</v>
      </c>
      <c r="M337" s="37" t="s">
        <v>101</v>
      </c>
      <c r="N337" s="37" t="s">
        <v>101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1,5,5</v>
      </c>
      <c r="P337" s="34">
        <v>2.0</v>
      </c>
      <c r="Q337" s="35">
        <f t="shared" si="2"/>
        <v>0</v>
      </c>
      <c r="R337" s="36"/>
      <c r="S337" s="46"/>
      <c r="T337" s="37" t="s">
        <v>676</v>
      </c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1593</v>
      </c>
      <c r="AJ337" s="41"/>
      <c r="AK337" s="42"/>
      <c r="AL337" s="43"/>
      <c r="AM337" s="44" t="s">
        <v>1594</v>
      </c>
      <c r="AN337" s="45" t="s">
        <v>1594</v>
      </c>
      <c r="AO337" s="44" t="s">
        <v>1595</v>
      </c>
      <c r="AP337" s="43"/>
      <c r="AQ337" s="42"/>
      <c r="AR337" s="43"/>
      <c r="AS337" s="42"/>
      <c r="AT337" s="43"/>
      <c r="AU337" s="44" t="s">
        <v>1596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68</v>
      </c>
      <c r="B338" s="28"/>
      <c r="C338" s="34" t="s">
        <v>1592</v>
      </c>
      <c r="D338" s="30" t="str">
        <f t="shared" si="1"/>
        <v>Oumuamua Type Object Survey</v>
      </c>
      <c r="E338" s="37" t="s">
        <v>1536</v>
      </c>
      <c r="F338" s="29"/>
      <c r="G338" s="29"/>
      <c r="H338" s="32"/>
      <c r="I338" s="28">
        <v>20.0</v>
      </c>
      <c r="J338" s="33"/>
      <c r="K338" s="37" t="s">
        <v>65</v>
      </c>
      <c r="L338" s="37" t="s">
        <v>83</v>
      </c>
      <c r="M338" s="37" t="s">
        <v>87</v>
      </c>
      <c r="N338" s="37" t="s">
        <v>112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1,2,9</v>
      </c>
      <c r="P338" s="34"/>
      <c r="Q338" s="35">
        <f t="shared" si="2"/>
        <v>0</v>
      </c>
      <c r="R338" s="36"/>
      <c r="S338" s="46"/>
      <c r="T338" s="37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1597</v>
      </c>
      <c r="AJ338" s="41"/>
      <c r="AK338" s="42"/>
      <c r="AL338" s="43"/>
      <c r="AM338" s="44"/>
      <c r="AN338" s="43"/>
      <c r="AO338" s="44"/>
      <c r="AP338" s="43"/>
      <c r="AQ338" s="42"/>
      <c r="AR338" s="43"/>
      <c r="AS338" s="42"/>
      <c r="AT338" s="43"/>
      <c r="AU338" s="44" t="s">
        <v>1598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15.75" customHeight="1">
      <c r="A339" s="28" t="s">
        <v>68</v>
      </c>
      <c r="B339" s="28"/>
      <c r="C339" s="34" t="s">
        <v>1599</v>
      </c>
      <c r="D339" s="30" t="str">
        <f t="shared" si="1"/>
        <v>Pride of the earth Arkship</v>
      </c>
      <c r="E339" s="37" t="s">
        <v>1536</v>
      </c>
      <c r="F339" s="29"/>
      <c r="G339" s="29"/>
      <c r="H339" s="32"/>
      <c r="I339" s="28">
        <v>22.0</v>
      </c>
      <c r="J339" s="33"/>
      <c r="K339" s="37" t="s">
        <v>64</v>
      </c>
      <c r="L339" s="31" t="s">
        <v>87</v>
      </c>
      <c r="M339" s="37" t="s">
        <v>83</v>
      </c>
      <c r="N339" s="37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2,1</v>
      </c>
      <c r="P339" s="34" t="s">
        <v>230</v>
      </c>
      <c r="Q339" s="35">
        <f t="shared" si="2"/>
        <v>1</v>
      </c>
      <c r="R339" s="36"/>
      <c r="S339" s="46"/>
      <c r="T339" s="37" t="s">
        <v>176</v>
      </c>
      <c r="U339" s="31"/>
      <c r="V339" s="37"/>
      <c r="W339" s="31"/>
      <c r="X339" s="37" t="s">
        <v>183</v>
      </c>
      <c r="Y339" s="37"/>
      <c r="Z339" s="37"/>
      <c r="AA339" s="37"/>
      <c r="AB339" s="30"/>
      <c r="AC339" s="38"/>
      <c r="AD339" s="47"/>
      <c r="AE339" s="37"/>
      <c r="AF339" s="4"/>
      <c r="AG339" s="4"/>
      <c r="AH339" s="30"/>
      <c r="AI339" s="50" t="s">
        <v>1600</v>
      </c>
      <c r="AJ339" s="41"/>
      <c r="AK339" s="44" t="s">
        <v>1601</v>
      </c>
      <c r="AL339" s="43"/>
      <c r="AM339" s="44" t="s">
        <v>1602</v>
      </c>
      <c r="AN339" s="45" t="s">
        <v>1602</v>
      </c>
      <c r="AO339" s="44" t="s">
        <v>1603</v>
      </c>
      <c r="AP339" s="43"/>
      <c r="AQ339" s="44" t="s">
        <v>682</v>
      </c>
      <c r="AR339" s="43"/>
      <c r="AS339" s="44"/>
      <c r="AT339" s="43"/>
      <c r="AU339" s="44"/>
      <c r="AV339" s="43"/>
      <c r="AW339" s="44" t="s">
        <v>1604</v>
      </c>
      <c r="AX339" s="43"/>
      <c r="AY339" s="44" t="s">
        <v>585</v>
      </c>
      <c r="AZ339" s="43"/>
      <c r="BA339" s="42"/>
      <c r="BB339" s="43"/>
      <c r="BC339" s="42"/>
      <c r="BD339" s="43"/>
    </row>
    <row r="340" ht="42.0" customHeight="1">
      <c r="A340" s="28" t="s">
        <v>55</v>
      </c>
      <c r="B340" s="28"/>
      <c r="C340" s="34" t="s">
        <v>1605</v>
      </c>
      <c r="D340" s="30" t="str">
        <f t="shared" si="1"/>
        <v>Hematite Mining V2</v>
      </c>
      <c r="E340" s="37" t="s">
        <v>1536</v>
      </c>
      <c r="F340" s="29" t="s">
        <v>645</v>
      </c>
      <c r="G340" s="29" t="s">
        <v>645</v>
      </c>
      <c r="H340" s="47" t="s">
        <v>163</v>
      </c>
      <c r="I340" s="28">
        <v>28.0</v>
      </c>
      <c r="J340" s="28"/>
      <c r="K340" s="31" t="s">
        <v>62</v>
      </c>
      <c r="L340" s="31" t="s">
        <v>78</v>
      </c>
      <c r="M340" s="31" t="s">
        <v>164</v>
      </c>
      <c r="N340" s="31" t="s">
        <v>164</v>
      </c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0</v>
      </c>
      <c r="P340" s="29"/>
      <c r="Q340" s="35">
        <f t="shared" si="2"/>
        <v>0</v>
      </c>
      <c r="R340" s="36"/>
      <c r="S340" s="36"/>
      <c r="T340" s="37" t="s">
        <v>780</v>
      </c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7"/>
      <c r="AF340" s="37"/>
      <c r="AG340" s="31"/>
      <c r="AH340" s="30" t="str">
        <f>iferror(left(AE340&amp;if(AE340&lt;&gt;"",",","")&amp;AF340&amp;if(AF340&lt;&gt;"",",","")&amp;AG340&amp;if(AG340&lt;&gt;"",",",""),len(AE340&amp;if(AE340&lt;&gt;"",",","")&amp;AF340&amp;if(AF340&lt;&gt;"",",","")&amp;AG340&amp;if(AG340&lt;&gt;"",",",""))-1),"")</f>
        <v/>
      </c>
      <c r="AI340" s="50" t="s">
        <v>1606</v>
      </c>
      <c r="AJ340" s="48" t="s">
        <v>1606</v>
      </c>
      <c r="AK340" s="42"/>
      <c r="AL340" s="43"/>
      <c r="AM340" s="44" t="s">
        <v>1209</v>
      </c>
      <c r="AN340" s="45" t="s">
        <v>1209</v>
      </c>
      <c r="AO340" s="44" t="s">
        <v>1210</v>
      </c>
      <c r="AP340" s="45" t="s">
        <v>1211</v>
      </c>
      <c r="AQ340" s="42"/>
      <c r="AR340" s="45"/>
      <c r="AS340" s="42"/>
      <c r="AT340" s="45"/>
      <c r="AU340" s="44" t="s">
        <v>1184</v>
      </c>
      <c r="AV340" s="45"/>
      <c r="AW340" s="44" t="s">
        <v>1607</v>
      </c>
      <c r="AX340" s="45"/>
      <c r="AY340" s="44" t="s">
        <v>1608</v>
      </c>
      <c r="AZ340" s="45"/>
      <c r="BA340" s="42"/>
      <c r="BB340" s="45"/>
      <c r="BC340" s="42"/>
      <c r="BD340" s="45"/>
    </row>
    <row r="341" ht="15.75" customHeight="1">
      <c r="A341" s="28" t="s">
        <v>68</v>
      </c>
      <c r="B341" s="33"/>
      <c r="C341" s="34" t="s">
        <v>1609</v>
      </c>
      <c r="D341" s="30" t="str">
        <f t="shared" si="1"/>
        <v>Ganymede Colony</v>
      </c>
      <c r="E341" s="37" t="s">
        <v>1536</v>
      </c>
      <c r="F341" s="29"/>
      <c r="G341" s="29"/>
      <c r="H341" s="32"/>
      <c r="I341" s="28">
        <v>28.0</v>
      </c>
      <c r="J341" s="33"/>
      <c r="K341" s="31" t="s">
        <v>62</v>
      </c>
      <c r="L341" s="37" t="s">
        <v>83</v>
      </c>
      <c r="M341" s="37" t="s">
        <v>101</v>
      </c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1,5</v>
      </c>
      <c r="P341" s="34" t="s">
        <v>230</v>
      </c>
      <c r="Q341" s="35">
        <f t="shared" si="2"/>
        <v>1</v>
      </c>
      <c r="R341" s="36"/>
      <c r="S341" s="36"/>
      <c r="T341" s="37" t="s">
        <v>647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1610</v>
      </c>
      <c r="AJ341" s="41"/>
      <c r="AK341" s="44" t="s">
        <v>846</v>
      </c>
      <c r="AL341" s="43"/>
      <c r="AM341" s="44" t="s">
        <v>769</v>
      </c>
      <c r="AN341" s="45" t="s">
        <v>769</v>
      </c>
      <c r="AO341" s="44" t="s">
        <v>770</v>
      </c>
      <c r="AP341" s="43"/>
      <c r="AQ341" s="42"/>
      <c r="AR341" s="43"/>
      <c r="AS341" s="42"/>
      <c r="AT341" s="43"/>
      <c r="AU341" s="44" t="s">
        <v>1335</v>
      </c>
      <c r="AV341" s="43"/>
      <c r="AW341" s="42"/>
      <c r="AX341" s="43"/>
      <c r="AY341" s="42"/>
      <c r="AZ341" s="43"/>
      <c r="BA341" s="42"/>
      <c r="BB341" s="43"/>
      <c r="BC341" s="42"/>
      <c r="BD341" s="43"/>
    </row>
    <row r="342" ht="15.75" customHeight="1">
      <c r="A342" s="28" t="s">
        <v>68</v>
      </c>
      <c r="B342" s="28"/>
      <c r="C342" s="34" t="s">
        <v>1611</v>
      </c>
      <c r="D342" s="30" t="str">
        <f t="shared" si="1"/>
        <v>Space Relay</v>
      </c>
      <c r="E342" s="37" t="s">
        <v>1536</v>
      </c>
      <c r="F342" s="29"/>
      <c r="G342" s="29"/>
      <c r="H342" s="32"/>
      <c r="I342" s="28">
        <v>13.0</v>
      </c>
      <c r="J342" s="33"/>
      <c r="K342" s="37" t="s">
        <v>64</v>
      </c>
      <c r="L342" s="37" t="s">
        <v>83</v>
      </c>
      <c r="M342" s="37" t="s">
        <v>101</v>
      </c>
      <c r="N342" s="31" t="s">
        <v>164</v>
      </c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29"/>
      <c r="Q342" s="35">
        <f t="shared" si="2"/>
        <v>0</v>
      </c>
      <c r="R342" s="36"/>
      <c r="S342" s="46"/>
      <c r="T342" s="37" t="s">
        <v>166</v>
      </c>
      <c r="U342" s="31"/>
      <c r="V342" s="31"/>
      <c r="W342" s="31"/>
      <c r="X342" s="37" t="s">
        <v>183</v>
      </c>
      <c r="Y342" s="37"/>
      <c r="Z342" s="37"/>
      <c r="AA342" s="37"/>
      <c r="AB342" s="30"/>
      <c r="AC342" s="38"/>
      <c r="AD342" s="47"/>
      <c r="AE342" s="31"/>
      <c r="AF342" s="4"/>
      <c r="AG342" s="4"/>
      <c r="AH342" s="30"/>
      <c r="AI342" s="50" t="s">
        <v>1612</v>
      </c>
      <c r="AJ342" s="41"/>
      <c r="AK342" s="42"/>
      <c r="AL342" s="43"/>
      <c r="AM342" s="44" t="s">
        <v>1613</v>
      </c>
      <c r="AN342" s="45" t="s">
        <v>1613</v>
      </c>
      <c r="AO342" s="44" t="s">
        <v>1614</v>
      </c>
      <c r="AP342" s="43"/>
      <c r="AQ342" s="42"/>
      <c r="AR342" s="43"/>
      <c r="AS342" s="42"/>
      <c r="AT342" s="43"/>
      <c r="AU342" s="44"/>
      <c r="AV342" s="43"/>
      <c r="AW342" s="44"/>
      <c r="AX342" s="43"/>
      <c r="AY342" s="44"/>
      <c r="AZ342" s="43"/>
      <c r="BA342" s="42"/>
      <c r="BB342" s="43"/>
      <c r="BC342" s="42"/>
      <c r="BD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ref="AH343:AH1015" si="19">IFERROR(LEFT(AE343&amp;IF(AE343&lt;&gt;"",",","")&amp;AF343&amp;IF(AF343&lt;&gt;"",",","")&amp;AG343&amp;IF(AG343&lt;&gt;"",",",""),LEN(AE343&amp;IF(AE343&lt;&gt;"",",","")&amp;AF343&amp;IF(AF343&lt;&gt;"",",","")&amp;AG343&amp;IF(AG343&lt;&gt;"",",",""))-1),"")</f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9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2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8:K342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39 T2:T1015 V341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39 V340:X340 W341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1615</v>
      </c>
      <c r="C1" s="3" t="s">
        <v>24</v>
      </c>
      <c r="E1" s="8" t="s">
        <v>1616</v>
      </c>
      <c r="G1" s="3" t="s">
        <v>1617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1618</v>
      </c>
    </row>
    <row r="2">
      <c r="A2" s="3" t="s">
        <v>64</v>
      </c>
      <c r="H2" s="8">
        <v>-1.0</v>
      </c>
      <c r="J2" s="3" t="s">
        <v>184</v>
      </c>
      <c r="L2" s="3" t="s">
        <v>183</v>
      </c>
      <c r="N2" s="3" t="s">
        <v>162</v>
      </c>
      <c r="P2" s="8" t="s">
        <v>666</v>
      </c>
      <c r="R2" s="8" t="s">
        <v>82</v>
      </c>
    </row>
    <row r="3">
      <c r="A3" s="3" t="s">
        <v>65</v>
      </c>
      <c r="C3" s="3" t="s">
        <v>166</v>
      </c>
      <c r="E3" s="8" t="s">
        <v>203</v>
      </c>
      <c r="G3" s="3" t="s">
        <v>78</v>
      </c>
      <c r="H3" s="3">
        <f t="shared" ref="H3:H5" si="1">H2+1</f>
        <v>0</v>
      </c>
      <c r="J3" s="3" t="s">
        <v>744</v>
      </c>
      <c r="L3" s="3" t="s">
        <v>94</v>
      </c>
      <c r="N3" s="3" t="s">
        <v>1084</v>
      </c>
      <c r="P3" s="8" t="s">
        <v>459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176</v>
      </c>
      <c r="G4" s="3" t="s">
        <v>83</v>
      </c>
      <c r="H4" s="3">
        <f t="shared" si="1"/>
        <v>1</v>
      </c>
      <c r="J4" s="8" t="s">
        <v>781</v>
      </c>
      <c r="L4" s="3" t="s">
        <v>99</v>
      </c>
      <c r="N4" s="3" t="s">
        <v>1260</v>
      </c>
      <c r="P4" s="8" t="s">
        <v>523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647</v>
      </c>
      <c r="G5" s="3" t="s">
        <v>87</v>
      </c>
      <c r="H5" s="3">
        <f t="shared" si="1"/>
        <v>2</v>
      </c>
      <c r="L5" s="3" t="s">
        <v>88</v>
      </c>
      <c r="N5" s="3" t="s">
        <v>1075</v>
      </c>
      <c r="P5" s="8" t="s">
        <v>773</v>
      </c>
      <c r="T5" s="3" t="s">
        <v>97</v>
      </c>
      <c r="V5" s="8" t="s">
        <v>58</v>
      </c>
    </row>
    <row r="6">
      <c r="N6" s="8" t="s">
        <v>1536</v>
      </c>
      <c r="V6" s="8" t="s">
        <v>59</v>
      </c>
    </row>
    <row r="7">
      <c r="C7" s="3" t="s">
        <v>676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780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1619</v>
      </c>
    </row>
    <row r="2">
      <c r="A2" s="8" t="s">
        <v>1620</v>
      </c>
    </row>
    <row r="3">
      <c r="A3" s="8" t="s">
        <v>1621</v>
      </c>
    </row>
    <row r="4">
      <c r="A4" s="8" t="s">
        <v>1622</v>
      </c>
    </row>
    <row r="5">
      <c r="A5" s="8" t="s">
        <v>1623</v>
      </c>
    </row>
    <row r="6">
      <c r="A6" s="8" t="s">
        <v>1624</v>
      </c>
    </row>
    <row r="7">
      <c r="A7" s="8" t="s">
        <v>1625</v>
      </c>
    </row>
    <row r="8">
      <c r="A8" s="8" t="s">
        <v>1626</v>
      </c>
    </row>
    <row r="9">
      <c r="A9" s="8" t="s">
        <v>1627</v>
      </c>
    </row>
    <row r="10">
      <c r="A10" s="8" t="s">
        <v>1628</v>
      </c>
    </row>
    <row r="11">
      <c r="A11" s="8" t="s">
        <v>1629</v>
      </c>
    </row>
    <row r="13">
      <c r="A13" s="8" t="s">
        <v>1630</v>
      </c>
    </row>
    <row r="14">
      <c r="A14" s="8" t="s">
        <v>1631</v>
      </c>
    </row>
    <row r="15">
      <c r="A15" s="8" t="s">
        <v>1632</v>
      </c>
    </row>
    <row r="16">
      <c r="A16" s="8" t="s">
        <v>1633</v>
      </c>
    </row>
    <row r="17">
      <c r="A17" s="8" t="s">
        <v>1634</v>
      </c>
    </row>
    <row r="18">
      <c r="A18" s="8" t="s">
        <v>1635</v>
      </c>
    </row>
    <row r="19">
      <c r="A19" s="8" t="s">
        <v>1636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