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<sst xmlns="http://schemas.openxmlformats.org/spreadsheetml/2006/main" count="4824" uniqueCount="1478">
  <si>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</si>
  <si>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</si>
  <si>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</si>
  <si>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</si>
  <si>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</si>
  <si>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</si>
  <si>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</si>
  <si>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</si>
  <si>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</si>
  <si>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</si>
  <si>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</si>
  <si>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</si>
  <si>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</si>
  <si>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</si>
  <si>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</si>
  <si>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</si>
  <si>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</si>
  <si>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</si>
  <si>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</si>
  <si>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</si>
  <si>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</si>
  <si>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</si>
  <si>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</si>
  <si>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</si>
  <si>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</si>
  <si>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</si>
  <si>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</si>
  <si>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</si>
  <si>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</si>
  <si>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</si>
  <si>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</si>
  <si>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</si>
  <si>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</si>
  <si>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</si>
  <si>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</si>
  <si>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</si>
  <si>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</si>
  <si>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</si>
  <si>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</si>
  <si>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</si>
  <si>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</si>
  <si>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</si>
  <si>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</si>
  <si>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</si>
  <si>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</si>
  <si>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</si>
  <si>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</si>
  <si>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</si>
  <si>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</si>
  <si>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</si>
  <si>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</si>
  <si>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</si>
  <si>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</si>
  <si>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</si>
  <si>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</si>
  <si>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</si>
  <si>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</si>
  <si>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</si>
  <si>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</si>
  <si>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</si>
  <si>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</si>
  <si>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</si>
  <si>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</si>
  <si>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</si>
  <si>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</si>
  <si>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</si>
  <si>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</si>
  <si>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</si>
  <si>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</si>
  <si>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</si>
  <si>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</si>
  <si>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</si>
  <si>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</si>
  <si>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</si>
  <si>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</si>
  <si>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</si>
  <si>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</si>
  <si>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</si>
  <si>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</si>
  <si>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</si>
  <si>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</si>
  <si>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</si>
  <si>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</si>
  <si>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</si>
  <si>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</si>
  <si>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</si>
  <si>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</si>
  <si>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</si>
  <si>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</si>
  <si>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</si>
  <si>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</si>
  <si>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</si>
  <si>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</si>
  <si>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</si>
  <si>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</si>
  <si>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</si>
  <si>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</si>
  <si>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</si>
  <si>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</si>
  <si>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</si>
  <si>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</si>
  <si>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</si>
  <si>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</si>
  <si>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</si>
  <si>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</si>
  <si>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</si>
  <si>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</si>
  <si>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</si>
  <si>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</si>
  <si>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</si>
  <si>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</si>
  <si>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</si>
  <si>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</si>
  <si>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</si>
  <si>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</si>
  <si>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</si>
  <si>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</si>
  <si>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</si>
  <si>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</si>
  <si>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</si>
  <si>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</si>
  <si>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</si>
  <si>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</si>
  <si>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</si>
  <si>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</si>
  <si>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</si>
  <si>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</si>
  <si>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</si>
  <si>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</si>
  <si>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</si>
  <si>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</si>
  <si>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</si>
  <si>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</si>
  <si>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</si>
  <si>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</si>
  <si>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</si>
  <si>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</si>
  <si>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</si>
  <si>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</si>
  <si>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</si>
  <si>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</si>
  <si>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</si>
  <si>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</si>
  <si>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</si>
  <si>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</si>
  <si>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</si>
  <si>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</si>
  <si>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</si>
  <si>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</si>
  <si>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</si>
  <si>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</si>
  <si>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</si>
  <si>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</si>
  <si>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</si>
  <si>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</si>
  <si>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</si>
  <si>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</si>
  <si>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</si>
  <si>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</si>
  <si>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</si>
  <si>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</si>
  <si>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</si>
  <si>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</si>
  <si>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</si>
  <si>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</si>
  <si>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</si>
  <si>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</si>
  <si>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</si>
  <si>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</si>
  <si>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</si>
  <si>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</si>
  <si>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</si>
  <si>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</si>
  <si>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</si>
  <si>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</si>
  <si>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</si>
  <si>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</si>
  <si>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</si>
  <si>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</si>
  <si>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</si>
  <si>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</si>
  <si>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</si>
  <si>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</si>
  <si>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</si>
  <si>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</si>
  <si>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</si>
  <si>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</si>
  <si>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</si>
  <si>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</si>
  <si>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</si>
  <si>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</si>
  <si>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</si>
  <si>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</si>
  <si>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</si>
  <si>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</si>
  <si>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</si>
  <si>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</si>
  <si>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</si>
  <si>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</si>
  <si>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</si>
  <si>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</si>
  <si>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</si>
  <si>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</si>
  <si>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</si>
  <si>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</si>
  <si>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</si>
  <si>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</si>
  <si>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</si>
  <si>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</si>
  <si>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</si>
  <si>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</si>
  <si>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</si>
  <si>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</si>
  <si>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</si>
  <si>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</si>
  <si>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</si>
  <si>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</si>
  <si>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</si>
  <si>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</si>
  <si>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</si>
  <si>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</si>
  <si>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</si>
  <si>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</si>
  <si>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</si>
  <si>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</si>
  <si>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</si>
  <si>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</si>
  <si>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</si>
  <si>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</si>
  <si>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</si>
  <si>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</si>
  <si>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</si>
  <si>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</si>
  <si>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</si>
  <si>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</si>
  <si>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</si>
  <si>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</si>
  <si>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</si>
  <si>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</si>
  <si>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</si>
  <si>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</si>
  <si>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</si>
  <si>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</si>
  <si>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</si>
  <si>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</si>
  <si>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</si>
  <si>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</si>
  <si>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</si>
  <si>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</si>
  <si>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</si>
  <si>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</si>
  <si>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</si>
  <si>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</si>
  <si>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</si>
  <si>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</si>
  <si>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</si>
  <si>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</si>
  <si>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</si>
  <si>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</si>
  <si>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</si>
  <si>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</si>
  <si>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</si>
  <si>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</si>
  <si>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</si>
  <si>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</si>
  <si>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</si>
  <si>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</si>
  <si>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</si>
  <si>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</si>
  <si>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</si>
  <si>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</si>
  <si>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</si>
  <si>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</si>
  <si>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</si>
  <si>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</si>
  <si>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</si>
  <si>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</si>
  <si>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</si>
  <si>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</si>
  <si>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</si>
  <si>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</si>
  <si>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</si>
  <si>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</si>
  <si>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</si>
  <si>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</si>
  <si>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</si>
  <si>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</si>
  <si>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</si>
  <si>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</si>
  <si>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</si>
  <si>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</si>
  <si>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</si>
  <si>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</si>
  <si>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</si>
  <si>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</si>
  <si>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</si>
  <si>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</si>
  <si>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</si>
  <si>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</si>
  <si>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</si>
  <si>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</si>
  <si>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</si>
  <si>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</si>
  <si>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</si>
  <si>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</si>
  <si>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</si>
  <si>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</si>
  <si>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</si>
  <si>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</si>
  <si>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</si>
  <si>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</si>
  <si>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</si>
  <si>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</si>
  <si>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</si>
  <si>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</si>
  <si>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</si>
  <si>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</si>
  <si>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</si>
  <si>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</si>
  <si>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</si>
  <si>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</si>
  <si>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</si>
  <si>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</si>
  <si>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</si>
  <si>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</si>
  <si>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</si>
  <si>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</si>
  <si>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</si>
  <si>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</si>
  <si>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</si>
  <si>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</si>
  <si>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</si>
  <si>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</si>
  <si>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</si>
  <si>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</si>
  <si>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</si>
  <si>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</si>
  <si>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</si>
  <si>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</si>
  <si>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</si>
  <si>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</si>
  <si>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</si>
  <si>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</si>
  <si>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</si>
  <si>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</si>
  <si>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</si>
  <si>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</si>
  <si>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</si>
  <si>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</si>
  <si>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</si>
  <si>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</si>
  <si>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</si>
  <si>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</si>
  <si>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</si>
  <si>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</si>
  <si>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</si>
  <si>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</si>
  <si>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</si>
  <si>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</si>
  <si>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</si>
  <si>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</si>
  <si>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</si>
  <si>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</si>
  <si>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</si>
  <si>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</si>
  <si>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</si>
  <si>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</si>
  <si>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</si>
  <si>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</si>
  <si>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</si>
  <si>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</si>
  <si>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</si>
  <si>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</si>
  <si>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</si>
  <si>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</si>
  <si>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</si>
  <si>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</si>
  <si>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</si>
  <si>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</si>
  <si>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</si>
  <si>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</si>
  <si>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</si>
  <si>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</si>
  <si>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</si>
  <si>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</si>
  <si>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</si>
  <si>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</si>
  <si>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</si>
  <si>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</si>
  <si>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</si>
  <si>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</si>
  <si>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</si>
  <si>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</si>
  <si>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</si>
  <si>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</si>
  <si>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</si>
  <si>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</si>
  <si>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</si>
  <si>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</si>
  <si>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</si>
  <si>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</si>
  <si>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</si>
  <si>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</si>
  <si>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</si>
  <si>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</si>
  <si>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</si>
  <si>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</si>
  <si>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</si>
  <si>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</si>
  <si>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</si>
  <si>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</si>
  <si>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</si>
  <si>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</si>
  <si>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</si>
  <si>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</si>
  <si>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</si>
  <si>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</si>
  <si>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</si>
  <si>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</si>
  <si>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</si>
  <si>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</si>
  <si>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</si>
  <si>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</si>
  <si>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</si>
  <si>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</si>
  <si>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</si>
  <si>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</si>
  <si>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</si>
  <si>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</si>
  <si>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</si>
  <si>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</si>
  <si>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</si>
  <si>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</si>
  <si>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</si>
  <si>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</si>
  <si>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</si>
  <si>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</si>
  <si>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</si>
  <si>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</si>
  <si>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</si>
  <si>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</si>
  <si>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</si>
  <si>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</si>
  <si>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</si>
  <si>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</si>
  <si>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</si>
  <si>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</si>
  <si>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</si>
  <si>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</si>
  <si>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</si>
  <si>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</si>
  <si>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</si>
  <si>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</si>
  <si>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</si>
  <si>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</si>
  <si>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</si>
  <si>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</si>
  <si>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</si>
  <si>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</si>
  <si>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</si>
  <si>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</si>
  <si>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</si>
  <si>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</si>
  <si>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</si>
  <si>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</si>
  <si>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</si>
  <si>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</si>
  <si>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</si>
  <si>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</si>
  <si>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</si>
  <si>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</si>
  <si>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</si>
  <si>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</si>
  <si>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</si>
  <si>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</si>
  <si>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</si>
  <si>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</si>
  <si>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</si>
  <si>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</si>
  <si>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</si>
  <si>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</si>
  <si>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</si>
  <si>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</si>
  <si>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</si>
  <si>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</si>
  <si>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</si>
  <si>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</si>
  <si>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</si>
  <si>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</si>
  <si>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</si>
  <si>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</si>
  <si>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</si>
  <si>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</si>
  <si>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</si>
  <si>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</si>
  <si>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</si>
  <si>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</si>
  <si>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</si>
  <si>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</si>
  <si>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</si>
  <si>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</si>
  <si>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</si>
  <si>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</si>
  <si>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</si>
  <si>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</si>
  <si>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</si>
  <si>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</si>
  <si>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</si>
  <si>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</si>
  <si>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</si>
  <si>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</si>
  <si>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</si>
  <si>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</si>
  <si>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</si>
  <si>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</si>
  <si>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</si>
  <si>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</si>
  <si>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</si>
  <si>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</si>
  <si>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</si>
  <si>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</si>
  <si>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</si>
  <si>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</si>
  <si>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</si>
  <si>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</si>
  <si>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</si>
  <si>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</si>
  <si>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</si>
  <si>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</si>
  <si>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</si>
  <si>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</si>
  <si>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</si>
  <si>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</si>
  <si>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</si>
  <si>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</si>
  <si>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</si>
  <si>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</si>
  <si>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</si>
  <si>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</si>
  <si>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</si>
  <si>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</si>
  <si>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</si>
  <si>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</si>
  <si>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</si>
  <si>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</si>
  <si>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</si>
  <si>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</si>
  <si>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</si>
  <si>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</si>
  <si>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</si>
  <si>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</si>
  <si>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</si>
  <si>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</si>
  <si>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</si>
  <si>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</si>
  <si>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</si>
  <si>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</si>
  <si>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</si>
  <si>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</si>
  <si>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</si>
  <si>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</si>
  <si>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</si>
  <si>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</si>
  <si>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</si>
  <si>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</si>
  <si>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</si>
  <si>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</si>
  <si>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</si>
  <si>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</si>
  <si>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</si>
  <si>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</si>
  <si>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</si>
  <si>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</si>
  <si>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</si>
  <si>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</si>
  <si>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</si>
  <si>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</si>
  <si>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</si>
  <si>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</si>
  <si>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</si>
  <si>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</si>
  <si>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</si>
  <si>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</si>
  <si>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</si>
  <si>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</si>
  <si>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</si>
  <si>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</si>
  <si>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</si>
  <si>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</si>
  <si>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</si>
  <si>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</si>
  <si>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</si>
  <si>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</si>
  <si>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</si>
  <si>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</si>
  <si>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</si>
  <si>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</si>
  <si>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</si>
  <si>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</si>
  <si>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</si>
  <si>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</si>
  <si>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</si>
  <si>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</si>
  <si>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</si>
  <si>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</si>
  <si>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</si>
  <si>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</si>
  <si>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</si>
  <si>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</si>
  <si>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</si>
  <si>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</si>
  <si>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</si>
  <si>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</si>
  <si>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</si>
  <si>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</si>
  <si>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</si>
  <si>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</si>
  <si>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</si>
  <si>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</si>
  <si>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</si>
  <si>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</si>
  <si>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</si>
  <si>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</si>
  <si>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</si>
  <si>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</si>
  <si>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</si>
  <si>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</si>
  <si>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</si>
  <si>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</si>
  <si>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</si>
  <si>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</si>
  <si>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</si>
  <si>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</si>
  <si>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</si>
  <si>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</si>
  <si>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</si>
  <si>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</si>
  <si>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</si>
  <si>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</si>
  <si>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</si>
  <si>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</si>
  <si>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</si>
  <si>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</si>
  <si>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</si>
  <si>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</si>
  <si>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</si>
  <si>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</si>
  <si>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</si>
  <si>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</si>
  <si>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</si>
  <si>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</si>
  <si>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</si>
  <si>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</si>
  <si>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</si>
  <si>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</si>
  <si>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</si>
  <si>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</si>
  <si>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</si>
  <si>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</si>
  <si>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</si>
  <si>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</si>
  <si>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</si>
  <si>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</si>
  <si>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</si>
  <si>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</si>
  <si>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</si>
  <si>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</si>
  <si>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</si>
  <si>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</si>
  <si>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</si>
  <si>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</si>
  <si>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</si>
  <si>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</si>
  <si>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</si>
  <si>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</si>
  <si>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</si>
  <si>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</si>
  <si>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</si>
  <si>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</si>
  <si>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</si>
  <si>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</si>
  <si>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</si>
  <si>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</si>
  <si>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</si>
  <si>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</si>
  <si>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</si>
  <si>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</si>
  <si>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</si>
  <si>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</si>
  <si>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</si>
  <si>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</si>
  <si>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</si>
  <si>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</si>
  <si>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</si>
  <si>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</si>
  <si>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</si>
  <si>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</si>
  <si>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</si>
  <si>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</si>
  <si>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</si>
  <si>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</si>
  <si>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</si>
  <si>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</si>
  <si>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</si>
  <si>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</si>
  <si>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</si>
  <si>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</si>
  <si>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</si>
  <si>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</si>
  <si>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</si>
  <si>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</si>
  <si>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</si>
  <si>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</si>
  <si>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</si>
  <si>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</si>
  <si>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</si>
  <si>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</si>
  <si>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</si>
  <si>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</si>
  <si>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</si>
  <si>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</si>
  <si>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</si>
  <si>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</si>
  <si>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</si>
  <si>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</si>
  <si>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</si>
  <si>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</si>
  <si>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</si>
  <si>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</si>
  <si>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</si>
  <si>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</si>
  <si>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</si>
  <si>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</si>
  <si>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</si>
  <si>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</si>
  <si>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</si>
  <si>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</si>
  <si>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</si>
  <si>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</si>
  <si>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</si>
  <si>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</si>
  <si>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</si>
  <si>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</si>
  <si>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</si>
  <si>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</si>
  <si>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</si>
  <si>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</si>
  <si>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</si>
  <si>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</si>
  <si>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</si>
  <si>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</si>
  <si>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</si>
  <si>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</si>
  <si>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</si>
  <si>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</si>
  <si>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</si>
  <si>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</si>
  <si>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</si>
  <si>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</si>
  <si>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</si>
  <si>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</si>
  <si>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</si>
  <si>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</si>
  <si>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</si>
  <si>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</si>
  <si>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</si>
  <si>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</si>
  <si>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</si>
  <si>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</si>
  <si>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</si>
  <si>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</si>
  <si>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</si>
  <si>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</si>
  <si>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</si>
  <si>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</si>
  <si>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</si>
  <si>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</si>
  <si>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</si>
  <si>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</si>
  <si>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</si>
  <si>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</si>
  <si>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</si>
  <si>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</si>
  <si>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</si>
  <si>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</si>
  <si>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</si>
  <si>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</si>
  <si>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</si>
  <si>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</si>
  <si>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</si>
  <si>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</si>
  <si>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</si>
  <si>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</si>
  <si>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</si>
  <si>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</si>
  <si>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</si>
  <si>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</si>
  <si>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</si>
  <si>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</si>
  <si>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</si>
  <si>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</si>
  <si>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</si>
  <si>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</si>
  <si>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</si>
  <si>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</si>
  <si>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</si>
  <si>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</si>
  <si>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</si>
  <si>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</si>
  <si>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</si>
  <si>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</si>
  <si>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</si>
  <si>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</si>
  <si>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</si>
  <si>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</si>
  <si>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</si>
  <si>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</si>
  <si>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</si>
  <si>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</si>
  <si>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</si>
  <si>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</si>
  <si>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</si>
  <si>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</si>
  <si>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</si>
  <si>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</si>
  <si>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</si>
  <si>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</si>
  <si>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</si>
  <si>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</si>
  <si>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</si>
  <si>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</si>
  <si>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</si>
  <si>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</si>
  <si>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</si>
  <si>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</si>
  <si>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</si>
  <si>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</si>
  <si>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</si>
  <si>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</si>
  <si>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</si>
  <si>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</si>
  <si>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</si>
  <si>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</si>
  <si>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</si>
  <si>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</si>
  <si>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</si>
  <si>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</si>
  <si>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</si>
  <si>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</si>
  <si>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</si>
  <si>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</si>
  <si>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</si>
  <si>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</si>
  <si>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</si>
  <si>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</si>
  <si>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</si>
  <si>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</si>
  <si>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</si>
  <si>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</si>
  <si>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</si>
  <si>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</si>
  <si>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</si>
  <si>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</si>
  <si>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</si>
  <si>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</si>
  <si>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</si>
  <si>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</si>
  <si>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</si>
  <si>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</si>
  <si>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</si>
  <si>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</si>
  <si>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</si>
  <si>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</si>
  <si>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</si>
  <si>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</si>
  <si>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</si>
  <si>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</si>
  <si>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</si>
  <si>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</si>
  <si>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</si>
  <si>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</si>
  <si>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</si>
  <si>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</si>
  <si>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</si>
  <si>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</si>
  <si>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</si>
  <si>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</si>
  <si>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</si>
  <si>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</si>
  <si>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</si>
  <si>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</si>
  <si>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</si>
  <si>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</si>
  <si>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</si>
  <si>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</si>
  <si>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</si>
  <si>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</si>
  <si>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</si>
  <si>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</si>
  <si>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</si>
  <si>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</si>
  <si>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</si>
  <si>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</si>
  <si>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</si>
  <si>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</si>
  <si>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</si>
  <si>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</si>
  <si>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</si>
  <si>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</si>
  <si>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</si>
  <si>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</si>
  <si>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</si>
  <si>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</si>
  <si>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</si>
  <si>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</si>
  <si>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</si>
  <si>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</si>
  <si>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</si>
  <si>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</si>
  <si>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</si>
  <si>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</si>
  <si>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</si>
  <si>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</si>
  <si>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</si>
  <si>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</si>
  <si>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</si>
  <si>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</si>
  <si>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</si>
  <si>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</si>
  <si>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</si>
  <si>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</si>
  <si>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</si>
  <si>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</si>
  <si>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</si>
  <si>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</si>
  <si>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</si>
  <si>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</si>
  <si>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</si>
  <si>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</si>
  <si>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</si>
  <si>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</si>
  <si>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</si>
  <si>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</si>
  <si>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</si>
  <si>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</si>
  <si>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</si>
  <si>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</si>
  <si>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</si>
  <si>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</si>
  <si>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</si>
  <si>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</si>
  <si>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</si>
  <si>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</si>
  <si>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</si>
  <si>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</si>
  <si>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</si>
  <si>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</si>
  <si>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</si>
  <si>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</si>
  <si>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</si>
  <si>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</si>
  <si>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</si>
  <si>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</si>
  <si>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</si>
  <si>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</si>
  <si>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</si>
  <si>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</si>
  <si>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</si>
  <si>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</si>
  <si>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</si>
  <si>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</si>
  <si>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</si>
  <si>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</si>
  <si>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</si>
  <si>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</si>
  <si>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</si>
  <si>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</si>
  <si>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</si>
  <si>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</si>
  <si>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</si>
  <si>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</si>
  <si>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</si>
  <si>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</si>
  <si>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</si>
  <si>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</si>
  <si>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</si>
  <si>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</si>
  <si>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</si>
  <si>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</si>
  <si>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</si>
  <si>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</si>
  <si>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</si>
  <si>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</si>
  <si>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</si>
  <si>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</si>
  <si>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</si>
  <si>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</si>
  <si>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</si>
  <si>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</si>
  <si>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</si>
  <si>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</si>
  <si>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</si>
  <si>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</si>
  <si>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</si>
  <si>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</si>
  <si>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</si>
  <si>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</si>
  <si>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</si>
  <si>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</si>
  <si>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</si>
  <si>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</si>
  <si>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</si>
  <si>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</si>
  <si>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</si>
  <si>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</si>
  <si>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</si>
  <si>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</si>
  <si>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</si>
  <si>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</si>
  <si>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</si>
  <si>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</si>
  <si>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</si>
  <si>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</si>
  <si>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</si>
  <si>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</si>
  <si>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</si>
  <si>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</si>
  <si>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</si>
  <si>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</si>
  <si>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</si>
  <si>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</si>
  <si>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</si>
  <si>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</si>
  <si>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</si>
  <si>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</si>
  <si>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</si>
  <si>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</si>
  <si>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</si>
  <si>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</si>
  <si>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</si>
  <si>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</si>
  <si>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</si>
  <si>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</si>
  <si>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</si>
  <si>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</si>
  <si>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</si>
  <si>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</si>
  <si>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</si>
  <si>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</si>
  <si>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</si>
  <si>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</si>
  <si>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</si>
  <si>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</si>
  <si>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</si>
  <si>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</si>
  <si>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</si>
  <si>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</si>
  <si>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</si>
  <si>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</si>
  <si>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</si>
  <si>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</si>
  <si>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</si>
  <si>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</si>
  <si>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</si>
  <si>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</si>
  <si>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</si>
  <si>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</si>
  <si>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</si>
  <si>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</si>
  <si>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</si>
  <si>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</si>
  <si>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</si>
  <si>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</si>
  <si>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</si>
  <si>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</si>
  <si>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</si>
  <si>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</si>
  <si>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</si>
  <si>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</si>
  <si>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</si>
  <si>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</si>
  <si>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</si>
  <si>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</si>
  <si>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</si>
  <si>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</si>
  <si>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</si>
  <si>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</si>
  <si>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</si>
  <si>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</si>
  <si>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</si>
  <si>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</si>
  <si>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</si>
  <si>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</si>
  <si>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</si>
  <si>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</si>
  <si>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</si>
  <si>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</si>
  <si>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</si>
  <si>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</si>
  <si>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</si>
  <si>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</si>
  <si>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</si>
  <si>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</si>
  <si>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</si>
  <si>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</si>
  <si>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</si>
  <si>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</si>
  <si>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</si>
  <si>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</si>
  <si>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</si>
  <si>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</si>
  <si>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</si>
  <si>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</si>
  <si>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</si>
  <si>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</si>
  <si>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</si>
  <si>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</si>
  <si>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</si>
  <si>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</si>
  <si>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</si>
  <si>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</si>
  <si>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</si>
  <si>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</si>
  <si>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</si>
  <si>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</si>
  <si>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</si>
  <si>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</si>
  <si>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</si>
  <si>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</si>
  <si>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</si>
  <si>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</si>
  <si>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</si>
  <si>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</si>
  <si>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</si>
  <si>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</si>
  <si>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</si>
  <si>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</si>
  <si>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</si>
  <si>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</si>
  <si>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</si>
  <si>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</si>
  <si>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</si>
  <si>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</si>
  <si>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</si>
  <si>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</si>
  <si>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</si>
  <si>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</si>
  <si>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</si>
  <si>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</si>
  <si>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</si>
  <si>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</si>
  <si>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</si>
  <si>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</si>
  <si>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</si>
  <si>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</si>
  <si>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</si>
  <si>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</si>
  <si>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</si>
  <si>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</si>
  <si>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</si>
  <si>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</si>
  <si>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</si>
  <si>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</si>
  <si>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</si>
  <si>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</si>
  <si>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</si>
  <si>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</si>
  <si>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</si>
  <si>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</si>
  <si>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</si>
  <si>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</si>
  <si>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</si>
  <si>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</si>
  <si>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</si>
  <si>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</si>
  <si>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</si>
  <si>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</si>
  <si>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</si>
  <si>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</si>
  <si>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</si>
  <si>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</si>
  <si>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</si>
  <si>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</si>
  <si>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</si>
  <si>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</si>
  <si>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</si>
  <si>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</si>
  <si>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</si>
  <si>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</si>
  <si>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</si>
  <si>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</si>
  <si>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</si>
  <si>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</si>
  <si>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</si>
  <si>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</si>
  <si>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</si>
  <si>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</si>
  <si>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</si>
  <si>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</si>
  <si>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</si>
  <si>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</si>
  <si>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</si>
  <si>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</si>
  <si>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</si>
  <si>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</si>
  <si>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</si>
  <si>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</si>
  <si>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</si>
  <si>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upgrade a phase card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</si>
  <si>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</si>
  <si>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</si>
  <si>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</si>
  <si>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</si>
  <si>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</si>
  <si>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</si>
  <si>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</si>
  <si>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</si>
  <si>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</si>
  <si>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</si>
  <si>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</si>
  <si>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</si>
  <si>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</si>
  <si>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</si>
  <si>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</si>
  <si>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</si>
  <si>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check cost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</si>
  <si>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</si>
  <si>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</si>
  <si>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</si>
  <si>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</si>
  <si>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</si>
  <si>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</si>
  <si>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</si>
  <si>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</si>
  <si>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</si>
  <si>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</si>
  <si>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</si>
  <si>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</si>
  <si>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</si>
  <si>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</si>
  <si>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</si>
  <si>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</si>
  <si>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</si>
  <si>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</si>
  <si>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</si>
  <si>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</si>
  <si>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</si>
  <si>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</si>
  <si>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</si>
  <si>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</si>
  <si>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</si>
  <si>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</si>
  <si>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</si>
  <si>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</si>
  <si>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</si>
  <si>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</si>
  <si>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</si>
  <si>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</si>
  <si>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</si>
  <si>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</si>
  <si>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</si>
  <si>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</si>
  <si>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</si>
  <si>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</si>
  <si>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</si>
  <si>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</si>
  <si>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</si>
  <si>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</si>
  <si>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</si>
  <si>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</si>
  <si>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</si>
  <si>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</si>
  <si>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</si>
  <si>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</si>
  <si>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</si>
  <si>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</si>
  <si>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</si>
  <si>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</si>
  <si>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</si>
  <si>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</si>
  <si>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</si>
  <si>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</si>
  <si>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</si>
  <si>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</si>
  <si>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</si>
  <si>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</si>
  <si>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</si>
  <si>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</si>
  <si>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</si>
  <si>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</si>
  <si>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</si>
  <si>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</si>
  <si>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</si>
  <si>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</si>
  <si>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</si>
  <si>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</si>
  <si>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</si>
  <si>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</si>
  <si>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</si>
  <si>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</si>
  <si>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</si>
  <si>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</si>
  <si>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</si>
  <si>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</si>
  <si>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</si>
  <si>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</si>
  <si>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</si>
  <si>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</si>
  <si>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</si>
  <si>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</si>
  <si>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</si>
  <si>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</si>
  <si>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</si>
  <si>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</si>
  <si>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</si>
  <si>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</si>
  <si>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</si>
  <si>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</si>
  <si>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</si>
  <si>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</si>
  <si>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</si>
  <si>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</si>
  <si>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</si>
  <si>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</si>
  <si>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</si>
  <si>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</si>
  <si>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</si>
  <si>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</si>
  <si>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</si>
  <si>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</si>
  <si>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</si>
  <si>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</si>
  <si>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</si>
  <si>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</si>
  <si>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</si>
  <si>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</si>
  <si>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</si>
  <si>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</si>
  <si>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</si>
  <si>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</si>
  <si>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</si>
  <si>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</si>
  <si>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</si>
  <si>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</si>
  <si>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</si>
  <si>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</si>
  <si>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</si>
  <si>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</si>
  <si>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</si>
  <si>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</si>
  <si>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</si>
  <si>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</si>
  <si>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</si>
  <si>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</si>
  <si>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</si>
  <si>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</si>
  <si>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</si>
  <si>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</si>
  <si>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</si>
  <si>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</si>
  <si>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</si>
  <si>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</si>
  <si>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</si>
  <si>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</si>
  <si>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</si>
  <si>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</si>
  <si>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</si>
  <si>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</si>
  <si>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</si>
  <si>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</si>
  <si>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</si>
  <si>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</si>
  <si>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</si>
  <si>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</si>
  <si>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</si>
  <si>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</si>
  <si>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</si>
  <si>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</si>
  <si>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</si>
  <si>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</si>
  <si>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</si>
  <si>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</si>
  <si>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</si>
  <si>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</si>
  <si>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</si>
  <si>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</si>
  <si>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</si>
  <si>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</si>
  <si>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</si>
  <si>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</si>
  <si>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</si>
  <si>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</si>
  <si>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</si>
  <si>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</si>
  <si>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</si>
  <si>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</si>
  <si>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</si>
  <si>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</si>
  <si>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</si>
  <si>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</si>
  <si>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</si>
  <si>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</si>
  <si>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</si>
  <si>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</si>
  <si>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</si>
  <si>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</si>
  <si>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</si>
  <si>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</si>
  <si>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</si>
  <si>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</si>
  <si>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</si>
  <si>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</si>
  <si>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</si>
  <si>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</si>
  <si>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</si>
  <si>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</si>
  <si>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</si>
  <si>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</si>
  <si>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</si>
  <si>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</si>
  <si>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</si>
  <si>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</si>
  <si>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</si>
  <si>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</si>
  <si>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</si>
  <si>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</si>
  <si>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</si>
  <si>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</si>
  <si>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</si>
  <si>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</si>
  <si>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</si>
  <si>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</si>
  <si>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</si>
  <si>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</si>
  <si>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</si>
  <si>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</si>
  <si>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</si>
  <si>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</si>
  <si>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</si>
  <si>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</si>
  <si>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</si>
  <si>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</si>
  <si>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</si>
  <si>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</si>
  <si>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</si>
  <si>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</si>
  <si>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</si>
  <si>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</si>
  <si>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</si>
  <si>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</si>
  <si>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</si>
  <si>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</si>
  <si>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</si>
  <si>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</si>
  <si>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</si>
  <si>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</si>
  <si>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</si>
  <si>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</si>
  <si>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</si>
  <si>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</si>
  <si>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</si>
  <si>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CD04</t>
  </si>
  <si>
    <t>Discovery</t>
  </si>
  <si>
    <t>Sultira</t>
  </si>
  <si>
    <t>Modpro</t>
  </si>
  <si>
    <t>Nebu Labs</t>
  </si>
  <si>
    <t>The Next Step Initiative</t>
  </si>
  <si>
    <t>Romirra</t>
  </si>
  <si>
    <t>CD03</t>
  </si>
  <si>
    <t>Action: Gain 1MC. *If you chose the action phase this turn, gain an additional 1MC.</t>
  </si>
  <si>
    <t>Hyperion Systems</t>
  </si>
  <si>
    <t>Austellar</t>
  </si>
  <si>
    <t xml:space="preserve">
Upgrade your phase 2 card
Effect: When you play a $tag_science$, draw a card.</t>
  </si>
  <si>
    <t>Apollo Industries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</si>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</sst>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27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115</v>
      </c>
      <c r="I2" s="10">
        <f t="shared" ref="I2:I4" si="4">H2/sum($H$2:$H$4)</f>
        <v>0.5227272727</v>
      </c>
      <c r="J2" s="11"/>
      <c r="K2" s="11">
        <f>COUNTIFS(card_list!$E:$E,"*",card_list!$L:$L,$E2,card_list!$A:$A,K$1)/$F2</f>
        <v>0.8156028369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0.1489361702</v>
      </c>
      <c r="P2" s="13">
        <f t="shared" ref="P2:P5" si="5">1-sum(K2:O2)</f>
        <v>0.007092198582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64</v>
      </c>
      <c r="I3" s="10">
        <f t="shared" si="4"/>
        <v>0.2909090909</v>
      </c>
      <c r="J3" s="11"/>
      <c r="K3" s="11">
        <f>COUNTIFS(card_list!$E:$E,"*",card_list!$L:$L,$E3,card_list!$A:$A,K$1)/$F3</f>
        <v>0.7032967033</v>
      </c>
      <c r="L3" s="12">
        <f>COUNTIFS(card_list!$E:$E,"*",card_list!$L:$L,$E3,card_list!$A:$A,L$1)/$F3</f>
        <v>0.08791208791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0.1538461538</v>
      </c>
      <c r="P3" s="13">
        <f t="shared" si="5"/>
        <v>0.04395604396</v>
      </c>
    </row>
    <row r="4">
      <c r="A4" s="8" t="s">
        <v>57</v>
      </c>
      <c r="B4" s="3">
        <f>COUNTIFS(card_list!$E:$E,"*",card_list!$L:$L,"&lt;&gt;corporation",card_list!$A:$A,$A4)</f>
        <v>48</v>
      </c>
      <c r="C4" s="3">
        <f>COUNTIFS(card_list!$E:$E,"*",card_list!$L:$L,"corporation",card_list!$A:$A,$A4)</f>
        <v>5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41</v>
      </c>
      <c r="I4" s="10">
        <f t="shared" si="4"/>
        <v>0.1863636364</v>
      </c>
      <c r="J4" s="11"/>
      <c r="K4" s="11">
        <f>COUNTIFS(card_list!$E:$E,"*",card_list!$L:$L,$E4,card_list!$A:$A,K$1)/$F4</f>
        <v>0.6507936508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0.2063492063</v>
      </c>
      <c r="P4" s="13">
        <f t="shared" si="5"/>
        <v>0.03174603175</v>
      </c>
    </row>
    <row r="5">
      <c r="A5" s="8" t="s">
        <v>56</v>
      </c>
      <c r="B5" s="3">
        <f>COUNTIFS(card_list!$E:$E,"*",card_list!$L:$L,"&lt;&gt;corporation",card_list!$A:$A,$A5)</f>
        <v>3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27</v>
      </c>
      <c r="I5" s="11"/>
      <c r="J5" s="11"/>
      <c r="K5" s="11">
        <f>COUNTIFS(card_list!$E:$E,"*",card_list!$L:$L,$E5,card_list!$A:$A,K$1)/$F5</f>
        <v>0.5555555556</v>
      </c>
      <c r="L5" s="12">
        <f>COUNTIFS(card_list!$E:$E,"*",card_list!$L:$L,$E5,card_list!$A:$A,L$1)/$F5</f>
        <v>0.2222222222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0.03703703704</v>
      </c>
      <c r="O5" s="14">
        <f>COUNTIFS(card_list!$E:$E,"*",card_list!$L:$L,$E5,card_list!$A:$A,O$1)/$F5</f>
        <v>0.1851851852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17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6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220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226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264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265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266</v>
      </c>
      <c r="AK19" s="47" t="s">
        <v>267</v>
      </c>
      <c r="AL19" s="43" t="s">
        <v>268</v>
      </c>
      <c r="AM19" s="48" t="s">
        <v>269</v>
      </c>
      <c r="AN19" s="43" t="s">
        <v>270</v>
      </c>
      <c r="AO19" s="48" t="s">
        <v>271</v>
      </c>
      <c r="AP19" s="43" t="s">
        <v>272</v>
      </c>
      <c r="AQ19" s="48" t="s">
        <v>273</v>
      </c>
      <c r="AR19" s="43"/>
      <c r="AS19" s="48"/>
      <c r="AT19" s="43" t="s">
        <v>274</v>
      </c>
      <c r="AU19" s="48"/>
      <c r="AV19" s="43" t="s">
        <v>275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276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277</v>
      </c>
      <c r="T20" s="35" t="s">
        <v>278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279</v>
      </c>
      <c r="AK20" s="40"/>
      <c r="AL20" s="41"/>
      <c r="AM20" s="42"/>
      <c r="AN20" s="43" t="s">
        <v>280</v>
      </c>
      <c r="AO20" s="42"/>
      <c r="AP20" s="43" t="s">
        <v>281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282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283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284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285</v>
      </c>
      <c r="AK21" s="47" t="s">
        <v>286</v>
      </c>
      <c r="AL21" s="41"/>
      <c r="AM21" s="42"/>
      <c r="AN21" s="43" t="s">
        <v>287</v>
      </c>
      <c r="AO21" s="48" t="s">
        <v>287</v>
      </c>
      <c r="AP21" s="43" t="s">
        <v>288</v>
      </c>
      <c r="AQ21" s="48" t="s">
        <v>289</v>
      </c>
      <c r="AR21" s="43"/>
      <c r="AS21" s="48"/>
      <c r="AT21" s="43" t="s">
        <v>290</v>
      </c>
      <c r="AU21" s="48"/>
      <c r="AV21" s="43"/>
      <c r="AW21" s="48"/>
      <c r="AX21" s="43"/>
      <c r="AY21" s="48"/>
      <c r="AZ21" s="43" t="s">
        <v>291</v>
      </c>
      <c r="BA21" s="48" t="s">
        <v>292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293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294</v>
      </c>
      <c r="AK22" s="40"/>
      <c r="AL22" s="41"/>
      <c r="AM22" s="42"/>
      <c r="AN22" s="43" t="s">
        <v>295</v>
      </c>
      <c r="AO22" s="42"/>
      <c r="AP22" s="41" t="s">
        <v>293</v>
      </c>
      <c r="AQ22" s="42"/>
      <c r="AR22" s="41"/>
      <c r="AS22" s="42"/>
      <c r="AT22" s="41" t="s">
        <v>296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297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298</v>
      </c>
      <c r="AK23" s="40"/>
      <c r="AL23" s="41"/>
      <c r="AM23" s="42"/>
      <c r="AN23" s="43" t="s">
        <v>299</v>
      </c>
      <c r="AO23" s="42"/>
      <c r="AP23" s="41" t="s">
        <v>297</v>
      </c>
      <c r="AQ23" s="42"/>
      <c r="AR23" s="41"/>
      <c r="AS23" s="42"/>
      <c r="AT23" s="41" t="s">
        <v>300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301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302</v>
      </c>
      <c r="AK24" s="40"/>
      <c r="AL24" s="41"/>
      <c r="AM24" s="42"/>
      <c r="AN24" s="43" t="s">
        <v>303</v>
      </c>
      <c r="AO24" s="42"/>
      <c r="AP24" s="41" t="s">
        <v>301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304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305</v>
      </c>
      <c r="AK25" s="40"/>
      <c r="AL25" s="43" t="s">
        <v>306</v>
      </c>
      <c r="AM25" s="42"/>
      <c r="AN25" s="43" t="s">
        <v>307</v>
      </c>
      <c r="AO25" s="42"/>
      <c r="AP25" s="43" t="s">
        <v>308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309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310</v>
      </c>
      <c r="AK26" s="47" t="s">
        <v>311</v>
      </c>
      <c r="AL26" s="41"/>
      <c r="AM26" s="42"/>
      <c r="AN26" s="43" t="s">
        <v>312</v>
      </c>
      <c r="AO26" s="48" t="s">
        <v>312</v>
      </c>
      <c r="AP26" s="43" t="s">
        <v>313</v>
      </c>
      <c r="AQ26" s="48" t="s">
        <v>314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315</v>
      </c>
      <c r="H27" s="30" t="s">
        <v>315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316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317</v>
      </c>
      <c r="AK27" s="40"/>
      <c r="AL27" s="41"/>
      <c r="AM27" s="42"/>
      <c r="AN27" s="43" t="s">
        <v>318</v>
      </c>
      <c r="AO27" s="42"/>
      <c r="AP27" s="41" t="s">
        <v>316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264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319</v>
      </c>
      <c r="T28" s="35" t="s">
        <v>320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321</v>
      </c>
      <c r="AK28" s="40"/>
      <c r="AL28" s="41"/>
      <c r="AM28" s="42"/>
      <c r="AN28" s="43" t="s">
        <v>322</v>
      </c>
      <c r="AO28" s="42"/>
      <c r="AP28" s="41" t="s">
        <v>320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264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277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344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345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346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347</v>
      </c>
      <c r="AK33" s="40"/>
      <c r="AL33" s="41"/>
      <c r="AM33" s="42"/>
      <c r="AN33" s="43" t="s">
        <v>348</v>
      </c>
      <c r="AO33" s="42"/>
      <c r="AP33" s="41" t="s">
        <v>346</v>
      </c>
      <c r="AQ33" s="42"/>
      <c r="AR33" s="41"/>
      <c r="AS33" s="42"/>
      <c r="AT33" s="41" t="s">
        <v>349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350</v>
      </c>
      <c r="T34" s="35" t="s">
        <v>351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352</v>
      </c>
      <c r="AK34" s="40"/>
      <c r="AL34" s="43" t="s">
        <v>306</v>
      </c>
      <c r="AM34" s="42"/>
      <c r="AN34" s="43" t="s">
        <v>353</v>
      </c>
      <c r="AO34" s="42"/>
      <c r="AP34" s="43" t="s">
        <v>354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355</v>
      </c>
      <c r="BC34" s="42"/>
      <c r="BD34" s="41" t="s">
        <v>356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357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358</v>
      </c>
      <c r="AK35" s="40"/>
      <c r="AL35" s="41"/>
      <c r="AM35" s="42"/>
      <c r="AN35" s="43" t="s">
        <v>359</v>
      </c>
      <c r="AO35" s="42"/>
      <c r="AP35" s="41" t="s">
        <v>357</v>
      </c>
      <c r="AQ35" s="42"/>
      <c r="AR35" s="41"/>
      <c r="AS35" s="42"/>
      <c r="AT35" s="41" t="s">
        <v>360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315</v>
      </c>
      <c r="H36" s="30" t="s">
        <v>315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361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362</v>
      </c>
      <c r="AK36" s="40"/>
      <c r="AL36" s="43" t="s">
        <v>363</v>
      </c>
      <c r="AM36" s="42"/>
      <c r="AN36" s="43" t="s">
        <v>364</v>
      </c>
      <c r="AO36" s="42"/>
      <c r="AP36" s="43" t="s">
        <v>365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315</v>
      </c>
      <c r="H37" s="30" t="s">
        <v>315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366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367</v>
      </c>
      <c r="AK37" s="47" t="s">
        <v>368</v>
      </c>
      <c r="AL37" s="41"/>
      <c r="AM37" s="42"/>
      <c r="AN37" s="43" t="s">
        <v>369</v>
      </c>
      <c r="AO37" s="48" t="s">
        <v>369</v>
      </c>
      <c r="AP37" s="43" t="s">
        <v>370</v>
      </c>
      <c r="AQ37" s="48" t="s">
        <v>371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372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373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374</v>
      </c>
      <c r="AK38" s="47" t="s">
        <v>375</v>
      </c>
      <c r="AL38" s="41"/>
      <c r="AM38" s="42"/>
      <c r="AN38" s="43" t="s">
        <v>376</v>
      </c>
      <c r="AO38" s="48" t="s">
        <v>376</v>
      </c>
      <c r="AP38" s="43" t="s">
        <v>377</v>
      </c>
      <c r="AQ38" s="48" t="s">
        <v>378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379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380</v>
      </c>
      <c r="AK39" s="40"/>
      <c r="AL39" s="41"/>
      <c r="AM39" s="42"/>
      <c r="AN39" s="43" t="s">
        <v>381</v>
      </c>
      <c r="AO39" s="42"/>
      <c r="AP39" s="41" t="s">
        <v>379</v>
      </c>
      <c r="AQ39" s="42"/>
      <c r="AR39" s="41"/>
      <c r="AS39" s="42"/>
      <c r="AT39" s="41" t="s">
        <v>382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383</v>
      </c>
      <c r="T40" s="35" t="s">
        <v>384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385</v>
      </c>
      <c r="AK40" s="40"/>
      <c r="AL40" s="43" t="s">
        <v>237</v>
      </c>
      <c r="AM40" s="42"/>
      <c r="AN40" s="43" t="s">
        <v>386</v>
      </c>
      <c r="AO40" s="42"/>
      <c r="AP40" s="43" t="s">
        <v>387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388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389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390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391</v>
      </c>
      <c r="AK41" s="40"/>
      <c r="AL41" s="41"/>
      <c r="AM41" s="42"/>
      <c r="AN41" s="43" t="s">
        <v>392</v>
      </c>
      <c r="AO41" s="42"/>
      <c r="AP41" s="43" t="s">
        <v>393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394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395</v>
      </c>
      <c r="AK42" s="40"/>
      <c r="AL42" s="41"/>
      <c r="AM42" s="42"/>
      <c r="AN42" s="43" t="s">
        <v>396</v>
      </c>
      <c r="AO42" s="42"/>
      <c r="AP42" s="41" t="s">
        <v>394</v>
      </c>
      <c r="AQ42" s="42"/>
      <c r="AR42" s="41"/>
      <c r="AS42" s="42"/>
      <c r="AT42" s="41" t="s">
        <v>397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398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399</v>
      </c>
      <c r="AK43" s="47" t="s">
        <v>400</v>
      </c>
      <c r="AL43" s="41"/>
      <c r="AM43" s="42"/>
      <c r="AN43" s="43" t="s">
        <v>401</v>
      </c>
      <c r="AO43" s="48" t="s">
        <v>401</v>
      </c>
      <c r="AP43" s="43" t="s">
        <v>402</v>
      </c>
      <c r="AQ43" s="48" t="s">
        <v>403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264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404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405</v>
      </c>
      <c r="AK44" s="40"/>
      <c r="AL44" s="41"/>
      <c r="AM44" s="42"/>
      <c r="AN44" s="43" t="s">
        <v>406</v>
      </c>
      <c r="AO44" s="42"/>
      <c r="AP44" s="41" t="s">
        <v>404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407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408</v>
      </c>
      <c r="AK45" s="47" t="s">
        <v>409</v>
      </c>
      <c r="AL45" s="41"/>
      <c r="AM45" s="42"/>
      <c r="AN45" s="43" t="s">
        <v>410</v>
      </c>
      <c r="AO45" s="42"/>
      <c r="AP45" s="41" t="s">
        <v>407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411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412</v>
      </c>
      <c r="AK46" s="47" t="s">
        <v>413</v>
      </c>
      <c r="AL46" s="41"/>
      <c r="AM46" s="42"/>
      <c r="AN46" s="43" t="s">
        <v>414</v>
      </c>
      <c r="AO46" s="48" t="s">
        <v>414</v>
      </c>
      <c r="AP46" s="43" t="s">
        <v>415</v>
      </c>
      <c r="AQ46" s="48" t="s">
        <v>416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417</v>
      </c>
      <c r="T47" s="35" t="s">
        <v>418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419</v>
      </c>
      <c r="AK47" s="47" t="s">
        <v>420</v>
      </c>
      <c r="AL47" s="43" t="s">
        <v>421</v>
      </c>
      <c r="AM47" s="48" t="s">
        <v>422</v>
      </c>
      <c r="AN47" s="43" t="s">
        <v>423</v>
      </c>
      <c r="AO47" s="48" t="s">
        <v>423</v>
      </c>
      <c r="AP47" s="43" t="s">
        <v>424</v>
      </c>
      <c r="AQ47" s="48" t="s">
        <v>425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426</v>
      </c>
      <c r="BC47" s="48" t="s">
        <v>427</v>
      </c>
      <c r="BD47" s="43" t="s">
        <v>428</v>
      </c>
      <c r="BE47" s="48" t="s">
        <v>428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429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430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431</v>
      </c>
      <c r="AK48" s="40"/>
      <c r="AL48" s="41"/>
      <c r="AM48" s="42"/>
      <c r="AN48" s="43" t="s">
        <v>432</v>
      </c>
      <c r="AO48" s="42"/>
      <c r="AP48" s="41" t="s">
        <v>430</v>
      </c>
      <c r="AQ48" s="42"/>
      <c r="AR48" s="41"/>
      <c r="AS48" s="42"/>
      <c r="AT48" s="41" t="s">
        <v>433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434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435</v>
      </c>
      <c r="AK49" s="40"/>
      <c r="AL49" s="41"/>
      <c r="AM49" s="42"/>
      <c r="AN49" s="43" t="s">
        <v>436</v>
      </c>
      <c r="AO49" s="42"/>
      <c r="AP49" s="41" t="s">
        <v>434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437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438</v>
      </c>
      <c r="AK50" s="47" t="s">
        <v>439</v>
      </c>
      <c r="AL50" s="41"/>
      <c r="AM50" s="42"/>
      <c r="AN50" s="43" t="s">
        <v>440</v>
      </c>
      <c r="AO50" s="48" t="s">
        <v>440</v>
      </c>
      <c r="AP50" s="43" t="s">
        <v>437</v>
      </c>
      <c r="AQ50" s="48" t="s">
        <v>441</v>
      </c>
      <c r="AR50" s="43"/>
      <c r="AS50" s="48"/>
      <c r="AT50" s="43" t="s">
        <v>442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264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443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444</v>
      </c>
      <c r="AK51" s="40"/>
      <c r="AL51" s="41"/>
      <c r="AM51" s="42"/>
      <c r="AN51" s="43" t="s">
        <v>445</v>
      </c>
      <c r="AO51" s="42"/>
      <c r="AP51" s="41" t="s">
        <v>443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446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447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448</v>
      </c>
      <c r="AK52" s="40"/>
      <c r="AL52" s="41"/>
      <c r="AM52" s="42"/>
      <c r="AN52" s="43" t="s">
        <v>449</v>
      </c>
      <c r="AO52" s="42"/>
      <c r="AP52" s="41" t="s">
        <v>447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450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451</v>
      </c>
      <c r="AK53" s="40"/>
      <c r="AL53" s="41"/>
      <c r="AM53" s="42"/>
      <c r="AN53" s="43" t="s">
        <v>452</v>
      </c>
      <c r="AO53" s="42"/>
      <c r="AP53" s="41" t="s">
        <v>450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453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454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455</v>
      </c>
      <c r="AK54" s="47" t="s">
        <v>456</v>
      </c>
      <c r="AL54" s="43" t="s">
        <v>306</v>
      </c>
      <c r="AM54" s="42"/>
      <c r="AN54" s="43" t="s">
        <v>457</v>
      </c>
      <c r="AO54" s="42"/>
      <c r="AP54" s="43" t="s">
        <v>458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459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460</v>
      </c>
      <c r="AK55" s="47" t="s">
        <v>460</v>
      </c>
      <c r="AL55" s="43"/>
      <c r="AM55" s="42"/>
      <c r="AN55" s="43" t="s">
        <v>461</v>
      </c>
      <c r="AO55" s="48" t="s">
        <v>461</v>
      </c>
      <c r="AP55" s="43" t="s">
        <v>462</v>
      </c>
      <c r="AQ55" s="48" t="s">
        <v>463</v>
      </c>
      <c r="AR55" s="43"/>
      <c r="AS55" s="48"/>
      <c r="AT55" s="43" t="s">
        <v>464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465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466</v>
      </c>
      <c r="AK56" s="40"/>
      <c r="AL56" s="41"/>
      <c r="AM56" s="42"/>
      <c r="AN56" s="43" t="s">
        <v>467</v>
      </c>
      <c r="AO56" s="42"/>
      <c r="AP56" s="41" t="s">
        <v>465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468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469</v>
      </c>
      <c r="AK57" s="40"/>
      <c r="AL57" s="41"/>
      <c r="AM57" s="42"/>
      <c r="AN57" s="43" t="s">
        <v>470</v>
      </c>
      <c r="AO57" s="42"/>
      <c r="AP57" s="41" t="s">
        <v>468</v>
      </c>
      <c r="AQ57" s="42"/>
      <c r="AR57" s="41"/>
      <c r="AS57" s="42"/>
      <c r="AT57" s="41" t="s">
        <v>471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472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473</v>
      </c>
      <c r="AK58" s="40"/>
      <c r="AL58" s="41"/>
      <c r="AM58" s="42"/>
      <c r="AN58" s="43" t="s">
        <v>474</v>
      </c>
      <c r="AO58" s="42"/>
      <c r="AP58" s="41" t="s">
        <v>472</v>
      </c>
      <c r="AQ58" s="42"/>
      <c r="AR58" s="41"/>
      <c r="AS58" s="42"/>
      <c r="AT58" s="41" t="s">
        <v>274</v>
      </c>
      <c r="AU58" s="42"/>
      <c r="AV58" s="41"/>
      <c r="AW58" s="42"/>
      <c r="AX58" s="41"/>
      <c r="AY58" s="42"/>
      <c r="AZ58" s="41"/>
      <c r="BA58" s="42"/>
      <c r="BB58" s="41" t="s">
        <v>446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475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476</v>
      </c>
      <c r="AK59" s="47" t="s">
        <v>476</v>
      </c>
      <c r="AL59" s="43" t="s">
        <v>477</v>
      </c>
      <c r="AM59" s="48" t="s">
        <v>478</v>
      </c>
      <c r="AN59" s="43" t="s">
        <v>479</v>
      </c>
      <c r="AO59" s="48" t="s">
        <v>479</v>
      </c>
      <c r="AP59" s="43" t="s">
        <v>480</v>
      </c>
      <c r="AQ59" s="48" t="s">
        <v>481</v>
      </c>
      <c r="AR59" s="43"/>
      <c r="AS59" s="48"/>
      <c r="AT59" s="43" t="s">
        <v>482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483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484</v>
      </c>
      <c r="AK60" s="40"/>
      <c r="AL60" s="43" t="s">
        <v>485</v>
      </c>
      <c r="AM60" s="42"/>
      <c r="AN60" s="43" t="s">
        <v>486</v>
      </c>
      <c r="AO60" s="42"/>
      <c r="AP60" s="43" t="s">
        <v>487</v>
      </c>
      <c r="AQ60" s="42"/>
      <c r="AR60" s="41"/>
      <c r="AS60" s="42"/>
      <c r="AT60" s="41" t="s">
        <v>488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315</v>
      </c>
      <c r="H61" s="30" t="s">
        <v>315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365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489</v>
      </c>
      <c r="AK61" s="40"/>
      <c r="AL61" s="41"/>
      <c r="AM61" s="42"/>
      <c r="AN61" s="43" t="s">
        <v>364</v>
      </c>
      <c r="AO61" s="42"/>
      <c r="AP61" s="41" t="s">
        <v>365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490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491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492</v>
      </c>
      <c r="AK62" s="40"/>
      <c r="AL62" s="41"/>
      <c r="AM62" s="42"/>
      <c r="AN62" s="43" t="s">
        <v>493</v>
      </c>
      <c r="AO62" s="42"/>
      <c r="AP62" s="43" t="s">
        <v>494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495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496</v>
      </c>
      <c r="AK63" s="47" t="s">
        <v>497</v>
      </c>
      <c r="AL63" s="41"/>
      <c r="AM63" s="42"/>
      <c r="AN63" s="43" t="s">
        <v>498</v>
      </c>
      <c r="AO63" s="48" t="s">
        <v>498</v>
      </c>
      <c r="AP63" s="43" t="s">
        <v>499</v>
      </c>
      <c r="AQ63" s="48" t="s">
        <v>500</v>
      </c>
      <c r="AR63" s="43"/>
      <c r="AS63" s="48"/>
      <c r="AT63" s="43" t="s">
        <v>501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502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503</v>
      </c>
      <c r="AK64" s="40"/>
      <c r="AL64" s="43" t="s">
        <v>504</v>
      </c>
      <c r="AM64" s="42"/>
      <c r="AN64" s="43" t="s">
        <v>505</v>
      </c>
      <c r="AO64" s="42"/>
      <c r="AP64" s="43" t="s">
        <v>506</v>
      </c>
      <c r="AQ64" s="42"/>
      <c r="AR64" s="41"/>
      <c r="AS64" s="42"/>
      <c r="AT64" s="41" t="s">
        <v>507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508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509</v>
      </c>
      <c r="AK65" s="40"/>
      <c r="AL65" s="41"/>
      <c r="AM65" s="42"/>
      <c r="AN65" s="43" t="s">
        <v>510</v>
      </c>
      <c r="AO65" s="42"/>
      <c r="AP65" s="43" t="s">
        <v>511</v>
      </c>
      <c r="AQ65" s="42"/>
      <c r="AR65" s="41"/>
      <c r="AS65" s="42"/>
      <c r="AT65" s="41" t="s">
        <v>512</v>
      </c>
      <c r="AU65" s="42"/>
      <c r="AV65" s="41"/>
      <c r="AW65" s="42"/>
      <c r="AX65" s="41"/>
      <c r="AY65" s="42"/>
      <c r="AZ65" s="41" t="s">
        <v>513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514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515</v>
      </c>
      <c r="AK66" s="47" t="s">
        <v>516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517</v>
      </c>
      <c r="BC66" s="42" t="s">
        <v>518</v>
      </c>
      <c r="BD66" s="41" t="s">
        <v>519</v>
      </c>
      <c r="BE66" s="42" t="s">
        <v>519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520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521</v>
      </c>
      <c r="AE67" s="33"/>
      <c r="AF67" s="32"/>
      <c r="AG67" s="32"/>
      <c r="AH67" s="32"/>
      <c r="AI67" s="31" t="str">
        <f t="shared" si="4"/>
        <v/>
      </c>
      <c r="AJ67" s="39" t="s">
        <v>522</v>
      </c>
      <c r="AK67" s="47" t="s">
        <v>523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520</v>
      </c>
      <c r="BA67" s="48" t="s">
        <v>524</v>
      </c>
      <c r="BB67" s="43" t="s">
        <v>525</v>
      </c>
      <c r="BC67" s="48" t="s">
        <v>526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527</v>
      </c>
      <c r="T68" s="35" t="s">
        <v>528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529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528</v>
      </c>
      <c r="BA68" s="42"/>
      <c r="BB68" s="41" t="s">
        <v>530</v>
      </c>
      <c r="BC68" s="42"/>
      <c r="BD68" s="41" t="s">
        <v>531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383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532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533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534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535</v>
      </c>
      <c r="AK70" s="47" t="s">
        <v>536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537</v>
      </c>
      <c r="BA70" s="42" t="s">
        <v>538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539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540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539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541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542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543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542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544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545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546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547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548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547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549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550</v>
      </c>
      <c r="AK75" s="47" t="s">
        <v>551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552</v>
      </c>
      <c r="BA75" s="48" t="s">
        <v>553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554</v>
      </c>
      <c r="T76" s="35" t="s">
        <v>520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555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520</v>
      </c>
      <c r="BA76" s="42"/>
      <c r="BB76" s="41" t="s">
        <v>556</v>
      </c>
      <c r="BC76" s="42"/>
      <c r="BD76" s="41" t="s">
        <v>557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558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559</v>
      </c>
      <c r="AK77" s="47" t="s">
        <v>560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561</v>
      </c>
      <c r="BA77" s="42" t="s">
        <v>562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563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564</v>
      </c>
      <c r="AK78" s="47" t="s">
        <v>565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566</v>
      </c>
      <c r="BA78" s="42" t="s">
        <v>567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568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569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568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570</v>
      </c>
      <c r="T80" s="35" t="s">
        <v>520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571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520</v>
      </c>
      <c r="BA80" s="42"/>
      <c r="BB80" s="41" t="s">
        <v>572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573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574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575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576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577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578</v>
      </c>
      <c r="AK82" s="47" t="s">
        <v>579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580</v>
      </c>
      <c r="BA82" s="42" t="s">
        <v>581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417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582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426</v>
      </c>
      <c r="BC83" s="42"/>
      <c r="BD83" s="41" t="s">
        <v>583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584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585</v>
      </c>
      <c r="AK84" s="47" t="s">
        <v>586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584</v>
      </c>
      <c r="BA84" s="42" t="s">
        <v>587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588</v>
      </c>
      <c r="T85" s="35" t="s">
        <v>589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590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589</v>
      </c>
      <c r="BA85" s="42"/>
      <c r="BB85" s="41" t="s">
        <v>591</v>
      </c>
      <c r="BC85" s="42"/>
      <c r="BD85" s="41" t="s">
        <v>592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593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594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593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568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595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568</v>
      </c>
      <c r="BA87" s="42"/>
      <c r="BB87" s="41" t="s">
        <v>596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597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598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597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599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600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599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541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601</v>
      </c>
      <c r="T90" s="35" t="s">
        <v>602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603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602</v>
      </c>
      <c r="BA90" s="42"/>
      <c r="BB90" s="41" t="s">
        <v>604</v>
      </c>
      <c r="BC90" s="42"/>
      <c r="BD90" s="41" t="s">
        <v>605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570</v>
      </c>
      <c r="T91" s="35" t="s">
        <v>606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607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606</v>
      </c>
      <c r="BA91" s="42"/>
      <c r="BB91" s="41" t="s">
        <v>572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608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609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610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520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521</v>
      </c>
      <c r="AE93" s="33"/>
      <c r="AF93" s="32"/>
      <c r="AG93" s="32"/>
      <c r="AH93" s="32"/>
      <c r="AI93" s="31" t="str">
        <f t="shared" si="4"/>
        <v/>
      </c>
      <c r="AJ93" s="39" t="s">
        <v>611</v>
      </c>
      <c r="AK93" s="47" t="s">
        <v>612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520</v>
      </c>
      <c r="BA93" s="42" t="s">
        <v>613</v>
      </c>
      <c r="BB93" s="43" t="s">
        <v>525</v>
      </c>
      <c r="BC93" s="42" t="s">
        <v>526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614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615</v>
      </c>
      <c r="AK94" s="47" t="s">
        <v>616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617</v>
      </c>
      <c r="BA94" s="42" t="s">
        <v>618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417</v>
      </c>
      <c r="T95" s="35" t="s">
        <v>619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620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619</v>
      </c>
      <c r="BA95" s="42"/>
      <c r="BB95" s="41" t="s">
        <v>426</v>
      </c>
      <c r="BC95" s="42"/>
      <c r="BD95" s="41" t="s">
        <v>583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621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622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621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623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624</v>
      </c>
      <c r="AK97" s="47" t="s">
        <v>625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623</v>
      </c>
      <c r="BA97" s="42" t="s">
        <v>626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627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628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629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628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520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630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520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631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632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631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633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634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633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635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636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635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637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638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637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639</v>
      </c>
      <c r="H104" s="30" t="s">
        <v>639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640</v>
      </c>
      <c r="U104" s="36" t="s">
        <v>641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642</v>
      </c>
      <c r="AK104" s="40"/>
      <c r="AL104" s="41"/>
      <c r="AM104" s="42"/>
      <c r="AN104" s="43" t="s">
        <v>255</v>
      </c>
      <c r="AO104" s="42"/>
      <c r="AP104" s="41" t="s">
        <v>640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639</v>
      </c>
      <c r="H105" s="30" t="s">
        <v>639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643</v>
      </c>
      <c r="U105" s="36" t="s">
        <v>641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644</v>
      </c>
      <c r="AK105" s="40"/>
      <c r="AL105" s="41"/>
      <c r="AM105" s="42"/>
      <c r="AN105" s="43" t="s">
        <v>645</v>
      </c>
      <c r="AO105" s="42"/>
      <c r="AP105" s="41" t="s">
        <v>643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639</v>
      </c>
      <c r="H106" s="30" t="s">
        <v>639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277</v>
      </c>
      <c r="T106" s="35" t="s">
        <v>646</v>
      </c>
      <c r="U106" s="36" t="s">
        <v>641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454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639</v>
      </c>
      <c r="H107" s="30" t="s">
        <v>639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277</v>
      </c>
      <c r="T107" s="35" t="s">
        <v>651</v>
      </c>
      <c r="U107" s="36" t="s">
        <v>641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454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639</v>
      </c>
      <c r="H108" s="30" t="s">
        <v>639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350</v>
      </c>
      <c r="T108" s="35" t="s">
        <v>656</v>
      </c>
      <c r="U108" s="36" t="s">
        <v>641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355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639</v>
      </c>
      <c r="H109" s="30" t="s">
        <v>639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319</v>
      </c>
      <c r="T109" s="35" t="s">
        <v>643</v>
      </c>
      <c r="U109" s="36" t="s">
        <v>641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645</v>
      </c>
      <c r="AO109" s="48" t="s">
        <v>645</v>
      </c>
      <c r="AP109" s="43" t="s">
        <v>643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639</v>
      </c>
      <c r="H110" s="30" t="s">
        <v>639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641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639</v>
      </c>
      <c r="H113" s="30" t="s">
        <v>639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641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639</v>
      </c>
      <c r="H114" s="30" t="s">
        <v>639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641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639</v>
      </c>
      <c r="H115" s="30" t="s">
        <v>639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641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640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57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639</v>
      </c>
      <c r="H116" s="30" t="s">
        <v>639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0"/>
      <c r="R116" s="34">
        <f t="shared" si="3"/>
        <v>0</v>
      </c>
      <c r="S116" s="35" t="s">
        <v>588</v>
      </c>
      <c r="T116" s="35" t="e">
        <v>#N/A</v>
      </c>
      <c r="U116" s="32"/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691</v>
      </c>
      <c r="AK116" s="40"/>
      <c r="AL116" s="41"/>
      <c r="AM116" s="42"/>
      <c r="AN116" s="41"/>
      <c r="AO116" s="42"/>
      <c r="AP116" s="41" t="e">
        <v>#N/A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588</v>
      </c>
      <c r="BC116" s="42"/>
      <c r="BD116" s="41" t="s">
        <v>592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639</v>
      </c>
      <c r="H117" s="30" t="s">
        <v>639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692</v>
      </c>
      <c r="T117" s="35" t="s">
        <v>683</v>
      </c>
      <c r="U117" s="36" t="s">
        <v>641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693</v>
      </c>
      <c r="AK117" s="40"/>
      <c r="AL117" s="41"/>
      <c r="AM117" s="42"/>
      <c r="AN117" s="43" t="s">
        <v>694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695</v>
      </c>
      <c r="BC117" s="42" t="s">
        <v>695</v>
      </c>
      <c r="BD117" s="41" t="s">
        <v>696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639</v>
      </c>
      <c r="H118" s="30" t="s">
        <v>639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697</v>
      </c>
      <c r="T118" s="35" t="s">
        <v>698</v>
      </c>
      <c r="U118" s="36" t="s">
        <v>641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699</v>
      </c>
      <c r="AK118" s="40"/>
      <c r="AL118" s="41"/>
      <c r="AM118" s="42"/>
      <c r="AN118" s="43" t="s">
        <v>700</v>
      </c>
      <c r="AO118" s="48" t="s">
        <v>701</v>
      </c>
      <c r="AP118" s="41" t="s">
        <v>698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702</v>
      </c>
      <c r="BC118" s="42"/>
      <c r="BD118" s="41" t="s">
        <v>703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639</v>
      </c>
      <c r="H119" s="30" t="s">
        <v>639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704</v>
      </c>
      <c r="U119" s="36" t="s">
        <v>641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705</v>
      </c>
      <c r="AK119" s="40"/>
      <c r="AL119" s="41"/>
      <c r="AM119" s="42"/>
      <c r="AN119" s="43" t="s">
        <v>706</v>
      </c>
      <c r="AO119" s="42"/>
      <c r="AP119" s="43" t="s">
        <v>707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606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639</v>
      </c>
      <c r="H120" s="30" t="s">
        <v>639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708</v>
      </c>
      <c r="U120" s="36" t="s">
        <v>641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709</v>
      </c>
      <c r="AK120" s="40"/>
      <c r="AL120" s="41"/>
      <c r="AM120" s="42"/>
      <c r="AN120" s="43" t="s">
        <v>710</v>
      </c>
      <c r="AO120" s="42"/>
      <c r="AP120" s="41" t="s">
        <v>708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711</v>
      </c>
      <c r="T121" s="35" t="s">
        <v>712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713</v>
      </c>
      <c r="AK121" s="40"/>
      <c r="AL121" s="41"/>
      <c r="AM121" s="42"/>
      <c r="AN121" s="43" t="s">
        <v>714</v>
      </c>
      <c r="AO121" s="42"/>
      <c r="AP121" s="43" t="s">
        <v>715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711</v>
      </c>
      <c r="BC121" s="42"/>
      <c r="BD121" s="41" t="s">
        <v>716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639</v>
      </c>
      <c r="H122" s="30" t="s">
        <v>639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717</v>
      </c>
      <c r="U122" s="36" t="s">
        <v>641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454</v>
      </c>
      <c r="AE122" s="33"/>
      <c r="AF122" s="32"/>
      <c r="AG122" s="4"/>
      <c r="AH122" s="4"/>
      <c r="AI122" s="31" t="str">
        <f t="shared" si="4"/>
        <v/>
      </c>
      <c r="AJ122" s="39" t="s">
        <v>718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719</v>
      </c>
      <c r="BA122" s="42"/>
      <c r="BB122" s="41" t="s">
        <v>720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639</v>
      </c>
      <c r="H123" s="30" t="s">
        <v>639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640</v>
      </c>
      <c r="U123" s="36" t="s">
        <v>641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721</v>
      </c>
      <c r="AK123" s="40"/>
      <c r="AL123" s="41"/>
      <c r="AM123" s="42"/>
      <c r="AN123" s="43" t="s">
        <v>255</v>
      </c>
      <c r="AO123" s="42"/>
      <c r="AP123" s="41" t="s">
        <v>640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639</v>
      </c>
      <c r="H124" s="30" t="s">
        <v>639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722</v>
      </c>
      <c r="U124" s="36" t="s">
        <v>641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723</v>
      </c>
      <c r="AK124" s="47" t="s">
        <v>723</v>
      </c>
      <c r="AL124" s="41"/>
      <c r="AM124" s="42"/>
      <c r="AN124" s="43" t="s">
        <v>724</v>
      </c>
      <c r="AO124" s="48" t="s">
        <v>724</v>
      </c>
      <c r="AP124" s="43" t="s">
        <v>725</v>
      </c>
      <c r="AQ124" s="48" t="s">
        <v>726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639</v>
      </c>
      <c r="H125" s="30" t="s">
        <v>639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727</v>
      </c>
      <c r="U125" s="36" t="s">
        <v>641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728</v>
      </c>
      <c r="AK125" s="40"/>
      <c r="AL125" s="41"/>
      <c r="AM125" s="42"/>
      <c r="AN125" s="43" t="s">
        <v>729</v>
      </c>
      <c r="AO125" s="48" t="s">
        <v>729</v>
      </c>
      <c r="AP125" s="41" t="s">
        <v>727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639</v>
      </c>
      <c r="H126" s="30" t="s">
        <v>639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730</v>
      </c>
      <c r="U126" s="36" t="s">
        <v>641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731</v>
      </c>
      <c r="AK126" s="40"/>
      <c r="AL126" s="41"/>
      <c r="AM126" s="42"/>
      <c r="AN126" s="43" t="s">
        <v>732</v>
      </c>
      <c r="AO126" s="42"/>
      <c r="AP126" s="41" t="s">
        <v>730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639</v>
      </c>
      <c r="H127" s="30" t="s">
        <v>639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733</v>
      </c>
      <c r="U127" s="36" t="s">
        <v>641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734</v>
      </c>
      <c r="AK127" s="40"/>
      <c r="AL127" s="41"/>
      <c r="AM127" s="42"/>
      <c r="AN127" s="43" t="s">
        <v>706</v>
      </c>
      <c r="AO127" s="42"/>
      <c r="AP127" s="43" t="s">
        <v>707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735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639</v>
      </c>
      <c r="H128" s="30" t="s">
        <v>639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736</v>
      </c>
      <c r="T128" s="35" t="s">
        <v>656</v>
      </c>
      <c r="U128" s="36" t="s">
        <v>641</v>
      </c>
      <c r="V128" s="32"/>
      <c r="W128" s="32"/>
      <c r="X128" s="36"/>
      <c r="Y128" s="36" t="s">
        <v>104</v>
      </c>
      <c r="Z128" s="36" t="s">
        <v>737</v>
      </c>
      <c r="AA128" s="36"/>
      <c r="AB128" s="32"/>
      <c r="AC128" s="31" t="str">
        <f t="array" ref="AC128">IFERROR(INDEX(params!$H:$H,MATCH($AB128,params!$G:$G,0)),"")</f>
        <v/>
      </c>
      <c r="AD128" s="50" t="s">
        <v>454</v>
      </c>
      <c r="AE128" s="33"/>
      <c r="AF128" s="32"/>
      <c r="AG128" s="4"/>
      <c r="AH128" s="4"/>
      <c r="AI128" s="31" t="str">
        <f t="shared" si="4"/>
        <v/>
      </c>
      <c r="AJ128" s="39" t="s">
        <v>738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739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639</v>
      </c>
      <c r="H129" s="30" t="s">
        <v>639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740</v>
      </c>
      <c r="U129" s="36" t="s">
        <v>641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741</v>
      </c>
      <c r="AK129" s="40"/>
      <c r="AL129" s="41"/>
      <c r="AM129" s="42"/>
      <c r="AN129" s="43" t="s">
        <v>645</v>
      </c>
      <c r="AO129" s="42"/>
      <c r="AP129" s="43" t="s">
        <v>643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742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743</v>
      </c>
      <c r="T130" s="35" t="s">
        <v>744</v>
      </c>
      <c r="U130" s="36" t="s">
        <v>672</v>
      </c>
      <c r="V130" s="32"/>
      <c r="W130" s="36"/>
      <c r="X130" s="36"/>
      <c r="Y130" s="36" t="s">
        <v>87</v>
      </c>
      <c r="Z130" s="36" t="s">
        <v>737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745</v>
      </c>
      <c r="AK130" s="47" t="s">
        <v>746</v>
      </c>
      <c r="AL130" s="41"/>
      <c r="AM130" s="42"/>
      <c r="AN130" s="43" t="s">
        <v>747</v>
      </c>
      <c r="AO130" s="48" t="s">
        <v>747</v>
      </c>
      <c r="AP130" s="43" t="s">
        <v>748</v>
      </c>
      <c r="AQ130" s="48" t="s">
        <v>749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750</v>
      </c>
      <c r="BC130" s="48" t="s">
        <v>751</v>
      </c>
      <c r="BD130" s="41" t="s">
        <v>752</v>
      </c>
      <c r="BE130" s="48" t="s">
        <v>752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639</v>
      </c>
      <c r="H131" s="30" t="s">
        <v>639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753</v>
      </c>
      <c r="U131" s="36" t="s">
        <v>641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754</v>
      </c>
      <c r="AK131" s="40"/>
      <c r="AL131" s="41"/>
      <c r="AM131" s="42"/>
      <c r="AN131" s="43" t="s">
        <v>755</v>
      </c>
      <c r="AO131" s="42"/>
      <c r="AP131" s="41" t="s">
        <v>753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639</v>
      </c>
      <c r="H132" s="30" t="s">
        <v>639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641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639</v>
      </c>
      <c r="H133" s="30" t="s">
        <v>639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641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454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720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639</v>
      </c>
      <c r="H134" s="30" t="s">
        <v>639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570</v>
      </c>
      <c r="T134" s="35" t="s">
        <v>766</v>
      </c>
      <c r="U134" s="36" t="s">
        <v>641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719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639</v>
      </c>
      <c r="H135" s="30" t="s">
        <v>639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697</v>
      </c>
      <c r="T135" s="35" t="s">
        <v>730</v>
      </c>
      <c r="U135" s="36" t="s">
        <v>641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732</v>
      </c>
      <c r="AO135" s="42"/>
      <c r="AP135" s="41" t="s">
        <v>730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702</v>
      </c>
      <c r="BC135" s="42"/>
      <c r="BD135" s="41" t="s">
        <v>703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639</v>
      </c>
      <c r="H136" s="30" t="s">
        <v>639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601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639</v>
      </c>
      <c r="H137" s="30" t="s">
        <v>639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588</v>
      </c>
      <c r="T137" s="35" t="s">
        <v>654</v>
      </c>
      <c r="U137" s="36" t="s">
        <v>641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592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639</v>
      </c>
      <c r="H138" s="30" t="s">
        <v>639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640</v>
      </c>
      <c r="U138" s="36" t="s">
        <v>641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640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639</v>
      </c>
      <c r="H140" s="30" t="s">
        <v>639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641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639</v>
      </c>
      <c r="H141" s="30" t="s">
        <v>639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641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639</v>
      </c>
      <c r="H142" s="30" t="s">
        <v>639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727</v>
      </c>
      <c r="U142" s="36" t="s">
        <v>641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729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639</v>
      </c>
      <c r="H143" s="30" t="s">
        <v>639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641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454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645</v>
      </c>
      <c r="AO143" s="42"/>
      <c r="AP143" s="43" t="s">
        <v>643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720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639</v>
      </c>
      <c r="H144" s="30" t="s">
        <v>639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654</v>
      </c>
      <c r="U144" s="36" t="s">
        <v>641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744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747</v>
      </c>
      <c r="AO145" s="48" t="s">
        <v>747</v>
      </c>
      <c r="AP145" s="43" t="s">
        <v>748</v>
      </c>
      <c r="AQ145" s="48" t="s">
        <v>749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639</v>
      </c>
      <c r="H146" s="30" t="s">
        <v>639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641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645</v>
      </c>
      <c r="AO146" s="48" t="s">
        <v>645</v>
      </c>
      <c r="AP146" s="43" t="s">
        <v>815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639</v>
      </c>
      <c r="H147" s="30" t="s">
        <v>639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641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755</v>
      </c>
      <c r="AO147" s="42"/>
      <c r="AP147" s="43" t="s">
        <v>753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639</v>
      </c>
      <c r="H148" s="30" t="s">
        <v>639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641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639</v>
      </c>
      <c r="H149" s="30" t="s">
        <v>639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641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706</v>
      </c>
      <c r="AO149" s="42"/>
      <c r="AP149" s="43" t="s">
        <v>707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639</v>
      </c>
      <c r="H150" s="30" t="s">
        <v>639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639</v>
      </c>
      <c r="H151" s="30" t="s">
        <v>639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641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639</v>
      </c>
      <c r="H153" s="30" t="s">
        <v>639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641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504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639</v>
      </c>
      <c r="H155" s="30" t="s">
        <v>639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641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719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639</v>
      </c>
      <c r="H156" s="30" t="s">
        <v>639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643</v>
      </c>
      <c r="U156" s="36" t="s">
        <v>641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645</v>
      </c>
      <c r="AO156" s="48" t="s">
        <v>645</v>
      </c>
      <c r="AP156" s="43" t="s">
        <v>815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639</v>
      </c>
      <c r="H157" s="30" t="s">
        <v>639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641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639</v>
      </c>
      <c r="H158" s="30" t="s">
        <v>639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277</v>
      </c>
      <c r="T158" s="35" t="s">
        <v>857</v>
      </c>
      <c r="U158" s="36" t="s">
        <v>641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454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639</v>
      </c>
      <c r="H159" s="30" t="s">
        <v>639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588</v>
      </c>
      <c r="T159" s="35" t="s">
        <v>860</v>
      </c>
      <c r="U159" s="36" t="s">
        <v>641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588</v>
      </c>
      <c r="BC159" s="42"/>
      <c r="BD159" s="41" t="s">
        <v>592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417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417</v>
      </c>
      <c r="BC160" s="42"/>
      <c r="BD160" s="41" t="s">
        <v>583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639</v>
      </c>
      <c r="H161" s="30" t="s">
        <v>639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641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639</v>
      </c>
      <c r="H162" s="30" t="s">
        <v>639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277</v>
      </c>
      <c r="T162" s="35" t="s">
        <v>871</v>
      </c>
      <c r="U162" s="36" t="s">
        <v>641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454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639</v>
      </c>
      <c r="H164" s="30" t="s">
        <v>639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641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729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712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714</v>
      </c>
      <c r="AO165" s="42"/>
      <c r="AP165" s="43" t="s">
        <v>715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639</v>
      </c>
      <c r="H166" s="30" t="s">
        <v>639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722</v>
      </c>
      <c r="U166" s="36" t="s">
        <v>641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725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639</v>
      </c>
      <c r="H167" s="30" t="s">
        <v>639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641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639</v>
      </c>
      <c r="H168" s="30" t="s">
        <v>639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588</v>
      </c>
      <c r="T168" s="35" t="s">
        <v>656</v>
      </c>
      <c r="U168" s="36" t="s">
        <v>641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588</v>
      </c>
      <c r="BC168" s="42"/>
      <c r="BD168" s="41" t="s">
        <v>592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639</v>
      </c>
      <c r="H169" s="30" t="s">
        <v>639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643</v>
      </c>
      <c r="U169" s="36" t="s">
        <v>641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645</v>
      </c>
      <c r="AO169" s="42"/>
      <c r="AP169" s="41" t="s">
        <v>643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639</v>
      </c>
      <c r="H170" s="30" t="s">
        <v>639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277</v>
      </c>
      <c r="T170" s="35" t="s">
        <v>764</v>
      </c>
      <c r="U170" s="36" t="s">
        <v>641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454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639</v>
      </c>
      <c r="H171" s="30" t="s">
        <v>639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641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639</v>
      </c>
      <c r="H172" s="30" t="s">
        <v>639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641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658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639</v>
      </c>
      <c r="H173" s="30" t="s">
        <v>639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641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454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645</v>
      </c>
      <c r="AO173" s="42"/>
      <c r="AP173" s="43" t="s">
        <v>643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719</v>
      </c>
      <c r="BA173" s="42"/>
      <c r="BB173" s="41" t="s">
        <v>720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639</v>
      </c>
      <c r="H174" s="30" t="s">
        <v>639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641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639</v>
      </c>
      <c r="H175" s="30" t="s">
        <v>639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641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639</v>
      </c>
      <c r="H176" s="30" t="s">
        <v>639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707</v>
      </c>
      <c r="U176" s="36" t="s">
        <v>641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706</v>
      </c>
      <c r="AO176" s="48" t="s">
        <v>706</v>
      </c>
      <c r="AP176" s="43" t="s">
        <v>707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639</v>
      </c>
      <c r="H177" s="30" t="s">
        <v>639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641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639</v>
      </c>
      <c r="H178" s="30" t="s">
        <v>639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641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606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727</v>
      </c>
      <c r="U179" s="36" t="s">
        <v>641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729</v>
      </c>
      <c r="AO179" s="42"/>
      <c r="AP179" s="41" t="s">
        <v>727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639</v>
      </c>
      <c r="H180" s="30" t="s">
        <v>639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641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639</v>
      </c>
      <c r="H181" s="30" t="s">
        <v>639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641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639</v>
      </c>
      <c r="H182" s="30" t="s">
        <v>639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641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639</v>
      </c>
      <c r="H183" s="30" t="s">
        <v>639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641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639</v>
      </c>
      <c r="H184" s="30" t="s">
        <v>639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641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700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623</v>
      </c>
      <c r="BA184" s="48" t="s">
        <v>626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639</v>
      </c>
      <c r="H185" s="30" t="s">
        <v>639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641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658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735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639</v>
      </c>
      <c r="H186" s="30" t="s">
        <v>639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707</v>
      </c>
      <c r="U186" s="36" t="s">
        <v>641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706</v>
      </c>
      <c r="AO186" s="42"/>
      <c r="AP186" s="41" t="s">
        <v>707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639</v>
      </c>
      <c r="H187" s="30" t="s">
        <v>639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641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706</v>
      </c>
      <c r="AO187" s="42"/>
      <c r="AP187" s="43" t="s">
        <v>707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639</v>
      </c>
      <c r="H188" s="30" t="s">
        <v>639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698</v>
      </c>
      <c r="U188" s="36" t="s">
        <v>641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700</v>
      </c>
      <c r="AO188" s="42"/>
      <c r="AP188" s="41" t="s">
        <v>698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639</v>
      </c>
      <c r="H189" s="30" t="s">
        <v>639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641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678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639</v>
      </c>
      <c r="H191" s="30" t="s">
        <v>639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641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588</v>
      </c>
      <c r="T192" s="35" t="s">
        <v>960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588</v>
      </c>
      <c r="BC192" s="42"/>
      <c r="BD192" s="41" t="s">
        <v>592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639</v>
      </c>
      <c r="H194" s="30" t="s">
        <v>639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727</v>
      </c>
      <c r="U194" s="36" t="s">
        <v>641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729</v>
      </c>
      <c r="AO194" s="42"/>
      <c r="AP194" s="41" t="s">
        <v>727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678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639</v>
      </c>
      <c r="H196" s="30" t="s">
        <v>639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641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755</v>
      </c>
      <c r="AO196" s="42"/>
      <c r="AP196" s="43" t="s">
        <v>753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639</v>
      </c>
      <c r="H197" s="30" t="s">
        <v>639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641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719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639</v>
      </c>
      <c r="H198" s="30" t="s">
        <v>639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641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454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520</v>
      </c>
      <c r="BA198" s="48" t="s">
        <v>613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639</v>
      </c>
      <c r="H199" s="30" t="s">
        <v>639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641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521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525</v>
      </c>
      <c r="BC199" s="48" t="s">
        <v>526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639</v>
      </c>
      <c r="H200" s="30" t="s">
        <v>639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730</v>
      </c>
      <c r="U200" s="36" t="s">
        <v>641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732</v>
      </c>
      <c r="AO200" s="42"/>
      <c r="AP200" s="41" t="s">
        <v>730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639</v>
      </c>
      <c r="H201" s="30" t="s">
        <v>639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641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521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525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639</v>
      </c>
      <c r="H202" s="30" t="s">
        <v>639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639</v>
      </c>
      <c r="H203" s="30" t="s">
        <v>639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641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639</v>
      </c>
      <c r="H204" s="30" t="s">
        <v>639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641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639</v>
      </c>
      <c r="H206" s="30" t="s">
        <v>639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727</v>
      </c>
      <c r="U206" s="36" t="s">
        <v>641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729</v>
      </c>
      <c r="AO206" s="48" t="s">
        <v>729</v>
      </c>
      <c r="AP206" s="41" t="s">
        <v>727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639</v>
      </c>
      <c r="H207" s="30" t="s">
        <v>639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641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639</v>
      </c>
      <c r="H208" s="30" t="s">
        <v>639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277</v>
      </c>
      <c r="T208" s="35" t="s">
        <v>1024</v>
      </c>
      <c r="U208" s="36" t="s">
        <v>641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454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639</v>
      </c>
      <c r="H209" s="30" t="s">
        <v>639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277</v>
      </c>
      <c r="T209" s="35" t="s">
        <v>1029</v>
      </c>
      <c r="U209" s="36" t="s">
        <v>641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454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639</v>
      </c>
      <c r="H211" s="30" t="s">
        <v>639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641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639</v>
      </c>
      <c r="H212" s="30" t="s">
        <v>639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641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639</v>
      </c>
      <c r="H214" s="30" t="s">
        <v>639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641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623</v>
      </c>
      <c r="BA215" s="48" t="s">
        <v>626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714</v>
      </c>
      <c r="AO217" s="42"/>
      <c r="AP217" s="43" t="s">
        <v>715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639</v>
      </c>
      <c r="H221" s="30" t="s">
        <v>639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641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57</v>
      </c>
      <c r="B222" s="29"/>
      <c r="C222" s="29">
        <f t="shared" si="1"/>
        <v>221</v>
      </c>
      <c r="D222" s="30" t="s">
        <v>1098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1099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1100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1101</v>
      </c>
      <c r="E223" s="31" t="str">
        <f t="shared" si="2"/>
        <v>Bacterial Aggregates</v>
      </c>
      <c r="F223" s="32" t="s">
        <v>1033</v>
      </c>
      <c r="G223" s="30" t="s">
        <v>1102</v>
      </c>
      <c r="H223" s="30" t="s">
        <v>1102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1103</v>
      </c>
      <c r="AK223" s="47" t="s">
        <v>1104</v>
      </c>
      <c r="AL223" s="41"/>
      <c r="AM223" s="42"/>
      <c r="AN223" s="43" t="s">
        <v>1105</v>
      </c>
      <c r="AO223" s="48" t="s">
        <v>1105</v>
      </c>
      <c r="AP223" s="43" t="s">
        <v>1106</v>
      </c>
      <c r="AQ223" s="48" t="s">
        <v>1107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66</v>
      </c>
      <c r="B224" s="28"/>
      <c r="C224" s="29">
        <f t="shared" si="1"/>
        <v>223</v>
      </c>
      <c r="D224" s="30" t="s">
        <v>1108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1109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1110</v>
      </c>
      <c r="AK224" s="47" t="s">
        <v>1111</v>
      </c>
      <c r="AL224" s="41"/>
      <c r="AM224" s="42"/>
      <c r="AN224" s="43" t="s">
        <v>1112</v>
      </c>
      <c r="AO224" s="48" t="s">
        <v>1112</v>
      </c>
      <c r="AP224" s="43" t="s">
        <v>1113</v>
      </c>
      <c r="AQ224" s="48" t="s">
        <v>1114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66</v>
      </c>
      <c r="B225" s="28"/>
      <c r="C225" s="29">
        <f t="shared" si="1"/>
        <v>224</v>
      </c>
      <c r="D225" s="30" t="s">
        <v>1115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1116</v>
      </c>
      <c r="U225" s="36" t="s">
        <v>178</v>
      </c>
      <c r="V225" s="32"/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1117</v>
      </c>
      <c r="AK225" s="47" t="s">
        <v>1118</v>
      </c>
      <c r="AL225" s="41"/>
      <c r="AM225" s="42"/>
      <c r="AN225" s="43" t="s">
        <v>1119</v>
      </c>
      <c r="AO225" s="48" t="s">
        <v>1119</v>
      </c>
      <c r="AP225" s="43" t="s">
        <v>1120</v>
      </c>
      <c r="AQ225" s="48" t="s">
        <v>1121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66</v>
      </c>
      <c r="B226" s="29"/>
      <c r="C226" s="29">
        <f t="shared" si="1"/>
        <v>225</v>
      </c>
      <c r="D226" s="30" t="s">
        <v>1122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1123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1100</v>
      </c>
      <c r="AK226" s="40"/>
      <c r="AL226" s="41"/>
      <c r="AM226" s="42"/>
      <c r="AN226" s="43" t="s">
        <v>1124</v>
      </c>
      <c r="AO226" s="42"/>
      <c r="AP226" s="43" t="s">
        <v>1123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66</v>
      </c>
      <c r="B227" s="29"/>
      <c r="C227" s="29">
        <f t="shared" si="1"/>
        <v>226</v>
      </c>
      <c r="D227" s="30" t="s">
        <v>1125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1126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1127</v>
      </c>
      <c r="AK227" s="40"/>
      <c r="AL227" s="41"/>
      <c r="AM227" s="42"/>
      <c r="AN227" s="43" t="s">
        <v>1128</v>
      </c>
      <c r="AO227" s="42"/>
      <c r="AP227" s="43" t="s">
        <v>1126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1129</v>
      </c>
      <c r="C228" s="29">
        <f t="shared" si="1"/>
        <v>227</v>
      </c>
      <c r="D228" s="30" t="s">
        <v>1130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1131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1132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57</v>
      </c>
      <c r="B229" s="28" t="s">
        <v>1133</v>
      </c>
      <c r="C229" s="29">
        <f t="shared" si="1"/>
        <v>228</v>
      </c>
      <c r="D229" s="30" t="s">
        <v>1134</v>
      </c>
      <c r="E229" s="31" t="str">
        <f t="shared" si="2"/>
        <v>Zoos</v>
      </c>
      <c r="F229" s="32" t="s">
        <v>1033</v>
      </c>
      <c r="G229" s="30" t="s">
        <v>1135</v>
      </c>
      <c r="H229" s="30" t="s">
        <v>1135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1136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1137</v>
      </c>
      <c r="AK229" s="40"/>
      <c r="AL229" s="41"/>
      <c r="AM229" s="42"/>
      <c r="AN229" s="41"/>
      <c r="AO229" s="42"/>
      <c r="AP229" s="41"/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1138</v>
      </c>
      <c r="C230" s="29">
        <f t="shared" si="1"/>
        <v>229</v>
      </c>
      <c r="D230" s="30" t="s">
        <v>1139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1140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1141</v>
      </c>
      <c r="AK230" s="47" t="s">
        <v>1142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1143</v>
      </c>
      <c r="BA230" s="42" t="s">
        <v>1144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1145</v>
      </c>
      <c r="C231" s="29">
        <f t="shared" si="1"/>
        <v>230</v>
      </c>
      <c r="D231" s="30" t="s">
        <v>1146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1147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1148</v>
      </c>
      <c r="AK231" s="47" t="s">
        <v>1149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1150</v>
      </c>
      <c r="BA231" s="42" t="s">
        <v>1151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66</v>
      </c>
      <c r="B232" s="29"/>
      <c r="C232" s="29">
        <f t="shared" si="1"/>
        <v>231</v>
      </c>
      <c r="D232" s="30" t="s">
        <v>1152</v>
      </c>
      <c r="E232" s="31" t="str">
        <f t="shared" si="2"/>
        <v>Genetically Modified Vegetables</v>
      </c>
      <c r="F232" s="32" t="s">
        <v>1033</v>
      </c>
      <c r="G232" s="30" t="s">
        <v>639</v>
      </c>
      <c r="H232" s="30" t="s">
        <v>639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1153</v>
      </c>
      <c r="U232" s="36" t="s">
        <v>641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1154</v>
      </c>
      <c r="AK232" s="40"/>
      <c r="AL232" s="41"/>
      <c r="AM232" s="42"/>
      <c r="AN232" s="43" t="s">
        <v>986</v>
      </c>
      <c r="AO232" s="42"/>
      <c r="AP232" s="43" t="s">
        <v>1155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1156</v>
      </c>
      <c r="E233" s="31" t="str">
        <f t="shared" si="2"/>
        <v>Glacial Evaporation</v>
      </c>
      <c r="F233" s="32" t="s">
        <v>1033</v>
      </c>
      <c r="G233" s="30" t="s">
        <v>639</v>
      </c>
      <c r="H233" s="30" t="s">
        <v>639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641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1157</v>
      </c>
      <c r="AK233" s="47" t="s">
        <v>1158</v>
      </c>
      <c r="AL233" s="41"/>
      <c r="AM233" s="42"/>
      <c r="AN233" s="43" t="s">
        <v>862</v>
      </c>
      <c r="AO233" s="48" t="s">
        <v>1159</v>
      </c>
      <c r="AP233" s="43" t="s">
        <v>1160</v>
      </c>
      <c r="AQ233" s="48" t="s">
        <v>1161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1162</v>
      </c>
      <c r="E234" s="31" t="str">
        <f t="shared" si="2"/>
        <v>Tourism</v>
      </c>
      <c r="F234" s="32" t="s">
        <v>1033</v>
      </c>
      <c r="G234" s="30" t="s">
        <v>639</v>
      </c>
      <c r="H234" s="30" t="s">
        <v>639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641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1163</v>
      </c>
      <c r="AL234" s="41"/>
      <c r="AM234" s="42"/>
      <c r="AN234" s="43" t="s">
        <v>763</v>
      </c>
      <c r="AO234" s="48" t="s">
        <v>763</v>
      </c>
      <c r="AP234" s="43" t="s">
        <v>1164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1165</v>
      </c>
      <c r="BA234" s="48" t="s">
        <v>1166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57</v>
      </c>
      <c r="B235" s="29"/>
      <c r="C235" s="29">
        <f t="shared" si="1"/>
        <v>234</v>
      </c>
      <c r="D235" s="30" t="s">
        <v>1167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1168</v>
      </c>
      <c r="T235" s="44" t="s">
        <v>1169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1170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9"/>
      <c r="C236" s="29">
        <f t="shared" si="1"/>
        <v>235</v>
      </c>
      <c r="D236" s="30" t="s">
        <v>1171</v>
      </c>
      <c r="E236" s="31" t="str">
        <f t="shared" si="2"/>
        <v>Tourism (Game Boy Geek)</v>
      </c>
      <c r="F236" s="32" t="s">
        <v>1033</v>
      </c>
      <c r="G236" s="30" t="s">
        <v>639</v>
      </c>
      <c r="H236" s="30" t="s">
        <v>639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1172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57</v>
      </c>
      <c r="B237" s="29"/>
      <c r="C237" s="29">
        <f t="shared" si="1"/>
        <v>236</v>
      </c>
      <c r="D237" s="30" t="s">
        <v>1173</v>
      </c>
      <c r="E237" s="31" t="str">
        <f t="shared" si="2"/>
        <v>Communications Streamlining</v>
      </c>
      <c r="F237" s="32" t="s">
        <v>1174</v>
      </c>
      <c r="G237" s="30" t="s">
        <v>1175</v>
      </c>
      <c r="H237" s="30" t="s">
        <v>1175</v>
      </c>
      <c r="I237" s="33"/>
      <c r="J237" s="29">
        <v>25.0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 t="e">
        <v>#N/A</v>
      </c>
      <c r="U237" s="32"/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1176</v>
      </c>
      <c r="AK237" s="40"/>
      <c r="AL237" s="41"/>
      <c r="AM237" s="42"/>
      <c r="AN237" s="41"/>
      <c r="AO237" s="42"/>
      <c r="AP237" s="41"/>
      <c r="AQ237" s="42"/>
      <c r="AR237" s="41"/>
      <c r="AS237" s="42"/>
      <c r="AT237" s="41"/>
      <c r="AU237" s="42"/>
      <c r="AV237" s="41"/>
      <c r="AW237" s="42"/>
      <c r="AX237" s="41"/>
      <c r="AY237" s="42"/>
      <c r="AZ237" s="41"/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57</v>
      </c>
      <c r="B238" s="29"/>
      <c r="C238" s="29">
        <f t="shared" si="1"/>
        <v>237</v>
      </c>
      <c r="D238" s="30" t="s">
        <v>1177</v>
      </c>
      <c r="E238" s="31" t="str">
        <f t="shared" si="2"/>
        <v>Drone Assisted Construction</v>
      </c>
      <c r="F238" s="32" t="s">
        <v>1174</v>
      </c>
      <c r="G238" s="30" t="s">
        <v>176</v>
      </c>
      <c r="H238" s="30" t="s">
        <v>176</v>
      </c>
      <c r="I238" s="33"/>
      <c r="J238" s="29">
        <v>25.0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 t="e">
        <v>#N/A</v>
      </c>
      <c r="U238" s="32"/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1178</v>
      </c>
      <c r="AK238" s="40"/>
      <c r="AL238" s="41"/>
      <c r="AM238" s="42"/>
      <c r="AN238" s="41"/>
      <c r="AO238" s="42"/>
      <c r="AP238" s="41"/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57</v>
      </c>
      <c r="B239" s="29"/>
      <c r="C239" s="29">
        <f t="shared" si="1"/>
        <v>238</v>
      </c>
      <c r="D239" s="30" t="s">
        <v>1179</v>
      </c>
      <c r="E239" s="31" t="str">
        <f t="shared" si="2"/>
        <v>Experimental Technology</v>
      </c>
      <c r="F239" s="32" t="s">
        <v>1174</v>
      </c>
      <c r="G239" s="30" t="s">
        <v>176</v>
      </c>
      <c r="H239" s="30" t="s">
        <v>176</v>
      </c>
      <c r="I239" s="33"/>
      <c r="J239" s="29">
        <v>25.0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 t="e">
        <v>#N/A</v>
      </c>
      <c r="U239" s="32"/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1180</v>
      </c>
      <c r="AK239" s="40"/>
      <c r="AL239" s="41"/>
      <c r="AM239" s="42"/>
      <c r="AN239" s="41"/>
      <c r="AO239" s="42"/>
      <c r="AP239" s="41"/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57</v>
      </c>
      <c r="B240" s="29"/>
      <c r="C240" s="29">
        <f t="shared" si="1"/>
        <v>239</v>
      </c>
      <c r="D240" s="30" t="s">
        <v>1181</v>
      </c>
      <c r="E240" s="31" t="str">
        <f t="shared" si="2"/>
        <v>Impact Analysis</v>
      </c>
      <c r="F240" s="32" t="s">
        <v>1174</v>
      </c>
      <c r="G240" s="30" t="s">
        <v>1182</v>
      </c>
      <c r="H240" s="30" t="s">
        <v>1182</v>
      </c>
      <c r="I240" s="33"/>
      <c r="J240" s="29">
        <v>25.0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 t="e">
        <v>#N/A</v>
      </c>
      <c r="U240" s="32"/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1183</v>
      </c>
      <c r="AK240" s="40"/>
      <c r="AL240" s="41"/>
      <c r="AM240" s="42"/>
      <c r="AN240" s="41"/>
      <c r="AO240" s="42"/>
      <c r="AP240" s="41"/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57</v>
      </c>
      <c r="B241" s="29"/>
      <c r="C241" s="29">
        <f t="shared" si="1"/>
        <v>240</v>
      </c>
      <c r="D241" s="30" t="s">
        <v>1184</v>
      </c>
      <c r="E241" s="31" t="str">
        <f t="shared" si="2"/>
        <v>Hohmann Transfer Shipping</v>
      </c>
      <c r="F241" s="32" t="s">
        <v>1174</v>
      </c>
      <c r="G241" s="30" t="s">
        <v>166</v>
      </c>
      <c r="H241" s="30" t="s">
        <v>166</v>
      </c>
      <c r="I241" s="33"/>
      <c r="J241" s="29">
        <v>25.0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 t="e">
        <v>#N/A</v>
      </c>
      <c r="U241" s="32"/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1185</v>
      </c>
      <c r="AK241" s="40"/>
      <c r="AL241" s="41"/>
      <c r="AM241" s="42"/>
      <c r="AN241" s="41"/>
      <c r="AO241" s="42"/>
      <c r="AP241" s="41"/>
      <c r="AQ241" s="42"/>
      <c r="AR241" s="41"/>
      <c r="AS241" s="42"/>
      <c r="AT241" s="41"/>
      <c r="AU241" s="42"/>
      <c r="AV241" s="41"/>
      <c r="AW241" s="42"/>
      <c r="AX241" s="41"/>
      <c r="AY241" s="42"/>
      <c r="AZ241" s="41"/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57</v>
      </c>
      <c r="B242" s="29"/>
      <c r="C242" s="29">
        <f t="shared" si="1"/>
        <v>241</v>
      </c>
      <c r="D242" s="30" t="s">
        <v>1186</v>
      </c>
      <c r="E242" s="31" t="str">
        <f t="shared" si="2"/>
        <v>Fibrous Composite Material</v>
      </c>
      <c r="F242" s="32" t="s">
        <v>1174</v>
      </c>
      <c r="G242" s="30" t="s">
        <v>176</v>
      </c>
      <c r="H242" s="30" t="s">
        <v>176</v>
      </c>
      <c r="I242" s="33"/>
      <c r="J242" s="29">
        <v>25.0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 t="e">
        <v>#N/A</v>
      </c>
      <c r="U242" s="32"/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1187</v>
      </c>
      <c r="AK242" s="40"/>
      <c r="AL242" s="41"/>
      <c r="AM242" s="42"/>
      <c r="AN242" s="41"/>
      <c r="AO242" s="42"/>
      <c r="AP242" s="41"/>
      <c r="AQ242" s="42"/>
      <c r="AR242" s="41"/>
      <c r="AS242" s="42"/>
      <c r="AT242" s="41"/>
      <c r="AU242" s="42"/>
      <c r="AV242" s="41"/>
      <c r="AW242" s="42"/>
      <c r="AX242" s="41"/>
      <c r="AY242" s="42"/>
      <c r="AZ242" s="41"/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57</v>
      </c>
      <c r="B243" s="29"/>
      <c r="C243" s="29">
        <f t="shared" si="1"/>
        <v>242</v>
      </c>
      <c r="D243" s="30" t="s">
        <v>1188</v>
      </c>
      <c r="E243" s="31" t="str">
        <f t="shared" si="2"/>
        <v>Software Streamlining</v>
      </c>
      <c r="F243" s="32" t="s">
        <v>1174</v>
      </c>
      <c r="G243" s="30" t="s">
        <v>176</v>
      </c>
      <c r="H243" s="30" t="s">
        <v>176</v>
      </c>
      <c r="I243" s="33"/>
      <c r="J243" s="29">
        <v>25.0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 t="e">
        <v>#N/A</v>
      </c>
      <c r="U243" s="32"/>
      <c r="V243" s="32"/>
      <c r="W243" s="32"/>
      <c r="X243" s="32"/>
      <c r="Y243" s="32"/>
      <c r="Z243" s="32"/>
      <c r="AA243" s="36"/>
      <c r="AB243" s="32"/>
      <c r="AC243" s="31" t="str">
        <f t="array" ref="AC243">IFERROR(INDEX(params!$H:$H,MATCH($AB243,params!$G:$G,0)),"")</f>
        <v/>
      </c>
      <c r="AD243" s="50"/>
      <c r="AE243" s="33"/>
      <c r="AF243" s="32"/>
      <c r="AG243" s="4"/>
      <c r="AH243" s="4"/>
      <c r="AI243" s="31" t="str">
        <f t="shared" si="4"/>
        <v/>
      </c>
      <c r="AJ243" s="39" t="s">
        <v>1189</v>
      </c>
      <c r="AK243" s="40"/>
      <c r="AL243" s="41"/>
      <c r="AM243" s="42"/>
      <c r="AN243" s="41"/>
      <c r="AO243" s="42"/>
      <c r="AP243" s="41"/>
      <c r="AQ243" s="42"/>
      <c r="AR243" s="41"/>
      <c r="AS243" s="42"/>
      <c r="AT243" s="41"/>
      <c r="AU243" s="42"/>
      <c r="AV243" s="41"/>
      <c r="AW243" s="42"/>
      <c r="AX243" s="41"/>
      <c r="AY243" s="42"/>
      <c r="AZ243" s="41"/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57</v>
      </c>
      <c r="B244" s="29"/>
      <c r="C244" s="29">
        <f t="shared" si="1"/>
        <v>243</v>
      </c>
      <c r="D244" s="30" t="s">
        <v>1190</v>
      </c>
      <c r="E244" s="31" t="str">
        <f t="shared" si="2"/>
        <v>Virtual Employee Development</v>
      </c>
      <c r="F244" s="32" t="s">
        <v>1174</v>
      </c>
      <c r="G244" s="30" t="s">
        <v>176</v>
      </c>
      <c r="H244" s="30" t="s">
        <v>176</v>
      </c>
      <c r="I244" s="33"/>
      <c r="J244" s="29">
        <v>25.0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30"/>
      <c r="R244" s="34">
        <f t="shared" si="3"/>
        <v>0</v>
      </c>
      <c r="S244" s="35" t="s">
        <v>1191</v>
      </c>
      <c r="T244" s="35" t="e">
        <v>#N/A</v>
      </c>
      <c r="U244" s="32"/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1192</v>
      </c>
      <c r="AK244" s="40"/>
      <c r="AL244" s="41"/>
      <c r="AM244" s="42"/>
      <c r="AN244" s="41"/>
      <c r="AO244" s="42"/>
      <c r="AP244" s="41"/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795</v>
      </c>
      <c r="BC244" s="42" t="s">
        <v>1193</v>
      </c>
      <c r="BD244" s="41" t="s">
        <v>796</v>
      </c>
      <c r="BE244" s="42"/>
      <c r="BF244" s="41"/>
      <c r="BG244" s="42"/>
      <c r="BH244" s="41"/>
      <c r="BI244" s="42"/>
    </row>
    <row r="245" ht="42.0" hidden="1" customHeight="1">
      <c r="A245" s="28" t="s">
        <v>57</v>
      </c>
      <c r="B245" s="29"/>
      <c r="C245" s="29">
        <f t="shared" si="1"/>
        <v>244</v>
      </c>
      <c r="D245" s="30" t="s">
        <v>1194</v>
      </c>
      <c r="E245" s="31" t="str">
        <f t="shared" si="2"/>
        <v>Volcanic Soil</v>
      </c>
      <c r="F245" s="32" t="s">
        <v>1174</v>
      </c>
      <c r="G245" s="30" t="s">
        <v>210</v>
      </c>
      <c r="H245" s="30" t="s">
        <v>210</v>
      </c>
      <c r="I245" s="33"/>
      <c r="J245" s="29">
        <v>25.0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 t="e">
        <v>#N/A</v>
      </c>
      <c r="U245" s="32"/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1195</v>
      </c>
      <c r="AK245" s="40"/>
      <c r="AL245" s="41"/>
      <c r="AM245" s="42"/>
      <c r="AN245" s="41"/>
      <c r="AO245" s="42"/>
      <c r="AP245" s="41"/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57</v>
      </c>
      <c r="B246" s="29"/>
      <c r="C246" s="29">
        <f t="shared" si="1"/>
        <v>245</v>
      </c>
      <c r="D246" s="30" t="s">
        <v>1196</v>
      </c>
      <c r="E246" s="31" t="str">
        <f t="shared" si="2"/>
        <v>Biomedical Imports</v>
      </c>
      <c r="F246" s="32" t="s">
        <v>1174</v>
      </c>
      <c r="G246" s="30"/>
      <c r="H246" s="30"/>
      <c r="I246" s="33"/>
      <c r="J246" s="29">
        <v>25.0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 t="e">
        <v>#N/A</v>
      </c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1197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1"/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57</v>
      </c>
      <c r="B247" s="29"/>
      <c r="C247" s="29">
        <f t="shared" si="1"/>
        <v>246</v>
      </c>
      <c r="D247" s="30" t="s">
        <v>1198</v>
      </c>
      <c r="E247" s="31" t="str">
        <f t="shared" si="2"/>
        <v>Cryogentic Shipment</v>
      </c>
      <c r="F247" s="32" t="s">
        <v>1174</v>
      </c>
      <c r="G247" s="30"/>
      <c r="H247" s="30"/>
      <c r="I247" s="33"/>
      <c r="J247" s="29">
        <v>25.0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 t="e">
        <v>#N/A</v>
      </c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1199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1"/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57</v>
      </c>
      <c r="B248" s="29"/>
      <c r="C248" s="29">
        <f t="shared" si="1"/>
        <v>247</v>
      </c>
      <c r="D248" s="30" t="s">
        <v>1200</v>
      </c>
      <c r="E248" s="31" t="str">
        <f t="shared" si="2"/>
        <v>Exosuits</v>
      </c>
      <c r="F248" s="32" t="s">
        <v>1174</v>
      </c>
      <c r="G248" s="30"/>
      <c r="H248" s="30"/>
      <c r="I248" s="33"/>
      <c r="J248" s="29">
        <v>25.0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 t="e">
        <v>#N/A</v>
      </c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1201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1"/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57</v>
      </c>
      <c r="B249" s="29"/>
      <c r="C249" s="29">
        <f t="shared" si="1"/>
        <v>248</v>
      </c>
      <c r="D249" s="30" t="s">
        <v>1202</v>
      </c>
      <c r="E249" s="31" t="str">
        <f t="shared" si="2"/>
        <v>Imported Construction Crews</v>
      </c>
      <c r="F249" s="32" t="s">
        <v>1174</v>
      </c>
      <c r="G249" s="30"/>
      <c r="H249" s="30"/>
      <c r="I249" s="33"/>
      <c r="J249" s="29">
        <v>25.0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1203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1"/>
      <c r="BA249" s="42"/>
      <c r="BB249" s="41"/>
      <c r="BC249" s="42"/>
      <c r="BD249" s="41"/>
      <c r="BE249" s="42"/>
      <c r="BF249" s="41"/>
      <c r="BG249" s="42"/>
      <c r="BH249" s="41"/>
      <c r="BI249" s="42"/>
    </row>
    <row r="250" ht="42.0" hidden="1" customHeight="1">
      <c r="A250" s="28" t="s">
        <v>57</v>
      </c>
      <c r="B250" s="29"/>
      <c r="C250" s="29">
        <f t="shared" si="1"/>
        <v>249</v>
      </c>
      <c r="D250" s="30" t="s">
        <v>1204</v>
      </c>
      <c r="E250" s="31" t="str">
        <f t="shared" si="2"/>
        <v>Ore Leaching</v>
      </c>
      <c r="F250" s="32" t="s">
        <v>1174</v>
      </c>
      <c r="G250" s="30"/>
      <c r="H250" s="30"/>
      <c r="I250" s="33"/>
      <c r="J250" s="29">
        <v>25.0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1205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1"/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57</v>
      </c>
      <c r="B251" s="29"/>
      <c r="C251" s="29">
        <f t="shared" si="1"/>
        <v>250</v>
      </c>
      <c r="D251" s="30" t="s">
        <v>1206</v>
      </c>
      <c r="E251" s="31" t="str">
        <f t="shared" si="2"/>
        <v>Private Investor Beach</v>
      </c>
      <c r="F251" s="32" t="s">
        <v>1174</v>
      </c>
      <c r="G251" s="30"/>
      <c r="H251" s="30"/>
      <c r="I251" s="33"/>
      <c r="J251" s="29">
        <v>25.0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1168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1170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1"/>
      <c r="BA251" s="42"/>
      <c r="BB251" s="41"/>
      <c r="BC251" s="42"/>
      <c r="BD251" s="41"/>
      <c r="BE251" s="42"/>
      <c r="BF251" s="41"/>
      <c r="BG251" s="42"/>
      <c r="BH251" s="41"/>
      <c r="BI251" s="42"/>
    </row>
    <row r="252" ht="42.0" customHeight="1">
      <c r="A252" s="28" t="s">
        <v>66</v>
      </c>
      <c r="B252" s="29"/>
      <c r="C252" s="29">
        <f t="shared" si="1"/>
        <v>251</v>
      </c>
      <c r="D252" s="30" t="s">
        <v>1207</v>
      </c>
      <c r="E252" s="31" t="str">
        <f t="shared" si="2"/>
        <v>Topographic Mapping</v>
      </c>
      <c r="F252" s="32" t="s">
        <v>1174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1208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1209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1"/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57</v>
      </c>
      <c r="B253" s="29"/>
      <c r="C253" s="29">
        <f t="shared" si="1"/>
        <v>252</v>
      </c>
      <c r="D253" s="30" t="s">
        <v>1210</v>
      </c>
      <c r="E253" s="31" t="str">
        <f t="shared" si="2"/>
        <v>3D Printing</v>
      </c>
      <c r="F253" s="32" t="s">
        <v>1174</v>
      </c>
      <c r="G253" s="30" t="s">
        <v>639</v>
      </c>
      <c r="H253" s="30" t="s">
        <v>639</v>
      </c>
      <c r="I253" s="33"/>
      <c r="J253" s="29">
        <v>25.0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2"/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1211</v>
      </c>
      <c r="AK253" s="40"/>
      <c r="AL253" s="41"/>
      <c r="AM253" s="42"/>
      <c r="AN253" s="41"/>
      <c r="AO253" s="42"/>
      <c r="AP253" s="41"/>
      <c r="AQ253" s="42"/>
      <c r="AR253" s="41"/>
      <c r="AS253" s="42"/>
      <c r="AT253" s="41"/>
      <c r="AU253" s="42"/>
      <c r="AV253" s="41"/>
      <c r="AW253" s="42"/>
      <c r="AX253" s="41"/>
      <c r="AY253" s="42"/>
      <c r="AZ253" s="41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57</v>
      </c>
      <c r="B254" s="28" t="s">
        <v>1212</v>
      </c>
      <c r="C254" s="29">
        <f t="shared" si="1"/>
        <v>253</v>
      </c>
      <c r="D254" s="30" t="s">
        <v>1213</v>
      </c>
      <c r="E254" s="31" t="str">
        <f t="shared" si="2"/>
        <v>Biofoundries</v>
      </c>
      <c r="F254" s="32" t="s">
        <v>1174</v>
      </c>
      <c r="G254" s="30" t="s">
        <v>639</v>
      </c>
      <c r="H254" s="30" t="s">
        <v>639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641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1214</v>
      </c>
      <c r="AK254" s="47" t="s">
        <v>1215</v>
      </c>
      <c r="AL254" s="41"/>
      <c r="AM254" s="42"/>
      <c r="AN254" s="43" t="s">
        <v>900</v>
      </c>
      <c r="AO254" s="48" t="s">
        <v>900</v>
      </c>
      <c r="AP254" s="43" t="s">
        <v>643</v>
      </c>
      <c r="AQ254" s="48" t="s">
        <v>1216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1217</v>
      </c>
      <c r="BA254" s="48" t="s">
        <v>1218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57</v>
      </c>
      <c r="B255" s="29"/>
      <c r="C255" s="29">
        <f t="shared" si="1"/>
        <v>254</v>
      </c>
      <c r="D255" s="30" t="s">
        <v>1219</v>
      </c>
      <c r="E255" s="31" t="str">
        <f t="shared" si="2"/>
        <v>Blast Furnace</v>
      </c>
      <c r="F255" s="32" t="s">
        <v>1174</v>
      </c>
      <c r="G255" s="30" t="s">
        <v>166</v>
      </c>
      <c r="H255" s="30" t="s">
        <v>166</v>
      </c>
      <c r="I255" s="33"/>
      <c r="J255" s="29">
        <v>25.0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2"/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1220</v>
      </c>
      <c r="AK255" s="40"/>
      <c r="AL255" s="41"/>
      <c r="AM255" s="42"/>
      <c r="AN255" s="41"/>
      <c r="AO255" s="42"/>
      <c r="AP255" s="41"/>
      <c r="AQ255" s="42"/>
      <c r="AR255" s="41"/>
      <c r="AS255" s="42"/>
      <c r="AT255" s="41"/>
      <c r="AU255" s="42"/>
      <c r="AV255" s="41"/>
      <c r="AW255" s="42"/>
      <c r="AX255" s="41"/>
      <c r="AY255" s="42"/>
      <c r="AZ255" s="41"/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57</v>
      </c>
      <c r="B256" s="29"/>
      <c r="C256" s="29">
        <f t="shared" si="1"/>
        <v>255</v>
      </c>
      <c r="D256" s="30" t="s">
        <v>1221</v>
      </c>
      <c r="E256" s="31" t="str">
        <f t="shared" si="2"/>
        <v>Dandelions</v>
      </c>
      <c r="F256" s="32" t="s">
        <v>1174</v>
      </c>
      <c r="G256" s="30" t="s">
        <v>639</v>
      </c>
      <c r="H256" s="30" t="s">
        <v>639</v>
      </c>
      <c r="I256" s="33"/>
      <c r="J256" s="29">
        <v>25.0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2"/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1222</v>
      </c>
      <c r="AK256" s="40"/>
      <c r="AL256" s="41"/>
      <c r="AM256" s="42"/>
      <c r="AN256" s="41"/>
      <c r="AO256" s="42"/>
      <c r="AP256" s="41"/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</row>
    <row r="257" ht="42.0" hidden="1" customHeight="1">
      <c r="A257" s="28" t="s">
        <v>57</v>
      </c>
      <c r="B257" s="29"/>
      <c r="C257" s="29">
        <f t="shared" si="1"/>
        <v>256</v>
      </c>
      <c r="D257" s="30" t="s">
        <v>1223</v>
      </c>
      <c r="E257" s="31" t="str">
        <f t="shared" si="2"/>
        <v>Electric Arc Furnaces</v>
      </c>
      <c r="F257" s="32" t="s">
        <v>1174</v>
      </c>
      <c r="G257" s="30" t="s">
        <v>166</v>
      </c>
      <c r="H257" s="30" t="s">
        <v>166</v>
      </c>
      <c r="I257" s="33"/>
      <c r="J257" s="29">
        <v>25.0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2"/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1224</v>
      </c>
      <c r="AK257" s="40"/>
      <c r="AL257" s="41"/>
      <c r="AM257" s="42"/>
      <c r="AN257" s="41"/>
      <c r="AO257" s="42"/>
      <c r="AP257" s="41"/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57</v>
      </c>
      <c r="B258" s="28" t="s">
        <v>1225</v>
      </c>
      <c r="C258" s="29">
        <f t="shared" si="1"/>
        <v>257</v>
      </c>
      <c r="D258" s="30" t="s">
        <v>1226</v>
      </c>
      <c r="E258" s="31" t="str">
        <f t="shared" si="2"/>
        <v>Local Market</v>
      </c>
      <c r="F258" s="32" t="s">
        <v>1174</v>
      </c>
      <c r="G258" s="30" t="s">
        <v>639</v>
      </c>
      <c r="H258" s="30" t="s">
        <v>639</v>
      </c>
      <c r="I258" s="33"/>
      <c r="J258" s="29">
        <v>25.0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1227</v>
      </c>
      <c r="U258" s="36" t="s">
        <v>641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1228</v>
      </c>
      <c r="AK258" s="40"/>
      <c r="AL258" s="41"/>
      <c r="AM258" s="42"/>
      <c r="AN258" s="43" t="s">
        <v>763</v>
      </c>
      <c r="AO258" s="48" t="s">
        <v>763</v>
      </c>
      <c r="AP258" s="43" t="s">
        <v>1229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1"/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57</v>
      </c>
      <c r="B259" s="29"/>
      <c r="C259" s="29">
        <f t="shared" si="1"/>
        <v>258</v>
      </c>
      <c r="D259" s="30" t="s">
        <v>1230</v>
      </c>
      <c r="E259" s="31" t="str">
        <f t="shared" si="2"/>
        <v>Manufacturing Hub</v>
      </c>
      <c r="F259" s="32" t="s">
        <v>1174</v>
      </c>
      <c r="G259" s="30" t="s">
        <v>639</v>
      </c>
      <c r="H259" s="30" t="s">
        <v>639</v>
      </c>
      <c r="I259" s="33"/>
      <c r="J259" s="29">
        <v>25.0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2"/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1231</v>
      </c>
      <c r="AK259" s="40"/>
      <c r="AL259" s="41"/>
      <c r="AM259" s="42"/>
      <c r="AN259" s="41"/>
      <c r="AO259" s="42"/>
      <c r="AP259" s="41"/>
      <c r="AQ259" s="42"/>
      <c r="AR259" s="41"/>
      <c r="AS259" s="42"/>
      <c r="AT259" s="41"/>
      <c r="AU259" s="42"/>
      <c r="AV259" s="41"/>
      <c r="AW259" s="42"/>
      <c r="AX259" s="41"/>
      <c r="AY259" s="42"/>
      <c r="AZ259" s="41"/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57</v>
      </c>
      <c r="B260" s="29"/>
      <c r="C260" s="29">
        <f t="shared" si="1"/>
        <v>259</v>
      </c>
      <c r="D260" s="30" t="s">
        <v>1232</v>
      </c>
      <c r="E260" s="31" t="str">
        <f t="shared" si="2"/>
        <v>Heat Reflective Glass</v>
      </c>
      <c r="F260" s="32" t="s">
        <v>1174</v>
      </c>
      <c r="G260" s="30" t="s">
        <v>639</v>
      </c>
      <c r="H260" s="30" t="s">
        <v>639</v>
      </c>
      <c r="I260" s="33"/>
      <c r="J260" s="29">
        <v>25.0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2"/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1233</v>
      </c>
      <c r="AK260" s="40"/>
      <c r="AL260" s="41"/>
      <c r="AM260" s="42"/>
      <c r="AN260" s="41"/>
      <c r="AO260" s="42"/>
      <c r="AP260" s="41"/>
      <c r="AQ260" s="42"/>
      <c r="AR260" s="41"/>
      <c r="AS260" s="42"/>
      <c r="AT260" s="41"/>
      <c r="AU260" s="42"/>
      <c r="AV260" s="41"/>
      <c r="AW260" s="42"/>
      <c r="AX260" s="41"/>
      <c r="AY260" s="42"/>
      <c r="AZ260" s="41"/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1234</v>
      </c>
      <c r="E261" s="31" t="str">
        <f t="shared" si="2"/>
        <v>Hematite Mining</v>
      </c>
      <c r="F261" s="32" t="s">
        <v>1174</v>
      </c>
      <c r="G261" s="30" t="s">
        <v>639</v>
      </c>
      <c r="H261" s="30" t="s">
        <v>639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1235</v>
      </c>
      <c r="AK261" s="47" t="s">
        <v>1236</v>
      </c>
      <c r="AL261" s="41"/>
      <c r="AM261" s="42"/>
      <c r="AN261" s="43" t="s">
        <v>1237</v>
      </c>
      <c r="AO261" s="48" t="s">
        <v>1238</v>
      </c>
      <c r="AP261" s="43" t="s">
        <v>1239</v>
      </c>
      <c r="AQ261" s="48" t="s">
        <v>1240</v>
      </c>
      <c r="AR261" s="41"/>
      <c r="AS261" s="48"/>
      <c r="AT261" s="41"/>
      <c r="AU261" s="48"/>
      <c r="AV261" s="41"/>
      <c r="AW261" s="48"/>
      <c r="AX261" s="41"/>
      <c r="AY261" s="48"/>
      <c r="AZ261" s="41"/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57</v>
      </c>
      <c r="B262" s="29"/>
      <c r="C262" s="29">
        <f t="shared" si="1"/>
        <v>261</v>
      </c>
      <c r="D262" s="30" t="s">
        <v>1241</v>
      </c>
      <c r="E262" s="31" t="str">
        <f t="shared" si="2"/>
        <v>Hydroponic Gardens</v>
      </c>
      <c r="F262" s="32" t="s">
        <v>1174</v>
      </c>
      <c r="G262" s="30" t="s">
        <v>639</v>
      </c>
      <c r="H262" s="30" t="s">
        <v>639</v>
      </c>
      <c r="I262" s="33"/>
      <c r="J262" s="29">
        <v>25.0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2"/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1242</v>
      </c>
      <c r="AK262" s="40"/>
      <c r="AL262" s="41"/>
      <c r="AM262" s="42"/>
      <c r="AN262" s="41"/>
      <c r="AO262" s="42"/>
      <c r="AP262" s="41"/>
      <c r="AQ262" s="42"/>
      <c r="AR262" s="41"/>
      <c r="AS262" s="42"/>
      <c r="AT262" s="41"/>
      <c r="AU262" s="42"/>
      <c r="AV262" s="41"/>
      <c r="AW262" s="42"/>
      <c r="AX262" s="41"/>
      <c r="AY262" s="42"/>
      <c r="AZ262" s="41"/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57</v>
      </c>
      <c r="B263" s="29"/>
      <c r="C263" s="29">
        <f t="shared" si="1"/>
        <v>262</v>
      </c>
      <c r="D263" s="30" t="s">
        <v>1243</v>
      </c>
      <c r="E263" s="31" t="str">
        <f t="shared" si="2"/>
        <v>Ilmenite Deposits</v>
      </c>
      <c r="F263" s="32" t="s">
        <v>1174</v>
      </c>
      <c r="G263" s="30" t="s">
        <v>166</v>
      </c>
      <c r="H263" s="30" t="s">
        <v>166</v>
      </c>
      <c r="I263" s="33"/>
      <c r="J263" s="29">
        <v>25.0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2"/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1244</v>
      </c>
      <c r="AK263" s="40"/>
      <c r="AL263" s="41"/>
      <c r="AM263" s="42"/>
      <c r="AN263" s="41"/>
      <c r="AO263" s="42"/>
      <c r="AP263" s="41"/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1245</v>
      </c>
      <c r="E264" s="31" t="str">
        <f t="shared" si="2"/>
        <v>Industrial Complex</v>
      </c>
      <c r="F264" s="32" t="s">
        <v>1174</v>
      </c>
      <c r="G264" s="30" t="s">
        <v>639</v>
      </c>
      <c r="H264" s="30" t="s">
        <v>639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641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1246</v>
      </c>
      <c r="AK264" s="47" t="s">
        <v>1247</v>
      </c>
      <c r="AL264" s="41"/>
      <c r="AM264" s="42"/>
      <c r="AN264" s="43" t="s">
        <v>862</v>
      </c>
      <c r="AO264" s="48" t="s">
        <v>1159</v>
      </c>
      <c r="AP264" s="43" t="s">
        <v>1160</v>
      </c>
      <c r="AQ264" s="48" t="s">
        <v>1161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1217</v>
      </c>
      <c r="BA264" s="48" t="s">
        <v>1218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57</v>
      </c>
      <c r="B265" s="29"/>
      <c r="C265" s="29">
        <f t="shared" si="1"/>
        <v>264</v>
      </c>
      <c r="D265" s="30" t="s">
        <v>1248</v>
      </c>
      <c r="E265" s="31" t="str">
        <f t="shared" si="2"/>
        <v>Martian Museum</v>
      </c>
      <c r="F265" s="32" t="s">
        <v>1174</v>
      </c>
      <c r="G265" s="30" t="s">
        <v>639</v>
      </c>
      <c r="H265" s="30" t="s">
        <v>639</v>
      </c>
      <c r="I265" s="33"/>
      <c r="J265" s="29">
        <v>25.0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2"/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1249</v>
      </c>
      <c r="AK265" s="40"/>
      <c r="AL265" s="41"/>
      <c r="AM265" s="42"/>
      <c r="AN265" s="41"/>
      <c r="AO265" s="42"/>
      <c r="AP265" s="41"/>
      <c r="AQ265" s="42"/>
      <c r="AR265" s="41"/>
      <c r="AS265" s="42"/>
      <c r="AT265" s="41"/>
      <c r="AU265" s="42"/>
      <c r="AV265" s="41"/>
      <c r="AW265" s="42"/>
      <c r="AX265" s="41"/>
      <c r="AY265" s="42"/>
      <c r="AZ265" s="41"/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57</v>
      </c>
      <c r="B266" s="29"/>
      <c r="C266" s="29">
        <f t="shared" si="1"/>
        <v>265</v>
      </c>
      <c r="D266" s="30" t="s">
        <v>1250</v>
      </c>
      <c r="E266" s="31" t="str">
        <f t="shared" si="2"/>
        <v>Metallurgy</v>
      </c>
      <c r="F266" s="32" t="s">
        <v>1174</v>
      </c>
      <c r="G266" s="30" t="s">
        <v>166</v>
      </c>
      <c r="H266" s="30" t="s">
        <v>166</v>
      </c>
      <c r="I266" s="33"/>
      <c r="J266" s="29">
        <v>25.0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2"/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1251</v>
      </c>
      <c r="AK266" s="40"/>
      <c r="AL266" s="41"/>
      <c r="AM266" s="42"/>
      <c r="AN266" s="41"/>
      <c r="AO266" s="42"/>
      <c r="AP266" s="41"/>
      <c r="AQ266" s="42"/>
      <c r="AR266" s="41"/>
      <c r="AS266" s="42"/>
      <c r="AT266" s="41"/>
      <c r="AU266" s="42"/>
      <c r="AV266" s="41"/>
      <c r="AW266" s="42"/>
      <c r="AX266" s="41"/>
      <c r="AY266" s="42"/>
      <c r="AZ266" s="41"/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1252</v>
      </c>
      <c r="E267" s="31" t="str">
        <f t="shared" si="2"/>
        <v>Award Winning Reflector Material</v>
      </c>
      <c r="F267" s="32" t="s">
        <v>1174</v>
      </c>
      <c r="G267" s="30" t="s">
        <v>639</v>
      </c>
      <c r="H267" s="30" t="s">
        <v>639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641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1253</v>
      </c>
      <c r="AK267" s="47" t="s">
        <v>1254</v>
      </c>
      <c r="AL267" s="41"/>
      <c r="AM267" s="42"/>
      <c r="AN267" s="43" t="s">
        <v>729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1255</v>
      </c>
      <c r="BA267" s="48" t="s">
        <v>1256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57</v>
      </c>
      <c r="B268" s="29"/>
      <c r="C268" s="29">
        <f t="shared" si="1"/>
        <v>267</v>
      </c>
      <c r="D268" s="30" t="s">
        <v>1257</v>
      </c>
      <c r="E268" s="31" t="str">
        <f t="shared" si="2"/>
        <v>Oxidation Byproducts</v>
      </c>
      <c r="F268" s="32" t="s">
        <v>1174</v>
      </c>
      <c r="G268" s="30" t="s">
        <v>639</v>
      </c>
      <c r="H268" s="30" t="s">
        <v>639</v>
      </c>
      <c r="I268" s="33"/>
      <c r="J268" s="29">
        <v>25.0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2"/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1258</v>
      </c>
      <c r="AK268" s="40"/>
      <c r="AL268" s="41"/>
      <c r="AM268" s="42"/>
      <c r="AN268" s="41"/>
      <c r="AO268" s="42"/>
      <c r="AP268" s="41"/>
      <c r="AQ268" s="42"/>
      <c r="AR268" s="41"/>
      <c r="AS268" s="42"/>
      <c r="AT268" s="41"/>
      <c r="AU268" s="42"/>
      <c r="AV268" s="41"/>
      <c r="AW268" s="42"/>
      <c r="AX268" s="41"/>
      <c r="AY268" s="42"/>
      <c r="AZ268" s="41"/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1259</v>
      </c>
      <c r="E269" s="31" t="str">
        <f t="shared" si="2"/>
        <v>Perfluorocarbon Production</v>
      </c>
      <c r="F269" s="32" t="s">
        <v>1174</v>
      </c>
      <c r="G269" s="30" t="s">
        <v>639</v>
      </c>
      <c r="H269" s="30" t="s">
        <v>639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641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1260</v>
      </c>
      <c r="AK269" s="47" t="s">
        <v>1261</v>
      </c>
      <c r="AL269" s="41"/>
      <c r="AM269" s="42"/>
      <c r="AN269" s="43" t="s">
        <v>706</v>
      </c>
      <c r="AO269" s="48" t="s">
        <v>706</v>
      </c>
      <c r="AP269" s="43" t="s">
        <v>1262</v>
      </c>
      <c r="AQ269" s="48" t="s">
        <v>1263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1264</v>
      </c>
      <c r="BA269" s="48" t="s">
        <v>1265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57</v>
      </c>
      <c r="B270" s="29"/>
      <c r="C270" s="29">
        <f t="shared" si="1"/>
        <v>269</v>
      </c>
      <c r="D270" s="30" t="s">
        <v>1266</v>
      </c>
      <c r="E270" s="31" t="str">
        <f t="shared" si="2"/>
        <v>Magnetic Field Generator</v>
      </c>
      <c r="F270" s="32" t="s">
        <v>1174</v>
      </c>
      <c r="G270" s="30" t="s">
        <v>639</v>
      </c>
      <c r="H270" s="30" t="s">
        <v>639</v>
      </c>
      <c r="I270" s="33"/>
      <c r="J270" s="29">
        <v>25.0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2"/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1267</v>
      </c>
      <c r="AK270" s="40"/>
      <c r="AL270" s="41"/>
      <c r="AM270" s="42"/>
      <c r="AN270" s="41"/>
      <c r="AO270" s="42"/>
      <c r="AP270" s="41"/>
      <c r="AQ270" s="42"/>
      <c r="AR270" s="41"/>
      <c r="AS270" s="42"/>
      <c r="AT270" s="41"/>
      <c r="AU270" s="42"/>
      <c r="AV270" s="41"/>
      <c r="AW270" s="42"/>
      <c r="AX270" s="41"/>
      <c r="AY270" s="42"/>
      <c r="AZ270" s="41"/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57</v>
      </c>
      <c r="B271" s="28" t="s">
        <v>1225</v>
      </c>
      <c r="C271" s="29">
        <f t="shared" si="1"/>
        <v>270</v>
      </c>
      <c r="D271" s="30" t="s">
        <v>1268</v>
      </c>
      <c r="E271" s="31" t="str">
        <f t="shared" si="2"/>
        <v>Political Influence</v>
      </c>
      <c r="F271" s="32" t="s">
        <v>1174</v>
      </c>
      <c r="G271" s="30" t="s">
        <v>639</v>
      </c>
      <c r="H271" s="30" t="s">
        <v>639</v>
      </c>
      <c r="I271" s="33"/>
      <c r="J271" s="29">
        <v>25.0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1269</v>
      </c>
      <c r="U271" s="36" t="s">
        <v>641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1270</v>
      </c>
      <c r="AK271" s="40"/>
      <c r="AL271" s="41"/>
      <c r="AM271" s="42"/>
      <c r="AN271" s="43" t="s">
        <v>786</v>
      </c>
      <c r="AO271" s="48" t="s">
        <v>786</v>
      </c>
      <c r="AP271" s="43" t="s">
        <v>654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1"/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1271</v>
      </c>
      <c r="E272" s="31" t="str">
        <f t="shared" si="2"/>
        <v>Biological Factories</v>
      </c>
      <c r="F272" s="32" t="s">
        <v>1174</v>
      </c>
      <c r="G272" s="30" t="s">
        <v>639</v>
      </c>
      <c r="H272" s="30" t="s">
        <v>639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641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1272</v>
      </c>
      <c r="AK272" s="47" t="s">
        <v>1273</v>
      </c>
      <c r="AL272" s="41"/>
      <c r="AM272" s="42"/>
      <c r="AN272" s="43" t="s">
        <v>645</v>
      </c>
      <c r="AO272" s="48" t="s">
        <v>645</v>
      </c>
      <c r="AP272" s="43" t="s">
        <v>815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1274</v>
      </c>
      <c r="BA272" s="48" t="s">
        <v>1275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57</v>
      </c>
      <c r="B273" s="29"/>
      <c r="C273" s="29">
        <f t="shared" si="1"/>
        <v>272</v>
      </c>
      <c r="D273" s="30" t="s">
        <v>1276</v>
      </c>
      <c r="E273" s="31" t="str">
        <f t="shared" si="2"/>
        <v>Nuclear Detonation Site</v>
      </c>
      <c r="F273" s="32" t="s">
        <v>1174</v>
      </c>
      <c r="G273" s="30" t="s">
        <v>639</v>
      </c>
      <c r="H273" s="30" t="s">
        <v>639</v>
      </c>
      <c r="I273" s="33"/>
      <c r="J273" s="29">
        <v>25.0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2"/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1277</v>
      </c>
      <c r="AK273" s="40"/>
      <c r="AL273" s="41"/>
      <c r="AM273" s="42"/>
      <c r="AN273" s="41"/>
      <c r="AO273" s="42"/>
      <c r="AP273" s="41"/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57</v>
      </c>
      <c r="B274" s="29"/>
      <c r="C274" s="29">
        <f t="shared" si="1"/>
        <v>273</v>
      </c>
      <c r="D274" s="30" t="s">
        <v>1278</v>
      </c>
      <c r="E274" s="31" t="str">
        <f t="shared" si="2"/>
        <v>Warehouses</v>
      </c>
      <c r="F274" s="32" t="s">
        <v>1174</v>
      </c>
      <c r="G274" s="30" t="s">
        <v>639</v>
      </c>
      <c r="H274" s="30" t="s">
        <v>639</v>
      </c>
      <c r="I274" s="33"/>
      <c r="J274" s="29">
        <v>25.0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2"/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1279</v>
      </c>
      <c r="AK274" s="40"/>
      <c r="AL274" s="41"/>
      <c r="AM274" s="42"/>
      <c r="AN274" s="41"/>
      <c r="AO274" s="42"/>
      <c r="AP274" s="41"/>
      <c r="AQ274" s="42"/>
      <c r="AR274" s="41"/>
      <c r="AS274" s="42"/>
      <c r="AT274" s="41"/>
      <c r="AU274" s="42"/>
      <c r="AV274" s="41"/>
      <c r="AW274" s="42"/>
      <c r="AX274" s="41"/>
      <c r="AY274" s="42"/>
      <c r="AZ274" s="41"/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1280</v>
      </c>
      <c r="C275" s="29">
        <f t="shared" si="1"/>
        <v>274</v>
      </c>
      <c r="D275" s="30" t="s">
        <v>1281</v>
      </c>
      <c r="E275" s="31" t="str">
        <f t="shared" si="2"/>
        <v>Adaptation Technology</v>
      </c>
      <c r="F275" s="32" t="s">
        <v>1282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1283</v>
      </c>
      <c r="C276" s="29">
        <f t="shared" si="1"/>
        <v>275</v>
      </c>
      <c r="D276" s="30" t="s">
        <v>1284</v>
      </c>
      <c r="E276" s="31" t="str">
        <f t="shared" si="2"/>
        <v>Special Design</v>
      </c>
      <c r="F276" s="32" t="s">
        <v>1282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628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629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628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57</v>
      </c>
      <c r="B277" s="29"/>
      <c r="C277" s="29">
        <f t="shared" si="1"/>
        <v>276</v>
      </c>
      <c r="D277" s="30" t="s">
        <v>1285</v>
      </c>
      <c r="E277" s="31" t="str">
        <f t="shared" si="2"/>
        <v>Cargo Ships</v>
      </c>
      <c r="F277" s="32" t="s">
        <v>1282</v>
      </c>
      <c r="G277" s="30"/>
      <c r="H277" s="30"/>
      <c r="I277" s="33"/>
      <c r="J277" s="29">
        <v>25.0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2"/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1286</v>
      </c>
      <c r="AK277" s="40"/>
      <c r="AL277" s="41"/>
      <c r="AM277" s="42"/>
      <c r="AN277" s="41"/>
      <c r="AO277" s="42"/>
      <c r="AP277" s="41"/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57</v>
      </c>
      <c r="B278" s="28"/>
      <c r="C278" s="29">
        <f t="shared" si="1"/>
        <v>277</v>
      </c>
      <c r="D278" s="30" t="s">
        <v>1287</v>
      </c>
      <c r="E278" s="31" t="str">
        <f t="shared" si="2"/>
        <v>Interplanetary Superhighway</v>
      </c>
      <c r="F278" s="32" t="s">
        <v>1282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2"/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1288</v>
      </c>
      <c r="AK278" s="47" t="s">
        <v>1289</v>
      </c>
      <c r="AL278" s="41"/>
      <c r="AM278" s="42"/>
      <c r="AN278" s="43" t="s">
        <v>1290</v>
      </c>
      <c r="AO278" s="48" t="s">
        <v>1290</v>
      </c>
      <c r="AP278" s="43" t="s">
        <v>1291</v>
      </c>
      <c r="AQ278" s="48" t="s">
        <v>1292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57</v>
      </c>
      <c r="B279" s="28"/>
      <c r="C279" s="29">
        <f t="shared" si="1"/>
        <v>278</v>
      </c>
      <c r="D279" s="30" t="s">
        <v>1293</v>
      </c>
      <c r="E279" s="31" t="str">
        <f t="shared" si="2"/>
        <v>Maglev Trains</v>
      </c>
      <c r="F279" s="32" t="s">
        <v>1282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2"/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1294</v>
      </c>
      <c r="AK279" s="47" t="s">
        <v>1295</v>
      </c>
      <c r="AL279" s="41"/>
      <c r="AM279" s="42"/>
      <c r="AN279" s="43" t="s">
        <v>1296</v>
      </c>
      <c r="AO279" s="48" t="s">
        <v>1296</v>
      </c>
      <c r="AP279" s="43" t="s">
        <v>1297</v>
      </c>
      <c r="AQ279" s="48" t="s">
        <v>1298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1299</v>
      </c>
      <c r="E280" s="31" t="str">
        <f t="shared" si="2"/>
        <v>Pets</v>
      </c>
      <c r="F280" s="32" t="s">
        <v>1282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1300</v>
      </c>
      <c r="AK280" s="47" t="s">
        <v>1301</v>
      </c>
      <c r="AL280" s="43" t="s">
        <v>1302</v>
      </c>
      <c r="AM280" s="48" t="s">
        <v>1303</v>
      </c>
      <c r="AN280" s="43" t="s">
        <v>1304</v>
      </c>
      <c r="AO280" s="48" t="s">
        <v>1304</v>
      </c>
      <c r="AP280" s="43" t="s">
        <v>1305</v>
      </c>
      <c r="AQ280" s="48" t="s">
        <v>1306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1307</v>
      </c>
      <c r="E281" s="31" t="str">
        <f t="shared" si="2"/>
        <v>Sawmill</v>
      </c>
      <c r="F281" s="32" t="s">
        <v>1282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1308</v>
      </c>
      <c r="AK281" s="47" t="s">
        <v>1309</v>
      </c>
      <c r="AL281" s="41"/>
      <c r="AM281" s="42"/>
      <c r="AN281" s="43" t="s">
        <v>1310</v>
      </c>
      <c r="AO281" s="48" t="s">
        <v>1310</v>
      </c>
      <c r="AP281" s="43" t="s">
        <v>1311</v>
      </c>
      <c r="AQ281" s="48" t="s">
        <v>1312</v>
      </c>
      <c r="AR281" s="43"/>
      <c r="AS281" s="48"/>
      <c r="AT281" s="43" t="s">
        <v>1313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1314</v>
      </c>
      <c r="C282" s="29">
        <f t="shared" si="1"/>
        <v>281</v>
      </c>
      <c r="D282" s="30" t="s">
        <v>1315</v>
      </c>
      <c r="E282" s="31" t="str">
        <f t="shared" si="2"/>
        <v>Architecture Blueprints</v>
      </c>
      <c r="F282" s="32" t="s">
        <v>1282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1316</v>
      </c>
      <c r="AK282" s="47" t="s">
        <v>1317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1318</v>
      </c>
      <c r="BA282" s="42" t="s">
        <v>1319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1320</v>
      </c>
      <c r="E283" s="31" t="str">
        <f t="shared" si="2"/>
        <v>Bedrock Wellbore</v>
      </c>
      <c r="F283" s="32" t="s">
        <v>1282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1321</v>
      </c>
      <c r="AK283" s="47" t="s">
        <v>1322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1323</v>
      </c>
      <c r="BA283" s="42" t="s">
        <v>1324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57</v>
      </c>
      <c r="B284" s="29"/>
      <c r="C284" s="29">
        <f t="shared" si="1"/>
        <v>283</v>
      </c>
      <c r="D284" s="30" t="s">
        <v>1325</v>
      </c>
      <c r="E284" s="31" t="str">
        <f t="shared" si="2"/>
        <v>Callisto Skybridge</v>
      </c>
      <c r="F284" s="32" t="s">
        <v>1282</v>
      </c>
      <c r="G284" s="30"/>
      <c r="H284" s="30"/>
      <c r="I284" s="33"/>
      <c r="J284" s="29">
        <v>25.0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1326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1327</v>
      </c>
      <c r="E285" s="31" t="str">
        <f t="shared" si="2"/>
        <v>CHP Combustion Turbines</v>
      </c>
      <c r="F285" s="32" t="s">
        <v>1282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1328</v>
      </c>
      <c r="AK285" s="47" t="s">
        <v>1329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1330</v>
      </c>
      <c r="BA285" s="42" t="s">
        <v>1331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57</v>
      </c>
      <c r="B286" s="29"/>
      <c r="C286" s="29">
        <f t="shared" si="1"/>
        <v>285</v>
      </c>
      <c r="D286" s="30" t="s">
        <v>1332</v>
      </c>
      <c r="E286" s="31" t="str">
        <f t="shared" si="2"/>
        <v>City Planning</v>
      </c>
      <c r="F286" s="32" t="s">
        <v>1282</v>
      </c>
      <c r="G286" s="30"/>
      <c r="H286" s="30"/>
      <c r="I286" s="33"/>
      <c r="J286" s="29">
        <v>25.0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1333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1"/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1334</v>
      </c>
      <c r="E287" s="31" t="str">
        <f t="shared" si="2"/>
        <v>Grain Silos</v>
      </c>
      <c r="F287" s="32" t="s">
        <v>1282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1335</v>
      </c>
      <c r="AK287" s="47" t="s">
        <v>1336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1337</v>
      </c>
      <c r="BA287" s="42" t="s">
        <v>1338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57</v>
      </c>
      <c r="B288" s="29"/>
      <c r="C288" s="29">
        <f t="shared" si="1"/>
        <v>287</v>
      </c>
      <c r="D288" s="30" t="s">
        <v>1339</v>
      </c>
      <c r="E288" s="31" t="str">
        <f t="shared" si="2"/>
        <v>Invasive Irigation</v>
      </c>
      <c r="F288" s="32" t="s">
        <v>1282</v>
      </c>
      <c r="G288" s="30"/>
      <c r="H288" s="30"/>
      <c r="I288" s="33"/>
      <c r="J288" s="29">
        <v>25.0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0"/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1340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1"/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57</v>
      </c>
      <c r="B289" s="29"/>
      <c r="C289" s="29">
        <f t="shared" si="1"/>
        <v>288</v>
      </c>
      <c r="D289" s="30" t="s">
        <v>1341</v>
      </c>
      <c r="E289" s="31" t="str">
        <f t="shared" si="2"/>
        <v>Jezero Crater Hospital</v>
      </c>
      <c r="F289" s="32" t="s">
        <v>1282</v>
      </c>
      <c r="G289" s="30"/>
      <c r="H289" s="30"/>
      <c r="I289" s="33"/>
      <c r="J289" s="29">
        <v>25.0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1342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1"/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1343</v>
      </c>
      <c r="E290" s="31" t="str">
        <f t="shared" si="2"/>
        <v>Low-Atmosphere Planes</v>
      </c>
      <c r="F290" s="32" t="s">
        <v>1282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1344</v>
      </c>
      <c r="AK290" s="47" t="s">
        <v>1345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1346</v>
      </c>
      <c r="BA290" s="42" t="s">
        <v>1347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57</v>
      </c>
      <c r="B291" s="29"/>
      <c r="C291" s="29">
        <f t="shared" si="1"/>
        <v>290</v>
      </c>
      <c r="D291" s="30" t="s">
        <v>1348</v>
      </c>
      <c r="E291" s="31" t="str">
        <f t="shared" si="2"/>
        <v>Power Grid Uplink</v>
      </c>
      <c r="F291" s="32" t="s">
        <v>1282</v>
      </c>
      <c r="G291" s="30"/>
      <c r="H291" s="30"/>
      <c r="I291" s="33"/>
      <c r="J291" s="29">
        <v>25.0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1349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1"/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57</v>
      </c>
      <c r="B292" s="29"/>
      <c r="C292" s="29">
        <f t="shared" si="1"/>
        <v>291</v>
      </c>
      <c r="D292" s="30" t="s">
        <v>1350</v>
      </c>
      <c r="E292" s="31" t="str">
        <f t="shared" si="2"/>
        <v>Subways</v>
      </c>
      <c r="F292" s="32" t="s">
        <v>1282</v>
      </c>
      <c r="G292" s="30"/>
      <c r="H292" s="30"/>
      <c r="I292" s="33"/>
      <c r="J292" s="29">
        <v>25.0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1351</v>
      </c>
      <c r="AK292" s="40"/>
      <c r="AL292" s="41"/>
      <c r="AM292" s="42"/>
      <c r="AN292" s="41"/>
      <c r="AO292" s="42"/>
      <c r="AP292" s="41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1352</v>
      </c>
      <c r="E293" s="31" t="str">
        <f t="shared" si="2"/>
        <v>Urban Forestry</v>
      </c>
      <c r="F293" s="32" t="s">
        <v>1282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1353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521</v>
      </c>
      <c r="AE293" s="33"/>
      <c r="AF293" s="36"/>
      <c r="AG293" s="36"/>
      <c r="AH293" s="32"/>
      <c r="AI293" s="31" t="str">
        <f t="shared" si="5"/>
        <v/>
      </c>
      <c r="AJ293" s="39" t="s">
        <v>1354</v>
      </c>
      <c r="AK293" s="47" t="s">
        <v>1355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1356</v>
      </c>
      <c r="BA293" s="42" t="s">
        <v>1357</v>
      </c>
      <c r="BB293" s="43" t="s">
        <v>1358</v>
      </c>
      <c r="BC293" s="42" t="s">
        <v>1359</v>
      </c>
      <c r="BD293" s="43" t="s">
        <v>1360</v>
      </c>
      <c r="BE293" s="42"/>
      <c r="BF293" s="43"/>
      <c r="BG293" s="42"/>
      <c r="BH293" s="43"/>
      <c r="BI293" s="42"/>
    </row>
    <row r="294" ht="42.0" hidden="1" customHeight="1">
      <c r="A294" s="28" t="s">
        <v>57</v>
      </c>
      <c r="B294" s="29"/>
      <c r="C294" s="29">
        <f t="shared" si="1"/>
        <v>293</v>
      </c>
      <c r="D294" s="30" t="s">
        <v>1361</v>
      </c>
      <c r="E294" s="31" t="str">
        <f t="shared" si="2"/>
        <v>Microloans</v>
      </c>
      <c r="F294" s="32" t="s">
        <v>1282</v>
      </c>
      <c r="G294" s="30" t="s">
        <v>639</v>
      </c>
      <c r="H294" s="30" t="s">
        <v>639</v>
      </c>
      <c r="I294" s="33"/>
      <c r="J294" s="29">
        <v>25.0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2"/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1362</v>
      </c>
      <c r="AK294" s="40"/>
      <c r="AL294" s="41"/>
      <c r="AM294" s="42"/>
      <c r="AN294" s="41"/>
      <c r="AO294" s="42"/>
      <c r="AP294" s="41"/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57</v>
      </c>
      <c r="B295" s="29"/>
      <c r="C295" s="29">
        <f t="shared" si="1"/>
        <v>294</v>
      </c>
      <c r="D295" s="30" t="s">
        <v>1363</v>
      </c>
      <c r="E295" s="31" t="str">
        <f t="shared" si="2"/>
        <v>Seed Bank</v>
      </c>
      <c r="F295" s="32" t="s">
        <v>1282</v>
      </c>
      <c r="G295" s="30" t="s">
        <v>639</v>
      </c>
      <c r="H295" s="30" t="s">
        <v>639</v>
      </c>
      <c r="I295" s="33"/>
      <c r="J295" s="29">
        <v>25.0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1364</v>
      </c>
      <c r="T295" s="35" t="e">
        <v>#N/A</v>
      </c>
      <c r="U295" s="32"/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1365</v>
      </c>
      <c r="AK295" s="40"/>
      <c r="AL295" s="41"/>
      <c r="AM295" s="42"/>
      <c r="AN295" s="41"/>
      <c r="AO295" s="42"/>
      <c r="AP295" s="41"/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1"/>
      <c r="BC295" s="42"/>
      <c r="BD295" s="41"/>
      <c r="BE295" s="42"/>
      <c r="BF295" s="41"/>
      <c r="BG295" s="42"/>
      <c r="BH295" s="41"/>
      <c r="BI295" s="42"/>
    </row>
    <row r="296" ht="42.0" hidden="1" customHeight="1">
      <c r="A296" s="28" t="s">
        <v>57</v>
      </c>
      <c r="B296" s="29"/>
      <c r="C296" s="29">
        <f t="shared" si="1"/>
        <v>295</v>
      </c>
      <c r="D296" s="30" t="s">
        <v>1366</v>
      </c>
      <c r="E296" s="31" t="str">
        <f t="shared" si="2"/>
        <v>Quant-Link Conferencing</v>
      </c>
      <c r="F296" s="32" t="s">
        <v>1282</v>
      </c>
      <c r="G296" s="30" t="s">
        <v>639</v>
      </c>
      <c r="H296" s="30" t="s">
        <v>639</v>
      </c>
      <c r="I296" s="33"/>
      <c r="J296" s="29">
        <v>25.0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0"/>
      <c r="R296" s="34">
        <f t="shared" si="3"/>
        <v>0</v>
      </c>
      <c r="S296" s="35"/>
      <c r="T296" s="35" t="e">
        <v>#N/A</v>
      </c>
      <c r="U296" s="32"/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1367</v>
      </c>
      <c r="AK296" s="40"/>
      <c r="AL296" s="41"/>
      <c r="AM296" s="42"/>
      <c r="AN296" s="41"/>
      <c r="AO296" s="42"/>
      <c r="AP296" s="41"/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1"/>
      <c r="BC296" s="42"/>
      <c r="BD296" s="41"/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1368</v>
      </c>
      <c r="E297" s="31" t="str">
        <f t="shared" si="2"/>
        <v>CreditCor</v>
      </c>
      <c r="F297" s="32" t="s">
        <v>1369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1370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1371</v>
      </c>
      <c r="AK297" s="40" t="s">
        <v>1371</v>
      </c>
      <c r="AL297" s="41"/>
      <c r="AM297" s="42"/>
      <c r="AN297" s="43" t="s">
        <v>1372</v>
      </c>
      <c r="AO297" s="42"/>
      <c r="AP297" s="41" t="s">
        <v>1370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1373</v>
      </c>
      <c r="E298" s="31" t="str">
        <f t="shared" si="2"/>
        <v>Ecoline</v>
      </c>
      <c r="F298" s="32" t="s">
        <v>1369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1374</v>
      </c>
      <c r="U298" s="36" t="s">
        <v>641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1375</v>
      </c>
      <c r="AK298" s="40" t="s">
        <v>1375</v>
      </c>
      <c r="AL298" s="41"/>
      <c r="AM298" s="42"/>
      <c r="AN298" s="43" t="s">
        <v>645</v>
      </c>
      <c r="AO298" s="42"/>
      <c r="AP298" s="43" t="s">
        <v>1376</v>
      </c>
      <c r="AQ298" s="42"/>
      <c r="AR298" s="43" t="s">
        <v>1377</v>
      </c>
      <c r="AS298" s="42"/>
      <c r="AT298" s="43"/>
      <c r="AU298" s="42"/>
      <c r="AV298" s="43"/>
      <c r="AW298" s="42"/>
      <c r="AX298" s="43" t="s">
        <v>1374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1378</v>
      </c>
      <c r="E299" s="31" t="str">
        <f t="shared" si="2"/>
        <v>Helion</v>
      </c>
      <c r="F299" s="32" t="s">
        <v>1369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1379</v>
      </c>
      <c r="U299" s="36" t="s">
        <v>641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1380</v>
      </c>
      <c r="AK299" s="40" t="s">
        <v>1380</v>
      </c>
      <c r="AL299" s="41"/>
      <c r="AM299" s="42"/>
      <c r="AN299" s="43" t="s">
        <v>729</v>
      </c>
      <c r="AO299" s="42"/>
      <c r="AP299" s="43" t="s">
        <v>1381</v>
      </c>
      <c r="AQ299" s="42"/>
      <c r="AR299" s="43" t="s">
        <v>1382</v>
      </c>
      <c r="AS299" s="42"/>
      <c r="AT299" s="43"/>
      <c r="AU299" s="42"/>
      <c r="AV299" s="43"/>
      <c r="AW299" s="42"/>
      <c r="AX299" s="43" t="s">
        <v>1379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1383</v>
      </c>
      <c r="E300" s="31" t="str">
        <f t="shared" si="2"/>
        <v>Interplanetary Cinematics</v>
      </c>
      <c r="F300" s="32" t="s">
        <v>1369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1384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1385</v>
      </c>
      <c r="AK300" s="40" t="s">
        <v>1385</v>
      </c>
      <c r="AL300" s="41"/>
      <c r="AM300" s="42"/>
      <c r="AN300" s="43" t="s">
        <v>747</v>
      </c>
      <c r="AO300" s="42"/>
      <c r="AP300" s="43" t="s">
        <v>748</v>
      </c>
      <c r="AQ300" s="42"/>
      <c r="AR300" s="43" t="s">
        <v>1386</v>
      </c>
      <c r="AS300" s="42"/>
      <c r="AT300" s="43"/>
      <c r="AU300" s="42"/>
      <c r="AV300" s="43"/>
      <c r="AW300" s="42"/>
      <c r="AX300" s="43" t="s">
        <v>1384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1387</v>
      </c>
      <c r="E301" s="31" t="str">
        <f t="shared" si="2"/>
        <v>Inventrix</v>
      </c>
      <c r="F301" s="32" t="s">
        <v>1369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1388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1389</v>
      </c>
      <c r="AK301" s="40" t="s">
        <v>1389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1390</v>
      </c>
      <c r="C302" s="29">
        <v>1006.0</v>
      </c>
      <c r="D302" s="30" t="s">
        <v>1391</v>
      </c>
      <c r="E302" s="31" t="str">
        <f t="shared" si="2"/>
        <v>Mining Guild</v>
      </c>
      <c r="F302" s="32" t="s">
        <v>1369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1392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1393</v>
      </c>
      <c r="AK302" s="40" t="s">
        <v>1393</v>
      </c>
      <c r="AL302" s="41"/>
      <c r="AM302" s="42"/>
      <c r="AN302" s="43" t="s">
        <v>747</v>
      </c>
      <c r="AO302" s="42"/>
      <c r="AP302" s="43" t="s">
        <v>748</v>
      </c>
      <c r="AQ302" s="42"/>
      <c r="AR302" s="43" t="s">
        <v>1394</v>
      </c>
      <c r="AS302" s="42"/>
      <c r="AT302" s="43"/>
      <c r="AU302" s="42"/>
      <c r="AV302" s="43"/>
      <c r="AW302" s="42"/>
      <c r="AX302" s="43" t="s">
        <v>1395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1396</v>
      </c>
      <c r="E303" s="31" t="str">
        <f t="shared" si="2"/>
        <v>PhoboLog</v>
      </c>
      <c r="F303" s="32" t="s">
        <v>1369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1397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1398</v>
      </c>
      <c r="AK303" s="40" t="s">
        <v>1398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1399</v>
      </c>
      <c r="AS303" s="42"/>
      <c r="AT303" s="43"/>
      <c r="AU303" s="42"/>
      <c r="AV303" s="43"/>
      <c r="AW303" s="42"/>
      <c r="AX303" s="43" t="s">
        <v>1397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1400</v>
      </c>
      <c r="E304" s="31" t="str">
        <f t="shared" si="2"/>
        <v>Saturn Systems</v>
      </c>
      <c r="F304" s="32" t="s">
        <v>1369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1401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1402</v>
      </c>
      <c r="AK304" s="40" t="s">
        <v>1402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1015</v>
      </c>
      <c r="AR304" s="41" t="s">
        <v>1403</v>
      </c>
      <c r="AS304" s="42" t="s">
        <v>1403</v>
      </c>
      <c r="AT304" s="41"/>
      <c r="AU304" s="42"/>
      <c r="AV304" s="41"/>
      <c r="AW304" s="42"/>
      <c r="AX304" s="41" t="s">
        <v>1404</v>
      </c>
      <c r="AY304" s="42" t="s">
        <v>1405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1406</v>
      </c>
      <c r="E305" s="31" t="str">
        <f t="shared" si="2"/>
        <v>Teractor</v>
      </c>
      <c r="F305" s="32" t="s">
        <v>1369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1407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1408</v>
      </c>
      <c r="AK305" s="40" t="s">
        <v>1408</v>
      </c>
      <c r="AL305" s="41"/>
      <c r="AM305" s="42"/>
      <c r="AN305" s="41" t="s">
        <v>1409</v>
      </c>
      <c r="AO305" s="42" t="s">
        <v>1409</v>
      </c>
      <c r="AP305" s="41" t="s">
        <v>1410</v>
      </c>
      <c r="AQ305" s="42" t="s">
        <v>1411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1412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365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1413</v>
      </c>
      <c r="AK306" s="40" t="s">
        <v>1413</v>
      </c>
      <c r="AL306" s="41"/>
      <c r="AM306" s="42"/>
      <c r="AN306" s="43" t="s">
        <v>364</v>
      </c>
      <c r="AO306" s="42"/>
      <c r="AP306" s="41" t="s">
        <v>365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1414</v>
      </c>
      <c r="E307" s="31" t="str">
        <f t="shared" si="2"/>
        <v>ThorGate</v>
      </c>
      <c r="F307" s="32" t="s">
        <v>1369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1415</v>
      </c>
      <c r="U307" s="32" t="s">
        <v>641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1416</v>
      </c>
      <c r="AK307" s="40" t="s">
        <v>1416</v>
      </c>
      <c r="AL307" s="41"/>
      <c r="AM307" s="42"/>
      <c r="AN307" s="41" t="s">
        <v>706</v>
      </c>
      <c r="AO307" s="42" t="s">
        <v>706</v>
      </c>
      <c r="AP307" s="41" t="s">
        <v>1417</v>
      </c>
      <c r="AQ307" s="42" t="s">
        <v>1418</v>
      </c>
      <c r="AR307" s="41" t="s">
        <v>1419</v>
      </c>
      <c r="AS307" s="42" t="s">
        <v>1419</v>
      </c>
      <c r="AT307" s="41"/>
      <c r="AU307" s="42"/>
      <c r="AV307" s="41"/>
      <c r="AW307" s="42"/>
      <c r="AX307" s="41" t="s">
        <v>1420</v>
      </c>
      <c r="AY307" s="42" t="s">
        <v>1421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1422</v>
      </c>
      <c r="C308" s="29">
        <v>1012.0</v>
      </c>
      <c r="D308" s="30" t="s">
        <v>1423</v>
      </c>
      <c r="E308" s="31" t="str">
        <f t="shared" si="2"/>
        <v>United Nations Mars Initiative</v>
      </c>
      <c r="F308" s="32" t="s">
        <v>1424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1425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1426</v>
      </c>
      <c r="AK308" s="40" t="s">
        <v>1426</v>
      </c>
      <c r="AL308" s="41"/>
      <c r="AM308" s="42"/>
      <c r="AN308" s="43" t="s">
        <v>1427</v>
      </c>
      <c r="AO308" s="42"/>
      <c r="AP308" s="41" t="s">
        <v>1425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1428</v>
      </c>
      <c r="E309" s="31" t="str">
        <f t="shared" si="2"/>
        <v>ArkLight</v>
      </c>
      <c r="F309" s="32" t="s">
        <v>1424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1429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1430</v>
      </c>
      <c r="AK309" s="40" t="s">
        <v>1430</v>
      </c>
      <c r="AL309" s="43" t="s">
        <v>1431</v>
      </c>
      <c r="AM309" s="42"/>
      <c r="AN309" s="43" t="s">
        <v>1432</v>
      </c>
      <c r="AO309" s="42"/>
      <c r="AP309" s="41" t="s">
        <v>1429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1433</v>
      </c>
      <c r="E310" s="31" t="str">
        <f t="shared" si="2"/>
        <v>Celestior</v>
      </c>
      <c r="F310" s="32" t="s">
        <v>1424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1434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1435</v>
      </c>
      <c r="AK310" s="40" t="s">
        <v>1435</v>
      </c>
      <c r="AL310" s="41"/>
      <c r="AM310" s="42"/>
      <c r="AN310" s="43" t="s">
        <v>1436</v>
      </c>
      <c r="AO310" s="42"/>
      <c r="AP310" s="41" t="s">
        <v>1434</v>
      </c>
      <c r="AQ310" s="42"/>
      <c r="AR310" s="41"/>
      <c r="AS310" s="42"/>
      <c r="AT310" s="41" t="s">
        <v>1437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1438</v>
      </c>
      <c r="E311" s="31" t="str">
        <f t="shared" si="2"/>
        <v>DevTechs</v>
      </c>
      <c r="F311" s="32" t="s">
        <v>1424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1439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1440</v>
      </c>
      <c r="AK311" s="40" t="s">
        <v>1440</v>
      </c>
      <c r="AL311" s="41"/>
      <c r="AM311" s="42"/>
      <c r="AN311" s="43" t="s">
        <v>1441</v>
      </c>
      <c r="AO311" s="42"/>
      <c r="AP311" s="41" t="s">
        <v>1439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1442</v>
      </c>
      <c r="C312" s="29">
        <f t="shared" si="10"/>
        <v>1016</v>
      </c>
      <c r="D312" s="30" t="s">
        <v>1443</v>
      </c>
      <c r="E312" s="31" t="str">
        <f t="shared" si="2"/>
        <v>Launch Star Incorporated</v>
      </c>
      <c r="F312" s="32" t="s">
        <v>1424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1444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1445</v>
      </c>
      <c r="AK312" s="40" t="s">
        <v>1445</v>
      </c>
      <c r="AL312" s="41"/>
      <c r="AM312" s="42"/>
      <c r="AN312" s="43" t="s">
        <v>1446</v>
      </c>
      <c r="AO312" s="42"/>
      <c r="AP312" s="41" t="s">
        <v>1444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30" t="s">
        <v>1447</v>
      </c>
      <c r="E313" s="31" t="str">
        <f t="shared" si="2"/>
        <v>Mai-Ni Productions</v>
      </c>
      <c r="F313" s="32" t="s">
        <v>1424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1448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1449</v>
      </c>
      <c r="AK313" s="40" t="s">
        <v>1449</v>
      </c>
      <c r="AL313" s="41"/>
      <c r="AM313" s="42"/>
      <c r="AN313" s="43" t="s">
        <v>1450</v>
      </c>
      <c r="AO313" s="42"/>
      <c r="AP313" s="41" t="s">
        <v>1448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1451</v>
      </c>
      <c r="E314" s="31" t="str">
        <f t="shared" si="2"/>
        <v>Zetasel</v>
      </c>
      <c r="F314" s="32" t="s">
        <v>1424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1452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1453</v>
      </c>
      <c r="AK314" s="40" t="s">
        <v>1453</v>
      </c>
      <c r="AL314" s="41"/>
      <c r="AM314" s="42"/>
      <c r="AN314" s="43" t="s">
        <v>1454</v>
      </c>
      <c r="AO314" s="42"/>
      <c r="AP314" s="41" t="s">
        <v>1452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1455</v>
      </c>
      <c r="E315" s="31" t="str">
        <f t="shared" si="2"/>
        <v>Point Luna</v>
      </c>
      <c r="F315" s="32" t="s">
        <v>1456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1457</v>
      </c>
      <c r="AK315" s="40" t="s">
        <v>1457</v>
      </c>
      <c r="AL315" s="41"/>
      <c r="AM315" s="42"/>
      <c r="AN315" s="41" t="s">
        <v>678</v>
      </c>
      <c r="AO315" s="42" t="s">
        <v>678</v>
      </c>
      <c r="AP315" s="41" t="s">
        <v>679</v>
      </c>
      <c r="AQ315" s="42" t="s">
        <v>1015</v>
      </c>
      <c r="AR315" s="41" t="s">
        <v>1458</v>
      </c>
      <c r="AS315" s="42" t="s">
        <v>1458</v>
      </c>
      <c r="AT315" s="41"/>
      <c r="AU315" s="42"/>
      <c r="AV315" s="41"/>
      <c r="AW315" s="42"/>
      <c r="AX315" s="41" t="s">
        <v>1459</v>
      </c>
      <c r="AY315" s="42" t="s">
        <v>1460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hidden="1" customHeight="1">
      <c r="A316" s="28" t="s">
        <v>54</v>
      </c>
      <c r="B316" s="29"/>
      <c r="C316" s="29"/>
      <c r="D316" s="45" t="s">
        <v>1461</v>
      </c>
      <c r="E316" s="31" t="str">
        <f t="shared" si="2"/>
        <v>Sultira</v>
      </c>
      <c r="F316" s="36" t="s">
        <v>1462</v>
      </c>
      <c r="G316" s="30"/>
      <c r="H316" s="30"/>
      <c r="I316" s="33"/>
      <c r="J316" s="29"/>
      <c r="K316" s="29"/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1463</v>
      </c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30"/>
      <c r="E317" s="31" t="str">
        <f t="shared" si="2"/>
        <v>Modpro</v>
      </c>
      <c r="F317" s="32"/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1464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30"/>
      <c r="E318" s="31" t="str">
        <f t="shared" si="2"/>
        <v>Nebu Labs</v>
      </c>
      <c r="F318" s="32"/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1465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57</v>
      </c>
      <c r="B319" s="29"/>
      <c r="C319" s="29"/>
      <c r="D319" s="30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1466</v>
      </c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1467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1468</v>
      </c>
      <c r="E321" s="31" t="str">
        <f t="shared" si="2"/>
        <v>Hyperion Systems</v>
      </c>
      <c r="F321" s="36" t="s">
        <v>1462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1469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1470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30"/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1471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hidden="1" customHeight="1">
      <c r="A323" s="28" t="s">
        <v>57</v>
      </c>
      <c r="B323" s="29"/>
      <c r="C323" s="29"/>
      <c r="D323" s="30"/>
      <c r="E323" s="31" t="str">
        <f t="shared" si="2"/>
        <v>Apollo Industries</v>
      </c>
      <c r="F323" s="32"/>
      <c r="G323" s="30"/>
      <c r="H323" s="30"/>
      <c r="I323" s="33"/>
      <c r="J323" s="29"/>
      <c r="K323" s="29"/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 t="s">
        <v>1472</v>
      </c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1473</v>
      </c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hidden="1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12">
      <filters>
        <filter val="wil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1474</v>
      </c>
      <c r="C1" s="3" t="s">
        <v>24</v>
      </c>
      <c r="E1" s="8" t="s">
        <v>1475</v>
      </c>
      <c r="G1" s="3" t="s">
        <v>1476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1477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737</v>
      </c>
      <c r="L3" s="3" t="s">
        <v>93</v>
      </c>
      <c r="N3" s="3" t="s">
        <v>1174</v>
      </c>
      <c r="P3" s="8" t="s">
        <v>454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1282</v>
      </c>
      <c r="P4" s="8" t="s">
        <v>521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641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