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vS3Lpi56BfuCioiAaF393e69404skB3gMllgFfHUt2U="/>
    </ext>
  </extLst>
</workbook>
</file>

<file path=xl/sharedStrings.xml><?xml version="1.0" encoding="utf-8"?>
<sst xmlns="http://schemas.openxmlformats.org/spreadsheetml/2006/main" count="6088" uniqueCount="2079">
  <si>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</si>
  <si>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</si>
  <si>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</si>
  <si>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</si>
  <si>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</si>
  <si>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</si>
  <si>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</si>
  <si>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</si>
  <si>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</si>
  <si>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</si>
  <si>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</si>
  <si>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</si>
  <si>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</si>
  <si>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</si>
  <si>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</si>
  <si>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</si>
  <si>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</si>
  <si>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</si>
  <si>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</si>
  <si>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</si>
  <si>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</si>
  <si>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</si>
  <si>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</si>
  <si>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</si>
  <si>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</si>
  <si>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</si>
  <si>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</si>
  <si>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</si>
  <si>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</si>
  <si>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</si>
  <si>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</si>
  <si>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</si>
  <si>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</si>
  <si>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</si>
  <si>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</si>
  <si>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</si>
  <si>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</si>
  <si>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</si>
  <si>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</si>
  <si>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</si>
  <si>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</si>
  <si>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</si>
  <si>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</si>
  <si>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</si>
  <si>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</si>
  <si>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</si>
  <si>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</si>
  <si>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</si>
  <si>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</si>
  <si>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</si>
  <si>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</si>
  <si>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</si>
  <si>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</si>
  <si>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</si>
  <si>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</si>
  <si>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</si>
  <si>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</si>
  <si>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</si>
  <si>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</si>
  <si>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</si>
  <si>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</si>
  <si>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</si>
  <si>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</si>
  <si>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</si>
  <si>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</si>
  <si>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</si>
  <si>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</si>
  <si>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</si>
  <si>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</si>
  <si>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</si>
  <si>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</si>
  <si>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</si>
  <si>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</si>
  <si>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</si>
  <si>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</si>
  <si>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</si>
  <si>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</si>
  <si>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</si>
  <si>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</si>
  <si>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</si>
  <si>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</si>
  <si>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</si>
  <si>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</si>
  <si>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</si>
  <si>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</si>
  <si>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</si>
  <si>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</si>
  <si>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</si>
  <si>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</si>
  <si>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</si>
  <si>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</si>
  <si>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</si>
  <si>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</si>
  <si>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</si>
  <si>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</si>
  <si>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</si>
  <si>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</si>
  <si>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</si>
  <si>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</si>
  <si>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</si>
  <si>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</si>
  <si>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</si>
  <si>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</si>
  <si>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</si>
  <si>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</si>
  <si>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</si>
  <si>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</si>
  <si>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</si>
  <si>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</si>
  <si>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</si>
  <si>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</si>
  <si>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</si>
  <si>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</si>
  <si>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</si>
  <si>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</si>
  <si>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</si>
  <si>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</si>
  <si>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</si>
  <si>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</si>
  <si>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</si>
  <si>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</si>
  <si>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</si>
  <si>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</si>
  <si>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</si>
  <si>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</si>
  <si>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</si>
  <si>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</si>
  <si>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</si>
  <si>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</si>
  <si>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</si>
  <si>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</si>
  <si>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</si>
  <si>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</si>
  <si>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</si>
  <si>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</si>
  <si>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</si>
  <si>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</si>
  <si>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</si>
  <si>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</si>
  <si>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</si>
  <si>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</si>
  <si>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</si>
  <si>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</si>
  <si>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</si>
  <si>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</si>
  <si>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</si>
  <si>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</si>
  <si>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</si>
  <si>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</si>
  <si>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</si>
  <si>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</si>
  <si>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</si>
  <si>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</si>
  <si>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</si>
  <si>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</si>
  <si>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</si>
  <si>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</si>
  <si>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</si>
  <si>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</si>
  <si>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</si>
  <si>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</si>
  <si>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</si>
  <si>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</si>
  <si>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</si>
  <si>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</si>
  <si>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</si>
  <si>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</si>
  <si>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</si>
  <si>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</si>
  <si>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</si>
  <si>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</si>
  <si>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</si>
  <si>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</si>
  <si>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</si>
  <si>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</si>
  <si>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</si>
  <si>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</si>
  <si>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</si>
  <si>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</si>
  <si>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</si>
  <si>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</si>
  <si>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</si>
  <si>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</si>
  <si>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</si>
  <si>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</si>
  <si>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</si>
  <si>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</si>
  <si>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</si>
  <si>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</si>
  <si>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</si>
  <si>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</si>
  <si>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</si>
  <si>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</si>
  <si>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</si>
  <si>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</si>
  <si>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</si>
  <si>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</si>
  <si>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</si>
  <si>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</si>
  <si>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</si>
  <si>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</si>
  <si>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</si>
  <si>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</si>
  <si>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</si>
  <si>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</si>
  <si>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</si>
  <si>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</si>
  <si>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</si>
  <si>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</si>
  <si>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</si>
  <si>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</si>
  <si>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</si>
  <si>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</si>
  <si>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</si>
  <si>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</si>
  <si>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</si>
  <si>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</si>
  <si>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</si>
  <si>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</si>
  <si>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</si>
  <si>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</si>
  <si>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</si>
  <si>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</si>
  <si>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</si>
  <si>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</si>
  <si>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</si>
  <si>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</si>
  <si>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</si>
  <si>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</si>
  <si>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</si>
  <si>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</si>
  <si>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</si>
  <si>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</si>
  <si>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</si>
  <si>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</si>
  <si>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</si>
  <si>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</si>
  <si>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</si>
  <si>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</si>
  <si>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</si>
  <si>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</si>
  <si>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</si>
  <si>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</si>
  <si>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</si>
  <si>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</si>
  <si>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</si>
  <si>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</si>
  <si>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</si>
  <si>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</si>
  <si>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</si>
  <si>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</si>
  <si>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</si>
  <si>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</si>
  <si>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</si>
  <si>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</si>
  <si>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</si>
  <si>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</si>
  <si>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</si>
  <si>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</si>
  <si>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</si>
  <si>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</si>
  <si>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</si>
  <si>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</si>
  <si>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</si>
  <si>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</si>
  <si>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</si>
  <si>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</si>
  <si>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</si>
  <si>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</si>
  <si>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</si>
  <si>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</si>
  <si>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</si>
  <si>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</si>
  <si>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</si>
  <si>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</si>
  <si>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</si>
  <si>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</si>
  <si>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</si>
  <si>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</si>
  <si>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</si>
  <si>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</si>
  <si>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</si>
  <si>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</si>
  <si>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</si>
  <si>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</si>
  <si>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</si>
  <si>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</si>
  <si>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</si>
  <si>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</si>
  <si>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</si>
  <si>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</si>
  <si>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</si>
  <si>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</si>
  <si>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</si>
  <si>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</si>
  <si>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</si>
  <si>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</si>
  <si>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</si>
  <si>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</si>
  <si>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</si>
  <si>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</si>
  <si>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</si>
  <si>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</si>
  <si>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</si>
  <si>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</si>
  <si>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</si>
  <si>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</si>
  <si>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</si>
  <si>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</si>
  <si>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</si>
  <si>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</si>
  <si>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</si>
  <si>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</si>
  <si>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</si>
  <si>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</si>
  <si>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</si>
  <si>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</si>
  <si>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</si>
  <si>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</si>
  <si>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</si>
  <si>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</si>
  <si>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</si>
  <si>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</si>
  <si>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</si>
  <si>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</si>
  <si>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</si>
  <si>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</si>
  <si>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</si>
  <si>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</si>
  <si>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</si>
  <si>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</si>
  <si>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</si>
  <si>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</si>
  <si>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</si>
  <si>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</si>
  <si>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</si>
  <si>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</si>
  <si>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</si>
  <si>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</si>
  <si>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</si>
  <si>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</si>
  <si>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</si>
  <si>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</si>
  <si>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</si>
  <si>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</si>
  <si>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</si>
  <si>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</si>
  <si>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</si>
  <si>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</si>
  <si>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</si>
  <si>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</si>
  <si>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</si>
  <si>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</si>
  <si>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</si>
  <si>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</si>
  <si>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</si>
  <si>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</si>
  <si>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</si>
  <si>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</si>
  <si>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</si>
  <si>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</si>
  <si>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</si>
  <si>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</si>
  <si>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</si>
  <si>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</si>
  <si>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</si>
  <si>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</si>
  <si>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</si>
  <si>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</si>
  <si>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</si>
  <si>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</si>
  <si>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</si>
  <si>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</si>
  <si>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</si>
  <si>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</si>
  <si>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</si>
  <si>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</si>
  <si>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</si>
  <si>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</si>
  <si>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</si>
  <si>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</si>
  <si>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</si>
  <si>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</si>
  <si>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</si>
  <si>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</si>
  <si>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</si>
  <si>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</si>
  <si>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</si>
  <si>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</si>
  <si>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</si>
  <si>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</si>
  <si>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</si>
  <si>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</si>
  <si>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</si>
  <si>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</si>
  <si>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</si>
  <si>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</si>
  <si>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</si>
  <si>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</si>
  <si>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</si>
  <si>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</si>
  <si>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</si>
  <si>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</si>
  <si>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</si>
  <si>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</si>
  <si>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</si>
  <si>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</si>
  <si>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</si>
  <si>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</si>
  <si>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</si>
  <si>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</si>
  <si>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</si>
  <si>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</si>
  <si>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</si>
  <si>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</si>
  <si>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</si>
  <si>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</si>
  <si>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</si>
  <si>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</si>
  <si>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</si>
  <si>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</si>
  <si>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</si>
  <si>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</si>
  <si>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</si>
  <si>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</si>
  <si>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</si>
  <si>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</si>
  <si>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</si>
  <si>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</si>
  <si>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</si>
  <si>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</si>
  <si>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</si>
  <si>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</si>
  <si>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</si>
  <si>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</si>
  <si>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</si>
  <si>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</si>
  <si>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</si>
  <si>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</si>
  <si>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</si>
  <si>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</si>
  <si>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</si>
  <si>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</si>
  <si>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</si>
  <si>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</si>
  <si>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</si>
  <si>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</si>
  <si>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</si>
  <si>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</si>
  <si>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</si>
  <si>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</si>
  <si>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</si>
  <si>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</si>
  <si>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</si>
  <si>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</si>
  <si>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</si>
  <si>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</si>
  <si>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</si>
  <si>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</si>
  <si>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</si>
  <si>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</si>
  <si>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</si>
  <si>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</si>
  <si>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</si>
  <si>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</si>
  <si>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</si>
  <si>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</si>
  <si>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</si>
  <si>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</si>
  <si>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</si>
  <si>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</si>
  <si>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</si>
  <si>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</si>
  <si>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</si>
  <si>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</si>
  <si>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</si>
  <si>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</si>
  <si>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</si>
  <si>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</si>
  <si>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</si>
  <si>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</si>
  <si>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</si>
  <si>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</si>
  <si>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</si>
  <si>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</si>
  <si>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</si>
  <si>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</si>
  <si>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</si>
  <si>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</si>
  <si>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</si>
  <si>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</si>
  <si>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</si>
  <si>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</si>
  <si>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</si>
  <si>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</si>
  <si>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</si>
  <si>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</si>
  <si>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</si>
  <si>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</si>
  <si>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</si>
  <si>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</si>
  <si>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</si>
  <si>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</si>
  <si>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</si>
  <si>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</si>
  <si>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</si>
  <si>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</si>
  <si>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</si>
  <si>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</si>
  <si>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</si>
  <si>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</si>
  <si>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</si>
  <si>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</si>
  <si>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</si>
  <si>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</si>
  <si>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</si>
  <si>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</si>
  <si>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</si>
  <si>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</si>
  <si>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</si>
  <si>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</si>
  <si>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</si>
  <si>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</si>
  <si>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</si>
  <si>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</si>
  <si>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</si>
  <si>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</si>
  <si>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</si>
  <si>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</si>
  <si>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</si>
  <si>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</si>
  <si>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</si>
  <si>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</si>
  <si>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</si>
  <si>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</si>
  <si>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</si>
  <si>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</si>
  <si>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</si>
  <si>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</si>
  <si>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</si>
  <si>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</si>
  <si>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</si>
  <si>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</si>
  <si>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</si>
  <si>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</si>
  <si>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</si>
  <si>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</si>
  <si>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</si>
  <si>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</si>
  <si>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</si>
  <si>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</si>
  <si>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</si>
  <si>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</si>
  <si>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</si>
  <si>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</si>
  <si>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</si>
  <si>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</si>
  <si>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</si>
  <si>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</si>
  <si>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</si>
  <si>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</si>
  <si>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</si>
  <si>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</si>
  <si>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</si>
  <si>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</si>
  <si>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</si>
  <si>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</si>
  <si>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</si>
  <si>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</si>
  <si>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</si>
  <si>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</si>
  <si>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</si>
  <si>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</si>
  <si>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</si>
  <si>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</si>
  <si>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</si>
  <si>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</si>
  <si>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</si>
  <si>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</si>
  <si>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</si>
  <si>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</si>
  <si>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</si>
  <si>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</si>
  <si>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</si>
  <si>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</si>
  <si>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</si>
  <si>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</si>
  <si>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</si>
  <si>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</si>
  <si>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</si>
  <si>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</si>
  <si>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</si>
  <si>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</si>
  <si>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</si>
  <si>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</si>
  <si>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</si>
  <si>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</si>
  <si>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</si>
  <si>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</si>
  <si>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</si>
  <si>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</si>
  <si>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</si>
  <si>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</si>
  <si>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</si>
  <si>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</si>
  <si>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</si>
  <si>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</si>
  <si>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</si>
  <si>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</si>
  <si>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</si>
  <si>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</si>
  <si>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</si>
  <si>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</si>
  <si>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</si>
  <si>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</si>
  <si>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</si>
  <si>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</si>
  <si>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</si>
  <si>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</si>
  <si>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</si>
  <si>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</si>
  <si>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</si>
  <si>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</si>
  <si>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</si>
  <si>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</si>
  <si>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</si>
  <si>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</si>
  <si>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</si>
  <si>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</si>
  <si>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</si>
  <si>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</si>
  <si>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</si>
  <si>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</si>
  <si>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</si>
  <si>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</si>
  <si>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</si>
  <si>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</si>
  <si>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</si>
  <si>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</si>
  <si>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</si>
  <si>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</si>
  <si>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</si>
  <si>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</si>
  <si>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</si>
  <si>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</si>
  <si>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</si>
  <si>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</si>
  <si>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</si>
  <si>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</si>
  <si>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</si>
  <si>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</si>
  <si>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</si>
  <si>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</si>
  <si>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</si>
  <si>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</si>
  <si>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</si>
  <si>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</si>
  <si>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</si>
  <si>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</si>
  <si>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</si>
  <si>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</si>
  <si>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</si>
  <si>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</si>
  <si>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</si>
  <si>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</si>
  <si>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</si>
  <si>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</si>
  <si>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</si>
  <si>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</si>
  <si>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</si>
  <si>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</si>
  <si>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</si>
  <si>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</si>
  <si>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</si>
  <si>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</si>
  <si>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</si>
  <si>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</si>
  <si>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</si>
  <si>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</si>
  <si>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</si>
  <si>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</si>
  <si>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</si>
  <si>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</si>
  <si>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</si>
  <si>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</si>
  <si>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</si>
  <si>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</si>
  <si>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</si>
  <si>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</si>
  <si>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</si>
  <si>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</si>
  <si>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</si>
  <si>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</si>
  <si>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</si>
  <si>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</si>
  <si>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</si>
  <si>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</si>
  <si>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</si>
  <si>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</si>
  <si>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</si>
  <si>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</si>
  <si>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</si>
  <si>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</si>
  <si>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</si>
  <si>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</si>
  <si>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</si>
  <si>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</si>
  <si>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</si>
  <si>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</si>
  <si>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</si>
  <si>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</si>
  <si>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</si>
  <si>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</si>
  <si>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</si>
  <si>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</si>
  <si>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</si>
  <si>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</si>
  <si>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</si>
  <si>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</si>
  <si>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</si>
  <si>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</si>
  <si>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</si>
  <si>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</si>
  <si>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</si>
  <si>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</si>
  <si>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</si>
  <si>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</si>
  <si>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</si>
  <si>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</si>
  <si>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</si>
  <si>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</si>
  <si>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</si>
  <si>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</si>
  <si>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</si>
  <si>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</si>
  <si>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</si>
  <si>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</si>
  <si>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</si>
  <si>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</si>
  <si>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</si>
  <si>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</si>
  <si>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</si>
  <si>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</si>
  <si>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</si>
  <si>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</si>
  <si>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</si>
  <si>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</si>
  <si>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</si>
  <si>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</si>
  <si>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</si>
  <si>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</si>
  <si>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</si>
  <si>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</si>
  <si>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</si>
  <si>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</si>
  <si>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</si>
  <si>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</si>
  <si>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</si>
  <si>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</si>
  <si>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</si>
  <si>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</si>
  <si>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</si>
  <si>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</si>
  <si>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</si>
  <si>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</si>
  <si>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</si>
  <si>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</si>
  <si>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</si>
  <si>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</si>
  <si>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</si>
  <si>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</si>
  <si>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</si>
  <si>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</si>
  <si>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</si>
  <si>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</si>
  <si>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</si>
  <si>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</si>
  <si>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</si>
  <si>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</si>
  <si>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</si>
  <si>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</si>
  <si>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</si>
  <si>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</si>
  <si>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</si>
  <si>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</si>
  <si>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</si>
  <si>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</si>
  <si>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</si>
  <si>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</si>
  <si>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</si>
  <si>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</si>
  <si>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</si>
  <si>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</si>
  <si>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</si>
  <si>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</si>
  <si>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</si>
  <si>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</si>
  <si>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</si>
  <si>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</si>
  <si>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</si>
  <si>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</si>
  <si>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</si>
  <si>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</si>
  <si>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</si>
  <si>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</si>
  <si>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</si>
  <si>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</si>
  <si>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</si>
  <si>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</si>
  <si>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</si>
  <si>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</si>
  <si>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</si>
  <si>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</si>
  <si>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</si>
  <si>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</si>
  <si>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</si>
  <si>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</si>
  <si>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</si>
  <si>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</si>
  <si>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</si>
  <si>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</si>
  <si>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</si>
  <si>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</si>
  <si>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</si>
  <si>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</si>
  <si>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</si>
  <si>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</si>
  <si>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</si>
  <si>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</si>
  <si>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</si>
  <si>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</si>
  <si>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</si>
  <si>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</si>
  <si>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</si>
  <si>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</si>
  <si>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</si>
  <si>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</si>
  <si>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</si>
  <si>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</si>
  <si>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</si>
  <si>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</si>
  <si>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</si>
  <si>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</si>
  <si>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</si>
  <si>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</si>
  <si>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</si>
  <si>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</si>
  <si>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</si>
  <si>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</si>
  <si>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</si>
  <si>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</si>
  <si>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</si>
  <si>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</si>
  <si>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</si>
  <si>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</si>
  <si>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</si>
  <si>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</si>
  <si>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</si>
  <si>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</si>
  <si>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</si>
  <si>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</si>
  <si>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</si>
  <si>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</si>
  <si>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</si>
  <si>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</si>
  <si>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</si>
  <si>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</si>
  <si>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</si>
  <si>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</si>
  <si>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</si>
  <si>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</si>
  <si>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</si>
  <si>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</si>
  <si>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</si>
  <si>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</si>
  <si>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</si>
  <si>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</si>
  <si>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</si>
  <si>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</si>
  <si>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</si>
  <si>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</si>
  <si>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</si>
  <si>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</si>
  <si>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</si>
  <si>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</si>
  <si>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</si>
  <si>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</si>
  <si>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</si>
  <si>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</si>
  <si>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</si>
  <si>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</si>
  <si>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</si>
  <si>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</si>
  <si>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</si>
  <si>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</si>
  <si>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</si>
  <si>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</si>
  <si>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</si>
  <si>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</si>
  <si>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</si>
  <si>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</si>
  <si>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</si>
  <si>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</si>
  <si>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</si>
  <si>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</si>
  <si>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</si>
  <si>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</si>
  <si>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</si>
  <si>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</si>
  <si>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</si>
  <si>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</si>
  <si>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</si>
  <si>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</si>
  <si>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</si>
  <si>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</si>
  <si>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</si>
  <si>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</si>
  <si>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</si>
  <si>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</si>
  <si>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</si>
  <si>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</si>
  <si>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</si>
  <si>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</si>
  <si>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</si>
  <si>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</si>
  <si>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</si>
  <si>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</si>
  <si>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</si>
  <si>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</si>
  <si>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</si>
  <si>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</si>
  <si>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</si>
  <si>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</si>
  <si>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</si>
  <si>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</si>
  <si>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</si>
  <si>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</si>
  <si>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</si>
  <si>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</si>
  <si>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</si>
  <si>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</si>
  <si>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</si>
  <si>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</si>
  <si>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</si>
  <si>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</si>
  <si>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</si>
  <si>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</si>
  <si>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</si>
  <si>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</si>
  <si>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</si>
  <si>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</si>
  <si>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</si>
  <si>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</si>
  <si>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</si>
  <si>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</si>
  <si>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</si>
  <si>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</si>
  <si>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</si>
  <si>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</si>
  <si>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</si>
  <si>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</si>
  <si>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</si>
  <si>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</si>
  <si>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</si>
  <si>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</si>
  <si>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</si>
  <si>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</si>
  <si>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</si>
  <si>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</si>
  <si>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</si>
  <si>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</si>
  <si>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</si>
  <si>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</si>
  <si>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</si>
  <si>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</si>
  <si>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</si>
  <si>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</si>
  <si>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</si>
  <si>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</si>
  <si>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</si>
  <si>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</si>
  <si>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</si>
  <si>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</si>
  <si>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</si>
  <si>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</si>
  <si>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</si>
  <si>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</si>
  <si>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</si>
  <si>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</si>
  <si>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</si>
  <si>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</si>
  <si>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</si>
  <si>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</si>
  <si>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</si>
  <si>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</si>
  <si>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</si>
  <si>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</si>
  <si>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</si>
  <si>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</si>
  <si>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</si>
  <si>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</si>
  <si>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</si>
  <si>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</si>
  <si>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</si>
  <si>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</si>
  <si>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</si>
  <si>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</si>
  <si>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</si>
  <si>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</si>
  <si>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</si>
  <si>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</si>
  <si>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</si>
  <si>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</si>
  <si>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</si>
  <si>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</si>
  <si>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</si>
  <si>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</si>
  <si>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</si>
  <si>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</si>
  <si>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</si>
  <si>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</si>
  <si>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</si>
  <si>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</si>
  <si>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</si>
  <si>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</si>
  <si>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</si>
  <si>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</si>
  <si>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</si>
  <si>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</si>
  <si>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</si>
  <si>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</si>
  <si>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</si>
  <si>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</si>
  <si>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</si>
  <si>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</si>
  <si>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</si>
  <si>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</si>
  <si>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</si>
  <si>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</si>
  <si>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</si>
  <si>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</si>
  <si>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</si>
  <si>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</si>
  <si>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</si>
  <si>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</si>
  <si>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</si>
  <si>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</si>
  <si>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</si>
  <si>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</si>
  <si>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</si>
  <si>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</si>
  <si>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</si>
  <si>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</si>
  <si>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</si>
  <si>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</si>
  <si>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</si>
  <si>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</si>
  <si>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</si>
  <si>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</si>
  <si>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</si>
  <si>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</si>
  <si>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</si>
  <si>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</si>
  <si>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</si>
  <si>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</si>
  <si>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</si>
  <si>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</si>
  <si>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</si>
  <si>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</si>
  <si>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</si>
  <si>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</si>
  <si>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</si>
  <si>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</si>
  <si>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</si>
  <si>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</si>
  <si>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</si>
  <si>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</si>
  <si>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</si>
  <si>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</si>
  <si>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</si>
  <si>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</si>
  <si>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</si>
  <si>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</si>
  <si>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</si>
  <si>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</si>
  <si>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</si>
  <si>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</si>
  <si>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</si>
  <si>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</si>
  <si>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</si>
  <si>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</si>
  <si>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</si>
  <si>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</si>
  <si>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</si>
  <si>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</si>
  <si>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</si>
  <si>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</si>
  <si>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</si>
  <si>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</si>
  <si>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</si>
  <si>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</si>
  <si>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</si>
  <si>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</si>
  <si>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</si>
  <si>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</si>
  <si>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</si>
  <si>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</si>
  <si>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</si>
  <si>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</si>
  <si>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</si>
  <si>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</si>
  <si>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</si>
  <si>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</si>
  <si>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</si>
  <si>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</si>
  <si>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</si>
  <si>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</si>
  <si>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</si>
  <si>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</si>
  <si>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</si>
  <si>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</si>
  <si>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</si>
  <si>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</si>
  <si>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</si>
  <si>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</si>
  <si>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</si>
  <si>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</si>
  <si>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</si>
  <si>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</si>
  <si>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</si>
  <si>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</si>
  <si>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</si>
  <si>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</si>
  <si>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</si>
  <si>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</si>
  <si>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</si>
  <si>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</si>
  <si>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</si>
  <si>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</si>
  <si>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</si>
  <si>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</si>
  <si>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</si>
  <si>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</si>
  <si>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</si>
  <si>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</si>
  <si>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</si>
  <si>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</si>
  <si>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</si>
  <si>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</si>
  <si>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</si>
  <si>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</si>
  <si>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</si>
  <si>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</si>
  <si>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</si>
  <si>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</si>
  <si>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</si>
  <si>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</si>
  <si>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</si>
  <si>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</si>
  <si>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</si>
  <si>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</si>
  <si>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</si>
  <si>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</si>
  <si>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</si>
  <si>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</si>
  <si>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</si>
  <si>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</si>
  <si>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</si>
  <si>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</si>
  <si>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</si>
  <si>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</si>
  <si>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</si>
  <si>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</si>
  <si>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</si>
  <si>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</si>
  <si>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</si>
  <si>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</si>
  <si>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</si>
  <si>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</si>
  <si>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</si>
  <si>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</si>
  <si>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</si>
  <si>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</si>
  <si>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</si>
  <si>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</si>
  <si>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</si>
  <si>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</si>
  <si>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</si>
  <si>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</si>
  <si>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</si>
  <si>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</si>
  <si>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</si>
  <si>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</si>
  <si>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</si>
  <si>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</si>
  <si>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</si>
  <si>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</si>
  <si>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</si>
  <si>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</si>
  <si>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</si>
  <si>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</si>
  <si>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</si>
  <si>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</si>
  <si>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</si>
  <si>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</si>
  <si>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</si>
  <si>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</si>
  <si>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</si>
  <si>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</si>
  <si>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</si>
  <si>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</si>
  <si>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</si>
  <si>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</si>
  <si>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</si>
  <si>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</si>
  <si>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</si>
  <si>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</si>
  <si>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</si>
  <si>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</si>
  <si>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</si>
  <si>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</si>
  <si>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</si>
  <si>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</si>
  <si>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</si>
  <si>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</si>
  <si>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</si>
  <si>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</si>
  <si>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</si>
  <si>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</si>
  <si>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</si>
  <si>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</si>
  <si>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</si>
  <si>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</si>
  <si>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</si>
  <si>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</si>
  <si>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</si>
  <si>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</si>
  <si>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</si>
  <si>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</si>
  <si>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</si>
  <si>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</si>
  <si>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</si>
  <si>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</si>
  <si>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</si>
  <si>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</si>
  <si>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</si>
  <si>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</si>
  <si>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</si>
  <si>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</si>
  <si>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</si>
  <si>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</si>
  <si>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</si>
  <si>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</si>
  <si>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</si>
  <si>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</si>
  <si>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</si>
  <si>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</si>
  <si>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</si>
  <si>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</si>
  <si>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</si>
  <si>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</si>
  <si>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</si>
  <si>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</si>
  <si>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</si>
  <si>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</si>
  <si>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</si>
  <si>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</si>
  <si>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</si>
  <si>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</si>
  <si>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</si>
  <si>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</si>
  <si>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</si>
  <si>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</si>
  <si>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</si>
  <si>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</si>
  <si>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</si>
  <si>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</si>
  <si>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</si>
  <si>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</si>
  <si>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</si>
  <si>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</si>
  <si>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</si>
  <si>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</si>
  <si>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</si>
  <si>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</si>
  <si>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</si>
  <si>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</si>
  <si>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</si>
  <si>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</si>
  <si>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</si>
  <si>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</si>
  <si>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</si>
  <si>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</si>
  <si>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</si>
  <si>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</si>
  <si>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</si>
  <si>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</si>
  <si>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</si>
  <si>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</si>
  <si>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</si>
  <si>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</si>
  <si>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</si>
  <si>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</si>
  <si>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</si>
  <si>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</si>
  <si>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</si>
  <si>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</si>
  <si>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</si>
  <si>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</si>
  <si>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</si>
  <si>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</si>
  <si>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</si>
  <si>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</si>
  <si>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</si>
  <si>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</si>
  <si>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</si>
  <si>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</si>
  <si>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</si>
  <si>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</si>
  <si>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</si>
  <si>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</si>
  <si>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</si>
  <si>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</si>
  <si>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</si>
  <si>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</si>
  <si>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</si>
  <si>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</si>
  <si>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</si>
  <si>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</si>
  <si>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</si>
  <si>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</si>
  <si>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</si>
  <si>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</si>
  <si>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</si>
  <si>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</si>
  <si>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</si>
  <si>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</si>
  <si>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</si>
  <si>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</si>
  <si>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</si>
  <si>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</si>
  <si>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</si>
  <si>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</si>
  <si>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</si>
  <si>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</si>
  <si>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</si>
  <si>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</si>
  <si>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</si>
  <si>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</si>
  <si>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</si>
  <si>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</si>
  <si>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</si>
  <si>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</si>
  <si>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</si>
  <si>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</si>
  <si>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</si>
  <si>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</si>
  <si>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</si>
  <si>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</si>
  <si>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</si>
  <si>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</si>
  <si>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</si>
  <si>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</si>
  <si>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</si>
  <si>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</si>
  <si>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</si>
  <si>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</si>
  <si>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</si>
  <si>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</si>
  <si>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</si>
  <si>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</si>
  <si>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</si>
  <si>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</si>
  <si>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</si>
  <si>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</si>
  <si>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</si>
  <si>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</si>
  <si>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</si>
  <si>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</si>
  <si>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</si>
  <si>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</si>
  <si>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</si>
  <si>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</si>
  <si>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</si>
  <si>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</si>
  <si>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</si>
  <si>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</si>
  <si>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</si>
  <si>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</si>
  <si>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</si>
  <si>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</si>
  <si>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</si>
  <si>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</si>
  <si>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</si>
  <si>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</si>
  <si>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</si>
  <si>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</si>
  <si>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</si>
  <si>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</si>
  <si>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</si>
  <si>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</si>
  <si>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</si>
  <si>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</si>
  <si>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</si>
  <si>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</si>
  <si>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</si>
  <si>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</si>
  <si>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</si>
  <si>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</si>
  <si>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</si>
  <si>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</si>
  <si>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</si>
  <si>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</si>
  <si>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</si>
  <si>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</si>
  <si>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</si>
  <si>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</si>
  <si>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</si>
  <si>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</si>
  <si>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</si>
  <si>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</si>
  <si>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</si>
  <si>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</si>
  <si>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</si>
  <si>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</si>
  <si>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</si>
  <si>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</si>
  <si>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</si>
  <si>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</si>
  <si>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</si>
  <si>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</si>
  <si>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</si>
  <si>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</si>
  <si>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</si>
  <si>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</si>
  <si>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</si>
  <si>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</si>
  <si>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</si>
  <si>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</si>
  <si>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</si>
  <si>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</si>
  <si>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</si>
  <si>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</si>
  <si>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</si>
  <si>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</si>
  <si>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</si>
  <si>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</si>
  <si>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</si>
  <si>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</si>
  <si>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</si>
  <si>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</si>
  <si>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</si>
  <si>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</si>
  <si>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</si>
  <si>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</si>
  <si>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</si>
  <si>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</si>
  <si>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</si>
  <si>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</si>
  <si>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</si>
  <si>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</si>
  <si>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</si>
  <si>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</si>
  <si>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</si>
  <si>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</si>
  <si>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</si>
  <si>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</si>
  <si>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</si>
  <si>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</si>
  <si>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</si>
  <si>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</si>
  <si>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</si>
  <si>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</si>
  <si>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</si>
  <si>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</si>
  <si>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</si>
  <si>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</si>
  <si>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</si>
  <si>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</si>
  <si>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</si>
  <si>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</si>
  <si>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</si>
  <si>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</si>
  <si>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</si>
  <si>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</si>
  <si>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</si>
  <si>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</si>
  <si>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</si>
  <si>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</si>
  <si>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</si>
  <si>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</si>
  <si>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</si>
  <si>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</si>
  <si>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</si>
  <si>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</si>
  <si>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</si>
  <si>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</si>
  <si>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</si>
  <si>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</si>
  <si>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</si>
  <si>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</si>
  <si>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</si>
  <si>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</si>
  <si>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</si>
  <si>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</si>
  <si>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</si>
  <si>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</si>
  <si>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</si>
  <si>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</si>
  <si>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</si>
  <si>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</si>
  <si>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</si>
  <si>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</si>
  <si>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</si>
  <si>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</si>
  <si>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</si>
  <si>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</si>
  <si>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</si>
  <si>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</si>
  <si>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</si>
  <si>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</si>
  <si>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</si>
  <si>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</si>
  <si>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</si>
  <si>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</si>
  <si>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</si>
  <si>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</si>
  <si>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</si>
  <si>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</si>
  <si>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</si>
  <si>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</si>
  <si>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</si>
  <si>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</si>
  <si>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</si>
  <si>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</si>
  <si>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</si>
  <si>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</si>
  <si>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</si>
  <si>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</si>
  <si>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</si>
  <si>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</si>
  <si>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</si>
  <si>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</si>
  <si>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</si>
  <si>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</si>
  <si>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</si>
  <si>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</si>
  <si>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</si>
  <si>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</si>
  <si>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</si>
  <si>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</si>
  <si>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</si>
  <si>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</si>
  <si>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</si>
  <si>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</si>
  <si>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</si>
  <si>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</si>
  <si>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</si>
  <si>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</si>
  <si>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</si>
  <si>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</si>
  <si>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</si>
  <si>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</si>
  <si>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</si>
  <si>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</si>
  <si>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</si>
  <si>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</si>
  <si>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</si>
  <si>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</si>
  <si>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</si>
  <si>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</si>
  <si>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</si>
  <si>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</si>
  <si>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</si>
  <si>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</si>
  <si>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</si>
  <si>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</si>
  <si>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</si>
  <si>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</si>
  <si>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</si>
  <si>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</si>
  <si>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</si>
  <si>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</si>
  <si>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</si>
  <si>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</si>
  <si>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</si>
  <si>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</si>
  <si>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</si>
  <si>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</si>
  <si>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</si>
  <si>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</si>
  <si>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</si>
  <si>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</si>
  <si>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</si>
  <si>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</si>
  <si>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</si>
  <si>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</si>
  <si>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</si>
  <si>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</si>
  <si>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</si>
  <si>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</si>
  <si>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</si>
  <si>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</si>
  <si>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</si>
  <si>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</si>
  <si>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</si>
  <si>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</si>
  <si>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</si>
  <si>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</si>
  <si>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</si>
  <si>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</si>
  <si>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</si>
  <si>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</si>
  <si>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</si>
  <si>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</si>
  <si>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</si>
  <si>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</si>
  <si>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</si>
  <si>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</si>
  <si>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</si>
  <si>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</si>
  <si>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</si>
  <si>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</si>
  <si>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</si>
  <si>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</si>
  <si>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</si>
  <si>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</si>
  <si>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</si>
  <si>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</si>
  <si>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</si>
  <si>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</si>
  <si>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</si>
  <si>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</si>
  <si>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</si>
  <si>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</si>
  <si>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</si>
  <si>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</si>
  <si>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</si>
  <si>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</si>
  <si>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</si>
  <si>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</si>
  <si>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</si>
  <si>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</si>
  <si>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</si>
  <si>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</si>
  <si>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</si>
  <si>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</si>
  <si>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</si>
  <si>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</si>
  <si>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</si>
  <si>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</si>
  <si>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</si>
  <si>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</si>
  <si>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</si>
  <si>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</si>
  <si>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</si>
  <si>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</si>
  <si>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</si>
  <si>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</si>
  <si>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</si>
  <si>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</si>
  <si>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</si>
  <si>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</si>
  <si>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</si>
  <si>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</si>
  <si>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</si>
  <si>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</si>
  <si>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</si>
  <si>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</si>
  <si>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</si>
  <si>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</si>
  <si>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</si>
  <si>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</si>
  <si>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</si>
  <si>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</si>
  <si>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</si>
  <si>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</si>
  <si>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</si>
  <si>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</si>
  <si>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</si>
  <si>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</si>
  <si>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</si>
  <si>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</si>
  <si>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</si>
  <si>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</si>
  <si>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</si>
  <si>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</si>
  <si>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</si>
  <si>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</si>
  <si>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</si>
  <si>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</si>
  <si>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</si>
  <si>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</si>
  <si>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</si>
  <si>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</si>
  <si>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</si>
  <si>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</si>
  <si>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</si>
  <si>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</si>
  <si>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</si>
  <si>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</si>
  <si>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</si>
  <si>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</si>
  <si>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</si>
  <si>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</si>
  <si>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</si>
  <si>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</si>
  <si>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</si>
  <si>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</si>
  <si>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</si>
  <si>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</si>
  <si>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</si>
  <si>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</si>
  <si>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</si>
  <si>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</si>
  <si>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</si>
  <si>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</si>
  <si>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</si>
  <si>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</si>
  <si>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</si>
  <si>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</si>
  <si>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</si>
  <si>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</si>
  <si>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</si>
  <si>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</si>
  <si>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</si>
  <si>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</si>
  <si>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</si>
  <si>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</si>
  <si>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</si>
  <si>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</si>
  <si>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</si>
  <si>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</si>
  <si>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</si>
  <si>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</si>
  <si>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</si>
  <si>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</si>
  <si>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</si>
  <si>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</si>
  <si>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</si>
  <si>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</si>
  <si>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</si>
  <si>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</si>
  <si>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</si>
  <si>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</si>
  <si>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</si>
  <si>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</si>
  <si>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</si>
  <si>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</si>
  <si>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</si>
  <si>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</si>
  <si>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</si>
  <si>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</si>
  <si>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</si>
  <si>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</si>
  <si>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</si>
  <si>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</si>
  <si>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</si>
  <si>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</si>
  <si>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</si>
  <si>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</si>
  <si>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</si>
  <si>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</si>
  <si>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</si>
  <si>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</si>
  <si>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</si>
  <si>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</si>
  <si>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</si>
  <si>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</si>
  <si>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</si>
  <si>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</si>
  <si>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</si>
  <si>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</si>
  <si>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</si>
  <si>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</si>
  <si>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</si>
  <si>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</si>
  <si>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</si>
  <si>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</si>
  <si>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</si>
  <si>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</si>
  <si>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</si>
  <si>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</si>
  <si>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</si>
  <si>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</si>
  <si>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</si>
  <si>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</si>
  <si>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</si>
  <si>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</si>
  <si>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</si>
  <si>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</si>
  <si>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</si>
  <si>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</si>
  <si>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</si>
  <si>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</si>
  <si>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</si>
  <si>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</si>
  <si>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</si>
  <si>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</si>
  <si>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</si>
  <si>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</si>
  <si>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</si>
  <si>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</si>
  <si>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</si>
  <si>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</si>
  <si>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</si>
  <si>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</si>
  <si>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</si>
  <si>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</si>
  <si>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</si>
  <si>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</si>
  <si>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</si>
  <si>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</si>
  <si>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</si>
  <si>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</si>
  <si>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</si>
  <si>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</si>
  <si>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</si>
  <si>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</si>
  <si>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</si>
  <si>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</si>
  <si>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</si>
  <si>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</si>
  <si>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</si>
  <si>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</si>
  <si>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</si>
  <si>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</si>
  <si>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</si>
  <si>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</si>
  <si>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</si>
  <si>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</si>
  <si>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</si>
  <si>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</si>
  <si>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</si>
  <si>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</si>
  <si>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</si>
  <si>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</si>
  <si>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</si>
  <si>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</si>
  <si>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</si>
  <si>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</si>
  <si>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</si>
  <si>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</si>
  <si>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</si>
  <si>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</si>
  <si>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</si>
  <si>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</si>
  <si>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</si>
  <si>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</si>
  <si>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</si>
  <si>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</si>
  <si>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</si>
  <si>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</si>
  <si>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</si>
  <si>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</si>
  <si>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</si>
  <si>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</si>
  <si>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</si>
  <si>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</si>
  <si>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</si>
  <si>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</si>
  <si>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</si>
  <si>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</si>
  <si>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</si>
  <si>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</si>
  <si>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</si>
  <si>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</si>
  <si>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</si>
  <si>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</si>
  <si>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</si>
  <si>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</si>
  <si>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</si>
  <si>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</si>
  <si>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</si>
  <si>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</si>
  <si>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</si>
  <si>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</si>
  <si>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</si>
  <si>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</si>
  <si>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</si>
  <si>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</si>
  <si>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</si>
  <si>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</si>
  <si>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</si>
  <si>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</si>
  <si>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</si>
  <si>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</si>
  <si>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</si>
  <si>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</si>
  <si>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</si>
  <si>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</si>
  <si>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</si>
  <si>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</si>
  <si>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</si>
  <si>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</si>
  <si>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</si>
  <si>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</si>
  <si>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</si>
  <si>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</si>
  <si>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</si>
  <si>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</si>
  <si>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</si>
  <si>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</si>
  <si>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</si>
  <si>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</si>
  <si>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</si>
  <si>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</si>
  <si>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</si>
  <si>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</si>
  <si>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</si>
  <si>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</si>
  <si>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</si>
  <si>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</si>
  <si>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</si>
  <si>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</si>
  <si>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</si>
  <si>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</si>
  <si>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</si>
  <si>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need milestones hook</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</si>
  <si>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</si>
  <si>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</si>
  <si>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</si>
  <si>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</si>
  <si>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</si>
  <si>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</si>
  <si>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</si>
  <si>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</si>
  <si>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</si>
  <si>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</si>
  <si>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</si>
  <si>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</si>
  <si>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</si>
  <si>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</si>
  <si>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</si>
  <si>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</si>
  <si>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</si>
  <si>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</si>
  <si>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</si>
  <si>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</si>
  <si>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</si>
  <si>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</si>
  <si>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</si>
  <si>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</si>
  <si>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</si>
  <si>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</si>
  <si>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</si>
  <si>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</si>
  <si>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</si>
  <si>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</si>
  <si>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</si>
  <si>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</si>
  <si>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</si>
  <si>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</si>
  <si>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</si>
  <si>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</si>
  <si>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</si>
  <si>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</si>
  <si>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</si>
  <si>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</si>
  <si>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</si>
  <si>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</si>
  <si>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</si>
  <si>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</si>
  <si>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</si>
  <si>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</si>
  <si>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</si>
  <si>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</si>
  <si>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</si>
  <si>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</si>
  <si>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</si>
  <si>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</si>
  <si>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</si>
  <si>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</si>
  <si>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</si>
  <si>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</si>
  <si>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</si>
  <si>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</si>
  <si>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</si>
  <si>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</si>
  <si>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</si>
  <si>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</si>
  <si>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</si>
  <si>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</si>
  <si>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</si>
  <si>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</si>
  <si>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</si>
  <si>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</si>
  <si>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</si>
  <si>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</si>
  <si>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</si>
  <si>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</si>
  <si>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</si>
  <si>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</si>
  <si>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</si>
  <si>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</si>
  <si>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</si>
  <si>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</si>
  <si>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</si>
  <si>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</si>
  <si>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</si>
  <si>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</si>
  <si>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</si>
  <si>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</si>
  <si>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</si>
  <si>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</si>
  <si>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</si>
  <si>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</si>
  <si>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</si>
  <si>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</si>
  <si>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</si>
  <si>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</si>
  <si>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</si>
  <si>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</si>
  <si>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</si>
  <si>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</si>
  <si>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</si>
  <si>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</si>
  <si>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</si>
  <si>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</si>
  <si>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</si>
  <si>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</si>
  <si>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</si>
  <si>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</si>
  <si>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</si>
  <si>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</si>
  <si>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</si>
  <si>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</si>
  <si>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</si>
  <si>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</si>
  <si>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</si>
  <si>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</si>
  <si>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</si>
  <si>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</si>
  <si>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</si>
  <si>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</si>
  <si>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</si>
  <si>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</si>
  <si>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</si>
  <si>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</si>
  <si>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</si>
  <si>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</si>
  <si>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</si>
  <si>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</si>
  <si>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</si>
  <si>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</si>
  <si>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</si>
  <si>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</si>
  <si>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</si>
  <si>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</si>
  <si>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</si>
  <si>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</si>
  <si>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</si>
  <si>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</si>
  <si>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</si>
  <si>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</si>
  <si>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</si>
  <si>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</si>
  <si>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</si>
  <si>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</si>
  <si>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</si>
  <si>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</si>
  <si>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</si>
  <si>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</si>
  <si>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</si>
  <si>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</si>
  <si>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</si>
  <si>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</si>
  <si>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</si>
  <si>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add arklight B : prod 1MC/1! here</t>
  </si>
  <si>
    <t>meat industry rework, idem interplanetary conf, plant+animal</t>
  </si>
  <si>
    <t>rework ringcom, virer le scan, ajouter prod 1/3 carte</t>
  </si>
  <si>
    <t>topsoil : 2MC</t>
  </si>
  <si>
    <t>fourmis : 1vp/3 + activable qui ajoute 1 virus / tag virus</t>
  </si>
  <si>
    <t>modpro n'affiche pas son tag</t>
  </si>
  <si>
    <t>modpro premiere activation a bloqué l'app (marche apres refresh) ringcom en corpo 1</t>
  </si>
  <si>
    <t>ajouter deck count</t>
  </si>
  <si>
    <t>ajouter bouton pour aller sur le discord + renommer buy the game</t>
  </si>
  <si>
    <t>corriger le bouton validate/cancel du display upgrade</t>
  </si>
  <si>
    <t>quand un parametre est deja a fond en debut de phase et qu'on le monte quand meme le carré devient blanc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</si>
</sst>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141</v>
      </c>
      <c r="K2" s="10">
        <f t="shared" ref="K2:K4" si="5">J2/sum($J$2:$J$4)</f>
        <v>0.4812286689</v>
      </c>
      <c r="L2" s="11"/>
      <c r="M2" s="11">
        <f>COUNTIFS(card_list!$F:$F,"*",card_list!$L:$L,$E2,card_list!$A:$A,M$1)/$H2</f>
        <v>0.02797202797</v>
      </c>
      <c r="N2" s="11">
        <f>COUNTIFS(card_list!$F:$F,"*",card_list!$L:$L,$E2,card_list!$A:$A,N$1)/$H2</f>
        <v>0.958041958</v>
      </c>
      <c r="O2" s="12">
        <f>COUNTIFS(card_list!$F:$F,"*",card_list!$L:$L,$E2,card_list!$A:$A,O$1)/$H2</f>
        <v>0.01398601399</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90</v>
      </c>
      <c r="K3" s="10">
        <f t="shared" si="5"/>
        <v>0.3071672355</v>
      </c>
      <c r="L3" s="11"/>
      <c r="M3" s="11">
        <f>COUNTIFS(card_list!$F:$F,"*",card_list!$L:$L,$E3,card_list!$A:$A,M$1)/$H3</f>
        <v>0.06315789474</v>
      </c>
      <c r="N3" s="11">
        <f>COUNTIFS(card_list!$F:$F,"*",card_list!$L:$L,$E3,card_list!$A:$A,N$1)/$H3</f>
        <v>0.8842105263</v>
      </c>
      <c r="O3" s="12">
        <f>COUNTIFS(card_list!$F:$F,"*",card_list!$L:$L,$E3,card_list!$A:$A,O$1)/$H3</f>
        <v>0.03157894737</v>
      </c>
      <c r="P3" s="12">
        <f>COUNTIFS(card_list!$F:$F,"*",card_list!$L:$L,$E3,card_list!$A:$A,P$1)/$H3</f>
        <v>0</v>
      </c>
      <c r="Q3" s="13">
        <f>COUNTIFS(card_list!$F:$F,"*",card_list!$L:$L,$E3,card_list!$A:$A,Q$1)/$H3</f>
        <v>0.02105263158</v>
      </c>
      <c r="R3" s="14">
        <f>COUNTIFS(card_list!$F:$F,"*",card_list!$L:$L,$E3,card_list!$A:$A,R$1)/$H3</f>
        <v>0</v>
      </c>
      <c r="S3" s="13">
        <f t="shared" si="6"/>
        <v>0</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62</v>
      </c>
      <c r="K4" s="10">
        <f t="shared" si="5"/>
        <v>0.2116040956</v>
      </c>
      <c r="L4" s="11"/>
      <c r="M4" s="11">
        <f>COUNTIFS(card_list!$F:$F,"*",card_list!$L:$L,$E4,card_list!$A:$A,M$1)/$H4</f>
        <v>0.04545454545</v>
      </c>
      <c r="N4" s="11">
        <f>COUNTIFS(card_list!$F:$F,"*",card_list!$L:$L,$E4,card_list!$A:$A,N$1)/$H4</f>
        <v>0.8939393939</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24</v>
      </c>
      <c r="K5" s="10"/>
      <c r="L5" s="11"/>
      <c r="M5" s="11">
        <f>COUNTIFS(card_list!$F:$F,"*",card_list!$L:$L,$E5,card_list!$A:$A,M$1)/$H5</f>
        <v>0.09090909091</v>
      </c>
      <c r="N5" s="11">
        <f>COUNTIFS(card_list!$F:$F,"*",card_list!$L:$L,$E5,card_list!$A:$A,N$1)/$H5</f>
        <v>0.6363636364</v>
      </c>
      <c r="O5" s="12">
        <f>COUNTIFS(card_list!$F:$F,"*",card_list!$L:$L,$E5,card_list!$A:$A,O$1)/$H5</f>
        <v>0.1818181818</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7</v>
      </c>
      <c r="C7" s="3">
        <f>COUNTIFS(card_list!$F:$F,"*",card_list!$L:$L,"corporation",card_list!$A:$A,$A7)</f>
        <v>6</v>
      </c>
    </row>
    <row r="8">
      <c r="A8" s="8" t="s">
        <v>68</v>
      </c>
      <c r="B8" s="3">
        <f>COUNTIFS(card_list!$F:$F,"*",card_list!$L:$L,"&lt;&gt;corporation",card_list!$A:$A,$A8)</f>
        <v>4</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280</v>
      </c>
      <c r="C10" s="3">
        <f>COUNTIFS(card_list!$F:$F,"*",card_list!$L:$L,"corporation",card_list!$A:$A,$A10)</f>
        <v>21</v>
      </c>
    </row>
    <row r="12">
      <c r="A12" s="8" t="s">
        <v>69</v>
      </c>
      <c r="B12" s="3">
        <f t="shared" ref="B12:C12" si="7">sum(B8:B10)</f>
        <v>297</v>
      </c>
      <c r="C12" s="3">
        <f t="shared" si="7"/>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hidden="1">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hidden="1">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hidden="1">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hidden="1">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hidden="1">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hidden="1">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hidden="1"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hidden="1"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hidden="1"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hidden="1"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hidden="1"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hidden="1"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hidden="1"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hidden="1"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hidden="1"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hidden="1"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hidden="1"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hidden="1"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hidden="1"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hidden="1"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hidden="1"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hidden="1"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hidden="1"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hidden="1"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hidden="1"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hidden="1"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hidden="1"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hidden="1"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hidden="1"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hidden="1"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hidden="1"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hidden="1"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hidden="1"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hidden="1"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hidden="1"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hidden="1"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hidden="1"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hidden="1"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hidden="1"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hidden="1"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hidden="1"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hidden="1"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hidden="1"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hidden="1"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hidden="1"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hidden="1"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hidden="1"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hidden="1"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hidden="1"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hidden="1"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hidden="1"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hidden="1"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hidden="1"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hidden="1"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hidden="1"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hidden="1"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hidden="1"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hidden="1"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hidden="1"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hidden="1"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hidden="1"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hidden="1"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hidden="1"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hidden="1"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hidden="1"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hidden="1"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hidden="1"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hidden="1"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hidden="1"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hidden="1"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hidden="1"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hidden="1"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hidden="1"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hidden="1"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hidden="1"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hidden="1"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hidden="1"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hidden="1"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hidden="1"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hidden="1"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hidden="1"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hidden="1"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hidden="1"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hidden="1"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hidden="1"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hidden="1"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hidden="1"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hidden="1"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hidden="1"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hidden="1"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hidden="1"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hidden="1"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hidden="1"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hidden="1"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hidden="1"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hidden="1"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hidden="1"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hidden="1"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hidden="1"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hidden="1"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hidden="1"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hidden="1"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hidden="1"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hidden="1"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hidden="1"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hidden="1"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hidden="1"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hidden="1"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hidden="1"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hidden="1"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hidden="1"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hidden="1"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hidden="1"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hidden="1"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hidden="1"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hidden="1"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hidden="1"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hidden="1"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hidden="1"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hidden="1"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hidden="1"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hidden="1"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hidden="1"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hidden="1"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hidden="1"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hidden="1"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hidden="1"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hidden="1"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hidden="1"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hidden="1"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hidden="1"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hidden="1"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hidden="1"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hidden="1"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hidden="1"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hidden="1"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hidden="1"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hidden="1"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hidden="1"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hidden="1"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hidden="1"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hidden="1"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hidden="1"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hidden="1"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hidden="1"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hidden="1"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hidden="1"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hidden="1"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hidden="1"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hidden="1"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hidden="1"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hidden="1"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hidden="1"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hidden="1"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hidden="1"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hidden="1"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hidden="1"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hidden="1"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hidden="1"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hidden="1"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hidden="1"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hidden="1"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hidden="1"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hidden="1"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hidden="1"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hidden="1"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hidden="1"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hidden="1"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hidden="1"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hidden="1"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hidden="1"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hidden="1"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hidden="1"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hidden="1"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hidden="1"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hidden="1"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hidden="1"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hidden="1"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hidden="1"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hidden="1"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hidden="1"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hidden="1"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hidden="1"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hidden="1"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hidden="1"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hidden="1"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hidden="1"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hidden="1"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hidden="1"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hidden="1"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hidden="1"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hidden="1"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hidden="1"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hidden="1"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hidden="1"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hidden="1"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hidden="1"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hidden="1"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hidden="1"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hidden="1"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hidden="1"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hidden="1"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hidden="1"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hidden="1"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hidden="1"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hidden="1"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hidden="1"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hidden="1"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hidden="1"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hidden="1"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hidden="1"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hidden="1"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hidden="1"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hidden="1"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hidden="1"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hidden="1"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hidden="1"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hidden="1"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hidden="1"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hidden="1"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4"/>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hidden="1"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hidden="1"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hidden="1" customHeight="1">
      <c r="A225" s="28" t="s">
        <v>53</v>
      </c>
      <c r="B225" s="29" t="s">
        <v>1399</v>
      </c>
      <c r="C225" s="37" t="s">
        <v>250</v>
      </c>
      <c r="D225" s="33"/>
      <c r="E225" s="34" t="s">
        <v>1409</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hidden="1"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hidden="1" customHeight="1">
      <c r="A227" s="28" t="s">
        <v>55</v>
      </c>
      <c r="B227" s="29" t="s">
        <v>1399</v>
      </c>
      <c r="C227" s="37" t="s">
        <v>250</v>
      </c>
      <c r="D227" s="33"/>
      <c r="E227" s="34" t="s">
        <v>1418</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hidden="1"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hidden="1"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hidden="1"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hidden="1"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hidden="1"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hidden="1"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hidden="1"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hidden="1"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hidden="1"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hidden="1"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hidden="1"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hidden="1"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hidden="1"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hidden="1"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hidden="1"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hidden="1"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hidden="1"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hidden="1"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hidden="1"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hidden="1"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hidden="1"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hidden="1"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hidden="1"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hidden="1"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hidden="1"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hidden="1"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hidden="1" customHeight="1">
      <c r="A254" s="28" t="s">
        <v>55</v>
      </c>
      <c r="B254" s="29" t="s">
        <v>1399</v>
      </c>
      <c r="C254" s="37" t="s">
        <v>250</v>
      </c>
      <c r="D254" s="28"/>
      <c r="E254" s="34" t="s">
        <v>1580</v>
      </c>
      <c r="F254" s="31" t="str">
        <f t="shared" si="1"/>
        <v>Hematite Mining V2</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hidden="1"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hidden="1"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hidden="1"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hidden="1"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hidden="1"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hidden="1"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hidden="1"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hidden="1"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hidden="1"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hidden="1"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hidden="1"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hidden="1"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hidden="1"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hidden="1"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hidden="1"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hidden="1"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hidden="1"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hidden="1"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hidden="1"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hidden="1"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hidden="1">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hidden="1"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hidden="1"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hidden="1"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hidden="1"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hidden="1"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hidden="1"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hidden="1"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hidden="1"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hidden="1"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hidden="1"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hidden="1"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hidden="1"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hidden="1"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hidden="1"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hidden="1"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hidden="1"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hidden="1"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hidden="1"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hidden="1"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hidden="1"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hidden="1"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hidden="1"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hidden="1"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hidden="1"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hidden="1"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hidden="1" customHeight="1">
      <c r="A301" s="28" t="s">
        <v>53</v>
      </c>
      <c r="B301" s="29" t="s">
        <v>1394</v>
      </c>
      <c r="C301" s="29"/>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ref="AI301:AI307" si="7">IFERROR(LEFT(AF301&amp;IF(AF301&lt;&gt;"",",","")&amp;AG301&amp;IF(AG301&lt;&gt;"",",","")&amp;AH301&amp;IF(AH301&lt;&gt;"",",",""),LEN(AF301&amp;IF(AF301&lt;&gt;"",",","")&amp;AG301&amp;IF(AG301&lt;&gt;"",",","")&amp;AH301&amp;IF(AH301&lt;&gt;"",",",""))-1),"")</f>
        <v>animal</v>
      </c>
      <c r="AJ301" s="40" t="s">
        <v>1843</v>
      </c>
      <c r="AK301" s="41" t="s">
        <v>1843</v>
      </c>
      <c r="AL301" s="44" t="s">
        <v>354</v>
      </c>
      <c r="AM301" s="45" t="s">
        <v>354</v>
      </c>
      <c r="AN301" s="44" t="s">
        <v>1844</v>
      </c>
      <c r="AO301" s="45" t="s">
        <v>1844</v>
      </c>
      <c r="AP301" s="42" t="s">
        <v>1842</v>
      </c>
      <c r="AQ301" s="43"/>
      <c r="AR301" s="42"/>
      <c r="AS301" s="43"/>
      <c r="AT301" s="42"/>
      <c r="AU301" s="43"/>
      <c r="AV301" s="42"/>
      <c r="AW301" s="43"/>
      <c r="AX301" s="42"/>
      <c r="AY301" s="43"/>
      <c r="AZ301" s="42"/>
      <c r="BA301" s="43"/>
      <c r="BB301" s="42"/>
      <c r="BC301" s="43"/>
      <c r="BD301" s="42"/>
      <c r="BE301" s="43"/>
    </row>
    <row r="302" ht="37.5" hidden="1" customHeight="1">
      <c r="A302" s="28" t="s">
        <v>56</v>
      </c>
      <c r="B302" s="29" t="s">
        <v>1394</v>
      </c>
      <c r="C302" s="29"/>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167</v>
      </c>
      <c r="V302" s="29"/>
      <c r="W302" s="29"/>
      <c r="X302" s="29"/>
      <c r="Y302" s="29"/>
      <c r="Z302" s="29"/>
      <c r="AA302" s="37"/>
      <c r="AB302" s="29"/>
      <c r="AC302" s="31"/>
      <c r="AD302" s="51"/>
      <c r="AE302" s="32"/>
      <c r="AF302" s="37" t="s">
        <v>76</v>
      </c>
      <c r="AG302" s="4"/>
      <c r="AH302" s="4"/>
      <c r="AI302" s="31" t="str">
        <f t="shared" si="7"/>
        <v>animal</v>
      </c>
      <c r="AJ302" s="49" t="s">
        <v>1846</v>
      </c>
      <c r="AK302" s="46" t="s">
        <v>1846</v>
      </c>
      <c r="AL302" s="44" t="s">
        <v>354</v>
      </c>
      <c r="AM302" s="45" t="s">
        <v>354</v>
      </c>
      <c r="AN302" s="44" t="s">
        <v>1844</v>
      </c>
      <c r="AO302" s="45" t="s">
        <v>1844</v>
      </c>
      <c r="AP302" s="42" t="s">
        <v>1842</v>
      </c>
      <c r="AQ302" s="43"/>
      <c r="AR302" s="42"/>
      <c r="AS302" s="43"/>
      <c r="AT302" s="42"/>
      <c r="AU302" s="43"/>
      <c r="AV302" s="42"/>
      <c r="AW302" s="43"/>
      <c r="AX302" s="42"/>
      <c r="AY302" s="43"/>
      <c r="AZ302" s="42"/>
      <c r="BA302" s="43"/>
      <c r="BB302" s="42"/>
      <c r="BC302" s="43"/>
      <c r="BD302" s="42"/>
      <c r="BE302" s="43"/>
    </row>
    <row r="303" ht="33.75" hidden="1" customHeight="1">
      <c r="A303" s="28" t="s">
        <v>53</v>
      </c>
      <c r="B303" s="29" t="s">
        <v>1394</v>
      </c>
      <c r="C303" s="29"/>
      <c r="D303" s="28"/>
      <c r="E303" s="34" t="s">
        <v>1847</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1848</v>
      </c>
      <c r="U303" s="37" t="s">
        <v>179</v>
      </c>
      <c r="V303" s="29"/>
      <c r="W303" s="29"/>
      <c r="X303" s="29"/>
      <c r="Y303" s="29"/>
      <c r="Z303" s="29"/>
      <c r="AA303" s="37"/>
      <c r="AB303" s="29"/>
      <c r="AC303" s="31"/>
      <c r="AD303" s="51"/>
      <c r="AE303" s="32"/>
      <c r="AF303" s="29"/>
      <c r="AG303" s="4"/>
      <c r="AH303" s="4"/>
      <c r="AI303" s="31" t="str">
        <f t="shared" si="7"/>
        <v/>
      </c>
      <c r="AJ303" s="40" t="s">
        <v>1849</v>
      </c>
      <c r="AK303" s="41" t="s">
        <v>1849</v>
      </c>
      <c r="AL303" s="42"/>
      <c r="AM303" s="43"/>
      <c r="AN303" s="44" t="s">
        <v>1850</v>
      </c>
      <c r="AO303" s="45" t="s">
        <v>1850</v>
      </c>
      <c r="AP303" s="42" t="s">
        <v>1848</v>
      </c>
      <c r="AQ303" s="43"/>
      <c r="AR303" s="42"/>
      <c r="AS303" s="43"/>
      <c r="AT303" s="42"/>
      <c r="AU303" s="43"/>
      <c r="AV303" s="42"/>
      <c r="AW303" s="43"/>
      <c r="AX303" s="42"/>
      <c r="AY303" s="43"/>
      <c r="AZ303" s="42"/>
      <c r="BA303" s="43"/>
      <c r="BB303" s="42" t="s">
        <v>1851</v>
      </c>
      <c r="BC303" s="43"/>
      <c r="BD303" s="42"/>
      <c r="BE303" s="43"/>
    </row>
    <row r="304" ht="33.75" hidden="1" customHeight="1">
      <c r="A304" s="28" t="s">
        <v>53</v>
      </c>
      <c r="B304" s="29" t="s">
        <v>1394</v>
      </c>
      <c r="C304" s="29"/>
      <c r="D304" s="28"/>
      <c r="E304" s="34" t="s">
        <v>1852</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1853</v>
      </c>
      <c r="U304" s="37" t="s">
        <v>167</v>
      </c>
      <c r="V304" s="29"/>
      <c r="W304" s="29"/>
      <c r="X304" s="29"/>
      <c r="Y304" s="29"/>
      <c r="Z304" s="29"/>
      <c r="AA304" s="37"/>
      <c r="AB304" s="29"/>
      <c r="AC304" s="31"/>
      <c r="AD304" s="51"/>
      <c r="AE304" s="32"/>
      <c r="AF304" s="29"/>
      <c r="AG304" s="4"/>
      <c r="AH304" s="4"/>
      <c r="AI304" s="31" t="str">
        <f t="shared" si="7"/>
        <v/>
      </c>
      <c r="AJ304" s="40" t="s">
        <v>1854</v>
      </c>
      <c r="AK304" s="41" t="s">
        <v>1854</v>
      </c>
      <c r="AL304" s="42"/>
      <c r="AM304" s="43"/>
      <c r="AN304" s="44" t="s">
        <v>1855</v>
      </c>
      <c r="AO304" s="45" t="s">
        <v>1855</v>
      </c>
      <c r="AP304" s="42" t="s">
        <v>1853</v>
      </c>
      <c r="AQ304" s="43"/>
      <c r="AR304" s="42"/>
      <c r="AS304" s="43"/>
      <c r="AT304" s="42"/>
      <c r="AU304" s="43"/>
      <c r="AV304" s="44" t="s">
        <v>1856</v>
      </c>
      <c r="AW304" s="43"/>
      <c r="AX304" s="42"/>
      <c r="AY304" s="43"/>
      <c r="AZ304" s="42"/>
      <c r="BA304" s="43"/>
      <c r="BB304" s="42"/>
      <c r="BC304" s="43"/>
      <c r="BD304" s="42"/>
      <c r="BE304" s="43"/>
    </row>
    <row r="305" ht="33.75" hidden="1" customHeight="1">
      <c r="A305" s="28" t="s">
        <v>56</v>
      </c>
      <c r="B305" s="29" t="s">
        <v>1394</v>
      </c>
      <c r="C305" s="29"/>
      <c r="D305" s="28" t="s">
        <v>1857</v>
      </c>
      <c r="E305" s="34" t="s">
        <v>1858</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1859</v>
      </c>
      <c r="U305" s="37" t="s">
        <v>167</v>
      </c>
      <c r="V305" s="29"/>
      <c r="W305" s="29"/>
      <c r="X305" s="29"/>
      <c r="Y305" s="29"/>
      <c r="Z305" s="29"/>
      <c r="AA305" s="37"/>
      <c r="AB305" s="29"/>
      <c r="AC305" s="31"/>
      <c r="AD305" s="51"/>
      <c r="AE305" s="32"/>
      <c r="AF305" s="29"/>
      <c r="AG305" s="4"/>
      <c r="AH305" s="4"/>
      <c r="AI305" s="31" t="str">
        <f t="shared" si="7"/>
        <v/>
      </c>
      <c r="AJ305" s="40" t="s">
        <v>1860</v>
      </c>
      <c r="AK305" s="41" t="s">
        <v>1860</v>
      </c>
      <c r="AL305" s="42"/>
      <c r="AM305" s="43"/>
      <c r="AN305" s="44" t="s">
        <v>1861</v>
      </c>
      <c r="AO305" s="45" t="s">
        <v>1861</v>
      </c>
      <c r="AP305" s="42" t="s">
        <v>1859</v>
      </c>
      <c r="AQ305" s="43"/>
      <c r="AR305" s="42"/>
      <c r="AS305" s="43"/>
      <c r="AT305" s="42"/>
      <c r="AU305" s="43"/>
      <c r="AV305" s="44" t="s">
        <v>1862</v>
      </c>
      <c r="AW305" s="43"/>
      <c r="AX305" s="42"/>
      <c r="AY305" s="43"/>
      <c r="AZ305" s="42"/>
      <c r="BA305" s="43"/>
      <c r="BB305" s="42"/>
      <c r="BC305" s="43"/>
      <c r="BD305" s="42"/>
      <c r="BE305" s="43"/>
    </row>
    <row r="306" ht="33.75" hidden="1" customHeight="1">
      <c r="A306" s="28" t="s">
        <v>53</v>
      </c>
      <c r="B306" s="29" t="s">
        <v>1394</v>
      </c>
      <c r="C306" s="29"/>
      <c r="D306" s="28"/>
      <c r="E306" s="34" t="s">
        <v>1863</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1864</v>
      </c>
      <c r="U306" s="37" t="s">
        <v>167</v>
      </c>
      <c r="V306" s="29"/>
      <c r="W306" s="29"/>
      <c r="X306" s="29"/>
      <c r="Y306" s="29"/>
      <c r="Z306" s="29"/>
      <c r="AA306" s="37"/>
      <c r="AB306" s="29"/>
      <c r="AC306" s="31"/>
      <c r="AD306" s="51"/>
      <c r="AE306" s="32"/>
      <c r="AF306" s="29"/>
      <c r="AG306" s="4"/>
      <c r="AH306" s="4"/>
      <c r="AI306" s="31" t="str">
        <f t="shared" si="7"/>
        <v/>
      </c>
      <c r="AJ306" s="40" t="s">
        <v>1865</v>
      </c>
      <c r="AK306" s="41" t="s">
        <v>1865</v>
      </c>
      <c r="AL306" s="42"/>
      <c r="AM306" s="43"/>
      <c r="AN306" s="44" t="s">
        <v>1866</v>
      </c>
      <c r="AO306" s="45" t="s">
        <v>1866</v>
      </c>
      <c r="AP306" s="42" t="s">
        <v>1864</v>
      </c>
      <c r="AQ306" s="43"/>
      <c r="AR306" s="42"/>
      <c r="AS306" s="43"/>
      <c r="AT306" s="42"/>
      <c r="AU306" s="43"/>
      <c r="AV306" s="44" t="s">
        <v>1867</v>
      </c>
      <c r="AW306" s="43"/>
      <c r="AX306" s="42"/>
      <c r="AY306" s="43"/>
      <c r="AZ306" s="42"/>
      <c r="BA306" s="43"/>
      <c r="BB306" s="42"/>
      <c r="BC306" s="43"/>
      <c r="BD306" s="42"/>
      <c r="BE306" s="43"/>
    </row>
    <row r="307" ht="42.0" hidden="1" customHeight="1">
      <c r="A307" s="28" t="s">
        <v>53</v>
      </c>
      <c r="B307" s="29" t="s">
        <v>1394</v>
      </c>
      <c r="C307" s="29"/>
      <c r="D307" s="33"/>
      <c r="E307" s="34" t="s">
        <v>1868</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1869</v>
      </c>
      <c r="U307" s="37" t="s">
        <v>167</v>
      </c>
      <c r="V307" s="29"/>
      <c r="W307" s="29"/>
      <c r="X307" s="29"/>
      <c r="Y307" s="29"/>
      <c r="Z307" s="29"/>
      <c r="AA307" s="37"/>
      <c r="AB307" s="29"/>
      <c r="AC307" s="31"/>
      <c r="AD307" s="51"/>
      <c r="AE307" s="32"/>
      <c r="AF307" s="29"/>
      <c r="AG307" s="4"/>
      <c r="AH307" s="4"/>
      <c r="AI307" s="31" t="str">
        <f t="shared" si="7"/>
        <v/>
      </c>
      <c r="AJ307" s="40" t="s">
        <v>1870</v>
      </c>
      <c r="AK307" s="41" t="s">
        <v>1870</v>
      </c>
      <c r="AL307" s="42"/>
      <c r="AM307" s="43"/>
      <c r="AN307" s="44" t="s">
        <v>1871</v>
      </c>
      <c r="AO307" s="45" t="s">
        <v>1871</v>
      </c>
      <c r="AP307" s="42" t="s">
        <v>1869</v>
      </c>
      <c r="AQ307" s="43"/>
      <c r="AR307" s="42"/>
      <c r="AS307" s="43"/>
      <c r="AT307" s="42"/>
      <c r="AU307" s="43"/>
      <c r="AV307" s="44" t="s">
        <v>1872</v>
      </c>
      <c r="AW307" s="43"/>
      <c r="AX307" s="42"/>
      <c r="AY307" s="43"/>
      <c r="AZ307" s="42"/>
      <c r="BA307" s="43"/>
      <c r="BB307" s="42"/>
      <c r="BC307" s="43"/>
      <c r="BD307" s="42"/>
      <c r="BE307" s="43"/>
    </row>
    <row r="308" ht="33.75" hidden="1" customHeight="1">
      <c r="A308" s="28" t="s">
        <v>58</v>
      </c>
      <c r="B308" s="29" t="s">
        <v>1394</v>
      </c>
      <c r="C308" s="29"/>
      <c r="D308" s="28" t="s">
        <v>1644</v>
      </c>
      <c r="E308" s="30" t="s">
        <v>1873</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1874</v>
      </c>
      <c r="U308" s="29"/>
      <c r="V308" s="29"/>
      <c r="W308" s="29"/>
      <c r="X308" s="29"/>
      <c r="Y308" s="29"/>
      <c r="Z308" s="29"/>
      <c r="AA308" s="37"/>
      <c r="AB308" s="29"/>
      <c r="AC308" s="31" t="str">
        <f t="array" ref="AC308">IFERROR(INDEX(params!$H:$H,MATCH($AB308,params!$G:$G,0)),"")</f>
        <v/>
      </c>
      <c r="AD308" s="51"/>
      <c r="AE308" s="32"/>
      <c r="AF308" s="29"/>
      <c r="AG308" s="4"/>
      <c r="AH308" s="4"/>
      <c r="AI308" s="31" t="str">
        <f t="shared" ref="AI308:AI320" si="8">iferror(left(AF308&amp;if(AF308&lt;&gt;"",",","")&amp;AG308&amp;if(AG308&lt;&gt;"",",","")&amp;AH308&amp;if(AH308&lt;&gt;"",",",""),len(AF308&amp;if(AF308&lt;&gt;"",",","")&amp;AG308&amp;if(AG308&lt;&gt;"",",","")&amp;AH308&amp;if(AH308&lt;&gt;"",",",""))-1),"")</f>
        <v/>
      </c>
      <c r="AJ308" s="49" t="s">
        <v>1875</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hidden="1" customHeight="1">
      <c r="A309" s="28" t="s">
        <v>53</v>
      </c>
      <c r="B309" s="29" t="s">
        <v>1394</v>
      </c>
      <c r="C309" s="29"/>
      <c r="D309" s="28"/>
      <c r="E309" s="30" t="s">
        <v>1876</v>
      </c>
      <c r="F309" s="31" t="str">
        <f t="shared" si="1"/>
        <v>Bacterial Aggregates</v>
      </c>
      <c r="G309" s="30" t="s">
        <v>1877</v>
      </c>
      <c r="H309" s="30" t="s">
        <v>1877</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8"/>
        <v>microbe</v>
      </c>
      <c r="AJ309" s="40" t="s">
        <v>1878</v>
      </c>
      <c r="AK309" s="46" t="s">
        <v>1879</v>
      </c>
      <c r="AL309" s="42"/>
      <c r="AM309" s="43"/>
      <c r="AN309" s="44" t="s">
        <v>1880</v>
      </c>
      <c r="AO309" s="45" t="s">
        <v>1880</v>
      </c>
      <c r="AP309" s="44" t="s">
        <v>1881</v>
      </c>
      <c r="AQ309" s="45" t="s">
        <v>1882</v>
      </c>
      <c r="AR309" s="44"/>
      <c r="AS309" s="45"/>
      <c r="AT309" s="44"/>
      <c r="AU309" s="45"/>
      <c r="AV309" s="44"/>
      <c r="AW309" s="45"/>
      <c r="AX309" s="44"/>
      <c r="AY309" s="45"/>
      <c r="AZ309" s="44"/>
      <c r="BA309" s="45"/>
      <c r="BB309" s="44"/>
      <c r="BC309" s="45"/>
      <c r="BD309" s="44"/>
      <c r="BE309" s="45"/>
    </row>
    <row r="310" ht="33.75" hidden="1" customHeight="1">
      <c r="A310" s="28" t="s">
        <v>53</v>
      </c>
      <c r="B310" s="29" t="s">
        <v>1394</v>
      </c>
      <c r="C310" s="29"/>
      <c r="D310" s="28"/>
      <c r="E310" s="30" t="s">
        <v>1883</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1884</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1885</v>
      </c>
      <c r="AK310" s="46" t="s">
        <v>1886</v>
      </c>
      <c r="AL310" s="42"/>
      <c r="AM310" s="43"/>
      <c r="AN310" s="44" t="s">
        <v>1887</v>
      </c>
      <c r="AO310" s="45" t="s">
        <v>1887</v>
      </c>
      <c r="AP310" s="44" t="s">
        <v>1888</v>
      </c>
      <c r="AQ310" s="45" t="s">
        <v>1889</v>
      </c>
      <c r="AR310" s="44"/>
      <c r="AS310" s="45"/>
      <c r="AT310" s="44"/>
      <c r="AU310" s="45"/>
      <c r="AV310" s="44"/>
      <c r="AW310" s="45"/>
      <c r="AX310" s="44"/>
      <c r="AY310" s="45"/>
      <c r="AZ310" s="44"/>
      <c r="BA310" s="45"/>
      <c r="BB310" s="44" t="s">
        <v>1890</v>
      </c>
      <c r="BC310" s="45"/>
      <c r="BD310" s="44"/>
      <c r="BE310" s="45"/>
    </row>
    <row r="311" ht="33.75" hidden="1" customHeight="1">
      <c r="A311" s="28" t="s">
        <v>53</v>
      </c>
      <c r="B311" s="29" t="s">
        <v>1394</v>
      </c>
      <c r="C311" s="29"/>
      <c r="D311" s="28"/>
      <c r="E311" s="30" t="s">
        <v>1891</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1892</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8"/>
        <v/>
      </c>
      <c r="AJ311" s="40" t="s">
        <v>1893</v>
      </c>
      <c r="AK311" s="46" t="s">
        <v>1894</v>
      </c>
      <c r="AL311" s="42"/>
      <c r="AM311" s="43"/>
      <c r="AN311" s="44" t="s">
        <v>1895</v>
      </c>
      <c r="AO311" s="45" t="s">
        <v>1895</v>
      </c>
      <c r="AP311" s="44" t="s">
        <v>1896</v>
      </c>
      <c r="AQ311" s="45" t="s">
        <v>1897</v>
      </c>
      <c r="AR311" s="44"/>
      <c r="AS311" s="45"/>
      <c r="AT311" s="44"/>
      <c r="AU311" s="45"/>
      <c r="AV311" s="44"/>
      <c r="AW311" s="45"/>
      <c r="AX311" s="44"/>
      <c r="AY311" s="45"/>
      <c r="AZ311" s="44"/>
      <c r="BA311" s="45"/>
      <c r="BB311" s="44" t="s">
        <v>1898</v>
      </c>
      <c r="BC311" s="45"/>
      <c r="BD311" s="44"/>
      <c r="BE311" s="45"/>
    </row>
    <row r="312" ht="33.75" hidden="1" customHeight="1">
      <c r="A312" s="28" t="s">
        <v>53</v>
      </c>
      <c r="B312" s="29" t="s">
        <v>1394</v>
      </c>
      <c r="C312" s="29"/>
      <c r="D312" s="33"/>
      <c r="E312" s="30" t="s">
        <v>1899</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1900</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8"/>
        <v/>
      </c>
      <c r="AJ312" s="40" t="s">
        <v>1875</v>
      </c>
      <c r="AK312" s="46" t="s">
        <v>1901</v>
      </c>
      <c r="AL312" s="42"/>
      <c r="AM312" s="43"/>
      <c r="AN312" s="44" t="s">
        <v>1902</v>
      </c>
      <c r="AO312" s="45" t="s">
        <v>1902</v>
      </c>
      <c r="AP312" s="44" t="s">
        <v>1900</v>
      </c>
      <c r="AQ312" s="45" t="s">
        <v>1903</v>
      </c>
      <c r="AR312" s="42"/>
      <c r="AS312" s="43"/>
      <c r="AT312" s="42"/>
      <c r="AU312" s="43"/>
      <c r="AV312" s="42"/>
      <c r="AW312" s="43"/>
      <c r="AX312" s="42"/>
      <c r="AY312" s="43"/>
      <c r="AZ312" s="42"/>
      <c r="BA312" s="43"/>
      <c r="BB312" s="42"/>
      <c r="BC312" s="43"/>
      <c r="BD312" s="42"/>
      <c r="BE312" s="43"/>
    </row>
    <row r="313" ht="33.75" hidden="1" customHeight="1">
      <c r="A313" s="28" t="s">
        <v>53</v>
      </c>
      <c r="B313" s="29" t="s">
        <v>1394</v>
      </c>
      <c r="C313" s="29"/>
      <c r="D313" s="33"/>
      <c r="E313" s="30" t="s">
        <v>1904</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1905</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8"/>
        <v/>
      </c>
      <c r="AJ313" s="40" t="s">
        <v>1906</v>
      </c>
      <c r="AK313" s="46" t="s">
        <v>1907</v>
      </c>
      <c r="AL313" s="44"/>
      <c r="AM313" s="43"/>
      <c r="AN313" s="44" t="s">
        <v>1908</v>
      </c>
      <c r="AO313" s="45" t="s">
        <v>1908</v>
      </c>
      <c r="AP313" s="44" t="s">
        <v>1905</v>
      </c>
      <c r="AQ313" s="45" t="s">
        <v>1909</v>
      </c>
      <c r="AR313" s="42"/>
      <c r="AS313" s="43"/>
      <c r="AT313" s="42"/>
      <c r="AU313" s="43"/>
      <c r="AV313" s="42"/>
      <c r="AW313" s="43"/>
      <c r="AX313" s="42"/>
      <c r="AY313" s="43"/>
      <c r="AZ313" s="42"/>
      <c r="BA313" s="43"/>
      <c r="BB313" s="44" t="s">
        <v>1908</v>
      </c>
      <c r="BC313" s="43"/>
      <c r="BD313" s="42"/>
      <c r="BE313" s="43"/>
    </row>
    <row r="314" ht="33.75" hidden="1" customHeight="1">
      <c r="A314" s="28" t="s">
        <v>53</v>
      </c>
      <c r="B314" s="29" t="s">
        <v>1394</v>
      </c>
      <c r="C314" s="29"/>
      <c r="D314" s="28"/>
      <c r="E314" s="30" t="s">
        <v>1910</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1911</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1912</v>
      </c>
      <c r="AK314" s="46" t="s">
        <v>1913</v>
      </c>
      <c r="AL314" s="42"/>
      <c r="AM314" s="43"/>
      <c r="AN314" s="44" t="s">
        <v>1914</v>
      </c>
      <c r="AO314" s="45" t="s">
        <v>1914</v>
      </c>
      <c r="AP314" s="44" t="s">
        <v>1915</v>
      </c>
      <c r="AQ314" s="45" t="s">
        <v>1916</v>
      </c>
      <c r="AR314" s="42"/>
      <c r="AS314" s="43"/>
      <c r="AT314" s="42"/>
      <c r="AU314" s="43"/>
      <c r="AV314" s="44" t="s">
        <v>1917</v>
      </c>
      <c r="AW314" s="45" t="s">
        <v>248</v>
      </c>
      <c r="AX314" s="42"/>
      <c r="AY314" s="43"/>
      <c r="AZ314" s="42"/>
      <c r="BA314" s="43"/>
      <c r="BB314" s="42"/>
      <c r="BC314" s="43"/>
      <c r="BD314" s="42"/>
      <c r="BE314" s="43"/>
    </row>
    <row r="315" ht="33.75" customHeight="1">
      <c r="A315" s="28" t="s">
        <v>68</v>
      </c>
      <c r="B315" s="29" t="s">
        <v>1394</v>
      </c>
      <c r="C315" s="29"/>
      <c r="D315" s="28" t="s">
        <v>1918</v>
      </c>
      <c r="E315" s="30" t="s">
        <v>1919</v>
      </c>
      <c r="F315" s="31" t="str">
        <f t="shared" si="1"/>
        <v>Zoos</v>
      </c>
      <c r="G315" s="30" t="s">
        <v>1920</v>
      </c>
      <c r="H315" s="30" t="s">
        <v>1920</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1921</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8"/>
        <v>animal</v>
      </c>
      <c r="AJ315" s="40" t="s">
        <v>1922</v>
      </c>
      <c r="AK315" s="46" t="s">
        <v>1922</v>
      </c>
      <c r="AL315" s="44" t="s">
        <v>264</v>
      </c>
      <c r="AM315" s="45" t="s">
        <v>264</v>
      </c>
      <c r="AN315" s="44" t="s">
        <v>1923</v>
      </c>
      <c r="AO315" s="45" t="s">
        <v>1923</v>
      </c>
      <c r="AP315" s="44" t="s">
        <v>1924</v>
      </c>
      <c r="AQ315" s="45" t="s">
        <v>1925</v>
      </c>
      <c r="AR315" s="42"/>
      <c r="AS315" s="43"/>
      <c r="AT315" s="42"/>
      <c r="AU315" s="43"/>
      <c r="AV315" s="42"/>
      <c r="AW315" s="43"/>
      <c r="AX315" s="42"/>
      <c r="AY315" s="43"/>
      <c r="AZ315" s="42"/>
      <c r="BA315" s="43"/>
      <c r="BB315" s="42"/>
      <c r="BC315" s="43"/>
      <c r="BD315" s="42"/>
      <c r="BE315" s="43"/>
    </row>
    <row r="316" ht="36.75" hidden="1" customHeight="1">
      <c r="A316" s="28" t="s">
        <v>53</v>
      </c>
      <c r="B316" s="29" t="s">
        <v>1394</v>
      </c>
      <c r="C316" s="29"/>
      <c r="D316" s="28" t="s">
        <v>1926</v>
      </c>
      <c r="E316" s="30" t="s">
        <v>1927</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1928</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9" t="s">
        <v>1929</v>
      </c>
      <c r="AK316" s="46" t="s">
        <v>1930</v>
      </c>
      <c r="AL316" s="42"/>
      <c r="AM316" s="43"/>
      <c r="AN316" s="42"/>
      <c r="AO316" s="43"/>
      <c r="AP316" s="42"/>
      <c r="AQ316" s="43"/>
      <c r="AR316" s="44"/>
      <c r="AS316" s="43"/>
      <c r="AT316" s="44"/>
      <c r="AU316" s="43"/>
      <c r="AV316" s="44" t="s">
        <v>1931</v>
      </c>
      <c r="AW316" s="43" t="s">
        <v>1932</v>
      </c>
      <c r="AX316" s="44"/>
      <c r="AY316" s="43"/>
      <c r="AZ316" s="44"/>
      <c r="BA316" s="43"/>
      <c r="BB316" s="44"/>
      <c r="BC316" s="43"/>
      <c r="BD316" s="44"/>
      <c r="BE316" s="43"/>
    </row>
    <row r="317" ht="36.75" hidden="1" customHeight="1">
      <c r="A317" s="28" t="s">
        <v>56</v>
      </c>
      <c r="B317" s="29" t="s">
        <v>1394</v>
      </c>
      <c r="C317" s="29"/>
      <c r="D317" s="28" t="s">
        <v>1933</v>
      </c>
      <c r="E317" s="30" t="s">
        <v>1934</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1935</v>
      </c>
      <c r="U317" s="29"/>
      <c r="V317" s="29"/>
      <c r="W317" s="29"/>
      <c r="X317" s="29"/>
      <c r="Y317" s="29"/>
      <c r="Z317" s="29"/>
      <c r="AA317" s="37"/>
      <c r="AB317" s="29"/>
      <c r="AC317" s="31" t="str">
        <f t="array" ref="AC317">IFERROR(INDEX(params!$H:$H,MATCH($AB317,params!$G:$G,0)),"")</f>
        <v/>
      </c>
      <c r="AD317" s="51"/>
      <c r="AE317" s="32"/>
      <c r="AF317" s="37"/>
      <c r="AG317" s="37"/>
      <c r="AH317" s="29"/>
      <c r="AI317" s="31" t="str">
        <f t="shared" si="8"/>
        <v/>
      </c>
      <c r="AJ317" s="40" t="s">
        <v>1936</v>
      </c>
      <c r="AK317" s="46" t="s">
        <v>1937</v>
      </c>
      <c r="AL317" s="42"/>
      <c r="AM317" s="43"/>
      <c r="AN317" s="42"/>
      <c r="AO317" s="43"/>
      <c r="AP317" s="42"/>
      <c r="AQ317" s="43"/>
      <c r="AR317" s="44"/>
      <c r="AS317" s="43"/>
      <c r="AT317" s="44"/>
      <c r="AU317" s="43"/>
      <c r="AV317" s="44" t="s">
        <v>1938</v>
      </c>
      <c r="AW317" s="43" t="s">
        <v>1939</v>
      </c>
      <c r="AX317" s="44"/>
      <c r="AY317" s="43"/>
      <c r="AZ317" s="44"/>
      <c r="BA317" s="43"/>
      <c r="BB317" s="44"/>
      <c r="BC317" s="43"/>
      <c r="BD317" s="44"/>
      <c r="BE317" s="43"/>
    </row>
    <row r="318" ht="36.75" hidden="1" customHeight="1">
      <c r="A318" s="28" t="s">
        <v>53</v>
      </c>
      <c r="B318" s="29" t="s">
        <v>1394</v>
      </c>
      <c r="C318" s="29"/>
      <c r="D318" s="33"/>
      <c r="E318" s="30" t="s">
        <v>1940</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1941</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8"/>
        <v/>
      </c>
      <c r="AJ318" s="40" t="s">
        <v>1942</v>
      </c>
      <c r="AK318" s="46" t="s">
        <v>1943</v>
      </c>
      <c r="AL318" s="42"/>
      <c r="AM318" s="43"/>
      <c r="AN318" s="44" t="s">
        <v>1292</v>
      </c>
      <c r="AO318" s="45" t="s">
        <v>1292</v>
      </c>
      <c r="AP318" s="44" t="s">
        <v>1944</v>
      </c>
      <c r="AQ318" s="45" t="s">
        <v>1945</v>
      </c>
      <c r="AR318" s="42"/>
      <c r="AS318" s="43"/>
      <c r="AT318" s="42"/>
      <c r="AU318" s="43"/>
      <c r="AV318" s="42"/>
      <c r="AW318" s="43"/>
      <c r="AX318" s="42"/>
      <c r="AY318" s="43"/>
      <c r="AZ318" s="42"/>
      <c r="BA318" s="43"/>
      <c r="BB318" s="42"/>
      <c r="BC318" s="43"/>
      <c r="BD318" s="42"/>
      <c r="BE318" s="43"/>
    </row>
    <row r="319" ht="36.75" hidden="1" customHeight="1">
      <c r="A319" s="28" t="s">
        <v>53</v>
      </c>
      <c r="B319" s="29" t="s">
        <v>1394</v>
      </c>
      <c r="C319" s="29"/>
      <c r="D319" s="33"/>
      <c r="E319" s="30" t="s">
        <v>1946</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1947</v>
      </c>
      <c r="AK319" s="46" t="s">
        <v>1948</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hidden="1" customHeight="1">
      <c r="A320" s="28" t="s">
        <v>53</v>
      </c>
      <c r="B320" s="29" t="s">
        <v>1394</v>
      </c>
      <c r="C320" s="29"/>
      <c r="D320" s="28"/>
      <c r="E320" s="30" t="s">
        <v>1949</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8"/>
        <v/>
      </c>
      <c r="AJ320" s="40" t="s">
        <v>1950</v>
      </c>
      <c r="AK320" s="46" t="s">
        <v>1951</v>
      </c>
      <c r="AL320" s="42"/>
      <c r="AM320" s="43"/>
      <c r="AN320" s="44" t="s">
        <v>991</v>
      </c>
      <c r="AO320" s="45" t="s">
        <v>991</v>
      </c>
      <c r="AP320" s="44" t="s">
        <v>1952</v>
      </c>
      <c r="AQ320" s="45" t="s">
        <v>1257</v>
      </c>
      <c r="AR320" s="44"/>
      <c r="AS320" s="45"/>
      <c r="AT320" s="44"/>
      <c r="AU320" s="45"/>
      <c r="AV320" s="44" t="s">
        <v>1953</v>
      </c>
      <c r="AW320" s="45" t="s">
        <v>1954</v>
      </c>
      <c r="AX320" s="44"/>
      <c r="AY320" s="45"/>
      <c r="AZ320" s="44"/>
      <c r="BA320" s="45"/>
      <c r="BB320" s="44"/>
      <c r="BC320" s="45"/>
      <c r="BD320" s="44"/>
      <c r="BE320" s="45"/>
    </row>
    <row r="321" ht="36.75" hidden="1" customHeight="1">
      <c r="A321" s="28" t="s">
        <v>55</v>
      </c>
      <c r="B321" s="29" t="s">
        <v>1394</v>
      </c>
      <c r="C321" s="29"/>
      <c r="D321" s="28"/>
      <c r="E321" s="34" t="s">
        <v>1955</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ref="AI321:AI323" si="9">IFERROR(LEFT(AF321&amp;IF(AF321&lt;&gt;"",",","")&amp;AG321&amp;IF(AG321&lt;&gt;"",",","")&amp;AH321&amp;IF(AH321&lt;&gt;"",",",""),LEN(AF321&amp;IF(AF321&lt;&gt;"",",","")&amp;AG321&amp;IF(AG321&lt;&gt;"",",","")&amp;AH321&amp;IF(AH321&lt;&gt;"",",",""))-1),"")</f>
        <v/>
      </c>
      <c r="AJ321" s="49" t="s">
        <v>1956</v>
      </c>
      <c r="AK321" s="41"/>
      <c r="AL321" s="42"/>
      <c r="AM321" s="43"/>
      <c r="AN321" s="44" t="s">
        <v>1957</v>
      </c>
      <c r="AO321" s="45" t="s">
        <v>1957</v>
      </c>
      <c r="AP321" s="44" t="s">
        <v>1958</v>
      </c>
      <c r="AQ321" s="43"/>
      <c r="AR321" s="42"/>
      <c r="AS321" s="43"/>
      <c r="AT321" s="42"/>
      <c r="AU321" s="43"/>
      <c r="AV321" s="44" t="s">
        <v>1543</v>
      </c>
      <c r="AW321" s="43"/>
      <c r="AX321" s="42"/>
      <c r="AY321" s="43"/>
      <c r="AZ321" s="42"/>
      <c r="BA321" s="43"/>
      <c r="BB321" s="42"/>
      <c r="BC321" s="43"/>
      <c r="BD321" s="42"/>
      <c r="BE321" s="43"/>
    </row>
    <row r="322" ht="36.75" hidden="1" customHeight="1">
      <c r="A322" s="28" t="s">
        <v>67</v>
      </c>
      <c r="B322" s="29" t="s">
        <v>1394</v>
      </c>
      <c r="C322" s="29"/>
      <c r="D322" s="28" t="s">
        <v>1959</v>
      </c>
      <c r="E322" s="34" t="s">
        <v>1960</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1961</v>
      </c>
      <c r="AK322" s="46" t="s">
        <v>1961</v>
      </c>
      <c r="AL322" s="42"/>
      <c r="AM322" s="43"/>
      <c r="AN322" s="44" t="s">
        <v>1962</v>
      </c>
      <c r="AO322" s="45" t="s">
        <v>1962</v>
      </c>
      <c r="AP322" s="44" t="s">
        <v>1963</v>
      </c>
      <c r="AQ322" s="43"/>
      <c r="AR322" s="42"/>
      <c r="AS322" s="43"/>
      <c r="AT322" s="42"/>
      <c r="AU322" s="43"/>
      <c r="AV322" s="44" t="s">
        <v>1964</v>
      </c>
      <c r="AW322" s="43"/>
      <c r="AX322" s="42"/>
      <c r="AY322" s="43"/>
      <c r="AZ322" s="42"/>
      <c r="BA322" s="43"/>
      <c r="BB322" s="42"/>
      <c r="BC322" s="43"/>
      <c r="BD322" s="42"/>
      <c r="BE322" s="43"/>
    </row>
    <row r="323" ht="36.75" hidden="1" customHeight="1">
      <c r="A323" s="28" t="s">
        <v>56</v>
      </c>
      <c r="B323" s="29" t="s">
        <v>1394</v>
      </c>
      <c r="C323" s="29"/>
      <c r="D323" s="28" t="s">
        <v>1965</v>
      </c>
      <c r="E323" s="34" t="s">
        <v>1966</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9"/>
        <v/>
      </c>
      <c r="AJ323" s="49" t="s">
        <v>1967</v>
      </c>
      <c r="AK323" s="41"/>
      <c r="AL323" s="42"/>
      <c r="AM323" s="43"/>
      <c r="AN323" s="44" t="s">
        <v>1968</v>
      </c>
      <c r="AO323" s="45" t="s">
        <v>1968</v>
      </c>
      <c r="AP323" s="44" t="s">
        <v>1969</v>
      </c>
      <c r="AQ323" s="43"/>
      <c r="AR323" s="42"/>
      <c r="AS323" s="43"/>
      <c r="AT323" s="42"/>
      <c r="AU323" s="43"/>
      <c r="AV323" s="44" t="s">
        <v>1970</v>
      </c>
      <c r="AW323" s="43"/>
      <c r="AX323" s="42"/>
      <c r="AY323" s="43"/>
      <c r="AZ323" s="42"/>
      <c r="BA323" s="43"/>
      <c r="BB323" s="42"/>
      <c r="BC323" s="43"/>
      <c r="BD323" s="42"/>
      <c r="BE323" s="43"/>
    </row>
    <row r="324" ht="36.75" hidden="1" customHeight="1">
      <c r="A324" s="28" t="s">
        <v>58</v>
      </c>
      <c r="B324" s="29" t="s">
        <v>1394</v>
      </c>
      <c r="C324" s="29"/>
      <c r="D324" s="28" t="s">
        <v>1644</v>
      </c>
      <c r="E324" s="30" t="s">
        <v>1971</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1972</v>
      </c>
      <c r="U324" s="29"/>
      <c r="V324" s="29"/>
      <c r="W324" s="29"/>
      <c r="X324" s="29"/>
      <c r="Y324" s="29"/>
      <c r="Z324" s="29"/>
      <c r="AA324" s="37"/>
      <c r="AB324" s="29"/>
      <c r="AC324" s="31" t="str">
        <f t="array" ref="AC324">IFERROR(INDEX(params!$H:$H,MATCH($AB324,params!$G:$G,0)),"")</f>
        <v/>
      </c>
      <c r="AD324" s="51"/>
      <c r="AE324" s="32"/>
      <c r="AF324" s="29"/>
      <c r="AG324" s="4"/>
      <c r="AH324" s="4"/>
      <c r="AI324" s="31" t="str">
        <f t="shared" ref="AI324:AI325" si="10">iferror(left(AF324&amp;if(AF324&lt;&gt;"",",","")&amp;AG324&amp;if(AG324&lt;&gt;"",",","")&amp;AH324&amp;if(AH324&lt;&gt;"",",",""),len(AF324&amp;if(AF324&lt;&gt;"",",","")&amp;AG324&amp;if(AG324&lt;&gt;"",",","")&amp;AH324&amp;if(AH324&lt;&gt;"",",",""))-1),"")</f>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hidden="1" customHeight="1">
      <c r="A325" s="28" t="s">
        <v>58</v>
      </c>
      <c r="B325" s="29" t="s">
        <v>1394</v>
      </c>
      <c r="C325" s="29"/>
      <c r="D325" s="28" t="s">
        <v>1644</v>
      </c>
      <c r="E325" s="30" t="s">
        <v>1973</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10"/>
        <v/>
      </c>
      <c r="AJ325" s="40" t="s">
        <v>1974</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hidden="1" customHeight="1">
      <c r="A326" s="28" t="s">
        <v>56</v>
      </c>
      <c r="B326" s="29" t="s">
        <v>1394</v>
      </c>
      <c r="C326" s="29"/>
      <c r="D326" s="28"/>
      <c r="E326" s="34" t="s">
        <v>1975</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ref="AI326:AI331" si="11">IFERROR(LEFT(AF326&amp;IF(AF326&lt;&gt;"",",","")&amp;AG326&amp;IF(AG326&lt;&gt;"",",","")&amp;AH326&amp;IF(AH326&lt;&gt;"",",",""),LEN(AF326&amp;IF(AF326&lt;&gt;"",",","")&amp;AG326&amp;IF(AG326&lt;&gt;"",",","")&amp;AH326&amp;IF(AH326&lt;&gt;"",",",""))-1),"")</f>
        <v/>
      </c>
      <c r="AJ326" s="49" t="s">
        <v>1976</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hidden="1" customHeight="1">
      <c r="A327" s="28" t="s">
        <v>58</v>
      </c>
      <c r="B327" s="29" t="s">
        <v>1394</v>
      </c>
      <c r="C327" s="29"/>
      <c r="D327" s="33"/>
      <c r="E327" s="34" t="s">
        <v>1975</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11"/>
        <v/>
      </c>
      <c r="AJ327" s="49" t="s">
        <v>1977</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hidden="1" customHeight="1">
      <c r="A328" s="28" t="s">
        <v>53</v>
      </c>
      <c r="B328" s="37" t="s">
        <v>1978</v>
      </c>
      <c r="C328" s="37"/>
      <c r="D328" s="33"/>
      <c r="E328" s="30" t="s">
        <v>1979</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11"/>
        <v/>
      </c>
      <c r="AJ328" s="40" t="s">
        <v>1980</v>
      </c>
      <c r="AK328" s="41" t="s">
        <v>1980</v>
      </c>
      <c r="AL328" s="42"/>
      <c r="AM328" s="43"/>
      <c r="AN328" s="42" t="s">
        <v>864</v>
      </c>
      <c r="AO328" s="43" t="s">
        <v>864</v>
      </c>
      <c r="AP328" s="44" t="s">
        <v>1981</v>
      </c>
      <c r="AQ328" s="43" t="s">
        <v>1327</v>
      </c>
      <c r="AR328" s="44" t="s">
        <v>1982</v>
      </c>
      <c r="AS328" s="45" t="s">
        <v>1982</v>
      </c>
      <c r="AT328" s="44" t="s">
        <v>1983</v>
      </c>
      <c r="AU328" s="43" t="s">
        <v>1984</v>
      </c>
      <c r="AV328" s="42"/>
      <c r="AW328" s="43"/>
      <c r="AX328" s="42"/>
      <c r="AY328" s="43"/>
      <c r="AZ328" s="42"/>
      <c r="BA328" s="43"/>
      <c r="BB328" s="42"/>
      <c r="BC328" s="43"/>
      <c r="BD328" s="42"/>
      <c r="BE328" s="43"/>
    </row>
    <row r="329" ht="42.0" customHeight="1">
      <c r="A329" s="28" t="s">
        <v>68</v>
      </c>
      <c r="B329" s="37" t="s">
        <v>1978</v>
      </c>
      <c r="C329" s="37"/>
      <c r="D329" s="33"/>
      <c r="E329" s="34" t="s">
        <v>1985</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11"/>
        <v/>
      </c>
      <c r="AJ329" s="49" t="s">
        <v>1986</v>
      </c>
      <c r="AK329" s="41"/>
      <c r="AL329" s="42"/>
      <c r="AM329" s="43"/>
      <c r="AN329" s="44" t="s">
        <v>971</v>
      </c>
      <c r="AO329" s="45" t="s">
        <v>971</v>
      </c>
      <c r="AP329" s="44" t="s">
        <v>1987</v>
      </c>
      <c r="AQ329" s="43"/>
      <c r="AR329" s="44" t="s">
        <v>1988</v>
      </c>
      <c r="AS329" s="43"/>
      <c r="AT329" s="44" t="s">
        <v>1989</v>
      </c>
      <c r="AU329" s="43"/>
      <c r="AV329" s="44"/>
      <c r="AW329" s="43"/>
      <c r="AX329" s="42"/>
      <c r="AY329" s="43"/>
      <c r="AZ329" s="42"/>
      <c r="BA329" s="43"/>
      <c r="BB329" s="42"/>
      <c r="BC329" s="43"/>
      <c r="BD329" s="42"/>
      <c r="BE329" s="43"/>
    </row>
    <row r="330" ht="42.0" customHeight="1">
      <c r="A330" s="28" t="s">
        <v>68</v>
      </c>
      <c r="B330" s="37" t="s">
        <v>1978</v>
      </c>
      <c r="C330" s="37"/>
      <c r="D330" s="33"/>
      <c r="E330" s="34" t="s">
        <v>1990</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11"/>
        <v>science</v>
      </c>
      <c r="AJ330" s="49" t="s">
        <v>1991</v>
      </c>
      <c r="AK330" s="41"/>
      <c r="AL330" s="42"/>
      <c r="AM330" s="43"/>
      <c r="AN330" s="44" t="s">
        <v>1992</v>
      </c>
      <c r="AO330" s="45" t="s">
        <v>1992</v>
      </c>
      <c r="AP330" s="44" t="s">
        <v>1993</v>
      </c>
      <c r="AQ330" s="43"/>
      <c r="AR330" s="44" t="s">
        <v>1994</v>
      </c>
      <c r="AS330" s="43"/>
      <c r="AT330" s="44" t="s">
        <v>1995</v>
      </c>
      <c r="AU330" s="43"/>
      <c r="AV330" s="44" t="s">
        <v>1996</v>
      </c>
      <c r="AW330" s="43"/>
      <c r="AX330" s="42"/>
      <c r="AY330" s="43"/>
      <c r="AZ330" s="42"/>
      <c r="BA330" s="43"/>
      <c r="BB330" s="42"/>
      <c r="BC330" s="43"/>
      <c r="BD330" s="42"/>
      <c r="BE330" s="43"/>
    </row>
    <row r="331" ht="42.0" hidden="1" customHeight="1">
      <c r="A331" s="28" t="s">
        <v>55</v>
      </c>
      <c r="B331" s="37" t="s">
        <v>1978</v>
      </c>
      <c r="C331" s="37"/>
      <c r="D331" s="33"/>
      <c r="E331" s="34" t="s">
        <v>1997</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c r="X331" s="29"/>
      <c r="Y331" s="29"/>
      <c r="Z331" s="29"/>
      <c r="AA331" s="37"/>
      <c r="AB331" s="29"/>
      <c r="AC331" s="31" t="str">
        <f t="array" ref="AC331">IFERROR(INDEX(params!$H:$H,MATCH($AB331,params!$G:$G,0)),"")</f>
        <v/>
      </c>
      <c r="AD331" s="51"/>
      <c r="AE331" s="32"/>
      <c r="AF331" s="37"/>
      <c r="AG331" s="4"/>
      <c r="AH331" s="4"/>
      <c r="AI331" s="31" t="str">
        <f t="shared" si="11"/>
        <v/>
      </c>
      <c r="AJ331" s="49" t="s">
        <v>1998</v>
      </c>
      <c r="AK331" s="41"/>
      <c r="AL331" s="42"/>
      <c r="AM331" s="43"/>
      <c r="AN331" s="44" t="s">
        <v>1999</v>
      </c>
      <c r="AO331" s="45" t="s">
        <v>1999</v>
      </c>
      <c r="AP331" s="44" t="s">
        <v>2000</v>
      </c>
      <c r="AQ331" s="43"/>
      <c r="AR331" s="44"/>
      <c r="AS331" s="43"/>
      <c r="AT331" s="44"/>
      <c r="AU331" s="43"/>
      <c r="AV331" s="44" t="s">
        <v>2001</v>
      </c>
      <c r="AW331" s="43"/>
      <c r="AX331" s="42"/>
      <c r="AY331" s="43"/>
      <c r="AZ331" s="42"/>
      <c r="BA331" s="43"/>
      <c r="BB331" s="42"/>
      <c r="BC331" s="43"/>
      <c r="BD331" s="42"/>
      <c r="BE331" s="43"/>
    </row>
    <row r="332" ht="15.75" hidden="1" customHeight="1">
      <c r="A332" s="28" t="s">
        <v>55</v>
      </c>
      <c r="B332" s="37" t="s">
        <v>1978</v>
      </c>
      <c r="C332" s="37"/>
      <c r="D332" s="28"/>
      <c r="E332" s="34" t="s">
        <v>2002</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ref="AI332:AI335" si="12">iferror(left(AF332&amp;if(AF332&lt;&gt;"",",","")&amp;AG332&amp;if(AG332&lt;&gt;"",",","")&amp;AH332&amp;if(AH332&lt;&gt;"",",",""),len(AF332&amp;if(AF332&lt;&gt;"",",","")&amp;AG332&amp;if(AG332&lt;&gt;"",",","")&amp;AH332&amp;if(AH332&lt;&gt;"",",",""))-1),"")</f>
        <v/>
      </c>
      <c r="AJ332" s="49" t="s">
        <v>2003</v>
      </c>
      <c r="AK332" s="41"/>
      <c r="AL332" s="42"/>
      <c r="AM332" s="43"/>
      <c r="AN332" s="44" t="s">
        <v>2004</v>
      </c>
      <c r="AO332" s="45" t="s">
        <v>2004</v>
      </c>
      <c r="AP332" s="44" t="s">
        <v>2005</v>
      </c>
      <c r="AQ332" s="43"/>
      <c r="AR332" s="44" t="s">
        <v>864</v>
      </c>
      <c r="AS332" s="43"/>
      <c r="AT332" s="44" t="s">
        <v>865</v>
      </c>
      <c r="AU332" s="43"/>
      <c r="AV332" s="44"/>
      <c r="AW332" s="43"/>
      <c r="AX332" s="44"/>
      <c r="AY332" s="43"/>
      <c r="AZ332" s="44"/>
      <c r="BA332" s="43"/>
      <c r="BB332" s="42"/>
      <c r="BC332" s="43"/>
      <c r="BD332" s="42"/>
      <c r="BE332" s="43"/>
    </row>
    <row r="333" ht="15.75" hidden="1" customHeight="1">
      <c r="A333" s="28" t="s">
        <v>55</v>
      </c>
      <c r="B333" s="37" t="s">
        <v>1978</v>
      </c>
      <c r="C333" s="37"/>
      <c r="D333" s="28"/>
      <c r="E333" s="34" t="s">
        <v>2006</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2007</v>
      </c>
      <c r="AK333" s="41"/>
      <c r="AL333" s="42"/>
      <c r="AM333" s="43"/>
      <c r="AN333" s="44" t="s">
        <v>2008</v>
      </c>
      <c r="AO333" s="45" t="s">
        <v>2008</v>
      </c>
      <c r="AP333" s="44" t="s">
        <v>2009</v>
      </c>
      <c r="AQ333" s="43"/>
      <c r="AR333" s="42"/>
      <c r="AS333" s="43"/>
      <c r="AT333" s="42"/>
      <c r="AU333" s="43"/>
      <c r="AV333" s="44" t="s">
        <v>391</v>
      </c>
      <c r="AW333" s="43"/>
      <c r="AX333" s="44"/>
      <c r="AY333" s="43"/>
      <c r="AZ333" s="44"/>
      <c r="BA333" s="43"/>
      <c r="BB333" s="42"/>
      <c r="BC333" s="43"/>
      <c r="BD333" s="42"/>
      <c r="BE333" s="43"/>
    </row>
    <row r="334" ht="15.75" hidden="1" customHeight="1">
      <c r="A334" s="28" t="s">
        <v>55</v>
      </c>
      <c r="B334" s="37" t="s">
        <v>1978</v>
      </c>
      <c r="C334" s="37"/>
      <c r="D334" s="28"/>
      <c r="E334" s="34" t="s">
        <v>2010</v>
      </c>
      <c r="F334" s="31" t="str">
        <f t="shared" si="1"/>
        <v>Meat Industry</v>
      </c>
      <c r="G334" s="30"/>
      <c r="H334" s="30"/>
      <c r="I334" s="32"/>
      <c r="J334" s="28">
        <v>5.0</v>
      </c>
      <c r="K334" s="33"/>
      <c r="L334" s="37" t="s">
        <v>62</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813</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2011</v>
      </c>
      <c r="AK334" s="41"/>
      <c r="AL334" s="42"/>
      <c r="AM334" s="43"/>
      <c r="AN334" s="44" t="s">
        <v>2012</v>
      </c>
      <c r="AO334" s="45" t="s">
        <v>2012</v>
      </c>
      <c r="AP334" s="44" t="s">
        <v>2013</v>
      </c>
      <c r="AQ334" s="43"/>
      <c r="AR334" s="42"/>
      <c r="AS334" s="43"/>
      <c r="AT334" s="42"/>
      <c r="AU334" s="43"/>
      <c r="AV334" s="44"/>
      <c r="AW334" s="43"/>
      <c r="AX334" s="44"/>
      <c r="AY334" s="43"/>
      <c r="AZ334" s="44"/>
      <c r="BA334" s="43"/>
      <c r="BB334" s="42"/>
      <c r="BC334" s="43"/>
      <c r="BD334" s="42"/>
      <c r="BE334" s="43"/>
    </row>
    <row r="335" ht="15.75" hidden="1" customHeight="1">
      <c r="A335" s="28" t="s">
        <v>55</v>
      </c>
      <c r="B335" s="37" t="s">
        <v>1978</v>
      </c>
      <c r="C335" s="37"/>
      <c r="D335" s="28"/>
      <c r="E335" s="34" t="s">
        <v>2014</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12"/>
        <v/>
      </c>
      <c r="AJ335" s="49" t="s">
        <v>2015</v>
      </c>
      <c r="AK335" s="41"/>
      <c r="AL335" s="42"/>
      <c r="AM335" s="43"/>
      <c r="AN335" s="44" t="s">
        <v>2016</v>
      </c>
      <c r="AO335" s="45" t="s">
        <v>2016</v>
      </c>
      <c r="AP335" s="44" t="s">
        <v>2017</v>
      </c>
      <c r="AQ335" s="43"/>
      <c r="AR335" s="42"/>
      <c r="AS335" s="43"/>
      <c r="AT335" s="42"/>
      <c r="AU335" s="43"/>
      <c r="AV335" s="44"/>
      <c r="AW335" s="43"/>
      <c r="AX335" s="44"/>
      <c r="AY335" s="43"/>
      <c r="AZ335" s="44"/>
      <c r="BA335" s="43"/>
      <c r="BB335" s="42"/>
      <c r="BC335" s="43"/>
      <c r="BD335" s="42"/>
      <c r="BE335" s="43"/>
    </row>
    <row r="336" ht="15.75" hidden="1" customHeight="1">
      <c r="A336" s="28" t="s">
        <v>55</v>
      </c>
      <c r="B336" s="37" t="s">
        <v>1978</v>
      </c>
      <c r="C336" s="37"/>
      <c r="D336" s="28"/>
      <c r="E336" s="34" t="s">
        <v>2018</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c r="AJ336" s="49" t="s">
        <v>2019</v>
      </c>
      <c r="AK336" s="41"/>
      <c r="AL336" s="42"/>
      <c r="AM336" s="43"/>
      <c r="AN336" s="44" t="s">
        <v>2020</v>
      </c>
      <c r="AO336" s="45" t="s">
        <v>2020</v>
      </c>
      <c r="AP336" s="44" t="s">
        <v>2021</v>
      </c>
      <c r="AQ336" s="43"/>
      <c r="AR336" s="42"/>
      <c r="AS336" s="43"/>
      <c r="AT336" s="42"/>
      <c r="AU336" s="43"/>
      <c r="AV336" s="44"/>
      <c r="AW336" s="43"/>
      <c r="AX336" s="44" t="s">
        <v>647</v>
      </c>
      <c r="AY336" s="43"/>
      <c r="AZ336" s="44" t="s">
        <v>2022</v>
      </c>
      <c r="BA336" s="43"/>
      <c r="BB336" s="42"/>
      <c r="BC336" s="43"/>
      <c r="BD336" s="42"/>
      <c r="BE336" s="43"/>
    </row>
    <row r="337" ht="42.0" hidden="1" customHeight="1">
      <c r="A337" s="28" t="s">
        <v>55</v>
      </c>
      <c r="B337" s="37" t="s">
        <v>1978</v>
      </c>
      <c r="C337" s="37"/>
      <c r="D337" s="28"/>
      <c r="E337" s="34" t="s">
        <v>2023</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ref="AI337:AI341" si="13">iferror(left(AF337&amp;if(AF337&lt;&gt;"",",","")&amp;AG337&amp;if(AG337&lt;&gt;"",",","")&amp;AH337&amp;if(AH337&lt;&gt;"",",",""),len(AF337&amp;if(AF337&lt;&gt;"",",","")&amp;AG337&amp;if(AG337&lt;&gt;"",",","")&amp;AH337&amp;if(AH337&lt;&gt;"",",",""))-1),"")</f>
        <v/>
      </c>
      <c r="AJ337" s="49" t="s">
        <v>2024</v>
      </c>
      <c r="AK337" s="41"/>
      <c r="AL337" s="42"/>
      <c r="AM337" s="43"/>
      <c r="AN337" s="44"/>
      <c r="AO337" s="43"/>
      <c r="AP337" s="44"/>
      <c r="AQ337" s="43"/>
      <c r="AR337" s="42"/>
      <c r="AS337" s="43"/>
      <c r="AT337" s="42"/>
      <c r="AU337" s="43"/>
      <c r="AV337" s="44" t="s">
        <v>2025</v>
      </c>
      <c r="AW337" s="43"/>
      <c r="AX337" s="44"/>
      <c r="AY337" s="43"/>
      <c r="AZ337" s="44"/>
      <c r="BA337" s="43"/>
      <c r="BB337" s="42"/>
      <c r="BC337" s="43"/>
      <c r="BD337" s="42"/>
      <c r="BE337" s="43"/>
    </row>
    <row r="338" ht="42.0" hidden="1" customHeight="1">
      <c r="A338" s="28" t="s">
        <v>55</v>
      </c>
      <c r="B338" s="37" t="s">
        <v>1978</v>
      </c>
      <c r="C338" s="37"/>
      <c r="D338" s="28"/>
      <c r="E338" s="34" t="s">
        <v>2026</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2027</v>
      </c>
      <c r="AK338" s="41"/>
      <c r="AL338" s="42"/>
      <c r="AM338" s="43"/>
      <c r="AN338" s="44"/>
      <c r="AO338" s="43"/>
      <c r="AP338" s="44"/>
      <c r="AQ338" s="43"/>
      <c r="AR338" s="42"/>
      <c r="AS338" s="43"/>
      <c r="AT338" s="42"/>
      <c r="AU338" s="43"/>
      <c r="AV338" s="44" t="s">
        <v>2028</v>
      </c>
      <c r="AW338" s="43"/>
      <c r="AX338" s="44"/>
      <c r="AY338" s="43"/>
      <c r="AZ338" s="44"/>
      <c r="BA338" s="43"/>
      <c r="BB338" s="42"/>
      <c r="BC338" s="43"/>
      <c r="BD338" s="42"/>
      <c r="BE338" s="43"/>
    </row>
    <row r="339" ht="42.0" hidden="1" customHeight="1">
      <c r="A339" s="28" t="s">
        <v>55</v>
      </c>
      <c r="B339" s="37" t="s">
        <v>1978</v>
      </c>
      <c r="C339" s="37"/>
      <c r="D339" s="28"/>
      <c r="E339" s="34" t="s">
        <v>2029</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2030</v>
      </c>
      <c r="AK339" s="41"/>
      <c r="AL339" s="42"/>
      <c r="AM339" s="43"/>
      <c r="AN339" s="44"/>
      <c r="AO339" s="43"/>
      <c r="AP339" s="44"/>
      <c r="AQ339" s="43"/>
      <c r="AR339" s="42"/>
      <c r="AS339" s="43"/>
      <c r="AT339" s="42"/>
      <c r="AU339" s="43"/>
      <c r="AV339" s="44" t="s">
        <v>2031</v>
      </c>
      <c r="AW339" s="43"/>
      <c r="AX339" s="44"/>
      <c r="AY339" s="43"/>
      <c r="AZ339" s="44"/>
      <c r="BA339" s="43"/>
      <c r="BB339" s="42"/>
      <c r="BC339" s="43"/>
      <c r="BD339" s="42"/>
      <c r="BE339" s="43"/>
    </row>
    <row r="340" ht="42.0" hidden="1" customHeight="1">
      <c r="A340" s="28" t="s">
        <v>55</v>
      </c>
      <c r="B340" s="37" t="s">
        <v>1978</v>
      </c>
      <c r="C340" s="37"/>
      <c r="D340" s="28"/>
      <c r="E340" s="34" t="s">
        <v>2032</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2033</v>
      </c>
      <c r="AK340" s="41"/>
      <c r="AL340" s="42"/>
      <c r="AM340" s="43"/>
      <c r="AN340" s="44" t="s">
        <v>2034</v>
      </c>
      <c r="AO340" s="45" t="s">
        <v>2034</v>
      </c>
      <c r="AP340" s="44" t="s">
        <v>2035</v>
      </c>
      <c r="AQ340" s="43"/>
      <c r="AR340" s="42"/>
      <c r="AS340" s="43"/>
      <c r="AT340" s="42"/>
      <c r="AU340" s="43"/>
      <c r="AV340" s="44" t="s">
        <v>2036</v>
      </c>
      <c r="AW340" s="43"/>
      <c r="AX340" s="44"/>
      <c r="AY340" s="43"/>
      <c r="AZ340" s="44"/>
      <c r="BA340" s="43"/>
      <c r="BB340" s="42"/>
      <c r="BC340" s="43"/>
      <c r="BD340" s="42"/>
      <c r="BE340" s="43"/>
    </row>
    <row r="341" ht="42.0" customHeight="1">
      <c r="A341" s="28" t="s">
        <v>68</v>
      </c>
      <c r="B341" s="37" t="s">
        <v>1978</v>
      </c>
      <c r="C341" s="37"/>
      <c r="D341" s="28"/>
      <c r="E341" s="34" t="s">
        <v>2032</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13"/>
        <v/>
      </c>
      <c r="AJ341" s="49" t="s">
        <v>2037</v>
      </c>
      <c r="AK341" s="41"/>
      <c r="AL341" s="42"/>
      <c r="AM341" s="43"/>
      <c r="AN341" s="44"/>
      <c r="AO341" s="43"/>
      <c r="AP341" s="44"/>
      <c r="AQ341" s="43"/>
      <c r="AR341" s="42"/>
      <c r="AS341" s="43"/>
      <c r="AT341" s="42"/>
      <c r="AU341" s="43"/>
      <c r="AV341" s="44" t="s">
        <v>2038</v>
      </c>
      <c r="AW341" s="43"/>
      <c r="AX341" s="44"/>
      <c r="AY341" s="43"/>
      <c r="AZ341" s="44"/>
      <c r="BA341" s="43"/>
      <c r="BB341" s="42"/>
      <c r="BC341" s="43"/>
      <c r="BD341" s="42"/>
      <c r="BE341" s="43"/>
    </row>
    <row r="342" ht="15.75" customHeight="1">
      <c r="A342" s="28" t="s">
        <v>68</v>
      </c>
      <c r="B342" s="37" t="s">
        <v>1978</v>
      </c>
      <c r="C342" s="37"/>
      <c r="D342" s="28"/>
      <c r="E342" s="34" t="s">
        <v>2039</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29"/>
      <c r="W342" s="37"/>
      <c r="X342" s="29"/>
      <c r="Y342" s="37" t="s">
        <v>188</v>
      </c>
      <c r="Z342" s="37"/>
      <c r="AA342" s="37"/>
      <c r="AB342" s="37"/>
      <c r="AC342" s="31"/>
      <c r="AD342" s="38"/>
      <c r="AE342" s="48"/>
      <c r="AF342" s="37"/>
      <c r="AG342" s="4"/>
      <c r="AH342" s="4"/>
      <c r="AI342" s="31"/>
      <c r="AJ342" s="49" t="s">
        <v>2040</v>
      </c>
      <c r="AK342" s="41"/>
      <c r="AL342" s="44" t="s">
        <v>2041</v>
      </c>
      <c r="AM342" s="45" t="s">
        <v>2041</v>
      </c>
      <c r="AN342" s="44" t="s">
        <v>2042</v>
      </c>
      <c r="AO342" s="45" t="s">
        <v>2042</v>
      </c>
      <c r="AP342" s="44" t="s">
        <v>2043</v>
      </c>
      <c r="AQ342" s="43"/>
      <c r="AR342" s="44" t="s">
        <v>864</v>
      </c>
      <c r="AS342" s="43"/>
      <c r="AT342" s="44"/>
      <c r="AU342" s="43"/>
      <c r="AV342" s="44"/>
      <c r="AW342" s="43"/>
      <c r="AX342" s="44" t="s">
        <v>2044</v>
      </c>
      <c r="AY342" s="43"/>
      <c r="AZ342" s="44" t="s">
        <v>721</v>
      </c>
      <c r="BA342" s="43"/>
      <c r="BB342" s="42"/>
      <c r="BC342" s="43"/>
      <c r="BD342" s="42"/>
      <c r="BE342" s="43"/>
    </row>
    <row r="343" ht="15.75" hidden="1" customHeight="1">
      <c r="A343" s="28" t="s">
        <v>55</v>
      </c>
      <c r="B343" s="37" t="s">
        <v>1978</v>
      </c>
      <c r="C343" s="37"/>
      <c r="D343" s="33"/>
      <c r="E343" s="34" t="s">
        <v>2045</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IFERROR(LEFT(AF343&amp;IF(AF343&lt;&gt;"",",","")&amp;AG343&amp;IF(AG343&lt;&gt;"",",","")&amp;AH343&amp;IF(AH343&lt;&gt;"",",",""),LEN(AF343&amp;IF(AF343&lt;&gt;"",",","")&amp;AG343&amp;IF(AG343&lt;&gt;"",",","")&amp;AH343&amp;IF(AH343&lt;&gt;"",",",""))-1),"")</f>
        <v/>
      </c>
      <c r="AJ343" s="49" t="s">
        <v>2046</v>
      </c>
      <c r="AK343" s="41"/>
      <c r="AL343" s="44" t="s">
        <v>615</v>
      </c>
      <c r="AM343" s="45" t="s">
        <v>615</v>
      </c>
      <c r="AN343" s="44" t="s">
        <v>991</v>
      </c>
      <c r="AO343" s="45" t="s">
        <v>991</v>
      </c>
      <c r="AP343" s="44" t="s">
        <v>992</v>
      </c>
      <c r="AQ343" s="43"/>
      <c r="AR343" s="42"/>
      <c r="AS343" s="43"/>
      <c r="AT343" s="42"/>
      <c r="AU343" s="43"/>
      <c r="AV343" s="44" t="s">
        <v>1736</v>
      </c>
      <c r="AW343" s="43"/>
      <c r="AX343" s="42"/>
      <c r="AY343" s="43"/>
      <c r="AZ343" s="42"/>
      <c r="BA343" s="43"/>
      <c r="BB343" s="42"/>
      <c r="BC343" s="43"/>
      <c r="BD343" s="42"/>
      <c r="BE343" s="43"/>
    </row>
    <row r="344" ht="15.75" hidden="1" customHeight="1">
      <c r="A344" s="28" t="s">
        <v>55</v>
      </c>
      <c r="B344" s="37" t="s">
        <v>1978</v>
      </c>
      <c r="C344" s="37"/>
      <c r="D344" s="28"/>
      <c r="E344" s="34" t="s">
        <v>2047</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c r="AJ344" s="49" t="s">
        <v>2048</v>
      </c>
      <c r="AK344" s="41"/>
      <c r="AL344" s="42"/>
      <c r="AM344" s="43"/>
      <c r="AN344" s="44" t="s">
        <v>2049</v>
      </c>
      <c r="AO344" s="45" t="s">
        <v>2049</v>
      </c>
      <c r="AP344" s="44" t="s">
        <v>2050</v>
      </c>
      <c r="AQ344" s="43"/>
      <c r="AR344" s="42"/>
      <c r="AS344" s="43"/>
      <c r="AT344" s="42"/>
      <c r="AU344" s="43"/>
      <c r="AV344" s="44"/>
      <c r="AW344" s="43"/>
      <c r="AX344" s="44"/>
      <c r="AY344" s="43"/>
      <c r="AZ344" s="44"/>
      <c r="BA344" s="43"/>
      <c r="BB344" s="42"/>
      <c r="BC344" s="43"/>
      <c r="BD344" s="42"/>
      <c r="BE344" s="43"/>
    </row>
    <row r="345" ht="15.75" hidden="1"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ref="AI345:AI1015" si="14">IFERROR(LEFT(AF345&amp;IF(AF345&lt;&gt;"",",","")&amp;AG345&amp;IF(AG345&lt;&gt;"",",","")&amp;AH345&amp;IF(AH345&lt;&gt;"",",",""),LEN(AF345&amp;IF(AF345&lt;&gt;"",",","")&amp;AG345&amp;IF(AG345&lt;&gt;"",",","")&amp;AH345&amp;IF(AH345&lt;&gt;"",",",""))-1),"")</f>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hidden="1"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hidden="1"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hidden="1"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hidden="1"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hidden="1"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hidden="1"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hidden="1"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hidden="1"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hidden="1"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hidden="1"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hidden="1"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hidden="1"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hidden="1"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hidden="1"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hidden="1"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hidden="1"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hidden="1"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hidden="1"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hidden="1"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hidden="1"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hidden="1"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hidden="1"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hidden="1"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hidden="1"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hidden="1"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hidden="1"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hidden="1"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hidden="1"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hidden="1"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hidden="1"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hidden="1"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hidden="1"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hidden="1"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hidden="1"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hidden="1"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hidden="1"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hidden="1"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hidden="1"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hidden="1"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hidden="1"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hidden="1"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hidden="1"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hidden="1"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hidden="1"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hidden="1"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hidden="1"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hidden="1"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hidden="1"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hidden="1"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hidden="1"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hidden="1"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hidden="1"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hidden="1"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hidden="1"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hidden="1"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hidden="1"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hidden="1"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hidden="1"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hidden="1"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hidden="1"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hidden="1"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hidden="1"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hidden="1"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hidden="1"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hidden="1"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hidden="1"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hidden="1"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hidden="1"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hidden="1"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hidden="1"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hidden="1"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hidden="1"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hidden="1"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hidden="1"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hidden="1"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hidden="1"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hidden="1"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hidden="1"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hidden="1"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hidden="1"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hidden="1"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hidden="1"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hidden="1"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hidden="1"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hidden="1"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hidden="1"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hidden="1"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hidden="1"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hidden="1"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hidden="1"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hidden="1"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hidden="1"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hidden="1"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hidden="1"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hidden="1"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hidden="1"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hidden="1"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hidden="1"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hidden="1"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hidden="1"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hidden="1"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hidden="1"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hidden="1"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hidden="1"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hidden="1"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hidden="1"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hidden="1"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hidden="1"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hidden="1"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hidden="1"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hidden="1"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hidden="1"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hidden="1"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hidden="1"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hidden="1"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hidden="1"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hidden="1"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hidden="1"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hidden="1"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hidden="1"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hidden="1"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hidden="1"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hidden="1"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hidden="1"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hidden="1"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hidden="1"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hidden="1"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hidden="1"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hidden="1"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hidden="1"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hidden="1"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hidden="1"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hidden="1"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hidden="1"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hidden="1"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hidden="1"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hidden="1"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hidden="1"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hidden="1"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hidden="1"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hidden="1"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hidden="1"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hidden="1"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hidden="1"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hidden="1"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hidden="1"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hidden="1"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hidden="1"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hidden="1"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hidden="1"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hidden="1"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hidden="1"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hidden="1"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hidden="1"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hidden="1"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hidden="1"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hidden="1"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hidden="1"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hidden="1"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hidden="1"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hidden="1"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hidden="1"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hidden="1"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hidden="1"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hidden="1"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hidden="1"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hidden="1"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hidden="1"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hidden="1"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hidden="1"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hidden="1"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hidden="1"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hidden="1"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hidden="1"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hidden="1"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hidden="1"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hidden="1"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hidden="1"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hidden="1"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hidden="1"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hidden="1"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hidden="1"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hidden="1"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hidden="1"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hidden="1"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hidden="1"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hidden="1"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hidden="1"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hidden="1"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hidden="1"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hidden="1"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hidden="1"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hidden="1"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hidden="1"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hidden="1"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hidden="1"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hidden="1"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hidden="1"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hidden="1"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hidden="1"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hidden="1"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hidden="1"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hidden="1"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hidden="1"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hidden="1"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hidden="1"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hidden="1"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hidden="1"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hidden="1"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hidden="1"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hidden="1"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hidden="1"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hidden="1"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hidden="1"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hidden="1"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hidden="1"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hidden="1"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hidden="1"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hidden="1"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hidden="1"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hidden="1"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hidden="1"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hidden="1"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hidden="1"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hidden="1"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hidden="1"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hidden="1"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hidden="1"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hidden="1"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hidden="1"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hidden="1"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hidden="1"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hidden="1"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hidden="1"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hidden="1"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hidden="1"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hidden="1"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hidden="1"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hidden="1"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hidden="1"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hidden="1"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hidden="1"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hidden="1"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hidden="1"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hidden="1"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hidden="1"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hidden="1"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hidden="1"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hidden="1"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hidden="1"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hidden="1"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hidden="1"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hidden="1"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hidden="1"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hidden="1"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hidden="1"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hidden="1"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hidden="1"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hidden="1"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hidden="1"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hidden="1"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hidden="1"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hidden="1"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hidden="1"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hidden="1"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hidden="1"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hidden="1"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hidden="1"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hidden="1"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hidden="1"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hidden="1"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hidden="1"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hidden="1"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hidden="1"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hidden="1"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hidden="1"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hidden="1"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hidden="1"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hidden="1"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hidden="1"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hidden="1"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hidden="1"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hidden="1"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hidden="1"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hidden="1"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hidden="1"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hidden="1"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hidden="1"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hidden="1"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hidden="1"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hidden="1"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hidden="1"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hidden="1"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hidden="1"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hidden="1"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hidden="1"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hidden="1"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hidden="1"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hidden="1"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hidden="1"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hidden="1"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hidden="1"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hidden="1"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hidden="1"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hidden="1"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hidden="1"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hidden="1"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hidden="1"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hidden="1"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hidden="1"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hidden="1"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hidden="1"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hidden="1"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hidden="1"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hidden="1"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hidden="1"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hidden="1"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hidden="1"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hidden="1"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hidden="1"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hidden="1"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hidden="1"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hidden="1"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hidden="1"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hidden="1"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hidden="1"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hidden="1"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hidden="1"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hidden="1"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hidden="1"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hidden="1"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hidden="1"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hidden="1"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hidden="1"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hidden="1"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hidden="1"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hidden="1"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hidden="1"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hidden="1"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hidden="1"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hidden="1"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hidden="1"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hidden="1"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hidden="1"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hidden="1"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hidden="1"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hidden="1"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hidden="1"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hidden="1"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hidden="1"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hidden="1"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hidden="1"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hidden="1"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hidden="1"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hidden="1"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hidden="1"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hidden="1"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hidden="1"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hidden="1"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hidden="1"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hidden="1"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hidden="1"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hidden="1"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hidden="1"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hidden="1"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hidden="1"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hidden="1"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hidden="1"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hidden="1"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hidden="1"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hidden="1"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hidden="1"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hidden="1"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hidden="1"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hidden="1"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hidden="1"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hidden="1"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hidden="1"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hidden="1"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hidden="1"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hidden="1"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hidden="1"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hidden="1"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hidden="1"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hidden="1"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hidden="1"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hidden="1"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hidden="1"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hidden="1"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hidden="1"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hidden="1"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hidden="1"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hidden="1"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hidden="1"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hidden="1"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hidden="1"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hidden="1"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hidden="1"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hidden="1"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hidden="1"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hidden="1"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hidden="1"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hidden="1"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hidden="1"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hidden="1"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hidden="1"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hidden="1"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hidden="1"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hidden="1"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hidden="1"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hidden="1"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hidden="1"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hidden="1"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hidden="1"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hidden="1"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hidden="1"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hidden="1"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hidden="1"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hidden="1"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hidden="1"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hidden="1"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hidden="1"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hidden="1"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hidden="1"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hidden="1"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hidden="1"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hidden="1"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hidden="1"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hidden="1"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hidden="1"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hidden="1"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hidden="1"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hidden="1"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hidden="1"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hidden="1"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hidden="1"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hidden="1"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hidden="1"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hidden="1"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hidden="1"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hidden="1"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hidden="1"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hidden="1"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hidden="1"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hidden="1"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hidden="1"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hidden="1"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hidden="1"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hidden="1"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hidden="1"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hidden="1"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hidden="1"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hidden="1"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hidden="1"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hidden="1"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hidden="1"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hidden="1"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hidden="1"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hidden="1"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hidden="1"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hidden="1"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hidden="1"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hidden="1"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hidden="1"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hidden="1"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hidden="1"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hidden="1"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hidden="1"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hidden="1"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hidden="1"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hidden="1"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hidden="1"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hidden="1"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hidden="1"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hidden="1"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hidden="1"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hidden="1"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hidden="1"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hidden="1"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hidden="1"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hidden="1"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hidden="1"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hidden="1"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hidden="1"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hidden="1"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hidden="1"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hidden="1"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hidden="1"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hidden="1"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hidden="1"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hidden="1"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hidden="1"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hidden="1"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hidden="1"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hidden="1"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hidden="1"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hidden="1"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hidden="1"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hidden="1"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hidden="1"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hidden="1"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hidden="1"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hidden="1"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hidden="1"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hidden="1"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hidden="1"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hidden="1"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hidden="1"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hidden="1"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hidden="1"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hidden="1"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hidden="1"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hidden="1"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hidden="1"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hidden="1"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hidden="1"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hidden="1"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hidden="1"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hidden="1"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hidden="1"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hidden="1"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hidden="1"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hidden="1"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hidden="1"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hidden="1"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hidden="1"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hidden="1"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hidden="1"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hidden="1"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hidden="1"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hidden="1"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hidden="1"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hidden="1"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hidden="1"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hidden="1"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hidden="1"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hidden="1"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hidden="1"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hidden="1"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hidden="1"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hidden="1"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hidden="1"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hidden="1"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hidden="1"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hidden="1"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hidden="1"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hidden="1"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hidden="1"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hidden="1"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hidden="1"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hidden="1"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hidden="1"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hidden="1"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hidden="1"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hidden="1"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hidden="1"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hidden="1"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hidden="1"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hidden="1"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hidden="1"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hidden="1"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hidden="1"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hidden="1"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hidden="1"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hidden="1"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hidden="1"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hidden="1"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hidden="1"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hidden="1"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hidden="1"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hidden="1"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hidden="1"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hidden="1"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hidden="1"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hidden="1"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hidden="1"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hidden="1"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hidden="1"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hidden="1"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hidden="1"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hidden="1"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hidden="1"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hidden="1"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hidden="1"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hidden="1"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hidden="1"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hidden="1"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hidden="1"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hidden="1"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hidden="1"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hidden="1"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hidden="1"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hidden="1"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hidden="1"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hidden="1"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hidden="1"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hidden="1"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hidden="1"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hidden="1"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hidden="1"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hidden="1"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hidden="1"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hidden="1"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hidden="1"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hidden="1"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hidden="1"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hidden="1"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hidden="1"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hidden="1"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hidden="1"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hidden="1"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hidden="1"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hidden="1"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hidden="1"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hidden="1"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hidden="1"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hidden="1"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hidden="1"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hidden="1"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hidden="1"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hidden="1"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hidden="1"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hidden="1"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hidden="1"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hidden="1"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hidden="1"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hidden="1"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hidden="1"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hidden="1"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hidden="1"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hidden="1"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hidden="1"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hidden="1"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hidden="1"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hidden="1"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hidden="1"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hidden="1"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hidden="1"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hidden="1"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hidden="1"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hidden="1"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hidden="1"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hidden="1"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hidden="1"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hidden="1"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hidden="1"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hidden="1"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hidden="1"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hidden="1"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hidden="1"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hidden="1"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hidden="1"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hidden="1"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hidden="1"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hidden="1"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hidden="1"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hidden="1"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hidden="1"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hidden="1"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hidden="1"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hidden="1"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hidden="1"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hidden="1"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hidden="1"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hidden="1"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hidden="1"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hidden="1"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hidden="1"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hidden="1"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hidden="1"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14"/>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filterColumn colId="0">
      <filters>
        <filter val="filled"/>
      </filters>
    </filterColumn>
  </autoFilter>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4">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U2:U1015 W326: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2051</v>
      </c>
      <c r="C1" s="3" t="s">
        <v>24</v>
      </c>
      <c r="E1" s="8" t="s">
        <v>2052</v>
      </c>
      <c r="G1" s="3" t="s">
        <v>2053</v>
      </c>
      <c r="H1" s="3" t="s">
        <v>19</v>
      </c>
      <c r="J1" s="3" t="s">
        <v>26</v>
      </c>
      <c r="L1" s="3" t="s">
        <v>25</v>
      </c>
      <c r="N1" s="3" t="s">
        <v>11</v>
      </c>
      <c r="P1" s="3" t="s">
        <v>140</v>
      </c>
      <c r="R1" s="8" t="s">
        <v>139</v>
      </c>
      <c r="T1" s="3" t="s">
        <v>142</v>
      </c>
      <c r="V1" s="8" t="s">
        <v>2054</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1978</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2055</v>
      </c>
    </row>
    <row r="2">
      <c r="A2" s="8" t="s">
        <v>2056</v>
      </c>
    </row>
    <row r="3">
      <c r="A3" s="8" t="s">
        <v>2057</v>
      </c>
    </row>
    <row r="4">
      <c r="A4" s="8" t="s">
        <v>2058</v>
      </c>
    </row>
    <row r="5">
      <c r="A5" s="8" t="s">
        <v>2059</v>
      </c>
    </row>
    <row r="6">
      <c r="A6" s="8" t="s">
        <v>2060</v>
      </c>
    </row>
    <row r="7">
      <c r="A7" s="8" t="s">
        <v>2061</v>
      </c>
    </row>
    <row r="8">
      <c r="A8" s="8" t="s">
        <v>2062</v>
      </c>
    </row>
    <row r="9">
      <c r="A9" s="8" t="s">
        <v>2063</v>
      </c>
    </row>
    <row r="10">
      <c r="A10" s="8" t="s">
        <v>2064</v>
      </c>
    </row>
    <row r="11">
      <c r="A11" s="8" t="s">
        <v>2065</v>
      </c>
    </row>
    <row r="12">
      <c r="A12" s="8" t="s">
        <v>2066</v>
      </c>
    </row>
    <row r="13">
      <c r="A13" s="8" t="s">
        <v>2067</v>
      </c>
    </row>
    <row r="14">
      <c r="A14" s="8" t="s">
        <v>2068</v>
      </c>
    </row>
    <row r="15">
      <c r="A15" s="8" t="s">
        <v>2069</v>
      </c>
    </row>
    <row r="16">
      <c r="A16" s="8" t="s">
        <v>2070</v>
      </c>
    </row>
    <row r="17">
      <c r="A17" s="8" t="s">
        <v>2071</v>
      </c>
    </row>
    <row r="18">
      <c r="A18" s="8" t="s">
        <v>2072</v>
      </c>
    </row>
    <row r="21">
      <c r="A21" s="8" t="s">
        <v>2073</v>
      </c>
    </row>
    <row r="22">
      <c r="A22" s="8" t="s">
        <v>2074</v>
      </c>
    </row>
    <row r="23">
      <c r="A23" s="8" t="s">
        <v>2075</v>
      </c>
    </row>
    <row r="24">
      <c r="A24" s="8" t="s">
        <v>2076</v>
      </c>
    </row>
    <row r="25">
      <c r="A25" s="8" t="s">
        <v>2077</v>
      </c>
    </row>
    <row r="26">
      <c r="A26" s="8" t="s">
        <v>2078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