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\Documents\Curso DataAnalitycs 2023\Proyecto 1 Analisis de Datos\"/>
    </mc:Choice>
  </mc:AlternateContent>
  <xr:revisionPtr revIDLastSave="0" documentId="13_ncr:1_{C7340B26-48E4-46B8-BC2E-971ECF5BD4E3}" xr6:coauthVersionLast="47" xr6:coauthVersionMax="47" xr10:uidLastSave="{00000000-0000-0000-0000-000000000000}"/>
  <bookViews>
    <workbookView xWindow="-120" yWindow="-120" windowWidth="24240" windowHeight="13140" activeTab="2" xr2:uid="{70B7DA18-532E-4D34-BAB2-F08F97B0AB08}"/>
  </bookViews>
  <sheets>
    <sheet name="COSTOS_OPERATIVOS" sheetId="3" r:id="rId1"/>
    <sheet name="COSTOS DE VENTA" sheetId="2" r:id="rId2"/>
    <sheet name="PJ_MYNORC" sheetId="4" r:id="rId3"/>
    <sheet name="Resumen" sheetId="1" r:id="rId4"/>
  </sheets>
  <definedNames>
    <definedName name="_xlcn.WorksheetConnection_Libro1Tabla_COSTOS_DE_VENTA1" hidden="1">Tabla_COSTOS_DE_VENTA[]</definedName>
    <definedName name="_xlcn.WorksheetConnection_Libro1Tabla_COSTOS_OPERATIVOS1" hidden="1">Tabla_COSTOS_OPERATIVOS[]</definedName>
    <definedName name="_xlcn.WorksheetConnection_Libro1Tabla_PJ_MYNORC1" hidden="1">Tabla_PJ_MYNORC[]</definedName>
    <definedName name="DatosExternos_1" localSheetId="1" hidden="1">'COSTOS DE VENTA'!$A$1:$D$85</definedName>
    <definedName name="DatosExternos_1" localSheetId="2" hidden="1">PJ_MYNORC!$A$1:$F$459</definedName>
    <definedName name="DatosExternos_2" localSheetId="0" hidden="1">COSTOS_OPERATIVOS!$A$1:$C$17</definedName>
  </definedNames>
  <calcPr calcId="191029"/>
  <pivotCaches>
    <pivotCache cacheId="198" r:id="rId5"/>
    <pivotCache cacheId="199" r:id="rId6"/>
    <pivotCache cacheId="217" r:id="rId7"/>
    <pivotCache cacheId="23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_COSTOS_DE_VENTA" name="Tabla_COSTOS_DE_VENTA" connection="WorksheetConnection_Libro1!Tabla_COSTOS_DE_VENTA"/>
          <x15:modelTable id="Tabla_COSTOS_OPERATIVOS" name="Tabla_COSTOS_OPERATIVOS" connection="WorksheetConnection_Libro1!Tabla_COSTOS_OPERATIVOS"/>
          <x15:modelTable id="Tabla_PJ_MYNORC" name="Tabla_PJ_MYNORC" connection="WorksheetConnection_Libro1!Tabla_PJ_MYNORC"/>
        </x15:modelTables>
      </x15:dataModel>
    </ext>
  </extLst>
</workbook>
</file>

<file path=xl/calcChain.xml><?xml version="1.0" encoding="utf-8"?>
<calcChain xmlns="http://schemas.openxmlformats.org/spreadsheetml/2006/main">
  <c r="C13" i="1" l="1"/>
  <c r="G5" i="1" s="1"/>
  <c r="I201" i="4"/>
  <c r="I245" i="4"/>
  <c r="I265" i="4"/>
  <c r="I276" i="4"/>
  <c r="I297" i="4"/>
  <c r="I316" i="4"/>
  <c r="I332" i="4"/>
  <c r="I340" i="4"/>
  <c r="I360" i="4"/>
  <c r="I377" i="4"/>
  <c r="I393" i="4"/>
  <c r="I397" i="4"/>
  <c r="I409" i="4"/>
  <c r="I413" i="4"/>
  <c r="I425" i="4"/>
  <c r="I429" i="4"/>
  <c r="I441" i="4"/>
  <c r="I445" i="4"/>
  <c r="I457" i="4"/>
  <c r="H49" i="4"/>
  <c r="I49" i="4" s="1"/>
  <c r="H289" i="4"/>
  <c r="I289" i="4" s="1"/>
  <c r="H305" i="4"/>
  <c r="I305" i="4" s="1"/>
  <c r="H360" i="4"/>
  <c r="H372" i="4"/>
  <c r="I372" i="4" s="1"/>
  <c r="H392" i="4"/>
  <c r="I392" i="4" s="1"/>
  <c r="H396" i="4"/>
  <c r="I396" i="4" s="1"/>
  <c r="H416" i="4"/>
  <c r="I416" i="4" s="1"/>
  <c r="H420" i="4"/>
  <c r="I420" i="4" s="1"/>
  <c r="H436" i="4"/>
  <c r="I436" i="4" s="1"/>
  <c r="H444" i="4"/>
  <c r="I444" i="4" s="1"/>
  <c r="G459" i="4"/>
  <c r="H459" i="4" s="1"/>
  <c r="I459" i="4" s="1"/>
  <c r="G458" i="4"/>
  <c r="H458" i="4" s="1"/>
  <c r="I458" i="4" s="1"/>
  <c r="G457" i="4"/>
  <c r="H457" i="4" s="1"/>
  <c r="G456" i="4"/>
  <c r="H456" i="4" s="1"/>
  <c r="I456" i="4" s="1"/>
  <c r="G455" i="4"/>
  <c r="H455" i="4" s="1"/>
  <c r="I455" i="4" s="1"/>
  <c r="G454" i="4"/>
  <c r="H454" i="4" s="1"/>
  <c r="I454" i="4" s="1"/>
  <c r="G453" i="4"/>
  <c r="H453" i="4" s="1"/>
  <c r="I453" i="4" s="1"/>
  <c r="G452" i="4"/>
  <c r="H452" i="4" s="1"/>
  <c r="I452" i="4" s="1"/>
  <c r="G451" i="4"/>
  <c r="H451" i="4" s="1"/>
  <c r="I451" i="4" s="1"/>
  <c r="G450" i="4"/>
  <c r="H450" i="4" s="1"/>
  <c r="I450" i="4" s="1"/>
  <c r="G449" i="4"/>
  <c r="H449" i="4" s="1"/>
  <c r="I449" i="4" s="1"/>
  <c r="G448" i="4"/>
  <c r="H448" i="4" s="1"/>
  <c r="I448" i="4" s="1"/>
  <c r="G447" i="4"/>
  <c r="H447" i="4" s="1"/>
  <c r="I447" i="4" s="1"/>
  <c r="G446" i="4"/>
  <c r="H446" i="4" s="1"/>
  <c r="I446" i="4" s="1"/>
  <c r="G445" i="4"/>
  <c r="H445" i="4" s="1"/>
  <c r="G444" i="4"/>
  <c r="G443" i="4"/>
  <c r="H443" i="4" s="1"/>
  <c r="I443" i="4" s="1"/>
  <c r="G442" i="4"/>
  <c r="H442" i="4" s="1"/>
  <c r="I442" i="4" s="1"/>
  <c r="G441" i="4"/>
  <c r="H441" i="4" s="1"/>
  <c r="G440" i="4"/>
  <c r="H440" i="4" s="1"/>
  <c r="I440" i="4" s="1"/>
  <c r="G439" i="4"/>
  <c r="H439" i="4" s="1"/>
  <c r="I439" i="4" s="1"/>
  <c r="G438" i="4"/>
  <c r="H438" i="4" s="1"/>
  <c r="I438" i="4" s="1"/>
  <c r="G437" i="4"/>
  <c r="H437" i="4" s="1"/>
  <c r="I437" i="4" s="1"/>
  <c r="G436" i="4"/>
  <c r="G435" i="4"/>
  <c r="H435" i="4" s="1"/>
  <c r="I435" i="4" s="1"/>
  <c r="G434" i="4"/>
  <c r="H434" i="4" s="1"/>
  <c r="I434" i="4" s="1"/>
  <c r="G433" i="4"/>
  <c r="H433" i="4" s="1"/>
  <c r="I433" i="4" s="1"/>
  <c r="G432" i="4"/>
  <c r="H432" i="4" s="1"/>
  <c r="I432" i="4" s="1"/>
  <c r="G431" i="4"/>
  <c r="H431" i="4" s="1"/>
  <c r="I431" i="4" s="1"/>
  <c r="G430" i="4"/>
  <c r="H430" i="4" s="1"/>
  <c r="I430" i="4" s="1"/>
  <c r="G429" i="4"/>
  <c r="H429" i="4" s="1"/>
  <c r="G428" i="4"/>
  <c r="H428" i="4" s="1"/>
  <c r="I428" i="4" s="1"/>
  <c r="G427" i="4"/>
  <c r="H427" i="4" s="1"/>
  <c r="I427" i="4" s="1"/>
  <c r="G426" i="4"/>
  <c r="H426" i="4" s="1"/>
  <c r="I426" i="4" s="1"/>
  <c r="G425" i="4"/>
  <c r="H425" i="4" s="1"/>
  <c r="G424" i="4"/>
  <c r="H424" i="4" s="1"/>
  <c r="I424" i="4" s="1"/>
  <c r="G423" i="4"/>
  <c r="H423" i="4" s="1"/>
  <c r="I423" i="4" s="1"/>
  <c r="G422" i="4"/>
  <c r="H422" i="4" s="1"/>
  <c r="I422" i="4" s="1"/>
  <c r="G421" i="4"/>
  <c r="H421" i="4" s="1"/>
  <c r="I421" i="4" s="1"/>
  <c r="G420" i="4"/>
  <c r="G419" i="4"/>
  <c r="H419" i="4" s="1"/>
  <c r="I419" i="4" s="1"/>
  <c r="G418" i="4"/>
  <c r="H418" i="4" s="1"/>
  <c r="I418" i="4" s="1"/>
  <c r="G417" i="4"/>
  <c r="H417" i="4" s="1"/>
  <c r="I417" i="4" s="1"/>
  <c r="G416" i="4"/>
  <c r="G415" i="4"/>
  <c r="H415" i="4" s="1"/>
  <c r="I415" i="4" s="1"/>
  <c r="G414" i="4"/>
  <c r="H414" i="4" s="1"/>
  <c r="I414" i="4" s="1"/>
  <c r="G413" i="4"/>
  <c r="H413" i="4" s="1"/>
  <c r="G412" i="4"/>
  <c r="H412" i="4" s="1"/>
  <c r="I412" i="4" s="1"/>
  <c r="G411" i="4"/>
  <c r="H411" i="4" s="1"/>
  <c r="I411" i="4" s="1"/>
  <c r="G410" i="4"/>
  <c r="H410" i="4" s="1"/>
  <c r="I410" i="4" s="1"/>
  <c r="G409" i="4"/>
  <c r="H409" i="4" s="1"/>
  <c r="G408" i="4"/>
  <c r="H408" i="4" s="1"/>
  <c r="I408" i="4" s="1"/>
  <c r="G407" i="4"/>
  <c r="H407" i="4" s="1"/>
  <c r="I407" i="4" s="1"/>
  <c r="G406" i="4"/>
  <c r="H406" i="4" s="1"/>
  <c r="I406" i="4" s="1"/>
  <c r="G405" i="4"/>
  <c r="H405" i="4" s="1"/>
  <c r="I405" i="4" s="1"/>
  <c r="G404" i="4"/>
  <c r="H404" i="4" s="1"/>
  <c r="I404" i="4" s="1"/>
  <c r="G403" i="4"/>
  <c r="H403" i="4" s="1"/>
  <c r="I403" i="4" s="1"/>
  <c r="G402" i="4"/>
  <c r="H402" i="4" s="1"/>
  <c r="I402" i="4" s="1"/>
  <c r="G401" i="4"/>
  <c r="H401" i="4" s="1"/>
  <c r="I401" i="4" s="1"/>
  <c r="G400" i="4"/>
  <c r="H400" i="4" s="1"/>
  <c r="I400" i="4" s="1"/>
  <c r="G399" i="4"/>
  <c r="H399" i="4" s="1"/>
  <c r="I399" i="4" s="1"/>
  <c r="G398" i="4"/>
  <c r="H398" i="4" s="1"/>
  <c r="I398" i="4" s="1"/>
  <c r="G397" i="4"/>
  <c r="H397" i="4" s="1"/>
  <c r="G396" i="4"/>
  <c r="G395" i="4"/>
  <c r="H395" i="4" s="1"/>
  <c r="I395" i="4" s="1"/>
  <c r="G394" i="4"/>
  <c r="H394" i="4" s="1"/>
  <c r="I394" i="4" s="1"/>
  <c r="G393" i="4"/>
  <c r="H393" i="4" s="1"/>
  <c r="G392" i="4"/>
  <c r="G391" i="4"/>
  <c r="H391" i="4" s="1"/>
  <c r="I391" i="4" s="1"/>
  <c r="G390" i="4"/>
  <c r="H390" i="4" s="1"/>
  <c r="I390" i="4" s="1"/>
  <c r="G389" i="4"/>
  <c r="H389" i="4" s="1"/>
  <c r="I389" i="4" s="1"/>
  <c r="G388" i="4"/>
  <c r="H388" i="4" s="1"/>
  <c r="I388" i="4" s="1"/>
  <c r="G387" i="4"/>
  <c r="H387" i="4" s="1"/>
  <c r="I387" i="4" s="1"/>
  <c r="G386" i="4"/>
  <c r="H386" i="4" s="1"/>
  <c r="I386" i="4" s="1"/>
  <c r="G385" i="4"/>
  <c r="H385" i="4" s="1"/>
  <c r="I385" i="4" s="1"/>
  <c r="G384" i="4"/>
  <c r="H384" i="4" s="1"/>
  <c r="I384" i="4" s="1"/>
  <c r="G383" i="4"/>
  <c r="H383" i="4" s="1"/>
  <c r="I383" i="4" s="1"/>
  <c r="G382" i="4"/>
  <c r="H382" i="4" s="1"/>
  <c r="I382" i="4" s="1"/>
  <c r="G381" i="4"/>
  <c r="H381" i="4" s="1"/>
  <c r="I381" i="4" s="1"/>
  <c r="G380" i="4"/>
  <c r="H380" i="4" s="1"/>
  <c r="I380" i="4" s="1"/>
  <c r="G379" i="4"/>
  <c r="H379" i="4" s="1"/>
  <c r="I379" i="4" s="1"/>
  <c r="G378" i="4"/>
  <c r="H378" i="4" s="1"/>
  <c r="I378" i="4" s="1"/>
  <c r="G377" i="4"/>
  <c r="H377" i="4" s="1"/>
  <c r="G376" i="4"/>
  <c r="H376" i="4" s="1"/>
  <c r="I376" i="4" s="1"/>
  <c r="G375" i="4"/>
  <c r="H375" i="4" s="1"/>
  <c r="I375" i="4" s="1"/>
  <c r="G374" i="4"/>
  <c r="H374" i="4" s="1"/>
  <c r="I374" i="4" s="1"/>
  <c r="G373" i="4"/>
  <c r="H373" i="4" s="1"/>
  <c r="I373" i="4" s="1"/>
  <c r="G372" i="4"/>
  <c r="G371" i="4"/>
  <c r="H371" i="4" s="1"/>
  <c r="I371" i="4" s="1"/>
  <c r="G370" i="4"/>
  <c r="H370" i="4" s="1"/>
  <c r="I370" i="4" s="1"/>
  <c r="G369" i="4"/>
  <c r="H369" i="4" s="1"/>
  <c r="I369" i="4" s="1"/>
  <c r="G368" i="4"/>
  <c r="H368" i="4" s="1"/>
  <c r="I368" i="4" s="1"/>
  <c r="G367" i="4"/>
  <c r="H367" i="4" s="1"/>
  <c r="I367" i="4" s="1"/>
  <c r="G366" i="4"/>
  <c r="H366" i="4" s="1"/>
  <c r="I366" i="4" s="1"/>
  <c r="G365" i="4"/>
  <c r="H365" i="4" s="1"/>
  <c r="I365" i="4" s="1"/>
  <c r="G364" i="4"/>
  <c r="H364" i="4" s="1"/>
  <c r="I364" i="4" s="1"/>
  <c r="G363" i="4"/>
  <c r="H363" i="4" s="1"/>
  <c r="I363" i="4" s="1"/>
  <c r="G362" i="4"/>
  <c r="H362" i="4" s="1"/>
  <c r="I362" i="4" s="1"/>
  <c r="G361" i="4"/>
  <c r="H361" i="4" s="1"/>
  <c r="I361" i="4" s="1"/>
  <c r="G360" i="4"/>
  <c r="G359" i="4"/>
  <c r="H359" i="4" s="1"/>
  <c r="I359" i="4" s="1"/>
  <c r="G358" i="4"/>
  <c r="H358" i="4" s="1"/>
  <c r="I358" i="4" s="1"/>
  <c r="G357" i="4"/>
  <c r="H357" i="4" s="1"/>
  <c r="I357" i="4" s="1"/>
  <c r="G356" i="4"/>
  <c r="H356" i="4" s="1"/>
  <c r="I356" i="4" s="1"/>
  <c r="G355" i="4"/>
  <c r="H355" i="4" s="1"/>
  <c r="I355" i="4" s="1"/>
  <c r="G354" i="4"/>
  <c r="H354" i="4" s="1"/>
  <c r="I354" i="4" s="1"/>
  <c r="G353" i="4"/>
  <c r="H353" i="4" s="1"/>
  <c r="I353" i="4" s="1"/>
  <c r="G352" i="4"/>
  <c r="H352" i="4" s="1"/>
  <c r="I352" i="4" s="1"/>
  <c r="G351" i="4"/>
  <c r="H351" i="4" s="1"/>
  <c r="I351" i="4" s="1"/>
  <c r="G350" i="4"/>
  <c r="H350" i="4" s="1"/>
  <c r="I350" i="4" s="1"/>
  <c r="G349" i="4"/>
  <c r="H349" i="4" s="1"/>
  <c r="I349" i="4" s="1"/>
  <c r="G348" i="4"/>
  <c r="H348" i="4" s="1"/>
  <c r="I348" i="4" s="1"/>
  <c r="G347" i="4"/>
  <c r="H347" i="4" s="1"/>
  <c r="I347" i="4" s="1"/>
  <c r="G346" i="4"/>
  <c r="H346" i="4" s="1"/>
  <c r="I346" i="4" s="1"/>
  <c r="G345" i="4"/>
  <c r="H345" i="4" s="1"/>
  <c r="I345" i="4" s="1"/>
  <c r="G344" i="4"/>
  <c r="H344" i="4" s="1"/>
  <c r="I344" i="4" s="1"/>
  <c r="G343" i="4"/>
  <c r="H343" i="4" s="1"/>
  <c r="I343" i="4" s="1"/>
  <c r="G342" i="4"/>
  <c r="H342" i="4" s="1"/>
  <c r="I342" i="4" s="1"/>
  <c r="G341" i="4"/>
  <c r="H341" i="4" s="1"/>
  <c r="I341" i="4" s="1"/>
  <c r="G340" i="4"/>
  <c r="H340" i="4" s="1"/>
  <c r="G339" i="4"/>
  <c r="H339" i="4" s="1"/>
  <c r="I339" i="4" s="1"/>
  <c r="G338" i="4"/>
  <c r="H338" i="4" s="1"/>
  <c r="I338" i="4" s="1"/>
  <c r="G337" i="4"/>
  <c r="H337" i="4" s="1"/>
  <c r="I337" i="4" s="1"/>
  <c r="G336" i="4"/>
  <c r="H336" i="4" s="1"/>
  <c r="I336" i="4" s="1"/>
  <c r="G335" i="4"/>
  <c r="H335" i="4" s="1"/>
  <c r="I335" i="4" s="1"/>
  <c r="G334" i="4"/>
  <c r="H334" i="4" s="1"/>
  <c r="I334" i="4" s="1"/>
  <c r="G333" i="4"/>
  <c r="H333" i="4" s="1"/>
  <c r="I333" i="4" s="1"/>
  <c r="G332" i="4"/>
  <c r="H332" i="4" s="1"/>
  <c r="G331" i="4"/>
  <c r="H331" i="4" s="1"/>
  <c r="I331" i="4" s="1"/>
  <c r="G330" i="4"/>
  <c r="H330" i="4" s="1"/>
  <c r="I330" i="4" s="1"/>
  <c r="G329" i="4"/>
  <c r="H329" i="4" s="1"/>
  <c r="I329" i="4" s="1"/>
  <c r="G328" i="4"/>
  <c r="H328" i="4" s="1"/>
  <c r="I328" i="4" s="1"/>
  <c r="G327" i="4"/>
  <c r="H327" i="4" s="1"/>
  <c r="I327" i="4" s="1"/>
  <c r="G326" i="4"/>
  <c r="H326" i="4" s="1"/>
  <c r="I326" i="4" s="1"/>
  <c r="G325" i="4"/>
  <c r="H325" i="4" s="1"/>
  <c r="I325" i="4" s="1"/>
  <c r="G324" i="4"/>
  <c r="H324" i="4" s="1"/>
  <c r="I324" i="4" s="1"/>
  <c r="G323" i="4"/>
  <c r="H323" i="4" s="1"/>
  <c r="I323" i="4" s="1"/>
  <c r="G322" i="4"/>
  <c r="H322" i="4" s="1"/>
  <c r="I322" i="4" s="1"/>
  <c r="G321" i="4"/>
  <c r="H321" i="4" s="1"/>
  <c r="I321" i="4" s="1"/>
  <c r="G320" i="4"/>
  <c r="H320" i="4" s="1"/>
  <c r="I320" i="4" s="1"/>
  <c r="G319" i="4"/>
  <c r="H319" i="4" s="1"/>
  <c r="I319" i="4" s="1"/>
  <c r="G318" i="4"/>
  <c r="H318" i="4" s="1"/>
  <c r="I318" i="4" s="1"/>
  <c r="G317" i="4"/>
  <c r="H317" i="4" s="1"/>
  <c r="I317" i="4" s="1"/>
  <c r="G316" i="4"/>
  <c r="H316" i="4" s="1"/>
  <c r="G315" i="4"/>
  <c r="H315" i="4" s="1"/>
  <c r="I315" i="4" s="1"/>
  <c r="G314" i="4"/>
  <c r="H314" i="4" s="1"/>
  <c r="I314" i="4" s="1"/>
  <c r="G313" i="4"/>
  <c r="H313" i="4" s="1"/>
  <c r="I313" i="4" s="1"/>
  <c r="G312" i="4"/>
  <c r="H312" i="4" s="1"/>
  <c r="I312" i="4" s="1"/>
  <c r="G311" i="4"/>
  <c r="H311" i="4" s="1"/>
  <c r="I311" i="4" s="1"/>
  <c r="G310" i="4"/>
  <c r="H310" i="4" s="1"/>
  <c r="I310" i="4" s="1"/>
  <c r="G309" i="4"/>
  <c r="H309" i="4" s="1"/>
  <c r="I309" i="4" s="1"/>
  <c r="G308" i="4"/>
  <c r="H308" i="4" s="1"/>
  <c r="I308" i="4" s="1"/>
  <c r="G307" i="4"/>
  <c r="H307" i="4" s="1"/>
  <c r="I307" i="4" s="1"/>
  <c r="G306" i="4"/>
  <c r="H306" i="4" s="1"/>
  <c r="I306" i="4" s="1"/>
  <c r="G305" i="4"/>
  <c r="G304" i="4"/>
  <c r="H304" i="4" s="1"/>
  <c r="I304" i="4" s="1"/>
  <c r="G303" i="4"/>
  <c r="H303" i="4" s="1"/>
  <c r="I303" i="4" s="1"/>
  <c r="G302" i="4"/>
  <c r="H302" i="4" s="1"/>
  <c r="I302" i="4" s="1"/>
  <c r="G301" i="4"/>
  <c r="H301" i="4" s="1"/>
  <c r="I301" i="4" s="1"/>
  <c r="G300" i="4"/>
  <c r="H300" i="4" s="1"/>
  <c r="I300" i="4" s="1"/>
  <c r="G299" i="4"/>
  <c r="H299" i="4" s="1"/>
  <c r="I299" i="4" s="1"/>
  <c r="G298" i="4"/>
  <c r="H298" i="4" s="1"/>
  <c r="I298" i="4" s="1"/>
  <c r="G297" i="4"/>
  <c r="H297" i="4" s="1"/>
  <c r="G296" i="4"/>
  <c r="H296" i="4" s="1"/>
  <c r="I296" i="4" s="1"/>
  <c r="G295" i="4"/>
  <c r="H295" i="4" s="1"/>
  <c r="I295" i="4" s="1"/>
  <c r="G294" i="4"/>
  <c r="H294" i="4" s="1"/>
  <c r="I294" i="4" s="1"/>
  <c r="G293" i="4"/>
  <c r="H293" i="4" s="1"/>
  <c r="I293" i="4" s="1"/>
  <c r="G292" i="4"/>
  <c r="H292" i="4" s="1"/>
  <c r="I292" i="4" s="1"/>
  <c r="G291" i="4"/>
  <c r="H291" i="4" s="1"/>
  <c r="I291" i="4" s="1"/>
  <c r="G290" i="4"/>
  <c r="H290" i="4" s="1"/>
  <c r="I290" i="4" s="1"/>
  <c r="G289" i="4"/>
  <c r="G288" i="4"/>
  <c r="H288" i="4" s="1"/>
  <c r="I288" i="4" s="1"/>
  <c r="G287" i="4"/>
  <c r="H287" i="4" s="1"/>
  <c r="I287" i="4" s="1"/>
  <c r="G286" i="4"/>
  <c r="H286" i="4" s="1"/>
  <c r="I286" i="4" s="1"/>
  <c r="G285" i="4"/>
  <c r="H285" i="4" s="1"/>
  <c r="I285" i="4" s="1"/>
  <c r="G284" i="4"/>
  <c r="H284" i="4" s="1"/>
  <c r="I284" i="4" s="1"/>
  <c r="G283" i="4"/>
  <c r="H283" i="4" s="1"/>
  <c r="I283" i="4" s="1"/>
  <c r="G282" i="4"/>
  <c r="H282" i="4" s="1"/>
  <c r="I282" i="4" s="1"/>
  <c r="G281" i="4"/>
  <c r="H281" i="4" s="1"/>
  <c r="I281" i="4" s="1"/>
  <c r="G280" i="4"/>
  <c r="H280" i="4" s="1"/>
  <c r="I280" i="4" s="1"/>
  <c r="G279" i="4"/>
  <c r="H279" i="4" s="1"/>
  <c r="I279" i="4" s="1"/>
  <c r="G278" i="4"/>
  <c r="H278" i="4" s="1"/>
  <c r="I278" i="4" s="1"/>
  <c r="G277" i="4"/>
  <c r="H277" i="4" s="1"/>
  <c r="I277" i="4" s="1"/>
  <c r="G276" i="4"/>
  <c r="H276" i="4" s="1"/>
  <c r="G275" i="4"/>
  <c r="H275" i="4" s="1"/>
  <c r="I275" i="4" s="1"/>
  <c r="G274" i="4"/>
  <c r="H274" i="4" s="1"/>
  <c r="I274" i="4" s="1"/>
  <c r="G273" i="4"/>
  <c r="H273" i="4" s="1"/>
  <c r="I273" i="4" s="1"/>
  <c r="G272" i="4"/>
  <c r="H272" i="4" s="1"/>
  <c r="I272" i="4" s="1"/>
  <c r="G271" i="4"/>
  <c r="H271" i="4" s="1"/>
  <c r="I271" i="4" s="1"/>
  <c r="G270" i="4"/>
  <c r="H270" i="4" s="1"/>
  <c r="I270" i="4" s="1"/>
  <c r="G269" i="4"/>
  <c r="H269" i="4" s="1"/>
  <c r="I269" i="4" s="1"/>
  <c r="G268" i="4"/>
  <c r="H268" i="4" s="1"/>
  <c r="I268" i="4" s="1"/>
  <c r="G267" i="4"/>
  <c r="H267" i="4" s="1"/>
  <c r="I267" i="4" s="1"/>
  <c r="G266" i="4"/>
  <c r="H266" i="4" s="1"/>
  <c r="I266" i="4" s="1"/>
  <c r="G265" i="4"/>
  <c r="H265" i="4" s="1"/>
  <c r="G264" i="4"/>
  <c r="H264" i="4" s="1"/>
  <c r="I264" i="4" s="1"/>
  <c r="G263" i="4"/>
  <c r="H263" i="4" s="1"/>
  <c r="I263" i="4" s="1"/>
  <c r="G262" i="4"/>
  <c r="H262" i="4" s="1"/>
  <c r="I262" i="4" s="1"/>
  <c r="G261" i="4"/>
  <c r="H261" i="4" s="1"/>
  <c r="I261" i="4" s="1"/>
  <c r="G260" i="4"/>
  <c r="H260" i="4" s="1"/>
  <c r="I260" i="4" s="1"/>
  <c r="G259" i="4"/>
  <c r="H259" i="4" s="1"/>
  <c r="I259" i="4" s="1"/>
  <c r="G258" i="4"/>
  <c r="H258" i="4" s="1"/>
  <c r="I258" i="4" s="1"/>
  <c r="G257" i="4"/>
  <c r="H257" i="4" s="1"/>
  <c r="I257" i="4" s="1"/>
  <c r="G256" i="4"/>
  <c r="H256" i="4" s="1"/>
  <c r="I256" i="4" s="1"/>
  <c r="G255" i="4"/>
  <c r="H255" i="4" s="1"/>
  <c r="I255" i="4" s="1"/>
  <c r="G254" i="4"/>
  <c r="H254" i="4" s="1"/>
  <c r="I254" i="4" s="1"/>
  <c r="G253" i="4"/>
  <c r="H253" i="4" s="1"/>
  <c r="I253" i="4" s="1"/>
  <c r="G252" i="4"/>
  <c r="H252" i="4" s="1"/>
  <c r="I252" i="4" s="1"/>
  <c r="G251" i="4"/>
  <c r="H251" i="4" s="1"/>
  <c r="I251" i="4" s="1"/>
  <c r="G250" i="4"/>
  <c r="H250" i="4" s="1"/>
  <c r="I250" i="4" s="1"/>
  <c r="G249" i="4"/>
  <c r="H249" i="4" s="1"/>
  <c r="I249" i="4" s="1"/>
  <c r="G248" i="4"/>
  <c r="H248" i="4" s="1"/>
  <c r="I248" i="4" s="1"/>
  <c r="G247" i="4"/>
  <c r="H247" i="4" s="1"/>
  <c r="I247" i="4" s="1"/>
  <c r="G246" i="4"/>
  <c r="H246" i="4" s="1"/>
  <c r="I246" i="4" s="1"/>
  <c r="G245" i="4"/>
  <c r="H245" i="4" s="1"/>
  <c r="G244" i="4"/>
  <c r="H244" i="4" s="1"/>
  <c r="I244" i="4" s="1"/>
  <c r="G243" i="4"/>
  <c r="H243" i="4" s="1"/>
  <c r="I243" i="4" s="1"/>
  <c r="G242" i="4"/>
  <c r="H242" i="4" s="1"/>
  <c r="I242" i="4" s="1"/>
  <c r="G241" i="4"/>
  <c r="H241" i="4" s="1"/>
  <c r="I241" i="4" s="1"/>
  <c r="G240" i="4"/>
  <c r="H240" i="4" s="1"/>
  <c r="I240" i="4" s="1"/>
  <c r="G239" i="4"/>
  <c r="H239" i="4" s="1"/>
  <c r="I239" i="4" s="1"/>
  <c r="G238" i="4"/>
  <c r="H238" i="4" s="1"/>
  <c r="I238" i="4" s="1"/>
  <c r="G237" i="4"/>
  <c r="H237" i="4" s="1"/>
  <c r="I237" i="4" s="1"/>
  <c r="G236" i="4"/>
  <c r="H236" i="4" s="1"/>
  <c r="I236" i="4" s="1"/>
  <c r="G235" i="4"/>
  <c r="H235" i="4" s="1"/>
  <c r="I235" i="4" s="1"/>
  <c r="G234" i="4"/>
  <c r="H234" i="4" s="1"/>
  <c r="I234" i="4" s="1"/>
  <c r="G233" i="4"/>
  <c r="H233" i="4" s="1"/>
  <c r="I233" i="4" s="1"/>
  <c r="G232" i="4"/>
  <c r="H232" i="4" s="1"/>
  <c r="I232" i="4" s="1"/>
  <c r="G231" i="4"/>
  <c r="H231" i="4" s="1"/>
  <c r="I231" i="4" s="1"/>
  <c r="G230" i="4"/>
  <c r="H230" i="4" s="1"/>
  <c r="I230" i="4" s="1"/>
  <c r="G229" i="4"/>
  <c r="H229" i="4" s="1"/>
  <c r="I229" i="4" s="1"/>
  <c r="G228" i="4"/>
  <c r="H228" i="4" s="1"/>
  <c r="I228" i="4" s="1"/>
  <c r="G227" i="4"/>
  <c r="H227" i="4" s="1"/>
  <c r="I227" i="4" s="1"/>
  <c r="G226" i="4"/>
  <c r="H226" i="4" s="1"/>
  <c r="I226" i="4" s="1"/>
  <c r="G225" i="4"/>
  <c r="H225" i="4" s="1"/>
  <c r="I225" i="4" s="1"/>
  <c r="G224" i="4"/>
  <c r="H224" i="4" s="1"/>
  <c r="I224" i="4" s="1"/>
  <c r="G223" i="4"/>
  <c r="H223" i="4" s="1"/>
  <c r="I223" i="4" s="1"/>
  <c r="G222" i="4"/>
  <c r="H222" i="4" s="1"/>
  <c r="I222" i="4" s="1"/>
  <c r="G221" i="4"/>
  <c r="H221" i="4" s="1"/>
  <c r="I221" i="4" s="1"/>
  <c r="G220" i="4"/>
  <c r="H220" i="4" s="1"/>
  <c r="I220" i="4" s="1"/>
  <c r="G219" i="4"/>
  <c r="H219" i="4" s="1"/>
  <c r="I219" i="4" s="1"/>
  <c r="G218" i="4"/>
  <c r="H218" i="4" s="1"/>
  <c r="I218" i="4" s="1"/>
  <c r="G217" i="4"/>
  <c r="H217" i="4" s="1"/>
  <c r="I217" i="4" s="1"/>
  <c r="G216" i="4"/>
  <c r="H216" i="4" s="1"/>
  <c r="I216" i="4" s="1"/>
  <c r="G215" i="4"/>
  <c r="H215" i="4" s="1"/>
  <c r="I215" i="4" s="1"/>
  <c r="G214" i="4"/>
  <c r="H214" i="4" s="1"/>
  <c r="I214" i="4" s="1"/>
  <c r="G213" i="4"/>
  <c r="H213" i="4" s="1"/>
  <c r="I213" i="4" s="1"/>
  <c r="G212" i="4"/>
  <c r="H212" i="4" s="1"/>
  <c r="I212" i="4" s="1"/>
  <c r="G211" i="4"/>
  <c r="H211" i="4" s="1"/>
  <c r="I211" i="4" s="1"/>
  <c r="G210" i="4"/>
  <c r="H210" i="4" s="1"/>
  <c r="I210" i="4" s="1"/>
  <c r="G209" i="4"/>
  <c r="H209" i="4" s="1"/>
  <c r="I209" i="4" s="1"/>
  <c r="G208" i="4"/>
  <c r="H208" i="4" s="1"/>
  <c r="I208" i="4" s="1"/>
  <c r="G207" i="4"/>
  <c r="H207" i="4" s="1"/>
  <c r="I207" i="4" s="1"/>
  <c r="G206" i="4"/>
  <c r="H206" i="4" s="1"/>
  <c r="I206" i="4" s="1"/>
  <c r="G205" i="4"/>
  <c r="H205" i="4" s="1"/>
  <c r="I205" i="4" s="1"/>
  <c r="G204" i="4"/>
  <c r="H204" i="4" s="1"/>
  <c r="I204" i="4" s="1"/>
  <c r="G203" i="4"/>
  <c r="H203" i="4" s="1"/>
  <c r="I203" i="4" s="1"/>
  <c r="G202" i="4"/>
  <c r="H202" i="4" s="1"/>
  <c r="I202" i="4" s="1"/>
  <c r="G201" i="4"/>
  <c r="H201" i="4" s="1"/>
  <c r="G200" i="4"/>
  <c r="H200" i="4" s="1"/>
  <c r="I200" i="4" s="1"/>
  <c r="G199" i="4"/>
  <c r="H199" i="4" s="1"/>
  <c r="I199" i="4" s="1"/>
  <c r="G198" i="4"/>
  <c r="H198" i="4" s="1"/>
  <c r="I198" i="4" s="1"/>
  <c r="G197" i="4"/>
  <c r="H197" i="4" s="1"/>
  <c r="I197" i="4" s="1"/>
  <c r="G196" i="4"/>
  <c r="H196" i="4" s="1"/>
  <c r="I196" i="4" s="1"/>
  <c r="G195" i="4"/>
  <c r="H195" i="4" s="1"/>
  <c r="I195" i="4" s="1"/>
  <c r="G194" i="4"/>
  <c r="H194" i="4" s="1"/>
  <c r="I194" i="4" s="1"/>
  <c r="G193" i="4"/>
  <c r="H193" i="4" s="1"/>
  <c r="I193" i="4" s="1"/>
  <c r="G192" i="4"/>
  <c r="H192" i="4" s="1"/>
  <c r="I192" i="4" s="1"/>
  <c r="G191" i="4"/>
  <c r="H191" i="4" s="1"/>
  <c r="I191" i="4" s="1"/>
  <c r="G190" i="4"/>
  <c r="H190" i="4" s="1"/>
  <c r="I190" i="4" s="1"/>
  <c r="G189" i="4"/>
  <c r="H189" i="4" s="1"/>
  <c r="I189" i="4" s="1"/>
  <c r="G188" i="4"/>
  <c r="H188" i="4" s="1"/>
  <c r="I188" i="4" s="1"/>
  <c r="G187" i="4"/>
  <c r="H187" i="4" s="1"/>
  <c r="I187" i="4" s="1"/>
  <c r="G186" i="4"/>
  <c r="H186" i="4" s="1"/>
  <c r="I186" i="4" s="1"/>
  <c r="G185" i="4"/>
  <c r="H185" i="4" s="1"/>
  <c r="I185" i="4" s="1"/>
  <c r="G184" i="4"/>
  <c r="H184" i="4" s="1"/>
  <c r="I184" i="4" s="1"/>
  <c r="G183" i="4"/>
  <c r="H183" i="4" s="1"/>
  <c r="I183" i="4" s="1"/>
  <c r="G182" i="4"/>
  <c r="H182" i="4" s="1"/>
  <c r="I182" i="4" s="1"/>
  <c r="G181" i="4"/>
  <c r="H181" i="4" s="1"/>
  <c r="I181" i="4" s="1"/>
  <c r="G180" i="4"/>
  <c r="H180" i="4" s="1"/>
  <c r="I180" i="4" s="1"/>
  <c r="G179" i="4"/>
  <c r="H179" i="4" s="1"/>
  <c r="I179" i="4" s="1"/>
  <c r="G178" i="4"/>
  <c r="H178" i="4" s="1"/>
  <c r="I178" i="4" s="1"/>
  <c r="G177" i="4"/>
  <c r="H177" i="4" s="1"/>
  <c r="I177" i="4" s="1"/>
  <c r="G176" i="4"/>
  <c r="H176" i="4" s="1"/>
  <c r="I176" i="4" s="1"/>
  <c r="G175" i="4"/>
  <c r="H175" i="4" s="1"/>
  <c r="I175" i="4" s="1"/>
  <c r="G174" i="4"/>
  <c r="H174" i="4" s="1"/>
  <c r="I174" i="4" s="1"/>
  <c r="G173" i="4"/>
  <c r="H173" i="4" s="1"/>
  <c r="I173" i="4" s="1"/>
  <c r="G172" i="4"/>
  <c r="H172" i="4" s="1"/>
  <c r="I172" i="4" s="1"/>
  <c r="G171" i="4"/>
  <c r="H171" i="4" s="1"/>
  <c r="I171" i="4" s="1"/>
  <c r="G170" i="4"/>
  <c r="H170" i="4" s="1"/>
  <c r="I170" i="4" s="1"/>
  <c r="G169" i="4"/>
  <c r="H169" i="4" s="1"/>
  <c r="I169" i="4" s="1"/>
  <c r="G168" i="4"/>
  <c r="H168" i="4" s="1"/>
  <c r="I168" i="4" s="1"/>
  <c r="G167" i="4"/>
  <c r="H167" i="4" s="1"/>
  <c r="I167" i="4" s="1"/>
  <c r="G166" i="4"/>
  <c r="H166" i="4" s="1"/>
  <c r="I166" i="4" s="1"/>
  <c r="G165" i="4"/>
  <c r="H165" i="4" s="1"/>
  <c r="I165" i="4" s="1"/>
  <c r="G164" i="4"/>
  <c r="H164" i="4" s="1"/>
  <c r="I164" i="4" s="1"/>
  <c r="G163" i="4"/>
  <c r="H163" i="4" s="1"/>
  <c r="I163" i="4" s="1"/>
  <c r="G162" i="4"/>
  <c r="H162" i="4" s="1"/>
  <c r="I162" i="4" s="1"/>
  <c r="G161" i="4"/>
  <c r="H161" i="4" s="1"/>
  <c r="I161" i="4" s="1"/>
  <c r="G160" i="4"/>
  <c r="H160" i="4" s="1"/>
  <c r="I160" i="4" s="1"/>
  <c r="G159" i="4"/>
  <c r="H159" i="4" s="1"/>
  <c r="I159" i="4" s="1"/>
  <c r="G158" i="4"/>
  <c r="H158" i="4" s="1"/>
  <c r="I158" i="4" s="1"/>
  <c r="G157" i="4"/>
  <c r="H157" i="4" s="1"/>
  <c r="I157" i="4" s="1"/>
  <c r="G156" i="4"/>
  <c r="H156" i="4" s="1"/>
  <c r="I156" i="4" s="1"/>
  <c r="G155" i="4"/>
  <c r="H155" i="4" s="1"/>
  <c r="I155" i="4" s="1"/>
  <c r="G154" i="4"/>
  <c r="H154" i="4" s="1"/>
  <c r="I154" i="4" s="1"/>
  <c r="G153" i="4"/>
  <c r="H153" i="4" s="1"/>
  <c r="I153" i="4" s="1"/>
  <c r="G152" i="4"/>
  <c r="H152" i="4" s="1"/>
  <c r="I152" i="4" s="1"/>
  <c r="G151" i="4"/>
  <c r="H151" i="4" s="1"/>
  <c r="I151" i="4" s="1"/>
  <c r="G150" i="4"/>
  <c r="H150" i="4" s="1"/>
  <c r="I150" i="4" s="1"/>
  <c r="G149" i="4"/>
  <c r="H149" i="4" s="1"/>
  <c r="I149" i="4" s="1"/>
  <c r="G148" i="4"/>
  <c r="H148" i="4" s="1"/>
  <c r="I148" i="4" s="1"/>
  <c r="G147" i="4"/>
  <c r="H147" i="4" s="1"/>
  <c r="I147" i="4" s="1"/>
  <c r="G146" i="4"/>
  <c r="H146" i="4" s="1"/>
  <c r="I146" i="4" s="1"/>
  <c r="G145" i="4"/>
  <c r="H145" i="4" s="1"/>
  <c r="I145" i="4" s="1"/>
  <c r="G144" i="4"/>
  <c r="H144" i="4" s="1"/>
  <c r="I144" i="4" s="1"/>
  <c r="G143" i="4"/>
  <c r="H143" i="4" s="1"/>
  <c r="I143" i="4" s="1"/>
  <c r="G142" i="4"/>
  <c r="H142" i="4" s="1"/>
  <c r="I142" i="4" s="1"/>
  <c r="G141" i="4"/>
  <c r="H141" i="4" s="1"/>
  <c r="I141" i="4" s="1"/>
  <c r="G140" i="4"/>
  <c r="H140" i="4" s="1"/>
  <c r="I140" i="4" s="1"/>
  <c r="G139" i="4"/>
  <c r="H139" i="4" s="1"/>
  <c r="I139" i="4" s="1"/>
  <c r="G138" i="4"/>
  <c r="H138" i="4" s="1"/>
  <c r="I138" i="4" s="1"/>
  <c r="G137" i="4"/>
  <c r="H137" i="4" s="1"/>
  <c r="I137" i="4" s="1"/>
  <c r="G136" i="4"/>
  <c r="H136" i="4" s="1"/>
  <c r="I136" i="4" s="1"/>
  <c r="G135" i="4"/>
  <c r="H135" i="4" s="1"/>
  <c r="I135" i="4" s="1"/>
  <c r="G134" i="4"/>
  <c r="H134" i="4" s="1"/>
  <c r="I134" i="4" s="1"/>
  <c r="G133" i="4"/>
  <c r="H133" i="4" s="1"/>
  <c r="I133" i="4" s="1"/>
  <c r="G132" i="4"/>
  <c r="H132" i="4" s="1"/>
  <c r="I132" i="4" s="1"/>
  <c r="G131" i="4"/>
  <c r="H131" i="4" s="1"/>
  <c r="I131" i="4" s="1"/>
  <c r="G130" i="4"/>
  <c r="H130" i="4" s="1"/>
  <c r="I130" i="4" s="1"/>
  <c r="G129" i="4"/>
  <c r="H129" i="4" s="1"/>
  <c r="I129" i="4" s="1"/>
  <c r="G128" i="4"/>
  <c r="H128" i="4" s="1"/>
  <c r="I128" i="4" s="1"/>
  <c r="G127" i="4"/>
  <c r="H127" i="4" s="1"/>
  <c r="I127" i="4" s="1"/>
  <c r="G126" i="4"/>
  <c r="H126" i="4" s="1"/>
  <c r="I126" i="4" s="1"/>
  <c r="G125" i="4"/>
  <c r="H125" i="4" s="1"/>
  <c r="I125" i="4" s="1"/>
  <c r="G124" i="4"/>
  <c r="H124" i="4" s="1"/>
  <c r="I124" i="4" s="1"/>
  <c r="G123" i="4"/>
  <c r="H123" i="4" s="1"/>
  <c r="I123" i="4" s="1"/>
  <c r="G122" i="4"/>
  <c r="H122" i="4" s="1"/>
  <c r="I122" i="4" s="1"/>
  <c r="G121" i="4"/>
  <c r="H121" i="4" s="1"/>
  <c r="I121" i="4" s="1"/>
  <c r="G120" i="4"/>
  <c r="H120" i="4" s="1"/>
  <c r="I120" i="4" s="1"/>
  <c r="G119" i="4"/>
  <c r="H119" i="4" s="1"/>
  <c r="I119" i="4" s="1"/>
  <c r="G118" i="4"/>
  <c r="H118" i="4" s="1"/>
  <c r="I118" i="4" s="1"/>
  <c r="G117" i="4"/>
  <c r="H117" i="4" s="1"/>
  <c r="I117" i="4" s="1"/>
  <c r="G116" i="4"/>
  <c r="H116" i="4" s="1"/>
  <c r="I116" i="4" s="1"/>
  <c r="G115" i="4"/>
  <c r="H115" i="4" s="1"/>
  <c r="I115" i="4" s="1"/>
  <c r="G114" i="4"/>
  <c r="H114" i="4" s="1"/>
  <c r="I114" i="4" s="1"/>
  <c r="G113" i="4"/>
  <c r="H113" i="4" s="1"/>
  <c r="I113" i="4" s="1"/>
  <c r="G112" i="4"/>
  <c r="H112" i="4" s="1"/>
  <c r="I112" i="4" s="1"/>
  <c r="G111" i="4"/>
  <c r="H111" i="4" s="1"/>
  <c r="I111" i="4" s="1"/>
  <c r="G110" i="4"/>
  <c r="H110" i="4" s="1"/>
  <c r="I110" i="4" s="1"/>
  <c r="G109" i="4"/>
  <c r="H109" i="4" s="1"/>
  <c r="I109" i="4" s="1"/>
  <c r="G108" i="4"/>
  <c r="H108" i="4" s="1"/>
  <c r="I108" i="4" s="1"/>
  <c r="G107" i="4"/>
  <c r="H107" i="4" s="1"/>
  <c r="I107" i="4" s="1"/>
  <c r="G106" i="4"/>
  <c r="H106" i="4" s="1"/>
  <c r="I106" i="4" s="1"/>
  <c r="G105" i="4"/>
  <c r="H105" i="4" s="1"/>
  <c r="I105" i="4" s="1"/>
  <c r="G104" i="4"/>
  <c r="H104" i="4" s="1"/>
  <c r="I104" i="4" s="1"/>
  <c r="G103" i="4"/>
  <c r="H103" i="4" s="1"/>
  <c r="I103" i="4" s="1"/>
  <c r="G102" i="4"/>
  <c r="H102" i="4" s="1"/>
  <c r="I102" i="4" s="1"/>
  <c r="G101" i="4"/>
  <c r="H101" i="4" s="1"/>
  <c r="I101" i="4" s="1"/>
  <c r="G100" i="4"/>
  <c r="H100" i="4" s="1"/>
  <c r="I100" i="4" s="1"/>
  <c r="G99" i="4"/>
  <c r="H99" i="4" s="1"/>
  <c r="I99" i="4" s="1"/>
  <c r="G98" i="4"/>
  <c r="H98" i="4" s="1"/>
  <c r="I98" i="4" s="1"/>
  <c r="G97" i="4"/>
  <c r="H97" i="4" s="1"/>
  <c r="I97" i="4" s="1"/>
  <c r="G96" i="4"/>
  <c r="H96" i="4" s="1"/>
  <c r="I96" i="4" s="1"/>
  <c r="G95" i="4"/>
  <c r="H95" i="4" s="1"/>
  <c r="I95" i="4" s="1"/>
  <c r="G94" i="4"/>
  <c r="H94" i="4" s="1"/>
  <c r="I94" i="4" s="1"/>
  <c r="G93" i="4"/>
  <c r="H93" i="4" s="1"/>
  <c r="I93" i="4" s="1"/>
  <c r="G92" i="4"/>
  <c r="H92" i="4" s="1"/>
  <c r="I92" i="4" s="1"/>
  <c r="G91" i="4"/>
  <c r="H91" i="4" s="1"/>
  <c r="I91" i="4" s="1"/>
  <c r="G90" i="4"/>
  <c r="H90" i="4" s="1"/>
  <c r="I90" i="4" s="1"/>
  <c r="G89" i="4"/>
  <c r="H89" i="4" s="1"/>
  <c r="I89" i="4" s="1"/>
  <c r="G88" i="4"/>
  <c r="H88" i="4" s="1"/>
  <c r="I88" i="4" s="1"/>
  <c r="G87" i="4"/>
  <c r="H87" i="4" s="1"/>
  <c r="I87" i="4" s="1"/>
  <c r="G86" i="4"/>
  <c r="H86" i="4" s="1"/>
  <c r="I86" i="4" s="1"/>
  <c r="G85" i="4"/>
  <c r="H85" i="4" s="1"/>
  <c r="I85" i="4" s="1"/>
  <c r="G84" i="4"/>
  <c r="H84" i="4" s="1"/>
  <c r="I84" i="4" s="1"/>
  <c r="G83" i="4"/>
  <c r="H83" i="4" s="1"/>
  <c r="I83" i="4" s="1"/>
  <c r="G82" i="4"/>
  <c r="H82" i="4" s="1"/>
  <c r="I82" i="4" s="1"/>
  <c r="G81" i="4"/>
  <c r="H81" i="4" s="1"/>
  <c r="I81" i="4" s="1"/>
  <c r="G80" i="4"/>
  <c r="H80" i="4" s="1"/>
  <c r="I80" i="4" s="1"/>
  <c r="G79" i="4"/>
  <c r="H79" i="4" s="1"/>
  <c r="I79" i="4" s="1"/>
  <c r="G78" i="4"/>
  <c r="H78" i="4" s="1"/>
  <c r="I78" i="4" s="1"/>
  <c r="G77" i="4"/>
  <c r="H77" i="4" s="1"/>
  <c r="I77" i="4" s="1"/>
  <c r="G76" i="4"/>
  <c r="H76" i="4" s="1"/>
  <c r="I76" i="4" s="1"/>
  <c r="G75" i="4"/>
  <c r="H75" i="4" s="1"/>
  <c r="I75" i="4" s="1"/>
  <c r="G74" i="4"/>
  <c r="H74" i="4" s="1"/>
  <c r="I74" i="4" s="1"/>
  <c r="G73" i="4"/>
  <c r="H73" i="4" s="1"/>
  <c r="I73" i="4" s="1"/>
  <c r="G72" i="4"/>
  <c r="H72" i="4" s="1"/>
  <c r="I72" i="4" s="1"/>
  <c r="G71" i="4"/>
  <c r="H71" i="4" s="1"/>
  <c r="I71" i="4" s="1"/>
  <c r="G70" i="4"/>
  <c r="H70" i="4" s="1"/>
  <c r="I70" i="4" s="1"/>
  <c r="G69" i="4"/>
  <c r="H69" i="4" s="1"/>
  <c r="I69" i="4" s="1"/>
  <c r="G68" i="4"/>
  <c r="H68" i="4" s="1"/>
  <c r="I68" i="4" s="1"/>
  <c r="G67" i="4"/>
  <c r="H67" i="4" s="1"/>
  <c r="I67" i="4" s="1"/>
  <c r="G66" i="4"/>
  <c r="H66" i="4" s="1"/>
  <c r="I66" i="4" s="1"/>
  <c r="G65" i="4"/>
  <c r="H65" i="4" s="1"/>
  <c r="I65" i="4" s="1"/>
  <c r="G64" i="4"/>
  <c r="H64" i="4" s="1"/>
  <c r="I64" i="4" s="1"/>
  <c r="G63" i="4"/>
  <c r="H63" i="4" s="1"/>
  <c r="I63" i="4" s="1"/>
  <c r="G62" i="4"/>
  <c r="H62" i="4" s="1"/>
  <c r="I62" i="4" s="1"/>
  <c r="G61" i="4"/>
  <c r="H61" i="4" s="1"/>
  <c r="I61" i="4" s="1"/>
  <c r="G60" i="4"/>
  <c r="H60" i="4" s="1"/>
  <c r="I60" i="4" s="1"/>
  <c r="G59" i="4"/>
  <c r="H59" i="4" s="1"/>
  <c r="I59" i="4" s="1"/>
  <c r="G58" i="4"/>
  <c r="H58" i="4" s="1"/>
  <c r="I58" i="4" s="1"/>
  <c r="G57" i="4"/>
  <c r="H57" i="4" s="1"/>
  <c r="I57" i="4" s="1"/>
  <c r="G56" i="4"/>
  <c r="H56" i="4" s="1"/>
  <c r="I56" i="4" s="1"/>
  <c r="G55" i="4"/>
  <c r="H55" i="4" s="1"/>
  <c r="I55" i="4" s="1"/>
  <c r="G54" i="4"/>
  <c r="H54" i="4" s="1"/>
  <c r="I54" i="4" s="1"/>
  <c r="G53" i="4"/>
  <c r="H53" i="4" s="1"/>
  <c r="I53" i="4" s="1"/>
  <c r="G52" i="4"/>
  <c r="H52" i="4" s="1"/>
  <c r="I52" i="4" s="1"/>
  <c r="G51" i="4"/>
  <c r="H51" i="4" s="1"/>
  <c r="I51" i="4" s="1"/>
  <c r="G50" i="4"/>
  <c r="H50" i="4" s="1"/>
  <c r="I50" i="4" s="1"/>
  <c r="G49" i="4"/>
  <c r="G48" i="4"/>
  <c r="H48" i="4" s="1"/>
  <c r="I48" i="4" s="1"/>
  <c r="G47" i="4"/>
  <c r="H47" i="4" s="1"/>
  <c r="I47" i="4" s="1"/>
  <c r="G46" i="4"/>
  <c r="H46" i="4" s="1"/>
  <c r="I46" i="4" s="1"/>
  <c r="G45" i="4"/>
  <c r="H45" i="4" s="1"/>
  <c r="I45" i="4" s="1"/>
  <c r="G44" i="4"/>
  <c r="H44" i="4" s="1"/>
  <c r="I44" i="4" s="1"/>
  <c r="G43" i="4"/>
  <c r="H43" i="4" s="1"/>
  <c r="I43" i="4" s="1"/>
  <c r="G42" i="4"/>
  <c r="H42" i="4" s="1"/>
  <c r="I42" i="4" s="1"/>
  <c r="G41" i="4"/>
  <c r="H41" i="4" s="1"/>
  <c r="I41" i="4" s="1"/>
  <c r="G40" i="4"/>
  <c r="H40" i="4" s="1"/>
  <c r="I40" i="4" s="1"/>
  <c r="G39" i="4"/>
  <c r="H39" i="4" s="1"/>
  <c r="I39" i="4" s="1"/>
  <c r="G38" i="4"/>
  <c r="H38" i="4" s="1"/>
  <c r="I38" i="4" s="1"/>
  <c r="G37" i="4"/>
  <c r="H37" i="4" s="1"/>
  <c r="I37" i="4" s="1"/>
  <c r="G36" i="4"/>
  <c r="H36" i="4" s="1"/>
  <c r="I36" i="4" s="1"/>
  <c r="G35" i="4"/>
  <c r="H35" i="4" s="1"/>
  <c r="I35" i="4" s="1"/>
  <c r="G34" i="4"/>
  <c r="H34" i="4" s="1"/>
  <c r="I34" i="4" s="1"/>
  <c r="G33" i="4"/>
  <c r="H33" i="4" s="1"/>
  <c r="I33" i="4" s="1"/>
  <c r="G32" i="4"/>
  <c r="H32" i="4" s="1"/>
  <c r="I32" i="4" s="1"/>
  <c r="G31" i="4"/>
  <c r="H31" i="4" s="1"/>
  <c r="I31" i="4" s="1"/>
  <c r="G30" i="4"/>
  <c r="H30" i="4" s="1"/>
  <c r="I30" i="4" s="1"/>
  <c r="G29" i="4"/>
  <c r="H29" i="4" s="1"/>
  <c r="I29" i="4" s="1"/>
  <c r="G28" i="4"/>
  <c r="H28" i="4" s="1"/>
  <c r="I28" i="4" s="1"/>
  <c r="G27" i="4"/>
  <c r="H27" i="4" s="1"/>
  <c r="I27" i="4" s="1"/>
  <c r="G26" i="4"/>
  <c r="H26" i="4" s="1"/>
  <c r="I26" i="4" s="1"/>
  <c r="G25" i="4"/>
  <c r="H25" i="4" s="1"/>
  <c r="I25" i="4" s="1"/>
  <c r="G24" i="4"/>
  <c r="H24" i="4" s="1"/>
  <c r="I24" i="4" s="1"/>
  <c r="G23" i="4"/>
  <c r="H23" i="4" s="1"/>
  <c r="I23" i="4" s="1"/>
  <c r="G22" i="4"/>
  <c r="H22" i="4" s="1"/>
  <c r="I22" i="4" s="1"/>
  <c r="G21" i="4"/>
  <c r="H21" i="4" s="1"/>
  <c r="I21" i="4" s="1"/>
  <c r="G20" i="4"/>
  <c r="H20" i="4" s="1"/>
  <c r="I20" i="4" s="1"/>
  <c r="G19" i="4"/>
  <c r="H19" i="4" s="1"/>
  <c r="I19" i="4" s="1"/>
  <c r="G18" i="4"/>
  <c r="H18" i="4" s="1"/>
  <c r="I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G13" i="4"/>
  <c r="H13" i="4" s="1"/>
  <c r="I13" i="4" s="1"/>
  <c r="G12" i="4"/>
  <c r="H12" i="4" s="1"/>
  <c r="I12" i="4" s="1"/>
  <c r="G11" i="4"/>
  <c r="H11" i="4" s="1"/>
  <c r="I11" i="4" s="1"/>
  <c r="G10" i="4"/>
  <c r="H10" i="4" s="1"/>
  <c r="I10" i="4" s="1"/>
  <c r="G9" i="4"/>
  <c r="H9" i="4" s="1"/>
  <c r="I9" i="4" s="1"/>
  <c r="G8" i="4"/>
  <c r="H8" i="4" s="1"/>
  <c r="I8" i="4" s="1"/>
  <c r="G7" i="4"/>
  <c r="H7" i="4" s="1"/>
  <c r="I7" i="4" s="1"/>
  <c r="G6" i="4"/>
  <c r="H6" i="4" s="1"/>
  <c r="I6" i="4" s="1"/>
  <c r="G5" i="4"/>
  <c r="H5" i="4" s="1"/>
  <c r="I5" i="4" s="1"/>
  <c r="G4" i="4"/>
  <c r="H4" i="4" s="1"/>
  <c r="I4" i="4" s="1"/>
  <c r="G3" i="4"/>
  <c r="H3" i="4" s="1"/>
  <c r="I3" i="4" s="1"/>
  <c r="G2" i="4"/>
  <c r="H2" i="4" s="1"/>
  <c r="I2" i="4" s="1"/>
  <c r="D5" i="1"/>
  <c r="D2" i="1"/>
  <c r="C12" i="1"/>
  <c r="C11" i="1"/>
  <c r="C10" i="1"/>
  <c r="C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3F903D-C75E-48D7-8362-64A7BE51CB09}" keepAlive="1" name="Consulta - COSTOS DE VENTA" description="Conexión a la consulta 'COSTOS DE VENTA' en el libro." type="5" refreshedVersion="8" background="1" saveData="1">
    <dbPr connection="Provider=Microsoft.Mashup.OleDb.1;Data Source=$Workbook$;Location=&quot;COSTOS DE VENTA&quot;;Extended Properties=&quot;&quot;" command="SELECT * FROM [COSTOS DE VENTA]"/>
  </connection>
  <connection id="2" xr16:uid="{A0B84780-D8D2-463A-83BC-C6950285130A}" keepAlive="1" name="Consulta - COSTOS_OPERATIVOS" description="Conexión a la consulta 'COSTOS_OPERATIVOS' en el libro." type="5" refreshedVersion="8" background="1" saveData="1">
    <dbPr connection="Provider=Microsoft.Mashup.OleDb.1;Data Source=$Workbook$;Location=COSTOS_OPERATIVOS;Extended Properties=&quot;&quot;" command="SELECT * FROM [COSTOS_OPERATIVOS]"/>
  </connection>
  <connection id="3" xr16:uid="{98CEF826-BEC0-4AA9-8494-999370861E2F}" keepAlive="1" name="Consulta - PJ_MYNORC" description="Conexión a la consulta 'PJ_MYNORC' en el libro." type="5" refreshedVersion="8" background="1" saveData="1">
    <dbPr connection="Provider=Microsoft.Mashup.OleDb.1;Data Source=$Workbook$;Location=PJ_MYNORC;Extended Properties=&quot;&quot;" command="SELECT * FROM [PJ_MYNORC]"/>
  </connection>
  <connection id="4" xr16:uid="{1EA21996-5946-4573-A1F6-EBD351A06481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80B548F-97F8-4496-A16C-C4639EE14BA7}" name="WorksheetConnection_Libro1!Tabla_COSTOS_DE_VENTA" type="102" refreshedVersion="8" minRefreshableVersion="5">
    <extLst>
      <ext xmlns:x15="http://schemas.microsoft.com/office/spreadsheetml/2010/11/main" uri="{DE250136-89BD-433C-8126-D09CA5730AF9}">
        <x15:connection id="Tabla_COSTOS_DE_VENTA">
          <x15:rangePr sourceName="_xlcn.WorksheetConnection_Libro1Tabla_COSTOS_DE_VENTA1"/>
        </x15:connection>
      </ext>
    </extLst>
  </connection>
  <connection id="6" xr16:uid="{8C87D52D-70C6-486C-9BEF-C45B7DD549AD}" name="WorksheetConnection_Libro1!Tabla_COSTOS_OPERATIVOS" type="102" refreshedVersion="8" minRefreshableVersion="5">
    <extLst>
      <ext xmlns:x15="http://schemas.microsoft.com/office/spreadsheetml/2010/11/main" uri="{DE250136-89BD-433C-8126-D09CA5730AF9}">
        <x15:connection id="Tabla_COSTOS_OPERATIVOS">
          <x15:rangePr sourceName="_xlcn.WorksheetConnection_Libro1Tabla_COSTOS_OPERATIVOS1"/>
        </x15:connection>
      </ext>
    </extLst>
  </connection>
  <connection id="7" xr16:uid="{8334C438-0791-45C3-9008-287195566F31}" name="WorksheetConnection_Libro1!Tabla_PJ_MYNORC" type="102" refreshedVersion="8" minRefreshableVersion="5">
    <extLst>
      <ext xmlns:x15="http://schemas.microsoft.com/office/spreadsheetml/2010/11/main" uri="{DE250136-89BD-433C-8126-D09CA5730AF9}">
        <x15:connection id="Tabla_PJ_MYNORC">
          <x15:rangePr sourceName="_xlcn.WorksheetConnection_Libro1Tabla_PJ_MYNORC1"/>
        </x15:connection>
      </ext>
    </extLst>
  </connection>
</connections>
</file>

<file path=xl/sharedStrings.xml><?xml version="1.0" encoding="utf-8"?>
<sst xmlns="http://schemas.openxmlformats.org/spreadsheetml/2006/main" count="2435" uniqueCount="855">
  <si>
    <t>Column1.no</t>
  </si>
  <si>
    <t>Column1.Gasto</t>
  </si>
  <si>
    <t>Column1.monto</t>
  </si>
  <si>
    <t>Column1.fecha</t>
  </si>
  <si>
    <t>Comisiones de venta</t>
  </si>
  <si>
    <t>Bonificaciones de ventas</t>
  </si>
  <si>
    <t>Gastos de viaje y viáticos de los vendedores</t>
  </si>
  <si>
    <t>Costos de publicidad y marketing</t>
  </si>
  <si>
    <t>Gastos de promoción de ventas</t>
  </si>
  <si>
    <t>Honorarios de agencias de publicidad o marketing</t>
  </si>
  <si>
    <t>Costos de producción de material publicitario</t>
  </si>
  <si>
    <t>ID_COSTO</t>
  </si>
  <si>
    <t>DESCRIPCION</t>
  </si>
  <si>
    <t>MONTO</t>
  </si>
  <si>
    <t>Salarios y beneficios de los empleados</t>
  </si>
  <si>
    <t>Alquiler o arrendamiento de espacio comercial u oficinas</t>
  </si>
  <si>
    <t>Servicios públicos como electricidad agua y gas</t>
  </si>
  <si>
    <t>Gastos de mantenimiento y reparaciones de instalaciones</t>
  </si>
  <si>
    <t>Suministros de oficina y consumibles</t>
  </si>
  <si>
    <t>Gastos de tecnología y comunicación incluyendo servicios de Internet telefonía y software</t>
  </si>
  <si>
    <t>Honorarios profesionales como asesores legales y contables</t>
  </si>
  <si>
    <t>Costos de seguros como seguros generales o de responsabilidad civil</t>
  </si>
  <si>
    <t>Gastos de servicios financieros como comisiones bancarias o tarifas de procesamiento de pagos</t>
  </si>
  <si>
    <t>Gastos de almacenamiento y logística</t>
  </si>
  <si>
    <t>Costos de transporte y envío</t>
  </si>
  <si>
    <t>Gastos de mantenimiento y reparación de equipos</t>
  </si>
  <si>
    <t>Depreciación de activos fijos</t>
  </si>
  <si>
    <t>Gastos de investigación y desarrollo</t>
  </si>
  <si>
    <t>Costos de licencias y permisos</t>
  </si>
  <si>
    <t>Gastos de capacitación y desarrollo de empleados</t>
  </si>
  <si>
    <t>no_factura</t>
  </si>
  <si>
    <t>Nombre_del_cliente</t>
  </si>
  <si>
    <t>Dirección</t>
  </si>
  <si>
    <t>Total_con_iva</t>
  </si>
  <si>
    <t>Tienda</t>
  </si>
  <si>
    <t>Fecha</t>
  </si>
  <si>
    <t>A17854</t>
  </si>
  <si>
    <t>John Doe</t>
  </si>
  <si>
    <t>123 Main Street</t>
  </si>
  <si>
    <t>Tienda A</t>
  </si>
  <si>
    <t>12/1/2020</t>
  </si>
  <si>
    <t>A17855</t>
  </si>
  <si>
    <t>Jane Smith</t>
  </si>
  <si>
    <t>456 Elm Avenue</t>
  </si>
  <si>
    <t>Tienda B</t>
  </si>
  <si>
    <t>17/7/2020</t>
  </si>
  <si>
    <t>A17856</t>
  </si>
  <si>
    <t>David Johnson</t>
  </si>
  <si>
    <t>789 Oak Lane</t>
  </si>
  <si>
    <t>8/3/2020</t>
  </si>
  <si>
    <t>A17857</t>
  </si>
  <si>
    <t>Sarah Brown</t>
  </si>
  <si>
    <t>321 Pine Road</t>
  </si>
  <si>
    <t>Tienda C</t>
  </si>
  <si>
    <t>11/11/2020</t>
  </si>
  <si>
    <t>A17858</t>
  </si>
  <si>
    <t>Michael Wilson</t>
  </si>
  <si>
    <t>555 Maple Drive</t>
  </si>
  <si>
    <t>31/5/2020</t>
  </si>
  <si>
    <t>A17859</t>
  </si>
  <si>
    <t>Emily Davis</t>
  </si>
  <si>
    <t>987 Cedar Court</t>
  </si>
  <si>
    <t>24/11/2020</t>
  </si>
  <si>
    <t>A17860</t>
  </si>
  <si>
    <t>Mark Thompson</t>
  </si>
  <si>
    <t>246 Walnut Street</t>
  </si>
  <si>
    <t>14/11/2020</t>
  </si>
  <si>
    <t>A17861</t>
  </si>
  <si>
    <t>Michelle Anderson</t>
  </si>
  <si>
    <t>654 Birch Lane</t>
  </si>
  <si>
    <t>1/5/2020</t>
  </si>
  <si>
    <t>A17862</t>
  </si>
  <si>
    <t>Andrew Davis</t>
  </si>
  <si>
    <t>24/4/2020</t>
  </si>
  <si>
    <t>A17863</t>
  </si>
  <si>
    <t>Jennifer Lee</t>
  </si>
  <si>
    <t>13/4/2020</t>
  </si>
  <si>
    <t>A17864</t>
  </si>
  <si>
    <t>Brian Wilson</t>
  </si>
  <si>
    <t>23/5/2020</t>
  </si>
  <si>
    <t>A17865</t>
  </si>
  <si>
    <t>Laura Miller</t>
  </si>
  <si>
    <t>6/1/2020</t>
  </si>
  <si>
    <t>A17866</t>
  </si>
  <si>
    <t>Robert Johnson</t>
  </si>
  <si>
    <t>29/9/2020</t>
  </si>
  <si>
    <t>A17867</t>
  </si>
  <si>
    <t>Mary Davis</t>
  </si>
  <si>
    <t>35/5/2020</t>
  </si>
  <si>
    <t>A17868</t>
  </si>
  <si>
    <t>Christopher Brown</t>
  </si>
  <si>
    <t>37/3/2020</t>
  </si>
  <si>
    <t>A17869</t>
  </si>
  <si>
    <t>Elizabeth Smith</t>
  </si>
  <si>
    <t>17/10/2020</t>
  </si>
  <si>
    <t>A17870</t>
  </si>
  <si>
    <t>Daniel Wilson</t>
  </si>
  <si>
    <t>15/3/2020</t>
  </si>
  <si>
    <t>A17871</t>
  </si>
  <si>
    <t>Jessica Davis</t>
  </si>
  <si>
    <t>25/1/2020</t>
  </si>
  <si>
    <t>A17872</t>
  </si>
  <si>
    <t>Matthew Thompson</t>
  </si>
  <si>
    <t>28/9/2020</t>
  </si>
  <si>
    <t>A17873</t>
  </si>
  <si>
    <t>Amanda Anderson</t>
  </si>
  <si>
    <t>10/4/2020</t>
  </si>
  <si>
    <t>A17874</t>
  </si>
  <si>
    <t>Steven Davis</t>
  </si>
  <si>
    <t>6/5/2020</t>
  </si>
  <si>
    <t>A17875</t>
  </si>
  <si>
    <t>Liam Johnson</t>
  </si>
  <si>
    <t>247 Walnut Street</t>
  </si>
  <si>
    <t>9/9/2020</t>
  </si>
  <si>
    <t>A17876</t>
  </si>
  <si>
    <t>Olivia Smith</t>
  </si>
  <si>
    <t>655 Birch Lane</t>
  </si>
  <si>
    <t>4/7/2020</t>
  </si>
  <si>
    <t>A17877</t>
  </si>
  <si>
    <t>Noah Davis</t>
  </si>
  <si>
    <t>322 Pine Road</t>
  </si>
  <si>
    <t>21/4/2020</t>
  </si>
  <si>
    <t>A17878</t>
  </si>
  <si>
    <t>Emma Wilson</t>
  </si>
  <si>
    <t>248 Walnut Street</t>
  </si>
  <si>
    <t>23/4/2020</t>
  </si>
  <si>
    <t>A17879</t>
  </si>
  <si>
    <t>Ava Thompson</t>
  </si>
  <si>
    <t>656 Birch Lane</t>
  </si>
  <si>
    <t>23/8/2020</t>
  </si>
  <si>
    <t>A17880</t>
  </si>
  <si>
    <t>William Anderson</t>
  </si>
  <si>
    <t>323 Pine Road</t>
  </si>
  <si>
    <t>23/11/2020</t>
  </si>
  <si>
    <t>A17881</t>
  </si>
  <si>
    <t>Sophia Brown</t>
  </si>
  <si>
    <t>249 Walnut Street</t>
  </si>
  <si>
    <t>24/7/2020</t>
  </si>
  <si>
    <t>A17882</t>
  </si>
  <si>
    <t>James Miller</t>
  </si>
  <si>
    <t>657 Birch Lane</t>
  </si>
  <si>
    <t>9/8/2020</t>
  </si>
  <si>
    <t>A17883</t>
  </si>
  <si>
    <t>Isabella Taylor</t>
  </si>
  <si>
    <t>324 Pine Road</t>
  </si>
  <si>
    <t>3/4/2020</t>
  </si>
  <si>
    <t>A17884</t>
  </si>
  <si>
    <t>Benjamin Lee</t>
  </si>
  <si>
    <t>250 Walnut Street</t>
  </si>
  <si>
    <t>9/4/2020</t>
  </si>
  <si>
    <t>A17885</t>
  </si>
  <si>
    <t>Sofia Johnson</t>
  </si>
  <si>
    <t>658 Birch Lane</t>
  </si>
  <si>
    <t>27/5/2020</t>
  </si>
  <si>
    <t>A17886</t>
  </si>
  <si>
    <t>Ethan Davis</t>
  </si>
  <si>
    <t>325 Pine Road</t>
  </si>
  <si>
    <t>21/6/2020</t>
  </si>
  <si>
    <t>A17887</t>
  </si>
  <si>
    <t>Olivia Thompson</t>
  </si>
  <si>
    <t>251 Walnut Street</t>
  </si>
  <si>
    <t>9/2/2020</t>
  </si>
  <si>
    <t>A17888</t>
  </si>
  <si>
    <t>Liam Anderson</t>
  </si>
  <si>
    <t>659 Birch Lane</t>
  </si>
  <si>
    <t>25/7/2020</t>
  </si>
  <si>
    <t>A17889</t>
  </si>
  <si>
    <t>Ava Wilson</t>
  </si>
  <si>
    <t>326 Pine Road</t>
  </si>
  <si>
    <t>3/8/2020</t>
  </si>
  <si>
    <t>A17890</t>
  </si>
  <si>
    <t>Noah Smith</t>
  </si>
  <si>
    <t>252 Walnut Street</t>
  </si>
  <si>
    <t>19/7/2020</t>
  </si>
  <si>
    <t>A17891</t>
  </si>
  <si>
    <t>Isabella Brown</t>
  </si>
  <si>
    <t>660 Birch Lane</t>
  </si>
  <si>
    <t>A17892</t>
  </si>
  <si>
    <t>Jackson Miller</t>
  </si>
  <si>
    <t>327 Pine Road</t>
  </si>
  <si>
    <t>18/12/2020</t>
  </si>
  <si>
    <t>A17893</t>
  </si>
  <si>
    <t>Mia Davis</t>
  </si>
  <si>
    <t>253 Walnut Street</t>
  </si>
  <si>
    <t>12/2/2020</t>
  </si>
  <si>
    <t>A17894</t>
  </si>
  <si>
    <t>Aiden Johnson</t>
  </si>
  <si>
    <t>661 Birch Lane</t>
  </si>
  <si>
    <t>13/11/2020</t>
  </si>
  <si>
    <t>A17895</t>
  </si>
  <si>
    <t>Jane Doe</t>
  </si>
  <si>
    <t>124 Main Street</t>
  </si>
  <si>
    <t>9/6/2020</t>
  </si>
  <si>
    <t>A17896</t>
  </si>
  <si>
    <t>David Smith</t>
  </si>
  <si>
    <t>457 Elm Avenue</t>
  </si>
  <si>
    <t>25/4/2020</t>
  </si>
  <si>
    <t>A17897</t>
  </si>
  <si>
    <t>Sarah Johnson</t>
  </si>
  <si>
    <t>790 Oak Lane</t>
  </si>
  <si>
    <t>20/7/2020</t>
  </si>
  <si>
    <t>A17898</t>
  </si>
  <si>
    <t>Michael Brown</t>
  </si>
  <si>
    <t>18/4/2020</t>
  </si>
  <si>
    <t>A17899</t>
  </si>
  <si>
    <t>Emily Wilson</t>
  </si>
  <si>
    <t>556 Maple Drive</t>
  </si>
  <si>
    <t>29/11/2020</t>
  </si>
  <si>
    <t>A17900</t>
  </si>
  <si>
    <t>Mark Davis</t>
  </si>
  <si>
    <t>988 Cedar Court</t>
  </si>
  <si>
    <t>3/5/2020</t>
  </si>
  <si>
    <t>A17901</t>
  </si>
  <si>
    <t>Michelle Thompson</t>
  </si>
  <si>
    <t>20/4/2020</t>
  </si>
  <si>
    <t>A17902</t>
  </si>
  <si>
    <t>Andrew Anderson</t>
  </si>
  <si>
    <t>21/7/2020</t>
  </si>
  <si>
    <t>A17903</t>
  </si>
  <si>
    <t>Jennifer Davis</t>
  </si>
  <si>
    <t>15/5/2020</t>
  </si>
  <si>
    <t>A17904</t>
  </si>
  <si>
    <t>Brian Lee</t>
  </si>
  <si>
    <t>26/2/2020</t>
  </si>
  <si>
    <t>A17905</t>
  </si>
  <si>
    <t>Laura Wilson</t>
  </si>
  <si>
    <t>3/11/2020</t>
  </si>
  <si>
    <t>A17906</t>
  </si>
  <si>
    <t>Robert Miller</t>
  </si>
  <si>
    <t>28/7/2020</t>
  </si>
  <si>
    <t>A17907</t>
  </si>
  <si>
    <t>Mary Johnson</t>
  </si>
  <si>
    <t>21/10/2020</t>
  </si>
  <si>
    <t>A17908</t>
  </si>
  <si>
    <t>Christopher Davis</t>
  </si>
  <si>
    <t>24/9/2020</t>
  </si>
  <si>
    <t>A17909</t>
  </si>
  <si>
    <t>Elizabeth Brown</t>
  </si>
  <si>
    <t>21/2/2020</t>
  </si>
  <si>
    <t>A17910</t>
  </si>
  <si>
    <t>Daniel Smith</t>
  </si>
  <si>
    <t>26/5/2020</t>
  </si>
  <si>
    <t>A17911</t>
  </si>
  <si>
    <t>Jessica Wilson</t>
  </si>
  <si>
    <t>1/10/2020</t>
  </si>
  <si>
    <t>A17912</t>
  </si>
  <si>
    <t>Matthew Davis</t>
  </si>
  <si>
    <t>30/3/2020</t>
  </si>
  <si>
    <t>A17913</t>
  </si>
  <si>
    <t>Amanda Thompson</t>
  </si>
  <si>
    <t>30/6/2020</t>
  </si>
  <si>
    <t>A17914</t>
  </si>
  <si>
    <t>Steven Anderson</t>
  </si>
  <si>
    <t>31/7/2020</t>
  </si>
  <si>
    <t>A17915</t>
  </si>
  <si>
    <t>Liam Davis</t>
  </si>
  <si>
    <t>19/3/2020</t>
  </si>
  <si>
    <t>A17916</t>
  </si>
  <si>
    <t>Olivia Johnson</t>
  </si>
  <si>
    <t>26/1/2020</t>
  </si>
  <si>
    <t>A17917</t>
  </si>
  <si>
    <t>30/10/2020</t>
  </si>
  <si>
    <t>A17918</t>
  </si>
  <si>
    <t>Emma Davis</t>
  </si>
  <si>
    <t>7/4/2020</t>
  </si>
  <si>
    <t>A17919</t>
  </si>
  <si>
    <t>30/2/2020</t>
  </si>
  <si>
    <t>A17920</t>
  </si>
  <si>
    <t>William Thompson</t>
  </si>
  <si>
    <t>22/8/2020</t>
  </si>
  <si>
    <t>A17921</t>
  </si>
  <si>
    <t>Sophia Anderson</t>
  </si>
  <si>
    <t>8/1/2020</t>
  </si>
  <si>
    <t>A17922</t>
  </si>
  <si>
    <t>James Brown</t>
  </si>
  <si>
    <t>A17923</t>
  </si>
  <si>
    <t>Isabella Miller</t>
  </si>
  <si>
    <t>A17924</t>
  </si>
  <si>
    <t>Benjamin Taylor</t>
  </si>
  <si>
    <t>28/8/2020</t>
  </si>
  <si>
    <t>A17925</t>
  </si>
  <si>
    <t>Sofia Lee</t>
  </si>
  <si>
    <t>24/8/2020</t>
  </si>
  <si>
    <t>A17926</t>
  </si>
  <si>
    <t>Ethan Johnson</t>
  </si>
  <si>
    <t>11/2/2020</t>
  </si>
  <si>
    <t>A17927</t>
  </si>
  <si>
    <t>Olivia Davis</t>
  </si>
  <si>
    <t>A17928</t>
  </si>
  <si>
    <t>Liam Thompson</t>
  </si>
  <si>
    <t>16/5/2020</t>
  </si>
  <si>
    <t>A17929</t>
  </si>
  <si>
    <t>Ava Anderson</t>
  </si>
  <si>
    <t>A17930</t>
  </si>
  <si>
    <t>Noah Wilson</t>
  </si>
  <si>
    <t>30/7/2020</t>
  </si>
  <si>
    <t>A17931</t>
  </si>
  <si>
    <t>Isabella Smith</t>
  </si>
  <si>
    <t>5/1/2020</t>
  </si>
  <si>
    <t>A17932</t>
  </si>
  <si>
    <t>Jackson Brown</t>
  </si>
  <si>
    <t>18/2/2020</t>
  </si>
  <si>
    <t>A17933</t>
  </si>
  <si>
    <t>Mia Miller</t>
  </si>
  <si>
    <t>328 Pine Road</t>
  </si>
  <si>
    <t>29/1/2020</t>
  </si>
  <si>
    <t>A17934</t>
  </si>
  <si>
    <t>Aiden Davis</t>
  </si>
  <si>
    <t>254 Walnut Street</t>
  </si>
  <si>
    <t>7/9/2020</t>
  </si>
  <si>
    <t>A17935</t>
  </si>
  <si>
    <t>John Johnson</t>
  </si>
  <si>
    <t>662 Birch Lane</t>
  </si>
  <si>
    <t>8/5/2020</t>
  </si>
  <si>
    <t>A17936</t>
  </si>
  <si>
    <t>A17937</t>
  </si>
  <si>
    <t>9/3/2020</t>
  </si>
  <si>
    <t>A17938</t>
  </si>
  <si>
    <t>16/8/2020</t>
  </si>
  <si>
    <t>A17939</t>
  </si>
  <si>
    <t>A17940</t>
  </si>
  <si>
    <t>2/9/2020</t>
  </si>
  <si>
    <t>A17941</t>
  </si>
  <si>
    <t>20/11/2020</t>
  </si>
  <si>
    <t>A17942</t>
  </si>
  <si>
    <t>23/6/2020</t>
  </si>
  <si>
    <t>A17943</t>
  </si>
  <si>
    <t>13/10/2020</t>
  </si>
  <si>
    <t>A17944</t>
  </si>
  <si>
    <t>A17945</t>
  </si>
  <si>
    <t>31/11/2020</t>
  </si>
  <si>
    <t>A17946</t>
  </si>
  <si>
    <t>28/2/2020</t>
  </si>
  <si>
    <t>A17947</t>
  </si>
  <si>
    <t>28/11/2020</t>
  </si>
  <si>
    <t>A17948</t>
  </si>
  <si>
    <t>3/9/2020</t>
  </si>
  <si>
    <t>A17949</t>
  </si>
  <si>
    <t>18/1/2020</t>
  </si>
  <si>
    <t>A17950</t>
  </si>
  <si>
    <t>26/8/2020</t>
  </si>
  <si>
    <t>A17951</t>
  </si>
  <si>
    <t>13/7/2020</t>
  </si>
  <si>
    <t>A17952</t>
  </si>
  <si>
    <t>8/9/2020</t>
  </si>
  <si>
    <t>A17953</t>
  </si>
  <si>
    <t>21/8/2020</t>
  </si>
  <si>
    <t>A17954</t>
  </si>
  <si>
    <t>15/1/2020</t>
  </si>
  <si>
    <t>A17955</t>
  </si>
  <si>
    <t>9/11/2020</t>
  </si>
  <si>
    <t>A17956</t>
  </si>
  <si>
    <t>22/10/2020</t>
  </si>
  <si>
    <t>A17957</t>
  </si>
  <si>
    <t>A17958</t>
  </si>
  <si>
    <t>8/10/2020</t>
  </si>
  <si>
    <t>A17959</t>
  </si>
  <si>
    <t>28/10/2020</t>
  </si>
  <si>
    <t>A17960</t>
  </si>
  <si>
    <t>15/10/2020</t>
  </si>
  <si>
    <t>A17961</t>
  </si>
  <si>
    <t>22/7/2020</t>
  </si>
  <si>
    <t>A17962</t>
  </si>
  <si>
    <t>26/10/2020</t>
  </si>
  <si>
    <t>A17963</t>
  </si>
  <si>
    <t>6/6/2020</t>
  </si>
  <si>
    <t>A17964</t>
  </si>
  <si>
    <t>A17965</t>
  </si>
  <si>
    <t>24/1/2020</t>
  </si>
  <si>
    <t>A17966</t>
  </si>
  <si>
    <t>4/6/2020</t>
  </si>
  <si>
    <t>A17967</t>
  </si>
  <si>
    <t>12/4/2020</t>
  </si>
  <si>
    <t>A17968</t>
  </si>
  <si>
    <t>5/11/2020</t>
  </si>
  <si>
    <t>A17969</t>
  </si>
  <si>
    <t>26/7/2020</t>
  </si>
  <si>
    <t>A17970</t>
  </si>
  <si>
    <t>29/4/2020</t>
  </si>
  <si>
    <t>A17971</t>
  </si>
  <si>
    <t>28/4/2020</t>
  </si>
  <si>
    <t>A17972</t>
  </si>
  <si>
    <t>20/9/2020</t>
  </si>
  <si>
    <t>A17973</t>
  </si>
  <si>
    <t>A17974</t>
  </si>
  <si>
    <t>A17975</t>
  </si>
  <si>
    <t>2/5/2020</t>
  </si>
  <si>
    <t>A17976</t>
  </si>
  <si>
    <t>A17977</t>
  </si>
  <si>
    <t>22/4/2020</t>
  </si>
  <si>
    <t>A17978</t>
  </si>
  <si>
    <t>A17979</t>
  </si>
  <si>
    <t>9/1/2020</t>
  </si>
  <si>
    <t>A17980</t>
  </si>
  <si>
    <t>A17981</t>
  </si>
  <si>
    <t>A17982</t>
  </si>
  <si>
    <t>15/4/2020</t>
  </si>
  <si>
    <t>A17983</t>
  </si>
  <si>
    <t>A17984</t>
  </si>
  <si>
    <t>A17985</t>
  </si>
  <si>
    <t>11/8/2020</t>
  </si>
  <si>
    <t>A17986</t>
  </si>
  <si>
    <t>28/3/2020</t>
  </si>
  <si>
    <t>A17987</t>
  </si>
  <si>
    <t>1/7/2020</t>
  </si>
  <si>
    <t>A17988</t>
  </si>
  <si>
    <t>19/2/2020</t>
  </si>
  <si>
    <t>A17989</t>
  </si>
  <si>
    <t>20/2/2020</t>
  </si>
  <si>
    <t>A17990</t>
  </si>
  <si>
    <t>A17991</t>
  </si>
  <si>
    <t>A17992</t>
  </si>
  <si>
    <t>21/9/2020</t>
  </si>
  <si>
    <t>A17993</t>
  </si>
  <si>
    <t>12/10/2020</t>
  </si>
  <si>
    <t>A17994</t>
  </si>
  <si>
    <t>5/3/2020</t>
  </si>
  <si>
    <t>A17995</t>
  </si>
  <si>
    <t>1/3/2020</t>
  </si>
  <si>
    <t>A17996</t>
  </si>
  <si>
    <t>A17997</t>
  </si>
  <si>
    <t>3/3/2020</t>
  </si>
  <si>
    <t>A17998</t>
  </si>
  <si>
    <t>5/6/2020</t>
  </si>
  <si>
    <t>A17999</t>
  </si>
  <si>
    <t>A18000</t>
  </si>
  <si>
    <t>A18001</t>
  </si>
  <si>
    <t>A18002</t>
  </si>
  <si>
    <t>11/6/2020</t>
  </si>
  <si>
    <t>A18003</t>
  </si>
  <si>
    <t>16/10/2020</t>
  </si>
  <si>
    <t>A18004</t>
  </si>
  <si>
    <t>A18005</t>
  </si>
  <si>
    <t>A18006</t>
  </si>
  <si>
    <t>11/1/2020</t>
  </si>
  <si>
    <t>A18007</t>
  </si>
  <si>
    <t>24/6/2020</t>
  </si>
  <si>
    <t>A18008</t>
  </si>
  <si>
    <t>7/7/2020</t>
  </si>
  <si>
    <t>A18009</t>
  </si>
  <si>
    <t>A18010</t>
  </si>
  <si>
    <t>17/8/2020</t>
  </si>
  <si>
    <t>A18011</t>
  </si>
  <si>
    <t>A18012</t>
  </si>
  <si>
    <t>13/6/2020</t>
  </si>
  <si>
    <t>A18013</t>
  </si>
  <si>
    <t>2/10/2020</t>
  </si>
  <si>
    <t>A18014</t>
  </si>
  <si>
    <t>8/7/2020</t>
  </si>
  <si>
    <t>A18015</t>
  </si>
  <si>
    <t>16/9/2020</t>
  </si>
  <si>
    <t>A18016</t>
  </si>
  <si>
    <t>8/11/2020</t>
  </si>
  <si>
    <t>A18017</t>
  </si>
  <si>
    <t>2/7/2020</t>
  </si>
  <si>
    <t>A18018</t>
  </si>
  <si>
    <t>A18019</t>
  </si>
  <si>
    <t>27/10/2020</t>
  </si>
  <si>
    <t>A18020</t>
  </si>
  <si>
    <t>27/11/2020</t>
  </si>
  <si>
    <t>A18021</t>
  </si>
  <si>
    <t>A18022</t>
  </si>
  <si>
    <t>2/11/2020</t>
  </si>
  <si>
    <t>A18023</t>
  </si>
  <si>
    <t>A18024</t>
  </si>
  <si>
    <t>13/1/2020</t>
  </si>
  <si>
    <t>A18025</t>
  </si>
  <si>
    <t>25/10/2020</t>
  </si>
  <si>
    <t>A18026</t>
  </si>
  <si>
    <t>10/3/2020</t>
  </si>
  <si>
    <t>A18027</t>
  </si>
  <si>
    <t>A18028</t>
  </si>
  <si>
    <t>A18029</t>
  </si>
  <si>
    <t>14/5/2020</t>
  </si>
  <si>
    <t>A18030</t>
  </si>
  <si>
    <t>14/2/2020</t>
  </si>
  <si>
    <t>A18031</t>
  </si>
  <si>
    <t>14/3/2020</t>
  </si>
  <si>
    <t>A18032</t>
  </si>
  <si>
    <t>23/9/2020</t>
  </si>
  <si>
    <t>A18033</t>
  </si>
  <si>
    <t>A18034</t>
  </si>
  <si>
    <t>30/1/2020</t>
  </si>
  <si>
    <t>A18035</t>
  </si>
  <si>
    <t>18/8/2020</t>
  </si>
  <si>
    <t>A18036</t>
  </si>
  <si>
    <t>A18037</t>
  </si>
  <si>
    <t>A18038</t>
  </si>
  <si>
    <t>A18039</t>
  </si>
  <si>
    <t>13/5/2020</t>
  </si>
  <si>
    <t>A18040</t>
  </si>
  <si>
    <t>4/5/2020</t>
  </si>
  <si>
    <t>A18041</t>
  </si>
  <si>
    <t>A18042</t>
  </si>
  <si>
    <t>29/2/2020</t>
  </si>
  <si>
    <t>A18043</t>
  </si>
  <si>
    <t>A18044</t>
  </si>
  <si>
    <t>18/5/2020</t>
  </si>
  <si>
    <t>A18045</t>
  </si>
  <si>
    <t>6/11/2020</t>
  </si>
  <si>
    <t>A18046</t>
  </si>
  <si>
    <t>5/2/2020</t>
  </si>
  <si>
    <t>A18047</t>
  </si>
  <si>
    <t>4/8/2020</t>
  </si>
  <si>
    <t>A18048</t>
  </si>
  <si>
    <t>16/7/2020</t>
  </si>
  <si>
    <t>A18049</t>
  </si>
  <si>
    <t>A18050</t>
  </si>
  <si>
    <t>A18051</t>
  </si>
  <si>
    <t>A18052</t>
  </si>
  <si>
    <t>27/4/2020</t>
  </si>
  <si>
    <t>A18053</t>
  </si>
  <si>
    <t>A18054</t>
  </si>
  <si>
    <t>23/1/2020</t>
  </si>
  <si>
    <t>A18055</t>
  </si>
  <si>
    <t>9/7/2020</t>
  </si>
  <si>
    <t>A18056</t>
  </si>
  <si>
    <t>A18057</t>
  </si>
  <si>
    <t>31/1/2020</t>
  </si>
  <si>
    <t>A18058</t>
  </si>
  <si>
    <t>A18059</t>
  </si>
  <si>
    <t>10/6/2020</t>
  </si>
  <si>
    <t>A18060</t>
  </si>
  <si>
    <t>20/3/2020</t>
  </si>
  <si>
    <t>A18061</t>
  </si>
  <si>
    <t>24/3/2020</t>
  </si>
  <si>
    <t>A18062</t>
  </si>
  <si>
    <t>1/11/2020</t>
  </si>
  <si>
    <t>A18063</t>
  </si>
  <si>
    <t>A18064</t>
  </si>
  <si>
    <t>14/7/2020</t>
  </si>
  <si>
    <t>A18065</t>
  </si>
  <si>
    <t>26/9/2020</t>
  </si>
  <si>
    <t>A18066</t>
  </si>
  <si>
    <t>27/1/2020</t>
  </si>
  <si>
    <t>A18067</t>
  </si>
  <si>
    <t>A18068</t>
  </si>
  <si>
    <t>15/9/2020</t>
  </si>
  <si>
    <t>A18069</t>
  </si>
  <si>
    <t>A18070</t>
  </si>
  <si>
    <t>A18071</t>
  </si>
  <si>
    <t>A18072</t>
  </si>
  <si>
    <t>A18073</t>
  </si>
  <si>
    <t>17/1/2020</t>
  </si>
  <si>
    <t>A18074</t>
  </si>
  <si>
    <t>25/9/2020</t>
  </si>
  <si>
    <t>A18075</t>
  </si>
  <si>
    <t>A18076</t>
  </si>
  <si>
    <t>2/3/2020</t>
  </si>
  <si>
    <t>A18077</t>
  </si>
  <si>
    <t>A18078</t>
  </si>
  <si>
    <t>A18079</t>
  </si>
  <si>
    <t>12/3/2020</t>
  </si>
  <si>
    <t>A18080</t>
  </si>
  <si>
    <t>A18081</t>
  </si>
  <si>
    <t>A18082</t>
  </si>
  <si>
    <t>A18083</t>
  </si>
  <si>
    <t>31/4/2020</t>
  </si>
  <si>
    <t>A18084</t>
  </si>
  <si>
    <t>A18085</t>
  </si>
  <si>
    <t>A18086</t>
  </si>
  <si>
    <t>A18087</t>
  </si>
  <si>
    <t>A18088</t>
  </si>
  <si>
    <t>26/4/2020</t>
  </si>
  <si>
    <t>A18089</t>
  </si>
  <si>
    <t>A18090</t>
  </si>
  <si>
    <t>26/6/2020</t>
  </si>
  <si>
    <t>A18091</t>
  </si>
  <si>
    <t>5/7/2020</t>
  </si>
  <si>
    <t>A18092</t>
  </si>
  <si>
    <t>A18093</t>
  </si>
  <si>
    <t>A18094</t>
  </si>
  <si>
    <t>A18095</t>
  </si>
  <si>
    <t>A18096</t>
  </si>
  <si>
    <t>A18097</t>
  </si>
  <si>
    <t>A18098</t>
  </si>
  <si>
    <t>A18099</t>
  </si>
  <si>
    <t>A18100</t>
  </si>
  <si>
    <t>A18101</t>
  </si>
  <si>
    <t>27/9/2020</t>
  </si>
  <si>
    <t>A18102</t>
  </si>
  <si>
    <t>A18103</t>
  </si>
  <si>
    <t>A18104</t>
  </si>
  <si>
    <t>A18105</t>
  </si>
  <si>
    <t>A18106</t>
  </si>
  <si>
    <t>24/10/2020</t>
  </si>
  <si>
    <t>A18107</t>
  </si>
  <si>
    <t>27/3/2020</t>
  </si>
  <si>
    <t>A18108</t>
  </si>
  <si>
    <t>31/10/2020</t>
  </si>
  <si>
    <t>A18109</t>
  </si>
  <si>
    <t>A18110</t>
  </si>
  <si>
    <t>1/6/2020</t>
  </si>
  <si>
    <t>A18111</t>
  </si>
  <si>
    <t>A18112</t>
  </si>
  <si>
    <t>7/1/2020</t>
  </si>
  <si>
    <t>A18113</t>
  </si>
  <si>
    <t>14/10/2020</t>
  </si>
  <si>
    <t>A18114</t>
  </si>
  <si>
    <t>A18115</t>
  </si>
  <si>
    <t>A18116</t>
  </si>
  <si>
    <t>A18117</t>
  </si>
  <si>
    <t>A18118</t>
  </si>
  <si>
    <t>10/1/2020</t>
  </si>
  <si>
    <t>A18119</t>
  </si>
  <si>
    <t>A18120</t>
  </si>
  <si>
    <t>A18121</t>
  </si>
  <si>
    <t>8/6/2020</t>
  </si>
  <si>
    <t>A18122</t>
  </si>
  <si>
    <t>19/5/2020</t>
  </si>
  <si>
    <t>A18123</t>
  </si>
  <si>
    <t>A18124</t>
  </si>
  <si>
    <t>A18125</t>
  </si>
  <si>
    <t>A18126</t>
  </si>
  <si>
    <t>18/6/2020</t>
  </si>
  <si>
    <t>A18127</t>
  </si>
  <si>
    <t>9/10/2020</t>
  </si>
  <si>
    <t>A18128</t>
  </si>
  <si>
    <t>18/3/2020</t>
  </si>
  <si>
    <t>A18129</t>
  </si>
  <si>
    <t>A18130</t>
  </si>
  <si>
    <t>4/10/2020</t>
  </si>
  <si>
    <t>A18131</t>
  </si>
  <si>
    <t>10/2/2020</t>
  </si>
  <si>
    <t>A18132</t>
  </si>
  <si>
    <t>19/11/2020</t>
  </si>
  <si>
    <t>A18133</t>
  </si>
  <si>
    <t>A18134</t>
  </si>
  <si>
    <t>A18135</t>
  </si>
  <si>
    <t>A18136</t>
  </si>
  <si>
    <t>A18137</t>
  </si>
  <si>
    <t>A18138</t>
  </si>
  <si>
    <t>25/2/2020</t>
  </si>
  <si>
    <t>A18139</t>
  </si>
  <si>
    <t>11/4/2020</t>
  </si>
  <si>
    <t>A18140</t>
  </si>
  <si>
    <t>A18141</t>
  </si>
  <si>
    <t>14/8/2020</t>
  </si>
  <si>
    <t>A18142</t>
  </si>
  <si>
    <t>A18143</t>
  </si>
  <si>
    <t>6/8/2020</t>
  </si>
  <si>
    <t>A18144</t>
  </si>
  <si>
    <t>11/10/2020</t>
  </si>
  <si>
    <t>A18145</t>
  </si>
  <si>
    <t>30/5/2020</t>
  </si>
  <si>
    <t>A18146</t>
  </si>
  <si>
    <t>A18147</t>
  </si>
  <si>
    <t>16/3/2020</t>
  </si>
  <si>
    <t>A18148</t>
  </si>
  <si>
    <t>18/9/2020</t>
  </si>
  <si>
    <t>A18149</t>
  </si>
  <si>
    <t>A18150</t>
  </si>
  <si>
    <t>A18151</t>
  </si>
  <si>
    <t>7/8/2020</t>
  </si>
  <si>
    <t>A18152</t>
  </si>
  <si>
    <t>A18153</t>
  </si>
  <si>
    <t>2/1/2020</t>
  </si>
  <si>
    <t>A18154</t>
  </si>
  <si>
    <t>A18155</t>
  </si>
  <si>
    <t>23/3/2020</t>
  </si>
  <si>
    <t>A18156</t>
  </si>
  <si>
    <t>3/1/2020</t>
  </si>
  <si>
    <t>A18157</t>
  </si>
  <si>
    <t>3/2/2020</t>
  </si>
  <si>
    <t>A18158</t>
  </si>
  <si>
    <t>A18159</t>
  </si>
  <si>
    <t>14/1/2020</t>
  </si>
  <si>
    <t>A18160</t>
  </si>
  <si>
    <t>29/7/2020</t>
  </si>
  <si>
    <t>A18161</t>
  </si>
  <si>
    <t>A18162</t>
  </si>
  <si>
    <t>A18163</t>
  </si>
  <si>
    <t>A18164</t>
  </si>
  <si>
    <t>10/9/2020</t>
  </si>
  <si>
    <t>A18165</t>
  </si>
  <si>
    <t>A18166</t>
  </si>
  <si>
    <t>A18167</t>
  </si>
  <si>
    <t>A18168</t>
  </si>
  <si>
    <t>A18169</t>
  </si>
  <si>
    <t>A18170</t>
  </si>
  <si>
    <t>3/6/2020</t>
  </si>
  <si>
    <t>A18171</t>
  </si>
  <si>
    <t>A18172</t>
  </si>
  <si>
    <t>4/3/2020</t>
  </si>
  <si>
    <t>A18173</t>
  </si>
  <si>
    <t>A18174</t>
  </si>
  <si>
    <t>A18175</t>
  </si>
  <si>
    <t>A18176</t>
  </si>
  <si>
    <t>A18177</t>
  </si>
  <si>
    <t>A18178</t>
  </si>
  <si>
    <t>A18179</t>
  </si>
  <si>
    <t>20/8/2020</t>
  </si>
  <si>
    <t>A18180</t>
  </si>
  <si>
    <t>18/10/2020</t>
  </si>
  <si>
    <t>A18181</t>
  </si>
  <si>
    <t>A18182</t>
  </si>
  <si>
    <t>A18183</t>
  </si>
  <si>
    <t>A18184</t>
  </si>
  <si>
    <t>A18185</t>
  </si>
  <si>
    <t>A18186</t>
  </si>
  <si>
    <t>A18187</t>
  </si>
  <si>
    <t>A18188</t>
  </si>
  <si>
    <t>A18189</t>
  </si>
  <si>
    <t>A18190</t>
  </si>
  <si>
    <t>A18191</t>
  </si>
  <si>
    <t>A18192</t>
  </si>
  <si>
    <t>A18193</t>
  </si>
  <si>
    <t>A18194</t>
  </si>
  <si>
    <t>A18195</t>
  </si>
  <si>
    <t>A18196</t>
  </si>
  <si>
    <t>A18197</t>
  </si>
  <si>
    <t>A18198</t>
  </si>
  <si>
    <t>A18199</t>
  </si>
  <si>
    <t>A18200</t>
  </si>
  <si>
    <t>A18201</t>
  </si>
  <si>
    <t>A18202</t>
  </si>
  <si>
    <t>A18203</t>
  </si>
  <si>
    <t>A18204</t>
  </si>
  <si>
    <t>A18205</t>
  </si>
  <si>
    <t>A18206</t>
  </si>
  <si>
    <t>A18207</t>
  </si>
  <si>
    <t>A18208</t>
  </si>
  <si>
    <t>A18209</t>
  </si>
  <si>
    <t>A18210</t>
  </si>
  <si>
    <t>A18211</t>
  </si>
  <si>
    <t>A18212</t>
  </si>
  <si>
    <t>A18213</t>
  </si>
  <si>
    <t>A18214</t>
  </si>
  <si>
    <t>A18215</t>
  </si>
  <si>
    <t>A18216</t>
  </si>
  <si>
    <t>A18217</t>
  </si>
  <si>
    <t>A18218</t>
  </si>
  <si>
    <t>A18219</t>
  </si>
  <si>
    <t>A18220</t>
  </si>
  <si>
    <t>A18221</t>
  </si>
  <si>
    <t>A18222</t>
  </si>
  <si>
    <t>A18223</t>
  </si>
  <si>
    <t>A18224</t>
  </si>
  <si>
    <t>A18225</t>
  </si>
  <si>
    <t>A18226</t>
  </si>
  <si>
    <t>A18227</t>
  </si>
  <si>
    <t>A18228</t>
  </si>
  <si>
    <t>A18229</t>
  </si>
  <si>
    <t>A18230</t>
  </si>
  <si>
    <t>A18231</t>
  </si>
  <si>
    <t>A18232</t>
  </si>
  <si>
    <t>A18233</t>
  </si>
  <si>
    <t>A18234</t>
  </si>
  <si>
    <t>A18235</t>
  </si>
  <si>
    <t>A18236</t>
  </si>
  <si>
    <t>A18237</t>
  </si>
  <si>
    <t>A18238</t>
  </si>
  <si>
    <t>A18239</t>
  </si>
  <si>
    <t>A18240</t>
  </si>
  <si>
    <t>A18241</t>
  </si>
  <si>
    <t>A18242</t>
  </si>
  <si>
    <t>A18243</t>
  </si>
  <si>
    <t>A18244</t>
  </si>
  <si>
    <t>A18245</t>
  </si>
  <si>
    <t>A18246</t>
  </si>
  <si>
    <t>A18247</t>
  </si>
  <si>
    <t>A18248</t>
  </si>
  <si>
    <t>A18249</t>
  </si>
  <si>
    <t>A18250</t>
  </si>
  <si>
    <t>A18251</t>
  </si>
  <si>
    <t>A18252</t>
  </si>
  <si>
    <t>A18253</t>
  </si>
  <si>
    <t>A18254</t>
  </si>
  <si>
    <t>A18255</t>
  </si>
  <si>
    <t>A18256</t>
  </si>
  <si>
    <t>A18257</t>
  </si>
  <si>
    <t>A18258</t>
  </si>
  <si>
    <t>A18259</t>
  </si>
  <si>
    <t>A18260</t>
  </si>
  <si>
    <t>A18261</t>
  </si>
  <si>
    <t>A18262</t>
  </si>
  <si>
    <t>A18263</t>
  </si>
  <si>
    <t>A18264</t>
  </si>
  <si>
    <t>A18265</t>
  </si>
  <si>
    <t>A18266</t>
  </si>
  <si>
    <t>A18267</t>
  </si>
  <si>
    <t>A18268</t>
  </si>
  <si>
    <t>A18269</t>
  </si>
  <si>
    <t>A18270</t>
  </si>
  <si>
    <t>A18271</t>
  </si>
  <si>
    <t>A18272</t>
  </si>
  <si>
    <t>A18273</t>
  </si>
  <si>
    <t>A18274</t>
  </si>
  <si>
    <t>A18275</t>
  </si>
  <si>
    <t>A18276</t>
  </si>
  <si>
    <t>A18277</t>
  </si>
  <si>
    <t>A18278</t>
  </si>
  <si>
    <t>A18279</t>
  </si>
  <si>
    <t>A18280</t>
  </si>
  <si>
    <t>A18281</t>
  </si>
  <si>
    <t>A18282</t>
  </si>
  <si>
    <t>A18283</t>
  </si>
  <si>
    <t>A18284</t>
  </si>
  <si>
    <t>A18285</t>
  </si>
  <si>
    <t>A18286</t>
  </si>
  <si>
    <t>A18287</t>
  </si>
  <si>
    <t>A18288</t>
  </si>
  <si>
    <t>A18289</t>
  </si>
  <si>
    <t>A18290</t>
  </si>
  <si>
    <t>A18291</t>
  </si>
  <si>
    <t>A18292</t>
  </si>
  <si>
    <t>A18293</t>
  </si>
  <si>
    <t>A18294</t>
  </si>
  <si>
    <t>A18295</t>
  </si>
  <si>
    <t>A18296</t>
  </si>
  <si>
    <t>A18297</t>
  </si>
  <si>
    <t>A18298</t>
  </si>
  <si>
    <t>A18299</t>
  </si>
  <si>
    <t>A18300</t>
  </si>
  <si>
    <t>A18301</t>
  </si>
  <si>
    <t>A18302</t>
  </si>
  <si>
    <t>A18303</t>
  </si>
  <si>
    <t>A18304</t>
  </si>
  <si>
    <t>A18305</t>
  </si>
  <si>
    <t>A18306</t>
  </si>
  <si>
    <t>A18307</t>
  </si>
  <si>
    <t>A18308</t>
  </si>
  <si>
    <t>A18309</t>
  </si>
  <si>
    <t>A18310</t>
  </si>
  <si>
    <t>A18311</t>
  </si>
  <si>
    <t>DIAS</t>
  </si>
  <si>
    <t>Etiquetas de fila</t>
  </si>
  <si>
    <t>Total general</t>
  </si>
  <si>
    <t>COSTO_VENTAS</t>
  </si>
  <si>
    <t>GASTOS_OPERATIVOS</t>
  </si>
  <si>
    <t>Suma de Total_sin_iva</t>
  </si>
  <si>
    <t>Ventas_sin_iva</t>
  </si>
  <si>
    <t>UTILIDAD BRUTA</t>
  </si>
  <si>
    <t>UTILIDAD OPERACIONAL</t>
  </si>
  <si>
    <t>Mes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</si>
  <si>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</si>
  <si>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</si>
  <si>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</si>
  <si>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</si>
  <si>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</si>
  <si>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</si>
  <si>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</si>
  <si>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</si>
  <si>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</si>
  <si>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</si>
  <si>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</si>
  <si>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</si>
  <si>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Trimestre</t>
  </si>
  <si>
    <t>TRIMESTRE_1</t>
  </si>
  <si>
    <t>TRIMESTRE_2</t>
  </si>
  <si>
    <t>TRIMESTRE_3</t>
  </si>
  <si>
    <t>TRIMESTRE_4</t>
  </si>
  <si>
    <t>ISR</t>
  </si>
  <si>
    <t>UTILIDAD NETA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</si>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</sst>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1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19" formatCode="d/mm/yyyy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" refreshedDate="45099.951931134259" createdVersion="5" refreshedVersion="8" minRefreshableVersion="3" recordCount="0" supportSubquery="1" supportAdvancedDrill="1" xr:uid="{3E8FFFF7-9ACC-404A-A1BE-C9CC481A7C8A}">
  <cacheSource type="external" connectionId="4"/>
  <cacheFields count="1">
    <cacheField name="[Measures].[GASTOS_OPERATIVOS]" caption="GASTOS_OPERATIVOS" numFmtId="0" hierarchy="18" level="32767"/>
  </cacheFields>
  <cacheHierarchies count="25">
    <cacheHierarchy uniqueName="[Tabla_COSTOS_DE_VENTA].[ColumnENE.no]" caption="ColumnENE.no" attribute="1" defaultMemberUniqueName="[Tabla_COSTOS_DE_VENTA].[ColumnENE.no].[All]" allUniqueName="[Tabla_COSTOS_DE_VENTA].[ColumnENE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time="1" defaultMemberUniqueName="[Tabla_COSTOS_DE_VENTA].[Column1.fecha].[All]" allUniqueName="[Tabla_COSTOS_DE_VENTA].[Column1.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Tabla_PJ_MYNORC].[no_factura]" caption="no_factura" attribute="1" defaultMemberUniqueName="[Tabla_PJ_MYNORC].[no_factura].[All]" allUniqueName="[Tabla_PJ_MYNORC].[no_factura].[All]" dimensionUniqueName="[Tabla_PJ_MYNORC]" displayFolder="" count="0" memberValueDatatype="130" unbalanced="0"/>
    <cacheHierarchy uniqueName="[Tabla_PJ_MYNORC].[Nombre_del_cliente]" caption="Nombre_del_cliente" attribute="1" defaultMemberUniqueName="[Tabla_PJ_MYNORC].[Nombre_del_cliente].[All]" allUniqueName="[Tabla_PJ_MYNORC].[Nombre_del_cliente].[All]" dimensionUniqueName="[Tabla_PJ_MYNORC]" displayFolder="" count="0" memberValueDatatype="130" unbalanced="0"/>
    <cacheHierarchy uniqueName="[Tabla_PJ_MYNORC].[Dirección]" caption="Dirección" attribute="1" defaultMemberUniqueName="[Tabla_PJ_MYNORC].[Dirección].[All]" allUniqueName="[Tabla_PJ_MYNORC].[Dirección].[All]" dimensionUniqueName="[Tabla_PJ_MYNORC]" displayFolder="" count="0" memberValueDatatype="130" unbalanced="0"/>
    <cacheHierarchy uniqueName="[Tabla_PJ_MYNORC].[Total_con_iva]" caption="Total_con_iva" attribute="1" defaultMemberUniqueName="[Tabla_PJ_MYNORC].[Total_con_iva].[All]" allUniqueName="[Tabla_PJ_MYNORC].[Total_con_iva].[All]" dimensionUniqueName="[Tabla_PJ_MYNORC]" displayFolder="" count="0" memberValueDatatype="20" unbalanced="0"/>
    <cacheHierarchy uniqueName="[Tabla_PJ_MYNORC].[Tienda]" caption="Tienda" attribute="1" defaultMemberUniqueName="[Tabla_PJ_MYNORC].[Tienda].[All]" allUniqueName="[Tabla_PJ_MYNORC].[Tienda].[All]" dimensionUniqueName="[Tabla_PJ_MYNORC]" displayFolder="" count="0" memberValueDatatype="130" unbalanced="0"/>
    <cacheHierarchy uniqueName="[Tabla_PJ_MYNORC].[Fecha]" caption="Fecha" attribute="1" defaultMemberUniqueName="[Tabla_PJ_MYNORC].[Fecha].[All]" allUniqueName="[Tabla_PJ_MYNORC].[Fecha].[All]" dimensionUniqueName="[Tabla_PJ_MYNORC]" displayFolder="" count="0" memberValueDatatype="130" unbalanced="0"/>
    <cacheHierarchy uniqueName="[Tabla_PJ_MYNORC].[Total_sin_iva]" caption="Total_sin_iva" attribute="1" defaultMemberUniqueName="[Tabla_PJ_MYNORC].[Total_sin_iva].[All]" allUniqueName="[Tabla_PJ_MYNORC].[Total_sin_iva].[All]" dimensionUniqueName="[Tabla_PJ_MYNORC]" displayFolder="" count="0" memberValueDatatype="5" unbalanced="0"/>
    <cacheHierarchy uniqueName="[Tabla_PJ_MYNORC].[DIAS]" caption="DIAS" attribute="1" defaultMemberUniqueName="[Tabla_PJ_MYNORC].[DIAS].[All]" allUniqueName="[Tabla_PJ_MYNORC].[DIAS].[All]" dimensionUniqueName="[Tabla_PJ_MYNORC]" displayFolder="" count="0" memberValueDatatype="20" unbalanced="0"/>
    <cacheHierarchy uniqueName="[Tabla_PJ_MYNORC].[Mes]" caption="Mes" attribute="1" defaultMemberUniqueName="[Tabla_PJ_MYNORC].[Mes].[All]" allUniqueName="[Tabla_PJ_MYNORC].[Mes].[All]" dimensionUniqueName="[Tabla_PJ_MYNORC]" displayFolder="" count="0" memberValueDatatype="130" unbalanced="0"/>
    <cacheHierarchy uniqueName="[Tabla_PJ_MYNORC].[Trimestre]" caption="Trimestre" attribute="1" defaultMemberUniqueName="[Tabla_PJ_MYNORC].[Trimestre].[All]" allUniqueName="[Tabla_PJ_MYNORC].[Trimestre].[All]" dimensionUniqueName="[Tabla_PJ_MYNORC]" displayFolder="" count="0" memberValueDatatype="130" unbalanced="0"/>
    <cacheHierarchy uniqueName="[Measures].[COSTO_VENTAS]" caption="COSTO_VENTAS" measure="1" displayFolder="" measureGroup="Tabla_COSTOS_DE_VENTA" count="0"/>
    <cacheHierarchy uniqueName="[Measures].[GASTOS_OPERATIVOS]" caption="GASTOS_OPERATIVOS" measure="1" displayFolder="" measureGroup="Tabla_COSTOS_OPERATIVOS" count="0" oneField="1">
      <fieldsUsage count="1">
        <fieldUsage x="0"/>
      </fieldsUsage>
    </cacheHierarchy>
    <cacheHierarchy uniqueName="[Measures].[Ventas_sin_iva]" caption="Ventas_sin_iva" measure="1" displayFolder="" measureGroup="Tabla_PJ_MYNORC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MYNORC]" caption="__XL_Count Tabla_PJ_MYNORC" measure="1" displayFolder="" measureGroup="Tabla_PJ_MYNORC" count="0" hidden="1"/>
    <cacheHierarchy uniqueName="[Measures].[__No hay medidas definidas]" caption="__No hay medidas definidas" measure="1" displayFolder="" count="0" hidden="1"/>
    <cacheHierarchy uniqueName="[Measures].[Suma de Total_sin_iva]" caption="Suma de Total_sin_iva" measure="1" displayFolder="" measureGroup="Tabla_PJ_MYNORC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MYNORC" uniqueName="[Tabla_PJ_MYNORC]" caption="Tabla_PJ_MYNORC"/>
  </dimensions>
  <measureGroups count="3">
    <measureGroup name="Tabla_COSTOS_DE_VENTA" caption="Tabla_COSTOS_DE_VENTA"/>
    <measureGroup name="Tabla_COSTOS_OPERATIVOS" caption="Tabla_COSTOS_OPERATIVOS"/>
    <measureGroup name="Tabla_PJ_MYNORC" caption="Tabla_PJ_MYNORC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" refreshedDate="45099.951929861112" createdVersion="5" refreshedVersion="8" minRefreshableVersion="3" recordCount="0" supportSubquery="1" supportAdvancedDrill="1" xr:uid="{4613E012-8377-4284-A288-9B0A4BC2C273}">
  <cacheSource type="external" connectionId="4"/>
  <cacheFields count="1">
    <cacheField name="[Measures].[COSTO_VENTAS]" caption="COSTO_VENTAS" numFmtId="0" hierarchy="17" level="32767"/>
  </cacheFields>
  <cacheHierarchies count="25">
    <cacheHierarchy uniqueName="[Tabla_COSTOS_DE_VENTA].[ColumnENE.no]" caption="ColumnENE.no" attribute="1" defaultMemberUniqueName="[Tabla_COSTOS_DE_VENTA].[ColumnENE.no].[All]" allUniqueName="[Tabla_COSTOS_DE_VENTA].[ColumnENE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time="1" defaultMemberUniqueName="[Tabla_COSTOS_DE_VENTA].[Column1.fecha].[All]" allUniqueName="[Tabla_COSTOS_DE_VENTA].[Column1.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Tabla_PJ_MYNORC].[no_factura]" caption="no_factura" attribute="1" defaultMemberUniqueName="[Tabla_PJ_MYNORC].[no_factura].[All]" allUniqueName="[Tabla_PJ_MYNORC].[no_factura].[All]" dimensionUniqueName="[Tabla_PJ_MYNORC]" displayFolder="" count="0" memberValueDatatype="130" unbalanced="0"/>
    <cacheHierarchy uniqueName="[Tabla_PJ_MYNORC].[Nombre_del_cliente]" caption="Nombre_del_cliente" attribute="1" defaultMemberUniqueName="[Tabla_PJ_MYNORC].[Nombre_del_cliente].[All]" allUniqueName="[Tabla_PJ_MYNORC].[Nombre_del_cliente].[All]" dimensionUniqueName="[Tabla_PJ_MYNORC]" displayFolder="" count="0" memberValueDatatype="130" unbalanced="0"/>
    <cacheHierarchy uniqueName="[Tabla_PJ_MYNORC].[Dirección]" caption="Dirección" attribute="1" defaultMemberUniqueName="[Tabla_PJ_MYNORC].[Dirección].[All]" allUniqueName="[Tabla_PJ_MYNORC].[Dirección].[All]" dimensionUniqueName="[Tabla_PJ_MYNORC]" displayFolder="" count="0" memberValueDatatype="130" unbalanced="0"/>
    <cacheHierarchy uniqueName="[Tabla_PJ_MYNORC].[Total_con_iva]" caption="Total_con_iva" attribute="1" defaultMemberUniqueName="[Tabla_PJ_MYNORC].[Total_con_iva].[All]" allUniqueName="[Tabla_PJ_MYNORC].[Total_con_iva].[All]" dimensionUniqueName="[Tabla_PJ_MYNORC]" displayFolder="" count="0" memberValueDatatype="20" unbalanced="0"/>
    <cacheHierarchy uniqueName="[Tabla_PJ_MYNORC].[Tienda]" caption="Tienda" attribute="1" defaultMemberUniqueName="[Tabla_PJ_MYNORC].[Tienda].[All]" allUniqueName="[Tabla_PJ_MYNORC].[Tienda].[All]" dimensionUniqueName="[Tabla_PJ_MYNORC]" displayFolder="" count="0" memberValueDatatype="130" unbalanced="0"/>
    <cacheHierarchy uniqueName="[Tabla_PJ_MYNORC].[Fecha]" caption="Fecha" attribute="1" defaultMemberUniqueName="[Tabla_PJ_MYNORC].[Fecha].[All]" allUniqueName="[Tabla_PJ_MYNORC].[Fecha].[All]" dimensionUniqueName="[Tabla_PJ_MYNORC]" displayFolder="" count="0" memberValueDatatype="130" unbalanced="0"/>
    <cacheHierarchy uniqueName="[Tabla_PJ_MYNORC].[Total_sin_iva]" caption="Total_sin_iva" attribute="1" defaultMemberUniqueName="[Tabla_PJ_MYNORC].[Total_sin_iva].[All]" allUniqueName="[Tabla_PJ_MYNORC].[Total_sin_iva].[All]" dimensionUniqueName="[Tabla_PJ_MYNORC]" displayFolder="" count="0" memberValueDatatype="5" unbalanced="0"/>
    <cacheHierarchy uniqueName="[Tabla_PJ_MYNORC].[DIAS]" caption="DIAS" attribute="1" defaultMemberUniqueName="[Tabla_PJ_MYNORC].[DIAS].[All]" allUniqueName="[Tabla_PJ_MYNORC].[DIAS].[All]" dimensionUniqueName="[Tabla_PJ_MYNORC]" displayFolder="" count="0" memberValueDatatype="20" unbalanced="0"/>
    <cacheHierarchy uniqueName="[Tabla_PJ_MYNORC].[Mes]" caption="Mes" attribute="1" defaultMemberUniqueName="[Tabla_PJ_MYNORC].[Mes].[All]" allUniqueName="[Tabla_PJ_MYNORC].[Mes].[All]" dimensionUniqueName="[Tabla_PJ_MYNORC]" displayFolder="" count="0" memberValueDatatype="130" unbalanced="0"/>
    <cacheHierarchy uniqueName="[Tabla_PJ_MYNORC].[Trimestre]" caption="Trimestre" attribute="1" defaultMemberUniqueName="[Tabla_PJ_MYNORC].[Trimestre].[All]" allUniqueName="[Tabla_PJ_MYNORC].[Trimestre].[All]" dimensionUniqueName="[Tabla_PJ_MYNORC]" displayFolder="" count="0" memberValueDatatype="130" unbalanced="0"/>
    <cacheHierarchy uniqueName="[Measures].[COSTO_VENTAS]" caption="COSTO_VENTAS" measure="1" displayFolder="" measureGroup="Tabla_COSTOS_DE_VENTA" count="0" oneField="1">
      <fieldsUsage count="1">
        <fieldUsage x="0"/>
      </fieldsUsage>
    </cacheHierarchy>
    <cacheHierarchy uniqueName="[Measures].[GASTOS_OPERATIVOS]" caption="GASTOS_OPERATIVOS" measure="1" displayFolder="" measureGroup="Tabla_COSTOS_OPERATIVOS" count="0"/>
    <cacheHierarchy uniqueName="[Measures].[Ventas_sin_iva]" caption="Ventas_sin_iva" measure="1" displayFolder="" measureGroup="Tabla_PJ_MYNORC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MYNORC]" caption="__XL_Count Tabla_PJ_MYNORC" measure="1" displayFolder="" measureGroup="Tabla_PJ_MYNORC" count="0" hidden="1"/>
    <cacheHierarchy uniqueName="[Measures].[__No hay medidas definidas]" caption="__No hay medidas definidas" measure="1" displayFolder="" count="0" hidden="1"/>
    <cacheHierarchy uniqueName="[Measures].[Suma de Total_sin_iva]" caption="Suma de Total_sin_iva" measure="1" displayFolder="" measureGroup="Tabla_PJ_MYNORC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MYNORC" uniqueName="[Tabla_PJ_MYNORC]" caption="Tabla_PJ_MYNORC"/>
  </dimensions>
  <measureGroups count="3">
    <measureGroup name="Tabla_COSTOS_DE_VENTA" caption="Tabla_COSTOS_DE_VENTA"/>
    <measureGroup name="Tabla_COSTOS_OPERATIVOS" caption="Tabla_COSTOS_OPERATIVOS"/>
    <measureGroup name="Tabla_PJ_MYNORC" caption="Tabla_PJ_MYNORC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" refreshedDate="45099.954191666664" createdVersion="5" refreshedVersion="8" minRefreshableVersion="3" recordCount="0" supportSubquery="1" supportAdvancedDrill="1" xr:uid="{F771941E-E2C6-48D4-9C13-C2BE9B4438D6}">
  <cacheSource type="external" connectionId="4"/>
  <cacheFields count="3">
    <cacheField name="[Measures].[Ventas_sin_iva]" caption="Ventas_sin_iva" numFmtId="0" hierarchy="19" level="32767"/>
    <cacheField name="[Tabla_PJ_MYNORC].[Mes].[Mes]" caption="Mes" numFmtId="0" hierarchy="15" level="1">
      <sharedItems count="12">
        <s v="1"/>
        <s v="10"/>
        <s v="11"/>
        <s v="12"/>
        <s v="2"/>
        <s v="3"/>
        <s v="4"/>
        <s v="5"/>
        <s v="6"/>
        <s v="7"/>
        <s v="8"/>
        <s v="9"/>
      </sharedItems>
    </cacheField>
    <cacheField name="[Tabla_PJ_MYNORC].[Trimestre].[Trimestre]" caption="Trimestre" numFmtId="0" hierarchy="16" level="1">
      <sharedItems count="4">
        <s v="TRIMESTRE_1"/>
        <s v="TRIMESTRE_2"/>
        <s v="TRIMESTRE_3"/>
        <s v="TRIMESTRE_4"/>
      </sharedItems>
    </cacheField>
  </cacheFields>
  <cacheHierarchies count="25">
    <cacheHierarchy uniqueName="[Tabla_COSTOS_DE_VENTA].[ColumnENE.no]" caption="ColumnENE.no" attribute="1" defaultMemberUniqueName="[Tabla_COSTOS_DE_VENTA].[ColumnENE.no].[All]" allUniqueName="[Tabla_COSTOS_DE_VENTA].[ColumnENE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time="1" defaultMemberUniqueName="[Tabla_COSTOS_DE_VENTA].[Column1.fecha].[All]" allUniqueName="[Tabla_COSTOS_DE_VENTA].[Column1.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Tabla_PJ_MYNORC].[no_factura]" caption="no_factura" attribute="1" defaultMemberUniqueName="[Tabla_PJ_MYNORC].[no_factura].[All]" allUniqueName="[Tabla_PJ_MYNORC].[no_factura].[All]" dimensionUniqueName="[Tabla_PJ_MYNORC]" displayFolder="" count="0" memberValueDatatype="130" unbalanced="0"/>
    <cacheHierarchy uniqueName="[Tabla_PJ_MYNORC].[Nombre_del_cliente]" caption="Nombre_del_cliente" attribute="1" defaultMemberUniqueName="[Tabla_PJ_MYNORC].[Nombre_del_cliente].[All]" allUniqueName="[Tabla_PJ_MYNORC].[Nombre_del_cliente].[All]" dimensionUniqueName="[Tabla_PJ_MYNORC]" displayFolder="" count="0" memberValueDatatype="130" unbalanced="0"/>
    <cacheHierarchy uniqueName="[Tabla_PJ_MYNORC].[Dirección]" caption="Dirección" attribute="1" defaultMemberUniqueName="[Tabla_PJ_MYNORC].[Dirección].[All]" allUniqueName="[Tabla_PJ_MYNORC].[Dirección].[All]" dimensionUniqueName="[Tabla_PJ_MYNORC]" displayFolder="" count="0" memberValueDatatype="130" unbalanced="0"/>
    <cacheHierarchy uniqueName="[Tabla_PJ_MYNORC].[Total_con_iva]" caption="Total_con_iva" attribute="1" defaultMemberUniqueName="[Tabla_PJ_MYNORC].[Total_con_iva].[All]" allUniqueName="[Tabla_PJ_MYNORC].[Total_con_iva].[All]" dimensionUniqueName="[Tabla_PJ_MYNORC]" displayFolder="" count="0" memberValueDatatype="20" unbalanced="0"/>
    <cacheHierarchy uniqueName="[Tabla_PJ_MYNORC].[Tienda]" caption="Tienda" attribute="1" defaultMemberUniqueName="[Tabla_PJ_MYNORC].[Tienda].[All]" allUniqueName="[Tabla_PJ_MYNORC].[Tienda].[All]" dimensionUniqueName="[Tabla_PJ_MYNORC]" displayFolder="" count="0" memberValueDatatype="130" unbalanced="0"/>
    <cacheHierarchy uniqueName="[Tabla_PJ_MYNORC].[Fecha]" caption="Fecha" attribute="1" defaultMemberUniqueName="[Tabla_PJ_MYNORC].[Fecha].[All]" allUniqueName="[Tabla_PJ_MYNORC].[Fecha].[All]" dimensionUniqueName="[Tabla_PJ_MYNORC]" displayFolder="" count="0" memberValueDatatype="130" unbalanced="0"/>
    <cacheHierarchy uniqueName="[Tabla_PJ_MYNORC].[Total_sin_iva]" caption="Total_sin_iva" attribute="1" defaultMemberUniqueName="[Tabla_PJ_MYNORC].[Total_sin_iva].[All]" allUniqueName="[Tabla_PJ_MYNORC].[Total_sin_iva].[All]" dimensionUniqueName="[Tabla_PJ_MYNORC]" displayFolder="" count="0" memberValueDatatype="5" unbalanced="0"/>
    <cacheHierarchy uniqueName="[Tabla_PJ_MYNORC].[DIAS]" caption="DIAS" attribute="1" defaultMemberUniqueName="[Tabla_PJ_MYNORC].[DIAS].[All]" allUniqueName="[Tabla_PJ_MYNORC].[DIAS].[All]" dimensionUniqueName="[Tabla_PJ_MYNORC]" displayFolder="" count="0" memberValueDatatype="20" unbalanced="0"/>
    <cacheHierarchy uniqueName="[Tabla_PJ_MYNORC].[Mes]" caption="Mes" attribute="1" defaultMemberUniqueName="[Tabla_PJ_MYNORC].[Mes].[All]" allUniqueName="[Tabla_PJ_MYNORC].[Mes].[All]" dimensionUniqueName="[Tabla_PJ_MYNORC]" displayFolder="" count="2" memberValueDatatype="130" unbalanced="0">
      <fieldsUsage count="2">
        <fieldUsage x="-1"/>
        <fieldUsage x="1"/>
      </fieldsUsage>
    </cacheHierarchy>
    <cacheHierarchy uniqueName="[Tabla_PJ_MYNORC].[Trimestre]" caption="Trimestre" attribute="1" defaultMemberUniqueName="[Tabla_PJ_MYNORC].[Trimestre].[All]" allUniqueName="[Tabla_PJ_MYNORC].[Trimestre].[All]" dimensionUniqueName="[Tabla_PJ_MYNORC]" displayFolder="" count="2" memberValueDatatype="130" unbalanced="0">
      <fieldsUsage count="2">
        <fieldUsage x="-1"/>
        <fieldUsage x="2"/>
      </fieldsUsage>
    </cacheHierarchy>
    <cacheHierarchy uniqueName="[Measures].[COSTO_VENTAS]" caption="COSTO_VENTAS" measure="1" displayFolder="" measureGroup="Tabla_COSTOS_DE_VENTA" count="0"/>
    <cacheHierarchy uniqueName="[Measures].[GASTOS_OPERATIVOS]" caption="GASTOS_OPERATIVOS" measure="1" displayFolder="" measureGroup="Tabla_COSTOS_OPERATIVOS" count="0"/>
    <cacheHierarchy uniqueName="[Measures].[Ventas_sin_iva]" caption="Ventas_sin_iva" measure="1" displayFolder="" measureGroup="Tabla_PJ_MYNORC" count="0" oneField="1">
      <fieldsUsage count="1">
        <fieldUsage x="0"/>
      </fieldsUsage>
    </cacheHierarchy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MYNORC]" caption="__XL_Count Tabla_PJ_MYNORC" measure="1" displayFolder="" measureGroup="Tabla_PJ_MYNORC" count="0" hidden="1"/>
    <cacheHierarchy uniqueName="[Measures].[__No hay medidas definidas]" caption="__No hay medidas definidas" measure="1" displayFolder="" count="0" hidden="1"/>
    <cacheHierarchy uniqueName="[Measures].[Suma de Total_sin_iva]" caption="Suma de Total_sin_iva" measure="1" displayFolder="" measureGroup="Tabla_PJ_MYNORC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MYNORC" uniqueName="[Tabla_PJ_MYNORC]" caption="Tabla_PJ_MYNORC"/>
  </dimensions>
  <measureGroups count="3">
    <measureGroup name="Tabla_COSTOS_DE_VENTA" caption="Tabla_COSTOS_DE_VENTA"/>
    <measureGroup name="Tabla_COSTOS_OPERATIVOS" caption="Tabla_COSTOS_OPERATIVOS"/>
    <measureGroup name="Tabla_PJ_MYNORC" caption="Tabla_PJ_MYNORC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" refreshedDate="45099.968317939813" createdVersion="5" refreshedVersion="8" minRefreshableVersion="3" recordCount="0" supportSubquery="1" supportAdvancedDrill="1" xr:uid="{174F6887-0DFA-4EEE-9BCC-FA81238A298F}">
  <cacheSource type="external" connectionId="4"/>
  <cacheFields count="2">
    <cacheField name="[Tabla_PJ_MYNORC].[Mes].[Mes]" caption="Mes" numFmtId="0" hierarchy="15" level="1">
      <sharedItems count="12">
        <s v="1"/>
        <s v="10"/>
        <s v="11"/>
        <s v="12"/>
        <s v="2"/>
        <s v="3"/>
        <s v="4"/>
        <s v="5"/>
        <s v="6"/>
        <s v="7"/>
        <s v="8"/>
        <s v="9"/>
      </sharedItems>
    </cacheField>
    <cacheField name="[Measures].[Suma de Total_sin_iva]" caption="Suma de Total_sin_iva" numFmtId="0" hierarchy="24" level="32767"/>
  </cacheFields>
  <cacheHierarchies count="25">
    <cacheHierarchy uniqueName="[Tabla_COSTOS_DE_VENTA].[ColumnENE.no]" caption="ColumnENE.no" attribute="1" defaultMemberUniqueName="[Tabla_COSTOS_DE_VENTA].[ColumnENE.no].[All]" allUniqueName="[Tabla_COSTOS_DE_VENTA].[ColumnENE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time="1" defaultMemberUniqueName="[Tabla_COSTOS_DE_VENTA].[Column1.fecha].[All]" allUniqueName="[Tabla_COSTOS_DE_VENTA].[Column1.fecha].[All]" dimensionUniqueName="[Tabla_COSTOS_DE_VENTA]" displayFolder="" count="0" memberValueDatatype="7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Tabla_PJ_MYNORC].[no_factura]" caption="no_factura" attribute="1" defaultMemberUniqueName="[Tabla_PJ_MYNORC].[no_factura].[All]" allUniqueName="[Tabla_PJ_MYNORC].[no_factura].[All]" dimensionUniqueName="[Tabla_PJ_MYNORC]" displayFolder="" count="0" memberValueDatatype="130" unbalanced="0"/>
    <cacheHierarchy uniqueName="[Tabla_PJ_MYNORC].[Nombre_del_cliente]" caption="Nombre_del_cliente" attribute="1" defaultMemberUniqueName="[Tabla_PJ_MYNORC].[Nombre_del_cliente].[All]" allUniqueName="[Tabla_PJ_MYNORC].[Nombre_del_cliente].[All]" dimensionUniqueName="[Tabla_PJ_MYNORC]" displayFolder="" count="0" memberValueDatatype="130" unbalanced="0"/>
    <cacheHierarchy uniqueName="[Tabla_PJ_MYNORC].[Dirección]" caption="Dirección" attribute="1" defaultMemberUniqueName="[Tabla_PJ_MYNORC].[Dirección].[All]" allUniqueName="[Tabla_PJ_MYNORC].[Dirección].[All]" dimensionUniqueName="[Tabla_PJ_MYNORC]" displayFolder="" count="0" memberValueDatatype="130" unbalanced="0"/>
    <cacheHierarchy uniqueName="[Tabla_PJ_MYNORC].[Total_con_iva]" caption="Total_con_iva" attribute="1" defaultMemberUniqueName="[Tabla_PJ_MYNORC].[Total_con_iva].[All]" allUniqueName="[Tabla_PJ_MYNORC].[Total_con_iva].[All]" dimensionUniqueName="[Tabla_PJ_MYNORC]" displayFolder="" count="0" memberValueDatatype="20" unbalanced="0"/>
    <cacheHierarchy uniqueName="[Tabla_PJ_MYNORC].[Tienda]" caption="Tienda" attribute="1" defaultMemberUniqueName="[Tabla_PJ_MYNORC].[Tienda].[All]" allUniqueName="[Tabla_PJ_MYNORC].[Tienda].[All]" dimensionUniqueName="[Tabla_PJ_MYNORC]" displayFolder="" count="0" memberValueDatatype="130" unbalanced="0"/>
    <cacheHierarchy uniqueName="[Tabla_PJ_MYNORC].[Fecha]" caption="Fecha" attribute="1" defaultMemberUniqueName="[Tabla_PJ_MYNORC].[Fecha].[All]" allUniqueName="[Tabla_PJ_MYNORC].[Fecha].[All]" dimensionUniqueName="[Tabla_PJ_MYNORC]" displayFolder="" count="0" memberValueDatatype="130" unbalanced="0"/>
    <cacheHierarchy uniqueName="[Tabla_PJ_MYNORC].[Total_sin_iva]" caption="Total_sin_iva" attribute="1" defaultMemberUniqueName="[Tabla_PJ_MYNORC].[Total_sin_iva].[All]" allUniqueName="[Tabla_PJ_MYNORC].[Total_sin_iva].[All]" dimensionUniqueName="[Tabla_PJ_MYNORC]" displayFolder="" count="0" memberValueDatatype="5" unbalanced="0"/>
    <cacheHierarchy uniqueName="[Tabla_PJ_MYNORC].[DIAS]" caption="DIAS" attribute="1" defaultMemberUniqueName="[Tabla_PJ_MYNORC].[DIAS].[All]" allUniqueName="[Tabla_PJ_MYNORC].[DIAS].[All]" dimensionUniqueName="[Tabla_PJ_MYNORC]" displayFolder="" count="0" memberValueDatatype="20" unbalanced="0"/>
    <cacheHierarchy uniqueName="[Tabla_PJ_MYNORC].[Mes]" caption="Mes" attribute="1" defaultMemberUniqueName="[Tabla_PJ_MYNORC].[Mes].[All]" allUniqueName="[Tabla_PJ_MYNORC].[Mes].[All]" dimensionUniqueName="[Tabla_PJ_MYNORC]" displayFolder="" count="2" memberValueDatatype="130" unbalanced="0">
      <fieldsUsage count="2">
        <fieldUsage x="-1"/>
        <fieldUsage x="0"/>
      </fieldsUsage>
    </cacheHierarchy>
    <cacheHierarchy uniqueName="[Tabla_PJ_MYNORC].[Trimestre]" caption="Trimestre" attribute="1" defaultMemberUniqueName="[Tabla_PJ_MYNORC].[Trimestre].[All]" allUniqueName="[Tabla_PJ_MYNORC].[Trimestre].[All]" dimensionUniqueName="[Tabla_PJ_MYNORC]" displayFolder="" count="0" memberValueDatatype="130" unbalanced="0"/>
    <cacheHierarchy uniqueName="[Measures].[COSTO_VENTAS]" caption="COSTO_VENTAS" measure="1" displayFolder="" measureGroup="Tabla_COSTOS_DE_VENTA" count="0"/>
    <cacheHierarchy uniqueName="[Measures].[GASTOS_OPERATIVOS]" caption="GASTOS_OPERATIVOS" measure="1" displayFolder="" measureGroup="Tabla_COSTOS_OPERATIVOS" count="0"/>
    <cacheHierarchy uniqueName="[Measures].[Ventas_sin_iva]" caption="Ventas_sin_iva" measure="1" displayFolder="" measureGroup="Tabla_PJ_MYNORC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_PJ_MYNORC]" caption="__XL_Count Tabla_PJ_MYNORC" measure="1" displayFolder="" measureGroup="Tabla_PJ_MYNORC" count="0" hidden="1"/>
    <cacheHierarchy uniqueName="[Measures].[__No hay medidas definidas]" caption="__No hay medidas definidas" measure="1" displayFolder="" count="0" hidden="1"/>
    <cacheHierarchy uniqueName="[Measures].[Suma de Total_sin_iva]" caption="Suma de Total_sin_iva" measure="1" displayFolder="" measureGroup="Tabla_PJ_MYNOR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Tabla_PJ_MYNORC" uniqueName="[Tabla_PJ_MYNORC]" caption="Tabla_PJ_MYNORC"/>
  </dimensions>
  <measureGroups count="3">
    <measureGroup name="Tabla_COSTOS_DE_VENTA" caption="Tabla_COSTOS_DE_VENTA"/>
    <measureGroup name="Tabla_COSTOS_OPERATIVOS" caption="Tabla_COSTOS_OPERATIVOS"/>
    <measureGroup name="Tabla_PJ_MYNORC" caption="Tabla_PJ_MYNORC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485FF-D0D1-49B7-BC06-B331B21FD445}" name="TablaDinámica5" cacheId="238" applyNumberFormats="0" applyBorderFormats="0" applyFontFormats="0" applyPatternFormats="0" applyAlignmentFormats="0" applyWidthHeightFormats="1" dataCaption="Valores" tag="ba920ab4-43e9-41fd-a086-50974beabca6" updatedVersion="8" minRefreshableVersion="3" useAutoFormatting="1" itemPrintTitles="1" createdVersion="5" indent="0" outline="1" outlineData="1" multipleFieldFilters="0">
  <location ref="A17:B30" firstHeaderRow="1" firstDataRow="1" firstDataCol="1"/>
  <pivotFields count="2">
    <pivotField axis="axisRow" allDrilled="1" subtotalTop="0" showAll="0" sortType="descending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 v="6"/>
    </i>
    <i>
      <x v="9"/>
    </i>
    <i>
      <x v="5"/>
    </i>
    <i>
      <x/>
    </i>
    <i>
      <x v="11"/>
    </i>
    <i>
      <x v="1"/>
    </i>
    <i>
      <x v="4"/>
    </i>
    <i>
      <x v="10"/>
    </i>
    <i>
      <x v="2"/>
    </i>
    <i>
      <x v="8"/>
    </i>
    <i>
      <x v="7"/>
    </i>
    <i>
      <x v="3"/>
    </i>
    <i t="grand">
      <x/>
    </i>
  </rowItems>
  <colItems count="1">
    <i/>
  </colItems>
  <dataFields count="1">
    <dataField name="Suma de Total_sin_iva" fld="1" baseField="0" baseItem="0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2">
      <pivotArea grandRow="1"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MYNOR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3DBA5-005D-43CC-A414-8D85405965B5}" name="TablaDinámica3" cacheId="217" applyNumberFormats="0" applyBorderFormats="0" applyFontFormats="0" applyPatternFormats="0" applyAlignmentFormats="0" applyWidthHeightFormats="1" dataCaption="Valores" tag="cdcfb6b5-c583-46ba-84a9-00305b25d331" updatedVersion="8" minRefreshableVersion="3" useAutoFormatting="1" subtotalHiddenItems="1" itemPrintTitles="1" createdVersion="5" indent="0" outline="1" outlineData="1" multipleFieldFilters="0">
  <location ref="A8:B13" firstHeaderRow="1" firstDataRow="1" firstDataCol="1"/>
  <pivotFields count="3">
    <pivotField dataField="1" subtotalTop="0" showAll="0" defaultSubtotal="0"/>
    <pivotField allDrilled="1" subtotalTop="0" showAll="0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 numFmtId="4"/>
  </dataFields>
  <formats count="1">
    <format dxfId="8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MYNOR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F5B65-2FD1-4D11-8E06-FD3A92BD2F5B}" name="TablaDinámica2" cacheId="198" applyNumberFormats="0" applyBorderFormats="0" applyFontFormats="0" applyPatternFormats="0" applyAlignmentFormats="0" applyWidthHeightFormats="1" dataCaption="Valores" tag="d091f4df-406d-4458-af4e-2d8e74b00bf7" updatedVersion="8" minRefreshableVersion="3" useAutoFormatting="1" itemPrintTitles="1" createdVersion="5" indent="0" outline="1" outlineData="1" multipleFieldFilters="0">
  <location ref="A5:A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4"/>
  </dataFields>
  <formats count="1">
    <format dxfId="6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OPERA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5D68A-A6BB-439E-B01E-04EF92FB21CA}" name="TablaDinámica1" cacheId="199" applyNumberFormats="0" applyBorderFormats="0" applyFontFormats="0" applyPatternFormats="0" applyAlignmentFormats="0" applyWidthHeightFormats="1" dataCaption="Valores" tag="d095025a-3a9a-493c-863b-1543fd70d92a" updatedVersion="8" minRefreshableVersion="3" useAutoFormatting="1" itemPrintTitles="1" createdVersion="5" indent="0" outline="1" outlineData="1" multipleFieldFilters="0">
  <location ref="A2:A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4"/>
  </dataFields>
  <formats count="1">
    <format dxfId="7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PJ_MYNORC]"/>
        <x15:activeTabTopLevelEntity name="[Tabla_COSTOS_DE_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5E28B62B-BB84-4A55-ADBF-54EFBFF349ED}" autoFormatId="16" applyNumberFormats="0" applyBorderFormats="0" applyFontFormats="0" applyPatternFormats="0" applyAlignmentFormats="0" applyWidthHeightFormats="0">
  <queryTableRefresh nextId="4">
    <queryTableFields count="3">
      <queryTableField id="1" name="ID_COSTO" tableColumnId="1"/>
      <queryTableField id="2" name="DESCRIPCION" tableColumnId="2"/>
      <queryTableField id="3" name="MONT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D8E493B-E953-4BC5-8FB2-7164886A4D5F}" autoFormatId="16" applyNumberFormats="0" applyBorderFormats="0" applyFontFormats="0" applyPatternFormats="0" applyAlignmentFormats="0" applyWidthHeightFormats="0">
  <queryTableRefresh nextId="5">
    <queryTableFields count="4">
      <queryTableField id="1" name="Column1.no" tableColumnId="1"/>
      <queryTableField id="2" name="Column1.Gasto" tableColumnId="2"/>
      <queryTableField id="3" name="Column1.monto" tableColumnId="3"/>
      <queryTableField id="4" name="Column1.fech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1AC41D4B-2B45-460C-9341-CE49366CED86}" autoFormatId="16" applyNumberFormats="0" applyBorderFormats="0" applyFontFormats="0" applyPatternFormats="0" applyAlignmentFormats="0" applyWidthHeightFormats="0">
  <queryTableRefresh nextId="11" unboundColumnsRight="3">
    <queryTableFields count="9">
      <queryTableField id="1" name="no_factura" tableColumnId="1"/>
      <queryTableField id="2" name="Nombre_del_cliente" tableColumnId="2"/>
      <queryTableField id="3" name="Dirección" tableColumnId="3"/>
      <queryTableField id="4" name="Total_con_iva" tableColumnId="4"/>
      <queryTableField id="5" name="Tienda" tableColumnId="5"/>
      <queryTableField id="6" name="Fecha" tableColumnId="6"/>
      <queryTableField id="7" dataBound="0" tableColumnId="7"/>
      <queryTableField id="8" dataBound="0" tableColumnId="8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52A2B6-97B7-4B94-A4D8-6084CA9A3889}" name="Tabla_COSTOS_OPERATIVOS" displayName="Tabla_COSTOS_OPERATIVOS" ref="A1:C17" tableType="queryTable" totalsRowShown="0">
  <autoFilter ref="A1:C17" xr:uid="{3652A2B6-97B7-4B94-A4D8-6084CA9A3889}"/>
  <sortState xmlns:xlrd2="http://schemas.microsoft.com/office/spreadsheetml/2017/richdata2" ref="A2:C17">
    <sortCondition descending="1" ref="C1:C17"/>
  </sortState>
  <tableColumns count="3">
    <tableColumn id="1" xr3:uid="{49F142BA-A8A1-4A26-8CCF-8A25D0A7836A}" uniqueName="1" name="ID_COSTO" queryTableFieldId="1"/>
    <tableColumn id="2" xr3:uid="{5163F502-025E-4D24-B999-510B6CE927D5}" uniqueName="2" name="DESCRIPCION" queryTableFieldId="2" dataDxfId="15"/>
    <tableColumn id="3" xr3:uid="{5C58F7A2-C571-4236-8CC4-0A10AEF26BF4}" uniqueName="3" name="MONTO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19AD5-D800-482F-AE49-7E11D3131458}" name="Tabla_COSTOS_DE_VENTA" displayName="Tabla_COSTOS_DE_VENTA" ref="A1:D85" tableType="queryTable" totalsRowShown="0">
  <autoFilter ref="A1:D85" xr:uid="{98119AD5-D800-482F-AE49-7E11D3131458}"/>
  <sortState xmlns:xlrd2="http://schemas.microsoft.com/office/spreadsheetml/2017/richdata2" ref="A2:D85">
    <sortCondition descending="1" ref="C1:C85"/>
  </sortState>
  <tableColumns count="4">
    <tableColumn id="1" xr3:uid="{67AAA22F-27E2-45DD-B66B-6A139B4AFB85}" uniqueName="1" name="Column1.no" queryTableFieldId="1"/>
    <tableColumn id="2" xr3:uid="{08FBC0B1-FCAF-40DF-AC4A-1D03DF4735DE}" uniqueName="2" name="Column1.Gasto" queryTableFieldId="2"/>
    <tableColumn id="3" xr3:uid="{269D7995-4E54-46B4-87CF-106C713063A9}" uniqueName="3" name="Column1.monto" queryTableFieldId="3" dataDxfId="16"/>
    <tableColumn id="4" xr3:uid="{57367DC2-D543-4A45-929E-9C242C36EC94}" uniqueName="4" name="Column1.fecha" queryTableFieldId="4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85A5FD-BB26-454D-80CF-4F47E9AAE84C}" name="Tabla_PJ_MYNORC" displayName="Tabla_PJ_MYNORC" ref="A1:I459" tableType="queryTable" totalsRowShown="0">
  <autoFilter ref="A1:I459" xr:uid="{F585A5FD-BB26-454D-80CF-4F47E9AAE84C}"/>
  <tableColumns count="9">
    <tableColumn id="1" xr3:uid="{DE3C4D1A-3528-42EA-AEB1-1594312DE1F4}" uniqueName="1" name="no_factura" queryTableFieldId="1" dataDxfId="14"/>
    <tableColumn id="2" xr3:uid="{38A67A21-1A83-401A-9779-F9933D877160}" uniqueName="2" name="Nombre_del_cliente" queryTableFieldId="2" dataDxfId="13"/>
    <tableColumn id="3" xr3:uid="{71BA2A1A-CC91-421C-80FE-BCA4E2B7ED0B}" uniqueName="3" name="Dirección" queryTableFieldId="3" dataDxfId="12"/>
    <tableColumn id="4" xr3:uid="{E978D979-5F24-4718-B601-02AAF741BA56}" uniqueName="4" name="Total_con_iva" queryTableFieldId="4" dataDxfId="0"/>
    <tableColumn id="5" xr3:uid="{A401B3F0-ACAF-43D5-A8BD-8B619949E4BF}" uniqueName="5" name="Tienda" queryTableFieldId="5" dataDxfId="11"/>
    <tableColumn id="6" xr3:uid="{25C24554-6F09-4ADA-84CB-A84FA0BE62BA}" uniqueName="6" name="Fecha" queryTableFieldId="6" dataDxfId="10"/>
    <tableColumn id="7" xr3:uid="{9CF65FCB-28AA-4D37-99E8-4EA78D044A38}" uniqueName="7" name="DIAS" queryTableFieldId="7" dataDxfId="9">
      <calculatedColumnFormula>IFERROR(DAY(F2),"ERROR")</calculatedColumnFormula>
    </tableColumn>
    <tableColumn id="8" xr3:uid="{DD63698B-C405-42E7-88FA-F0B6F66680B2}" uniqueName="8" name="Mes" queryTableFieldId="8" dataDxfId="5">
      <calculatedColumnFormula>IF(Tabla_PJ_MYNORC[[#This Row],[DIAS]]&gt;0,MONTH(F2),"")</calculatedColumnFormula>
    </tableColumn>
    <tableColumn id="10" xr3:uid="{56D6D179-E8D0-471E-9415-C021D2979ECC}" uniqueName="10" name="Trimestre" queryTableFieldId="10" dataDxfId="4">
      <calculatedColumnFormula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02FE-5287-4077-AC43-D90D947FB53B}">
  <dimension ref="A1:C17"/>
  <sheetViews>
    <sheetView workbookViewId="0">
      <selection activeCell="C2" sqref="C2:C17"/>
    </sheetView>
  </sheetViews>
  <sheetFormatPr baseColWidth="10" defaultRowHeight="15" x14ac:dyDescent="0.25"/>
  <cols>
    <col min="1" max="1" width="12.140625" bestFit="1" customWidth="1"/>
    <col min="2" max="2" width="81.140625" bestFit="1" customWidth="1"/>
    <col min="3" max="3" width="10.425781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6</v>
      </c>
      <c r="B2" s="3" t="s">
        <v>19</v>
      </c>
      <c r="C2" s="2">
        <v>120000</v>
      </c>
    </row>
    <row r="3" spans="1:3" x14ac:dyDescent="0.25">
      <c r="A3">
        <v>12</v>
      </c>
      <c r="B3" s="3" t="s">
        <v>23</v>
      </c>
      <c r="C3" s="2">
        <v>110000</v>
      </c>
    </row>
    <row r="4" spans="1:3" x14ac:dyDescent="0.25">
      <c r="A4">
        <v>1</v>
      </c>
      <c r="B4" s="3" t="s">
        <v>14</v>
      </c>
      <c r="C4" s="2">
        <v>85000</v>
      </c>
    </row>
    <row r="5" spans="1:3" x14ac:dyDescent="0.25">
      <c r="A5">
        <v>15</v>
      </c>
      <c r="B5" s="3" t="s">
        <v>26</v>
      </c>
      <c r="C5" s="2">
        <v>75000</v>
      </c>
    </row>
    <row r="6" spans="1:3" x14ac:dyDescent="0.25">
      <c r="A6">
        <v>2</v>
      </c>
      <c r="B6" s="3" t="s">
        <v>15</v>
      </c>
      <c r="C6" s="2">
        <v>65000</v>
      </c>
    </row>
    <row r="7" spans="1:3" x14ac:dyDescent="0.25">
      <c r="A7">
        <v>4</v>
      </c>
      <c r="B7" s="3" t="s">
        <v>17</v>
      </c>
      <c r="C7" s="2">
        <v>50000</v>
      </c>
    </row>
    <row r="8" spans="1:3" x14ac:dyDescent="0.25">
      <c r="A8">
        <v>8</v>
      </c>
      <c r="B8" s="3" t="s">
        <v>20</v>
      </c>
      <c r="C8" s="2">
        <v>50000</v>
      </c>
    </row>
    <row r="9" spans="1:3" x14ac:dyDescent="0.25">
      <c r="A9">
        <v>5</v>
      </c>
      <c r="B9" s="3" t="s">
        <v>18</v>
      </c>
      <c r="C9" s="2">
        <v>40000</v>
      </c>
    </row>
    <row r="10" spans="1:3" x14ac:dyDescent="0.25">
      <c r="A10">
        <v>14</v>
      </c>
      <c r="B10" s="3" t="s">
        <v>25</v>
      </c>
      <c r="C10" s="2">
        <v>35000</v>
      </c>
    </row>
    <row r="11" spans="1:3" x14ac:dyDescent="0.25">
      <c r="A11">
        <v>10</v>
      </c>
      <c r="B11" s="3" t="s">
        <v>21</v>
      </c>
      <c r="C11" s="2">
        <v>25000</v>
      </c>
    </row>
    <row r="12" spans="1:3" x14ac:dyDescent="0.25">
      <c r="A12">
        <v>13</v>
      </c>
      <c r="B12" s="3" t="s">
        <v>24</v>
      </c>
      <c r="C12" s="2">
        <v>25000</v>
      </c>
    </row>
    <row r="13" spans="1:3" x14ac:dyDescent="0.25">
      <c r="A13">
        <v>11</v>
      </c>
      <c r="B13" s="3" t="s">
        <v>22</v>
      </c>
      <c r="C13" s="2">
        <v>15000</v>
      </c>
    </row>
    <row r="14" spans="1:3" x14ac:dyDescent="0.25">
      <c r="A14">
        <v>16</v>
      </c>
      <c r="B14" s="3" t="s">
        <v>27</v>
      </c>
      <c r="C14" s="2">
        <v>14000</v>
      </c>
    </row>
    <row r="15" spans="1:3" x14ac:dyDescent="0.25">
      <c r="A15">
        <v>3</v>
      </c>
      <c r="B15" s="3" t="s">
        <v>16</v>
      </c>
      <c r="C15" s="2">
        <v>10000</v>
      </c>
    </row>
    <row r="16" spans="1:3" x14ac:dyDescent="0.25">
      <c r="A16">
        <v>18</v>
      </c>
      <c r="B16" s="3" t="s">
        <v>29</v>
      </c>
      <c r="C16" s="2">
        <v>10000</v>
      </c>
    </row>
    <row r="17" spans="1:3" x14ac:dyDescent="0.25">
      <c r="A17">
        <v>17</v>
      </c>
      <c r="B17" s="3" t="s">
        <v>28</v>
      </c>
      <c r="C17" s="2">
        <v>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D68F-AB60-482B-AB5A-03107439EF84}">
  <dimension ref="A1:D85"/>
  <sheetViews>
    <sheetView workbookViewId="0">
      <selection activeCell="A2" sqref="A2:D6"/>
    </sheetView>
  </sheetViews>
  <sheetFormatPr baseColWidth="10" defaultRowHeight="15" x14ac:dyDescent="0.25"/>
  <cols>
    <col min="1" max="1" width="14" bestFit="1" customWidth="1"/>
    <col min="2" max="2" width="45.7109375" bestFit="1" customWidth="1"/>
    <col min="3" max="3" width="17.5703125" bestFit="1" customWidth="1"/>
    <col min="4" max="4" width="16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t="s">
        <v>5</v>
      </c>
      <c r="C2" s="2">
        <v>2083</v>
      </c>
      <c r="D2" s="1">
        <v>43861</v>
      </c>
    </row>
    <row r="3" spans="1:4" x14ac:dyDescent="0.25">
      <c r="A3">
        <v>9</v>
      </c>
      <c r="B3" t="s">
        <v>5</v>
      </c>
      <c r="C3" s="2">
        <v>2083</v>
      </c>
      <c r="D3" s="1">
        <v>43858</v>
      </c>
    </row>
    <row r="4" spans="1:4" x14ac:dyDescent="0.25">
      <c r="A4">
        <v>16</v>
      </c>
      <c r="B4" t="s">
        <v>5</v>
      </c>
      <c r="C4" s="2">
        <v>2083</v>
      </c>
      <c r="D4" s="1">
        <v>43921</v>
      </c>
    </row>
    <row r="5" spans="1:4" x14ac:dyDescent="0.25">
      <c r="A5">
        <v>23</v>
      </c>
      <c r="B5" t="s">
        <v>5</v>
      </c>
      <c r="C5" s="2">
        <v>2083</v>
      </c>
      <c r="D5" s="1">
        <v>43951</v>
      </c>
    </row>
    <row r="6" spans="1:4" x14ac:dyDescent="0.25">
      <c r="A6">
        <v>30</v>
      </c>
      <c r="B6" t="s">
        <v>5</v>
      </c>
      <c r="C6" s="2">
        <v>2083</v>
      </c>
      <c r="D6" s="1">
        <v>43982</v>
      </c>
    </row>
    <row r="7" spans="1:4" x14ac:dyDescent="0.25">
      <c r="A7">
        <v>37</v>
      </c>
      <c r="B7" t="s">
        <v>5</v>
      </c>
      <c r="C7" s="2">
        <v>2083</v>
      </c>
      <c r="D7" s="1">
        <v>44012</v>
      </c>
    </row>
    <row r="8" spans="1:4" x14ac:dyDescent="0.25">
      <c r="A8">
        <v>44</v>
      </c>
      <c r="B8" t="s">
        <v>5</v>
      </c>
      <c r="C8" s="2">
        <v>2083</v>
      </c>
      <c r="D8" s="1">
        <v>44043</v>
      </c>
    </row>
    <row r="9" spans="1:4" x14ac:dyDescent="0.25">
      <c r="A9">
        <v>51</v>
      </c>
      <c r="B9" t="s">
        <v>5</v>
      </c>
      <c r="C9" s="2">
        <v>2083</v>
      </c>
      <c r="D9" s="1">
        <v>44074</v>
      </c>
    </row>
    <row r="10" spans="1:4" x14ac:dyDescent="0.25">
      <c r="A10">
        <v>58</v>
      </c>
      <c r="B10" t="s">
        <v>5</v>
      </c>
      <c r="C10" s="2">
        <v>2083</v>
      </c>
      <c r="D10" s="1">
        <v>44104</v>
      </c>
    </row>
    <row r="11" spans="1:4" x14ac:dyDescent="0.25">
      <c r="A11">
        <v>65</v>
      </c>
      <c r="B11" t="s">
        <v>5</v>
      </c>
      <c r="C11" s="2">
        <v>2083</v>
      </c>
      <c r="D11" s="1">
        <v>44135</v>
      </c>
    </row>
    <row r="12" spans="1:4" x14ac:dyDescent="0.25">
      <c r="A12">
        <v>72</v>
      </c>
      <c r="B12" t="s">
        <v>5</v>
      </c>
      <c r="C12" s="2">
        <v>2083</v>
      </c>
      <c r="D12" s="1">
        <v>44165</v>
      </c>
    </row>
    <row r="13" spans="1:4" x14ac:dyDescent="0.25">
      <c r="A13">
        <v>79</v>
      </c>
      <c r="B13" t="s">
        <v>5</v>
      </c>
      <c r="C13" s="2">
        <v>2083</v>
      </c>
      <c r="D13" s="1">
        <v>44196</v>
      </c>
    </row>
    <row r="14" spans="1:4" x14ac:dyDescent="0.25">
      <c r="A14">
        <v>3</v>
      </c>
      <c r="B14" t="s">
        <v>6</v>
      </c>
      <c r="C14" s="2">
        <v>1916</v>
      </c>
      <c r="D14" s="1">
        <v>43861</v>
      </c>
    </row>
    <row r="15" spans="1:4" x14ac:dyDescent="0.25">
      <c r="A15">
        <v>10</v>
      </c>
      <c r="B15" t="s">
        <v>6</v>
      </c>
      <c r="C15" s="2">
        <v>1916</v>
      </c>
      <c r="D15" s="1">
        <v>43858</v>
      </c>
    </row>
    <row r="16" spans="1:4" x14ac:dyDescent="0.25">
      <c r="A16">
        <v>17</v>
      </c>
      <c r="B16" t="s">
        <v>6</v>
      </c>
      <c r="C16" s="2">
        <v>1916</v>
      </c>
      <c r="D16" s="1">
        <v>43921</v>
      </c>
    </row>
    <row r="17" spans="1:4" x14ac:dyDescent="0.25">
      <c r="A17">
        <v>24</v>
      </c>
      <c r="B17" t="s">
        <v>6</v>
      </c>
      <c r="C17" s="2">
        <v>1916</v>
      </c>
      <c r="D17" s="1">
        <v>43951</v>
      </c>
    </row>
    <row r="18" spans="1:4" x14ac:dyDescent="0.25">
      <c r="A18">
        <v>31</v>
      </c>
      <c r="B18" t="s">
        <v>6</v>
      </c>
      <c r="C18" s="2">
        <v>1916</v>
      </c>
      <c r="D18" s="1">
        <v>43982</v>
      </c>
    </row>
    <row r="19" spans="1:4" x14ac:dyDescent="0.25">
      <c r="A19">
        <v>38</v>
      </c>
      <c r="B19" t="s">
        <v>6</v>
      </c>
      <c r="C19" s="2">
        <v>1916</v>
      </c>
      <c r="D19" s="1">
        <v>44012</v>
      </c>
    </row>
    <row r="20" spans="1:4" x14ac:dyDescent="0.25">
      <c r="A20">
        <v>45</v>
      </c>
      <c r="B20" t="s">
        <v>6</v>
      </c>
      <c r="C20" s="2">
        <v>1916</v>
      </c>
      <c r="D20" s="1">
        <v>44043</v>
      </c>
    </row>
    <row r="21" spans="1:4" x14ac:dyDescent="0.25">
      <c r="A21">
        <v>52</v>
      </c>
      <c r="B21" t="s">
        <v>6</v>
      </c>
      <c r="C21" s="2">
        <v>1916</v>
      </c>
      <c r="D21" s="1">
        <v>44074</v>
      </c>
    </row>
    <row r="22" spans="1:4" x14ac:dyDescent="0.25">
      <c r="A22">
        <v>59</v>
      </c>
      <c r="B22" t="s">
        <v>6</v>
      </c>
      <c r="C22" s="2">
        <v>1916</v>
      </c>
      <c r="D22" s="1">
        <v>44104</v>
      </c>
    </row>
    <row r="23" spans="1:4" x14ac:dyDescent="0.25">
      <c r="A23">
        <v>66</v>
      </c>
      <c r="B23" t="s">
        <v>6</v>
      </c>
      <c r="C23" s="2">
        <v>1916</v>
      </c>
      <c r="D23" s="1">
        <v>44135</v>
      </c>
    </row>
    <row r="24" spans="1:4" x14ac:dyDescent="0.25">
      <c r="A24">
        <v>73</v>
      </c>
      <c r="B24" t="s">
        <v>6</v>
      </c>
      <c r="C24" s="2">
        <v>1916</v>
      </c>
      <c r="D24" s="1">
        <v>44165</v>
      </c>
    </row>
    <row r="25" spans="1:4" x14ac:dyDescent="0.25">
      <c r="A25">
        <v>80</v>
      </c>
      <c r="B25" t="s">
        <v>6</v>
      </c>
      <c r="C25" s="2">
        <v>1916</v>
      </c>
      <c r="D25" s="1">
        <v>44196</v>
      </c>
    </row>
    <row r="26" spans="1:4" x14ac:dyDescent="0.25">
      <c r="A26">
        <v>1</v>
      </c>
      <c r="B26" t="s">
        <v>4</v>
      </c>
      <c r="C26" s="2">
        <v>1666</v>
      </c>
      <c r="D26" s="1">
        <v>43861</v>
      </c>
    </row>
    <row r="27" spans="1:4" x14ac:dyDescent="0.25">
      <c r="A27">
        <v>8</v>
      </c>
      <c r="B27" t="s">
        <v>4</v>
      </c>
      <c r="C27" s="2">
        <v>1666</v>
      </c>
      <c r="D27" s="1">
        <v>43858</v>
      </c>
    </row>
    <row r="28" spans="1:4" x14ac:dyDescent="0.25">
      <c r="A28">
        <v>15</v>
      </c>
      <c r="B28" t="s">
        <v>4</v>
      </c>
      <c r="C28" s="2">
        <v>1666</v>
      </c>
      <c r="D28" s="1">
        <v>43921</v>
      </c>
    </row>
    <row r="29" spans="1:4" x14ac:dyDescent="0.25">
      <c r="A29">
        <v>22</v>
      </c>
      <c r="B29" t="s">
        <v>4</v>
      </c>
      <c r="C29" s="2">
        <v>1666</v>
      </c>
      <c r="D29" s="1">
        <v>43951</v>
      </c>
    </row>
    <row r="30" spans="1:4" x14ac:dyDescent="0.25">
      <c r="A30">
        <v>29</v>
      </c>
      <c r="B30" t="s">
        <v>4</v>
      </c>
      <c r="C30" s="2">
        <v>1666</v>
      </c>
      <c r="D30" s="1">
        <v>43982</v>
      </c>
    </row>
    <row r="31" spans="1:4" x14ac:dyDescent="0.25">
      <c r="A31">
        <v>36</v>
      </c>
      <c r="B31" t="s">
        <v>4</v>
      </c>
      <c r="C31" s="2">
        <v>1666</v>
      </c>
      <c r="D31" s="1">
        <v>44012</v>
      </c>
    </row>
    <row r="32" spans="1:4" x14ac:dyDescent="0.25">
      <c r="A32">
        <v>43</v>
      </c>
      <c r="B32" t="s">
        <v>4</v>
      </c>
      <c r="C32" s="2">
        <v>1666</v>
      </c>
      <c r="D32" s="1">
        <v>44043</v>
      </c>
    </row>
    <row r="33" spans="1:4" x14ac:dyDescent="0.25">
      <c r="A33">
        <v>50</v>
      </c>
      <c r="B33" t="s">
        <v>4</v>
      </c>
      <c r="C33" s="2">
        <v>1666</v>
      </c>
      <c r="D33" s="1">
        <v>44074</v>
      </c>
    </row>
    <row r="34" spans="1:4" x14ac:dyDescent="0.25">
      <c r="A34">
        <v>57</v>
      </c>
      <c r="B34" t="s">
        <v>4</v>
      </c>
      <c r="C34" s="2">
        <v>1666</v>
      </c>
      <c r="D34" s="1">
        <v>44104</v>
      </c>
    </row>
    <row r="35" spans="1:4" x14ac:dyDescent="0.25">
      <c r="A35">
        <v>64</v>
      </c>
      <c r="B35" t="s">
        <v>4</v>
      </c>
      <c r="C35" s="2">
        <v>1666</v>
      </c>
      <c r="D35" s="1">
        <v>44135</v>
      </c>
    </row>
    <row r="36" spans="1:4" x14ac:dyDescent="0.25">
      <c r="A36">
        <v>71</v>
      </c>
      <c r="B36" t="s">
        <v>4</v>
      </c>
      <c r="C36" s="2">
        <v>1666</v>
      </c>
      <c r="D36" s="1">
        <v>44165</v>
      </c>
    </row>
    <row r="37" spans="1:4" x14ac:dyDescent="0.25">
      <c r="A37">
        <v>78</v>
      </c>
      <c r="B37" t="s">
        <v>4</v>
      </c>
      <c r="C37" s="2">
        <v>1666</v>
      </c>
      <c r="D37" s="1">
        <v>44196</v>
      </c>
    </row>
    <row r="38" spans="1:4" x14ac:dyDescent="0.25">
      <c r="A38">
        <v>6</v>
      </c>
      <c r="B38" t="s">
        <v>9</v>
      </c>
      <c r="C38" s="2">
        <v>1583</v>
      </c>
      <c r="D38" s="1">
        <v>43861</v>
      </c>
    </row>
    <row r="39" spans="1:4" x14ac:dyDescent="0.25">
      <c r="A39">
        <v>13</v>
      </c>
      <c r="B39" t="s">
        <v>9</v>
      </c>
      <c r="C39" s="2">
        <v>1583</v>
      </c>
      <c r="D39" s="1">
        <v>43858</v>
      </c>
    </row>
    <row r="40" spans="1:4" x14ac:dyDescent="0.25">
      <c r="A40">
        <v>20</v>
      </c>
      <c r="B40" t="s">
        <v>9</v>
      </c>
      <c r="C40" s="2">
        <v>1583</v>
      </c>
      <c r="D40" s="1">
        <v>43921</v>
      </c>
    </row>
    <row r="41" spans="1:4" x14ac:dyDescent="0.25">
      <c r="A41">
        <v>27</v>
      </c>
      <c r="B41" t="s">
        <v>9</v>
      </c>
      <c r="C41" s="2">
        <v>1583</v>
      </c>
      <c r="D41" s="1">
        <v>43951</v>
      </c>
    </row>
    <row r="42" spans="1:4" x14ac:dyDescent="0.25">
      <c r="A42">
        <v>34</v>
      </c>
      <c r="B42" t="s">
        <v>9</v>
      </c>
      <c r="C42" s="2">
        <v>1583</v>
      </c>
      <c r="D42" s="1">
        <v>43982</v>
      </c>
    </row>
    <row r="43" spans="1:4" x14ac:dyDescent="0.25">
      <c r="A43">
        <v>41</v>
      </c>
      <c r="B43" t="s">
        <v>9</v>
      </c>
      <c r="C43" s="2">
        <v>1583</v>
      </c>
      <c r="D43" s="1">
        <v>44012</v>
      </c>
    </row>
    <row r="44" spans="1:4" x14ac:dyDescent="0.25">
      <c r="A44">
        <v>48</v>
      </c>
      <c r="B44" t="s">
        <v>9</v>
      </c>
      <c r="C44" s="2">
        <v>1583</v>
      </c>
      <c r="D44" s="1">
        <v>44043</v>
      </c>
    </row>
    <row r="45" spans="1:4" x14ac:dyDescent="0.25">
      <c r="A45">
        <v>55</v>
      </c>
      <c r="B45" t="s">
        <v>9</v>
      </c>
      <c r="C45" s="2">
        <v>1583</v>
      </c>
      <c r="D45" s="1">
        <v>44074</v>
      </c>
    </row>
    <row r="46" spans="1:4" x14ac:dyDescent="0.25">
      <c r="A46">
        <v>62</v>
      </c>
      <c r="B46" t="s">
        <v>9</v>
      </c>
      <c r="C46" s="2">
        <v>1583</v>
      </c>
      <c r="D46" s="1">
        <v>44104</v>
      </c>
    </row>
    <row r="47" spans="1:4" x14ac:dyDescent="0.25">
      <c r="A47">
        <v>69</v>
      </c>
      <c r="B47" t="s">
        <v>9</v>
      </c>
      <c r="C47" s="2">
        <v>1583</v>
      </c>
      <c r="D47" s="1">
        <v>44135</v>
      </c>
    </row>
    <row r="48" spans="1:4" x14ac:dyDescent="0.25">
      <c r="A48">
        <v>76</v>
      </c>
      <c r="B48" t="s">
        <v>9</v>
      </c>
      <c r="C48" s="2">
        <v>1583</v>
      </c>
      <c r="D48" s="1">
        <v>44165</v>
      </c>
    </row>
    <row r="49" spans="1:4" x14ac:dyDescent="0.25">
      <c r="A49">
        <v>83</v>
      </c>
      <c r="B49" t="s">
        <v>9</v>
      </c>
      <c r="C49" s="2">
        <v>1583</v>
      </c>
      <c r="D49" s="1">
        <v>44196</v>
      </c>
    </row>
    <row r="50" spans="1:4" x14ac:dyDescent="0.25">
      <c r="A50">
        <v>5</v>
      </c>
      <c r="B50" t="s">
        <v>8</v>
      </c>
      <c r="C50" s="2">
        <v>1333</v>
      </c>
      <c r="D50" s="1">
        <v>43861</v>
      </c>
    </row>
    <row r="51" spans="1:4" x14ac:dyDescent="0.25">
      <c r="A51">
        <v>12</v>
      </c>
      <c r="B51" t="s">
        <v>8</v>
      </c>
      <c r="C51" s="2">
        <v>1333</v>
      </c>
      <c r="D51" s="1">
        <v>43858</v>
      </c>
    </row>
    <row r="52" spans="1:4" x14ac:dyDescent="0.25">
      <c r="A52">
        <v>19</v>
      </c>
      <c r="B52" t="s">
        <v>8</v>
      </c>
      <c r="C52" s="2">
        <v>1333</v>
      </c>
      <c r="D52" s="1">
        <v>43921</v>
      </c>
    </row>
    <row r="53" spans="1:4" x14ac:dyDescent="0.25">
      <c r="A53">
        <v>26</v>
      </c>
      <c r="B53" t="s">
        <v>8</v>
      </c>
      <c r="C53" s="2">
        <v>1333</v>
      </c>
      <c r="D53" s="1">
        <v>43951</v>
      </c>
    </row>
    <row r="54" spans="1:4" x14ac:dyDescent="0.25">
      <c r="A54">
        <v>33</v>
      </c>
      <c r="B54" t="s">
        <v>8</v>
      </c>
      <c r="C54" s="2">
        <v>1333</v>
      </c>
      <c r="D54" s="1">
        <v>43982</v>
      </c>
    </row>
    <row r="55" spans="1:4" x14ac:dyDescent="0.25">
      <c r="A55">
        <v>40</v>
      </c>
      <c r="B55" t="s">
        <v>8</v>
      </c>
      <c r="C55" s="2">
        <v>1333</v>
      </c>
      <c r="D55" s="1">
        <v>44012</v>
      </c>
    </row>
    <row r="56" spans="1:4" x14ac:dyDescent="0.25">
      <c r="A56">
        <v>47</v>
      </c>
      <c r="B56" t="s">
        <v>8</v>
      </c>
      <c r="C56" s="2">
        <v>1333</v>
      </c>
      <c r="D56" s="1">
        <v>44043</v>
      </c>
    </row>
    <row r="57" spans="1:4" x14ac:dyDescent="0.25">
      <c r="A57">
        <v>54</v>
      </c>
      <c r="B57" t="s">
        <v>8</v>
      </c>
      <c r="C57" s="2">
        <v>1333</v>
      </c>
      <c r="D57" s="1">
        <v>44074</v>
      </c>
    </row>
    <row r="58" spans="1:4" x14ac:dyDescent="0.25">
      <c r="A58">
        <v>61</v>
      </c>
      <c r="B58" t="s">
        <v>8</v>
      </c>
      <c r="C58" s="2">
        <v>1333</v>
      </c>
      <c r="D58" s="1">
        <v>44104</v>
      </c>
    </row>
    <row r="59" spans="1:4" x14ac:dyDescent="0.25">
      <c r="A59">
        <v>68</v>
      </c>
      <c r="B59" t="s">
        <v>8</v>
      </c>
      <c r="C59" s="2">
        <v>1333</v>
      </c>
      <c r="D59" s="1">
        <v>44135</v>
      </c>
    </row>
    <row r="60" spans="1:4" x14ac:dyDescent="0.25">
      <c r="A60">
        <v>75</v>
      </c>
      <c r="B60" t="s">
        <v>8</v>
      </c>
      <c r="C60" s="2">
        <v>1333</v>
      </c>
      <c r="D60" s="1">
        <v>44165</v>
      </c>
    </row>
    <row r="61" spans="1:4" x14ac:dyDescent="0.25">
      <c r="A61">
        <v>82</v>
      </c>
      <c r="B61" t="s">
        <v>8</v>
      </c>
      <c r="C61" s="2">
        <v>1333</v>
      </c>
      <c r="D61" s="1">
        <v>44196</v>
      </c>
    </row>
    <row r="62" spans="1:4" x14ac:dyDescent="0.25">
      <c r="A62">
        <v>4</v>
      </c>
      <c r="B62" t="s">
        <v>7</v>
      </c>
      <c r="C62" s="2">
        <v>1250</v>
      </c>
      <c r="D62" s="1">
        <v>43861</v>
      </c>
    </row>
    <row r="63" spans="1:4" x14ac:dyDescent="0.25">
      <c r="A63">
        <v>7</v>
      </c>
      <c r="B63" t="s">
        <v>10</v>
      </c>
      <c r="C63" s="2">
        <v>1250</v>
      </c>
      <c r="D63" s="1">
        <v>43861</v>
      </c>
    </row>
    <row r="64" spans="1:4" x14ac:dyDescent="0.25">
      <c r="A64">
        <v>11</v>
      </c>
      <c r="B64" t="s">
        <v>7</v>
      </c>
      <c r="C64" s="2">
        <v>1250</v>
      </c>
      <c r="D64" s="1">
        <v>43858</v>
      </c>
    </row>
    <row r="65" spans="1:4" x14ac:dyDescent="0.25">
      <c r="A65">
        <v>14</v>
      </c>
      <c r="B65" t="s">
        <v>10</v>
      </c>
      <c r="C65" s="2">
        <v>1250</v>
      </c>
      <c r="D65" s="1">
        <v>43858</v>
      </c>
    </row>
    <row r="66" spans="1:4" x14ac:dyDescent="0.25">
      <c r="A66">
        <v>18</v>
      </c>
      <c r="B66" t="s">
        <v>7</v>
      </c>
      <c r="C66" s="2">
        <v>1250</v>
      </c>
      <c r="D66" s="1">
        <v>43921</v>
      </c>
    </row>
    <row r="67" spans="1:4" x14ac:dyDescent="0.25">
      <c r="A67">
        <v>21</v>
      </c>
      <c r="B67" t="s">
        <v>10</v>
      </c>
      <c r="C67" s="2">
        <v>1250</v>
      </c>
      <c r="D67" s="1">
        <v>43921</v>
      </c>
    </row>
    <row r="68" spans="1:4" x14ac:dyDescent="0.25">
      <c r="A68">
        <v>25</v>
      </c>
      <c r="B68" t="s">
        <v>7</v>
      </c>
      <c r="C68" s="2">
        <v>1250</v>
      </c>
      <c r="D68" s="1">
        <v>43951</v>
      </c>
    </row>
    <row r="69" spans="1:4" x14ac:dyDescent="0.25">
      <c r="A69">
        <v>28</v>
      </c>
      <c r="B69" t="s">
        <v>10</v>
      </c>
      <c r="C69" s="2">
        <v>1250</v>
      </c>
      <c r="D69" s="1">
        <v>43951</v>
      </c>
    </row>
    <row r="70" spans="1:4" x14ac:dyDescent="0.25">
      <c r="A70">
        <v>32</v>
      </c>
      <c r="B70" t="s">
        <v>7</v>
      </c>
      <c r="C70" s="2">
        <v>1250</v>
      </c>
      <c r="D70" s="1">
        <v>43982</v>
      </c>
    </row>
    <row r="71" spans="1:4" x14ac:dyDescent="0.25">
      <c r="A71">
        <v>35</v>
      </c>
      <c r="B71" t="s">
        <v>10</v>
      </c>
      <c r="C71" s="2">
        <v>1250</v>
      </c>
      <c r="D71" s="1">
        <v>43982</v>
      </c>
    </row>
    <row r="72" spans="1:4" x14ac:dyDescent="0.25">
      <c r="A72">
        <v>39</v>
      </c>
      <c r="B72" t="s">
        <v>7</v>
      </c>
      <c r="C72" s="2">
        <v>1250</v>
      </c>
      <c r="D72" s="1">
        <v>44012</v>
      </c>
    </row>
    <row r="73" spans="1:4" x14ac:dyDescent="0.25">
      <c r="A73">
        <v>42</v>
      </c>
      <c r="B73" t="s">
        <v>10</v>
      </c>
      <c r="C73" s="2">
        <v>1250</v>
      </c>
      <c r="D73" s="1">
        <v>44012</v>
      </c>
    </row>
    <row r="74" spans="1:4" x14ac:dyDescent="0.25">
      <c r="A74">
        <v>46</v>
      </c>
      <c r="B74" t="s">
        <v>7</v>
      </c>
      <c r="C74" s="2">
        <v>1250</v>
      </c>
      <c r="D74" s="1">
        <v>44043</v>
      </c>
    </row>
    <row r="75" spans="1:4" x14ac:dyDescent="0.25">
      <c r="A75">
        <v>49</v>
      </c>
      <c r="B75" t="s">
        <v>10</v>
      </c>
      <c r="C75" s="2">
        <v>1250</v>
      </c>
      <c r="D75" s="1">
        <v>44043</v>
      </c>
    </row>
    <row r="76" spans="1:4" x14ac:dyDescent="0.25">
      <c r="A76">
        <v>53</v>
      </c>
      <c r="B76" t="s">
        <v>7</v>
      </c>
      <c r="C76" s="2">
        <v>1250</v>
      </c>
      <c r="D76" s="1">
        <v>44074</v>
      </c>
    </row>
    <row r="77" spans="1:4" x14ac:dyDescent="0.25">
      <c r="A77">
        <v>56</v>
      </c>
      <c r="B77" t="s">
        <v>10</v>
      </c>
      <c r="C77" s="2">
        <v>1250</v>
      </c>
      <c r="D77" s="1">
        <v>44074</v>
      </c>
    </row>
    <row r="78" spans="1:4" x14ac:dyDescent="0.25">
      <c r="A78">
        <v>60</v>
      </c>
      <c r="B78" t="s">
        <v>7</v>
      </c>
      <c r="C78" s="2">
        <v>1250</v>
      </c>
      <c r="D78" s="1">
        <v>44104</v>
      </c>
    </row>
    <row r="79" spans="1:4" x14ac:dyDescent="0.25">
      <c r="A79">
        <v>63</v>
      </c>
      <c r="B79" t="s">
        <v>10</v>
      </c>
      <c r="C79" s="2">
        <v>1250</v>
      </c>
      <c r="D79" s="1">
        <v>44104</v>
      </c>
    </row>
    <row r="80" spans="1:4" x14ac:dyDescent="0.25">
      <c r="A80">
        <v>67</v>
      </c>
      <c r="B80" t="s">
        <v>7</v>
      </c>
      <c r="C80" s="2">
        <v>1250</v>
      </c>
      <c r="D80" s="1">
        <v>44135</v>
      </c>
    </row>
    <row r="81" spans="1:4" x14ac:dyDescent="0.25">
      <c r="A81">
        <v>70</v>
      </c>
      <c r="B81" t="s">
        <v>10</v>
      </c>
      <c r="C81" s="2">
        <v>1250</v>
      </c>
      <c r="D81" s="1">
        <v>44135</v>
      </c>
    </row>
    <row r="82" spans="1:4" x14ac:dyDescent="0.25">
      <c r="A82">
        <v>74</v>
      </c>
      <c r="B82" t="s">
        <v>7</v>
      </c>
      <c r="C82" s="2">
        <v>1250</v>
      </c>
      <c r="D82" s="1">
        <v>44165</v>
      </c>
    </row>
    <row r="83" spans="1:4" x14ac:dyDescent="0.25">
      <c r="A83">
        <v>77</v>
      </c>
      <c r="B83" t="s">
        <v>10</v>
      </c>
      <c r="C83" s="2">
        <v>1250</v>
      </c>
      <c r="D83" s="1">
        <v>44165</v>
      </c>
    </row>
    <row r="84" spans="1:4" x14ac:dyDescent="0.25">
      <c r="A84">
        <v>81</v>
      </c>
      <c r="B84" t="s">
        <v>7</v>
      </c>
      <c r="C84" s="2">
        <v>1250</v>
      </c>
      <c r="D84" s="1">
        <v>44196</v>
      </c>
    </row>
    <row r="85" spans="1:4" x14ac:dyDescent="0.25">
      <c r="A85">
        <v>84</v>
      </c>
      <c r="B85" t="s">
        <v>10</v>
      </c>
      <c r="C85" s="2">
        <v>1250</v>
      </c>
      <c r="D85" s="1">
        <v>44196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C928-1759-4980-B7AC-843195FC7700}">
  <dimension ref="A1:I459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bestFit="1" customWidth="1"/>
    <col min="2" max="2" width="21.7109375" bestFit="1" customWidth="1"/>
    <col min="3" max="3" width="16.85546875" bestFit="1" customWidth="1"/>
    <col min="4" max="4" width="15.42578125" bestFit="1" customWidth="1"/>
    <col min="5" max="5" width="9.28515625" bestFit="1" customWidth="1"/>
    <col min="6" max="6" width="10.7109375" bestFit="1" customWidth="1"/>
    <col min="7" max="7" width="11.85546875" bestFit="1" customWidth="1"/>
    <col min="8" max="8" width="11.42578125" style="1"/>
    <col min="9" max="9" width="12.5703125" bestFit="1" customWidth="1"/>
  </cols>
  <sheetData>
    <row r="1" spans="1:9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825</v>
      </c>
      <c r="H1" s="1" t="s">
        <v>834</v>
      </c>
      <c r="I1" t="s">
        <v>847</v>
      </c>
    </row>
    <row r="2" spans="1:9" x14ac:dyDescent="0.25">
      <c r="A2" s="3" t="s">
        <v>36</v>
      </c>
      <c r="B2" s="3" t="s">
        <v>37</v>
      </c>
      <c r="C2" s="3" t="s">
        <v>38</v>
      </c>
      <c r="D2" s="2">
        <v>1500</v>
      </c>
      <c r="E2" s="3" t="s">
        <v>39</v>
      </c>
      <c r="F2" s="3" t="s">
        <v>40</v>
      </c>
      <c r="G2" s="3">
        <f>IFERROR(DAY(F2),-1)</f>
        <v>12</v>
      </c>
      <c r="H2" s="3">
        <f>IF(Tabla_PJ_MYNORC[[#This Row],[DIAS]]&gt;0,MONTH(F2),"")</f>
        <v>1</v>
      </c>
      <c r="I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" spans="1:9" x14ac:dyDescent="0.25">
      <c r="A3" s="3" t="s">
        <v>41</v>
      </c>
      <c r="B3" s="3" t="s">
        <v>42</v>
      </c>
      <c r="C3" s="3" t="s">
        <v>43</v>
      </c>
      <c r="D3" s="2">
        <v>2580</v>
      </c>
      <c r="E3" s="3" t="s">
        <v>44</v>
      </c>
      <c r="F3" s="3" t="s">
        <v>45</v>
      </c>
      <c r="G3" s="3">
        <f t="shared" ref="G3:G66" si="0">IFERROR(DAY(F3),-1)</f>
        <v>17</v>
      </c>
      <c r="H3" s="3">
        <f>IF(Tabla_PJ_MYNORC[[#This Row],[DIAS]]&gt;0,MONTH(F3),"")</f>
        <v>7</v>
      </c>
      <c r="I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" spans="1:9" x14ac:dyDescent="0.25">
      <c r="A4" s="3" t="s">
        <v>46</v>
      </c>
      <c r="B4" s="3" t="s">
        <v>47</v>
      </c>
      <c r="C4" s="3" t="s">
        <v>48</v>
      </c>
      <c r="D4" s="2">
        <v>9504</v>
      </c>
      <c r="E4" s="3" t="s">
        <v>39</v>
      </c>
      <c r="F4" s="3" t="s">
        <v>49</v>
      </c>
      <c r="G4" s="3">
        <f t="shared" si="0"/>
        <v>8</v>
      </c>
      <c r="H4" s="3">
        <f>IF(Tabla_PJ_MYNORC[[#This Row],[DIAS]]&gt;0,MONTH(F4),"")</f>
        <v>3</v>
      </c>
      <c r="I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5" spans="1:9" x14ac:dyDescent="0.25">
      <c r="A5" s="3" t="s">
        <v>50</v>
      </c>
      <c r="B5" s="3" t="s">
        <v>51</v>
      </c>
      <c r="C5" s="3" t="s">
        <v>52</v>
      </c>
      <c r="D5" s="2">
        <v>3872</v>
      </c>
      <c r="E5" s="3" t="s">
        <v>53</v>
      </c>
      <c r="F5" s="3" t="s">
        <v>54</v>
      </c>
      <c r="G5" s="3">
        <f t="shared" si="0"/>
        <v>11</v>
      </c>
      <c r="H5" s="3">
        <f>IF(Tabla_PJ_MYNORC[[#This Row],[DIAS]]&gt;0,MONTH(F5),"")</f>
        <v>11</v>
      </c>
      <c r="I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6" spans="1:9" x14ac:dyDescent="0.25">
      <c r="A6" s="3" t="s">
        <v>55</v>
      </c>
      <c r="B6" s="3" t="s">
        <v>56</v>
      </c>
      <c r="C6" s="3" t="s">
        <v>57</v>
      </c>
      <c r="D6" s="2">
        <v>2541</v>
      </c>
      <c r="E6" s="3" t="s">
        <v>44</v>
      </c>
      <c r="F6" s="3" t="s">
        <v>58</v>
      </c>
      <c r="G6" s="3">
        <f t="shared" si="0"/>
        <v>31</v>
      </c>
      <c r="H6" s="3">
        <f>IF(Tabla_PJ_MYNORC[[#This Row],[DIAS]]&gt;0,MONTH(F6),"")</f>
        <v>5</v>
      </c>
      <c r="I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7" spans="1:9" x14ac:dyDescent="0.25">
      <c r="A7" s="3" t="s">
        <v>59</v>
      </c>
      <c r="B7" s="3" t="s">
        <v>60</v>
      </c>
      <c r="C7" s="3" t="s">
        <v>61</v>
      </c>
      <c r="D7" s="2">
        <v>985</v>
      </c>
      <c r="E7" s="3" t="s">
        <v>53</v>
      </c>
      <c r="F7" s="3" t="s">
        <v>62</v>
      </c>
      <c r="G7" s="3">
        <f t="shared" si="0"/>
        <v>24</v>
      </c>
      <c r="H7" s="3">
        <f>IF(Tabla_PJ_MYNORC[[#This Row],[DIAS]]&gt;0,MONTH(F7),"")</f>
        <v>11</v>
      </c>
      <c r="I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8" spans="1:9" x14ac:dyDescent="0.25">
      <c r="A8" s="3" t="s">
        <v>63</v>
      </c>
      <c r="B8" s="3" t="s">
        <v>64</v>
      </c>
      <c r="C8" s="3" t="s">
        <v>65</v>
      </c>
      <c r="D8" s="2">
        <v>1257</v>
      </c>
      <c r="E8" s="3" t="s">
        <v>39</v>
      </c>
      <c r="F8" s="3" t="s">
        <v>66</v>
      </c>
      <c r="G8" s="3">
        <f t="shared" si="0"/>
        <v>14</v>
      </c>
      <c r="H8" s="3">
        <f>IF(Tabla_PJ_MYNORC[[#This Row],[DIAS]]&gt;0,MONTH(F8),"")</f>
        <v>11</v>
      </c>
      <c r="I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9" spans="1:9" x14ac:dyDescent="0.25">
      <c r="A9" s="3" t="s">
        <v>67</v>
      </c>
      <c r="B9" s="3" t="s">
        <v>68</v>
      </c>
      <c r="C9" s="3" t="s">
        <v>69</v>
      </c>
      <c r="D9" s="2">
        <v>5205</v>
      </c>
      <c r="E9" s="3" t="s">
        <v>44</v>
      </c>
      <c r="F9" s="3" t="s">
        <v>70</v>
      </c>
      <c r="G9" s="3">
        <f t="shared" si="0"/>
        <v>1</v>
      </c>
      <c r="H9" s="3">
        <f>IF(Tabla_PJ_MYNORC[[#This Row],[DIAS]]&gt;0,MONTH(F9),"")</f>
        <v>5</v>
      </c>
      <c r="I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0" spans="1:9" x14ac:dyDescent="0.25">
      <c r="A10" s="3" t="s">
        <v>71</v>
      </c>
      <c r="B10" s="3" t="s">
        <v>72</v>
      </c>
      <c r="C10" s="3" t="s">
        <v>52</v>
      </c>
      <c r="D10" s="2">
        <v>10002</v>
      </c>
      <c r="E10" s="3" t="s">
        <v>53</v>
      </c>
      <c r="F10" s="3" t="s">
        <v>73</v>
      </c>
      <c r="G10" s="3">
        <f t="shared" si="0"/>
        <v>24</v>
      </c>
      <c r="H10" s="3">
        <f>IF(Tabla_PJ_MYNORC[[#This Row],[DIAS]]&gt;0,MONTH(F10),"")</f>
        <v>4</v>
      </c>
      <c r="I1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1" spans="1:9" x14ac:dyDescent="0.25">
      <c r="A11" s="3" t="s">
        <v>74</v>
      </c>
      <c r="B11" s="3" t="s">
        <v>75</v>
      </c>
      <c r="C11" s="3" t="s">
        <v>48</v>
      </c>
      <c r="D11" s="2">
        <v>7510</v>
      </c>
      <c r="E11" s="3" t="s">
        <v>39</v>
      </c>
      <c r="F11" s="3" t="s">
        <v>76</v>
      </c>
      <c r="G11" s="3">
        <f t="shared" si="0"/>
        <v>13</v>
      </c>
      <c r="H11" s="3">
        <f>IF(Tabla_PJ_MYNORC[[#This Row],[DIAS]]&gt;0,MONTH(F11),"")</f>
        <v>4</v>
      </c>
      <c r="I1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2" spans="1:9" x14ac:dyDescent="0.25">
      <c r="A12" s="3" t="s">
        <v>77</v>
      </c>
      <c r="B12" s="3" t="s">
        <v>78</v>
      </c>
      <c r="C12" s="3" t="s">
        <v>57</v>
      </c>
      <c r="D12" s="2">
        <v>3145</v>
      </c>
      <c r="E12" s="3" t="s">
        <v>44</v>
      </c>
      <c r="F12" s="3" t="s">
        <v>79</v>
      </c>
      <c r="G12" s="3">
        <f t="shared" si="0"/>
        <v>23</v>
      </c>
      <c r="H12" s="3">
        <f>IF(Tabla_PJ_MYNORC[[#This Row],[DIAS]]&gt;0,MONTH(F12),"")</f>
        <v>5</v>
      </c>
      <c r="I1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3" spans="1:9" x14ac:dyDescent="0.25">
      <c r="A13" s="3" t="s">
        <v>80</v>
      </c>
      <c r="B13" s="3" t="s">
        <v>81</v>
      </c>
      <c r="C13" s="3" t="s">
        <v>61</v>
      </c>
      <c r="D13" s="2">
        <v>5478</v>
      </c>
      <c r="E13" s="3" t="s">
        <v>53</v>
      </c>
      <c r="F13" s="3" t="s">
        <v>82</v>
      </c>
      <c r="G13" s="3">
        <f t="shared" si="0"/>
        <v>6</v>
      </c>
      <c r="H13" s="3">
        <f>IF(Tabla_PJ_MYNORC[[#This Row],[DIAS]]&gt;0,MONTH(F13),"")</f>
        <v>1</v>
      </c>
      <c r="I1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4" spans="1:9" x14ac:dyDescent="0.25">
      <c r="A14" s="3" t="s">
        <v>83</v>
      </c>
      <c r="B14" s="3" t="s">
        <v>84</v>
      </c>
      <c r="C14" s="3" t="s">
        <v>38</v>
      </c>
      <c r="D14" s="2">
        <v>3587</v>
      </c>
      <c r="E14" s="3" t="s">
        <v>39</v>
      </c>
      <c r="F14" s="3" t="s">
        <v>85</v>
      </c>
      <c r="G14" s="3">
        <f t="shared" si="0"/>
        <v>29</v>
      </c>
      <c r="H14" s="3">
        <f>IF(Tabla_PJ_MYNORC[[#This Row],[DIAS]]&gt;0,MONTH(F14),"")</f>
        <v>9</v>
      </c>
      <c r="I1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5" spans="1:9" x14ac:dyDescent="0.25">
      <c r="A15" s="3" t="s">
        <v>86</v>
      </c>
      <c r="B15" s="3" t="s">
        <v>87</v>
      </c>
      <c r="C15" s="3" t="s">
        <v>43</v>
      </c>
      <c r="D15" s="2">
        <v>50</v>
      </c>
      <c r="E15" s="3" t="s">
        <v>44</v>
      </c>
      <c r="F15" s="3" t="s">
        <v>88</v>
      </c>
      <c r="G15" s="3">
        <f t="shared" si="0"/>
        <v>-1</v>
      </c>
      <c r="H15" s="3" t="str">
        <f>IF(Tabla_PJ_MYNORC[[#This Row],[DIAS]]&gt;0,MONTH(F15),"")</f>
        <v/>
      </c>
      <c r="I1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/>
      </c>
    </row>
    <row r="16" spans="1:9" x14ac:dyDescent="0.25">
      <c r="A16" s="3" t="s">
        <v>89</v>
      </c>
      <c r="B16" s="3" t="s">
        <v>90</v>
      </c>
      <c r="C16" s="3" t="s">
        <v>48</v>
      </c>
      <c r="D16" s="2">
        <v>75</v>
      </c>
      <c r="E16" s="3" t="s">
        <v>39</v>
      </c>
      <c r="F16" s="3" t="s">
        <v>91</v>
      </c>
      <c r="G16" s="3">
        <f t="shared" si="0"/>
        <v>-1</v>
      </c>
      <c r="H16" s="3" t="str">
        <f>IF(Tabla_PJ_MYNORC[[#This Row],[DIAS]]&gt;0,MONTH(F16),"")</f>
        <v/>
      </c>
      <c r="I1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/>
      </c>
    </row>
    <row r="17" spans="1:9" x14ac:dyDescent="0.25">
      <c r="A17" s="3" t="s">
        <v>92</v>
      </c>
      <c r="B17" s="3" t="s">
        <v>93</v>
      </c>
      <c r="C17" s="3" t="s">
        <v>52</v>
      </c>
      <c r="D17" s="2">
        <v>200</v>
      </c>
      <c r="E17" s="3" t="s">
        <v>53</v>
      </c>
      <c r="F17" s="3" t="s">
        <v>94</v>
      </c>
      <c r="G17" s="3">
        <f t="shared" si="0"/>
        <v>17</v>
      </c>
      <c r="H17" s="3">
        <f>IF(Tabla_PJ_MYNORC[[#This Row],[DIAS]]&gt;0,MONTH(F17),"")</f>
        <v>10</v>
      </c>
      <c r="I1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8" spans="1:9" x14ac:dyDescent="0.25">
      <c r="A18" s="3" t="s">
        <v>95</v>
      </c>
      <c r="B18" s="3" t="s">
        <v>96</v>
      </c>
      <c r="C18" s="3" t="s">
        <v>57</v>
      </c>
      <c r="D18" s="2">
        <v>150</v>
      </c>
      <c r="E18" s="3" t="s">
        <v>44</v>
      </c>
      <c r="F18" s="3" t="s">
        <v>97</v>
      </c>
      <c r="G18" s="3">
        <f t="shared" si="0"/>
        <v>15</v>
      </c>
      <c r="H18" s="3">
        <f>IF(Tabla_PJ_MYNORC[[#This Row],[DIAS]]&gt;0,MONTH(F18),"")</f>
        <v>3</v>
      </c>
      <c r="I1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9" spans="1:9" x14ac:dyDescent="0.25">
      <c r="A19" s="3" t="s">
        <v>98</v>
      </c>
      <c r="B19" s="3" t="s">
        <v>99</v>
      </c>
      <c r="C19" s="3" t="s">
        <v>61</v>
      </c>
      <c r="D19" s="2">
        <v>800</v>
      </c>
      <c r="E19" s="3" t="s">
        <v>53</v>
      </c>
      <c r="F19" s="3" t="s">
        <v>100</v>
      </c>
      <c r="G19" s="3">
        <f t="shared" si="0"/>
        <v>25</v>
      </c>
      <c r="H19" s="3">
        <f>IF(Tabla_PJ_MYNORC[[#This Row],[DIAS]]&gt;0,MONTH(F19),"")</f>
        <v>1</v>
      </c>
      <c r="I1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0" spans="1:9" x14ac:dyDescent="0.25">
      <c r="A20" s="3" t="s">
        <v>101</v>
      </c>
      <c r="B20" s="3" t="s">
        <v>102</v>
      </c>
      <c r="C20" s="3" t="s">
        <v>65</v>
      </c>
      <c r="D20" s="2">
        <v>985</v>
      </c>
      <c r="E20" s="3" t="s">
        <v>39</v>
      </c>
      <c r="F20" s="3" t="s">
        <v>103</v>
      </c>
      <c r="G20" s="3">
        <f t="shared" si="0"/>
        <v>28</v>
      </c>
      <c r="H20" s="3">
        <f>IF(Tabla_PJ_MYNORC[[#This Row],[DIAS]]&gt;0,MONTH(F20),"")</f>
        <v>9</v>
      </c>
      <c r="I2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1" spans="1:9" x14ac:dyDescent="0.25">
      <c r="A21" s="3" t="s">
        <v>104</v>
      </c>
      <c r="B21" s="3" t="s">
        <v>105</v>
      </c>
      <c r="C21" s="3" t="s">
        <v>69</v>
      </c>
      <c r="D21" s="2">
        <v>1368</v>
      </c>
      <c r="E21" s="3" t="s">
        <v>44</v>
      </c>
      <c r="F21" s="3" t="s">
        <v>106</v>
      </c>
      <c r="G21" s="3">
        <f t="shared" si="0"/>
        <v>10</v>
      </c>
      <c r="H21" s="3">
        <f>IF(Tabla_PJ_MYNORC[[#This Row],[DIAS]]&gt;0,MONTH(F21),"")</f>
        <v>4</v>
      </c>
      <c r="I2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2" spans="1:9" x14ac:dyDescent="0.25">
      <c r="A22" s="3" t="s">
        <v>107</v>
      </c>
      <c r="B22" s="3" t="s">
        <v>108</v>
      </c>
      <c r="C22" s="3" t="s">
        <v>52</v>
      </c>
      <c r="D22" s="2">
        <v>1980</v>
      </c>
      <c r="E22" s="3" t="s">
        <v>53</v>
      </c>
      <c r="F22" s="3" t="s">
        <v>109</v>
      </c>
      <c r="G22" s="3">
        <f t="shared" si="0"/>
        <v>6</v>
      </c>
      <c r="H22" s="3">
        <f>IF(Tabla_PJ_MYNORC[[#This Row],[DIAS]]&gt;0,MONTH(F22),"")</f>
        <v>5</v>
      </c>
      <c r="I2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3" spans="1:9" x14ac:dyDescent="0.25">
      <c r="A23" s="3" t="s">
        <v>110</v>
      </c>
      <c r="B23" s="3" t="s">
        <v>111</v>
      </c>
      <c r="C23" s="3" t="s">
        <v>112</v>
      </c>
      <c r="D23" s="2">
        <v>17000</v>
      </c>
      <c r="E23" s="3" t="s">
        <v>44</v>
      </c>
      <c r="F23" s="3" t="s">
        <v>113</v>
      </c>
      <c r="G23" s="3">
        <f t="shared" si="0"/>
        <v>9</v>
      </c>
      <c r="H23" s="3">
        <f>IF(Tabla_PJ_MYNORC[[#This Row],[DIAS]]&gt;0,MONTH(F23),"")</f>
        <v>9</v>
      </c>
      <c r="I2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4" spans="1:9" x14ac:dyDescent="0.25">
      <c r="A24" s="3" t="s">
        <v>114</v>
      </c>
      <c r="B24" s="3" t="s">
        <v>115</v>
      </c>
      <c r="C24" s="3" t="s">
        <v>116</v>
      </c>
      <c r="D24" s="2">
        <v>1358</v>
      </c>
      <c r="E24" s="3" t="s">
        <v>53</v>
      </c>
      <c r="F24" s="3" t="s">
        <v>117</v>
      </c>
      <c r="G24" s="3">
        <f t="shared" si="0"/>
        <v>4</v>
      </c>
      <c r="H24" s="3">
        <f>IF(Tabla_PJ_MYNORC[[#This Row],[DIAS]]&gt;0,MONTH(F24),"")</f>
        <v>7</v>
      </c>
      <c r="I2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5" spans="1:9" x14ac:dyDescent="0.25">
      <c r="A25" s="3" t="s">
        <v>118</v>
      </c>
      <c r="B25" s="3" t="s">
        <v>119</v>
      </c>
      <c r="C25" s="3" t="s">
        <v>120</v>
      </c>
      <c r="D25" s="2">
        <v>1836</v>
      </c>
      <c r="E25" s="3" t="s">
        <v>39</v>
      </c>
      <c r="F25" s="3" t="s">
        <v>121</v>
      </c>
      <c r="G25" s="3">
        <f t="shared" si="0"/>
        <v>21</v>
      </c>
      <c r="H25" s="3">
        <f>IF(Tabla_PJ_MYNORC[[#This Row],[DIAS]]&gt;0,MONTH(F25),"")</f>
        <v>4</v>
      </c>
      <c r="I2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6" spans="1:9" x14ac:dyDescent="0.25">
      <c r="A26" s="3" t="s">
        <v>122</v>
      </c>
      <c r="B26" s="3" t="s">
        <v>123</v>
      </c>
      <c r="C26" s="3" t="s">
        <v>124</v>
      </c>
      <c r="D26" s="2">
        <v>846</v>
      </c>
      <c r="E26" s="3" t="s">
        <v>44</v>
      </c>
      <c r="F26" s="3" t="s">
        <v>125</v>
      </c>
      <c r="G26" s="3">
        <f t="shared" si="0"/>
        <v>23</v>
      </c>
      <c r="H26" s="3">
        <f>IF(Tabla_PJ_MYNORC[[#This Row],[DIAS]]&gt;0,MONTH(F26),"")</f>
        <v>4</v>
      </c>
      <c r="I2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7" spans="1:9" x14ac:dyDescent="0.25">
      <c r="A27" s="3" t="s">
        <v>126</v>
      </c>
      <c r="B27" s="3" t="s">
        <v>127</v>
      </c>
      <c r="C27" s="3" t="s">
        <v>128</v>
      </c>
      <c r="D27" s="2">
        <v>7892</v>
      </c>
      <c r="E27" s="3" t="s">
        <v>53</v>
      </c>
      <c r="F27" s="3" t="s">
        <v>129</v>
      </c>
      <c r="G27" s="3">
        <f t="shared" si="0"/>
        <v>23</v>
      </c>
      <c r="H27" s="3">
        <f>IF(Tabla_PJ_MYNORC[[#This Row],[DIAS]]&gt;0,MONTH(F27),"")</f>
        <v>8</v>
      </c>
      <c r="I2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8" spans="1:9" x14ac:dyDescent="0.25">
      <c r="A28" s="3" t="s">
        <v>130</v>
      </c>
      <c r="B28" s="3" t="s">
        <v>131</v>
      </c>
      <c r="C28" s="3" t="s">
        <v>132</v>
      </c>
      <c r="D28" s="2">
        <v>784</v>
      </c>
      <c r="E28" s="3" t="s">
        <v>44</v>
      </c>
      <c r="F28" s="3" t="s">
        <v>133</v>
      </c>
      <c r="G28" s="3">
        <f t="shared" si="0"/>
        <v>23</v>
      </c>
      <c r="H28" s="3">
        <f>IF(Tabla_PJ_MYNORC[[#This Row],[DIAS]]&gt;0,MONTH(F28),"")</f>
        <v>11</v>
      </c>
      <c r="I2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9" spans="1:9" x14ac:dyDescent="0.25">
      <c r="A29" s="3" t="s">
        <v>134</v>
      </c>
      <c r="B29" s="3" t="s">
        <v>135</v>
      </c>
      <c r="C29" s="3" t="s">
        <v>136</v>
      </c>
      <c r="D29" s="2">
        <v>1382</v>
      </c>
      <c r="E29" s="3" t="s">
        <v>53</v>
      </c>
      <c r="F29" s="3" t="s">
        <v>137</v>
      </c>
      <c r="G29" s="3">
        <f t="shared" si="0"/>
        <v>24</v>
      </c>
      <c r="H29" s="3">
        <f>IF(Tabla_PJ_MYNORC[[#This Row],[DIAS]]&gt;0,MONTH(F29),"")</f>
        <v>7</v>
      </c>
      <c r="I2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0" spans="1:9" x14ac:dyDescent="0.25">
      <c r="A30" s="3" t="s">
        <v>138</v>
      </c>
      <c r="B30" s="3" t="s">
        <v>139</v>
      </c>
      <c r="C30" s="3" t="s">
        <v>140</v>
      </c>
      <c r="D30" s="2">
        <v>901</v>
      </c>
      <c r="E30" s="3" t="s">
        <v>39</v>
      </c>
      <c r="F30" s="3" t="s">
        <v>141</v>
      </c>
      <c r="G30" s="3">
        <f t="shared" si="0"/>
        <v>9</v>
      </c>
      <c r="H30" s="3">
        <f>IF(Tabla_PJ_MYNORC[[#This Row],[DIAS]]&gt;0,MONTH(F30),"")</f>
        <v>8</v>
      </c>
      <c r="I3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1" spans="1:9" x14ac:dyDescent="0.25">
      <c r="A31" s="3" t="s">
        <v>142</v>
      </c>
      <c r="B31" s="3" t="s">
        <v>143</v>
      </c>
      <c r="C31" s="3" t="s">
        <v>144</v>
      </c>
      <c r="D31" s="2">
        <v>1541</v>
      </c>
      <c r="E31" s="3" t="s">
        <v>44</v>
      </c>
      <c r="F31" s="3" t="s">
        <v>145</v>
      </c>
      <c r="G31" s="3">
        <f t="shared" si="0"/>
        <v>3</v>
      </c>
      <c r="H31" s="3">
        <f>IF(Tabla_PJ_MYNORC[[#This Row],[DIAS]]&gt;0,MONTH(F31),"")</f>
        <v>4</v>
      </c>
      <c r="I3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2" spans="1:9" x14ac:dyDescent="0.25">
      <c r="A32" s="3" t="s">
        <v>146</v>
      </c>
      <c r="B32" s="3" t="s">
        <v>147</v>
      </c>
      <c r="C32" s="3" t="s">
        <v>148</v>
      </c>
      <c r="D32" s="2">
        <v>1286</v>
      </c>
      <c r="E32" s="3" t="s">
        <v>53</v>
      </c>
      <c r="F32" s="3" t="s">
        <v>149</v>
      </c>
      <c r="G32" s="3">
        <f t="shared" si="0"/>
        <v>9</v>
      </c>
      <c r="H32" s="3">
        <f>IF(Tabla_PJ_MYNORC[[#This Row],[DIAS]]&gt;0,MONTH(F32),"")</f>
        <v>4</v>
      </c>
      <c r="I3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3" spans="1:9" x14ac:dyDescent="0.25">
      <c r="A33" s="3" t="s">
        <v>150</v>
      </c>
      <c r="B33" s="3" t="s">
        <v>151</v>
      </c>
      <c r="C33" s="3" t="s">
        <v>152</v>
      </c>
      <c r="D33" s="2">
        <v>384</v>
      </c>
      <c r="E33" s="3" t="s">
        <v>44</v>
      </c>
      <c r="F33" s="3" t="s">
        <v>153</v>
      </c>
      <c r="G33" s="3">
        <f t="shared" si="0"/>
        <v>27</v>
      </c>
      <c r="H33" s="3">
        <f>IF(Tabla_PJ_MYNORC[[#This Row],[DIAS]]&gt;0,MONTH(F33),"")</f>
        <v>5</v>
      </c>
      <c r="I3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4" spans="1:9" x14ac:dyDescent="0.25">
      <c r="A34" s="3" t="s">
        <v>154</v>
      </c>
      <c r="B34" s="3" t="s">
        <v>155</v>
      </c>
      <c r="C34" s="3" t="s">
        <v>156</v>
      </c>
      <c r="D34" s="2">
        <v>722</v>
      </c>
      <c r="E34" s="3" t="s">
        <v>53</v>
      </c>
      <c r="F34" s="3" t="s">
        <v>157</v>
      </c>
      <c r="G34" s="3">
        <f t="shared" si="0"/>
        <v>21</v>
      </c>
      <c r="H34" s="3">
        <f>IF(Tabla_PJ_MYNORC[[#This Row],[DIAS]]&gt;0,MONTH(F34),"")</f>
        <v>6</v>
      </c>
      <c r="I3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5" spans="1:9" x14ac:dyDescent="0.25">
      <c r="A35" s="3" t="s">
        <v>158</v>
      </c>
      <c r="B35" s="3" t="s">
        <v>159</v>
      </c>
      <c r="C35" s="3" t="s">
        <v>160</v>
      </c>
      <c r="D35" s="2">
        <v>1742</v>
      </c>
      <c r="E35" s="3" t="s">
        <v>39</v>
      </c>
      <c r="F35" s="3" t="s">
        <v>161</v>
      </c>
      <c r="G35" s="3">
        <f t="shared" si="0"/>
        <v>9</v>
      </c>
      <c r="H35" s="3">
        <f>IF(Tabla_PJ_MYNORC[[#This Row],[DIAS]]&gt;0,MONTH(F35),"")</f>
        <v>2</v>
      </c>
      <c r="I3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6" spans="1:9" x14ac:dyDescent="0.25">
      <c r="A36" s="3" t="s">
        <v>162</v>
      </c>
      <c r="B36" s="3" t="s">
        <v>163</v>
      </c>
      <c r="C36" s="3" t="s">
        <v>164</v>
      </c>
      <c r="D36" s="2">
        <v>1580</v>
      </c>
      <c r="E36" s="3" t="s">
        <v>44</v>
      </c>
      <c r="F36" s="3" t="s">
        <v>165</v>
      </c>
      <c r="G36" s="3">
        <f t="shared" si="0"/>
        <v>25</v>
      </c>
      <c r="H36" s="3">
        <f>IF(Tabla_PJ_MYNORC[[#This Row],[DIAS]]&gt;0,MONTH(F36),"")</f>
        <v>7</v>
      </c>
      <c r="I3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7" spans="1:9" x14ac:dyDescent="0.25">
      <c r="A37" s="3" t="s">
        <v>166</v>
      </c>
      <c r="B37" s="3" t="s">
        <v>167</v>
      </c>
      <c r="C37" s="3" t="s">
        <v>168</v>
      </c>
      <c r="D37" s="2">
        <v>1670</v>
      </c>
      <c r="E37" s="3" t="s">
        <v>53</v>
      </c>
      <c r="F37" s="3" t="s">
        <v>169</v>
      </c>
      <c r="G37" s="3">
        <f t="shared" si="0"/>
        <v>3</v>
      </c>
      <c r="H37" s="3">
        <f>IF(Tabla_PJ_MYNORC[[#This Row],[DIAS]]&gt;0,MONTH(F37),"")</f>
        <v>8</v>
      </c>
      <c r="I3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8" spans="1:9" x14ac:dyDescent="0.25">
      <c r="A38" s="3" t="s">
        <v>170</v>
      </c>
      <c r="B38" s="3" t="s">
        <v>171</v>
      </c>
      <c r="C38" s="3" t="s">
        <v>172</v>
      </c>
      <c r="D38" s="2">
        <v>1194</v>
      </c>
      <c r="E38" s="3" t="s">
        <v>44</v>
      </c>
      <c r="F38" s="3" t="s">
        <v>173</v>
      </c>
      <c r="G38" s="3">
        <f t="shared" si="0"/>
        <v>19</v>
      </c>
      <c r="H38" s="3">
        <f>IF(Tabla_PJ_MYNORC[[#This Row],[DIAS]]&gt;0,MONTH(F38),"")</f>
        <v>7</v>
      </c>
      <c r="I3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9" spans="1:9" x14ac:dyDescent="0.25">
      <c r="A39" s="3" t="s">
        <v>174</v>
      </c>
      <c r="B39" s="3" t="s">
        <v>175</v>
      </c>
      <c r="C39" s="3" t="s">
        <v>176</v>
      </c>
      <c r="D39" s="2">
        <v>672</v>
      </c>
      <c r="E39" s="3" t="s">
        <v>53</v>
      </c>
      <c r="F39" s="3" t="s">
        <v>121</v>
      </c>
      <c r="G39" s="3">
        <f t="shared" si="0"/>
        <v>21</v>
      </c>
      <c r="H39" s="3">
        <f>IF(Tabla_PJ_MYNORC[[#This Row],[DIAS]]&gt;0,MONTH(F39),"")</f>
        <v>4</v>
      </c>
      <c r="I3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0" spans="1:9" x14ac:dyDescent="0.25">
      <c r="A40" s="3" t="s">
        <v>177</v>
      </c>
      <c r="B40" s="3" t="s">
        <v>178</v>
      </c>
      <c r="C40" s="3" t="s">
        <v>179</v>
      </c>
      <c r="D40" s="2">
        <v>1972</v>
      </c>
      <c r="E40" s="3" t="s">
        <v>39</v>
      </c>
      <c r="F40" s="3" t="s">
        <v>180</v>
      </c>
      <c r="G40" s="3">
        <f t="shared" si="0"/>
        <v>18</v>
      </c>
      <c r="H40" s="3">
        <f>IF(Tabla_PJ_MYNORC[[#This Row],[DIAS]]&gt;0,MONTH(F40),"")</f>
        <v>12</v>
      </c>
      <c r="I4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1" spans="1:9" x14ac:dyDescent="0.25">
      <c r="A41" s="3" t="s">
        <v>181</v>
      </c>
      <c r="B41" s="3" t="s">
        <v>182</v>
      </c>
      <c r="C41" s="3" t="s">
        <v>183</v>
      </c>
      <c r="D41" s="2">
        <v>1659</v>
      </c>
      <c r="E41" s="3" t="s">
        <v>44</v>
      </c>
      <c r="F41" s="3" t="s">
        <v>184</v>
      </c>
      <c r="G41" s="3">
        <f t="shared" si="0"/>
        <v>12</v>
      </c>
      <c r="H41" s="3">
        <f>IF(Tabla_PJ_MYNORC[[#This Row],[DIAS]]&gt;0,MONTH(F41),"")</f>
        <v>2</v>
      </c>
      <c r="I4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2" spans="1:9" x14ac:dyDescent="0.25">
      <c r="A42" s="3" t="s">
        <v>185</v>
      </c>
      <c r="B42" s="3" t="s">
        <v>186</v>
      </c>
      <c r="C42" s="3" t="s">
        <v>187</v>
      </c>
      <c r="D42" s="2">
        <v>1920</v>
      </c>
      <c r="E42" s="3" t="s">
        <v>53</v>
      </c>
      <c r="F42" s="3" t="s">
        <v>188</v>
      </c>
      <c r="G42" s="3">
        <f t="shared" si="0"/>
        <v>13</v>
      </c>
      <c r="H42" s="3">
        <f>IF(Tabla_PJ_MYNORC[[#This Row],[DIAS]]&gt;0,MONTH(F42),"")</f>
        <v>11</v>
      </c>
      <c r="I4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3" spans="1:9" x14ac:dyDescent="0.25">
      <c r="A43" s="3" t="s">
        <v>189</v>
      </c>
      <c r="B43" s="3" t="s">
        <v>190</v>
      </c>
      <c r="C43" s="3" t="s">
        <v>191</v>
      </c>
      <c r="D43" s="2">
        <v>1411</v>
      </c>
      <c r="E43" s="3" t="s">
        <v>39</v>
      </c>
      <c r="F43" s="3" t="s">
        <v>192</v>
      </c>
      <c r="G43" s="3">
        <f t="shared" si="0"/>
        <v>9</v>
      </c>
      <c r="H43" s="3">
        <f>IF(Tabla_PJ_MYNORC[[#This Row],[DIAS]]&gt;0,MONTH(F43),"")</f>
        <v>6</v>
      </c>
      <c r="I4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4" spans="1:9" x14ac:dyDescent="0.25">
      <c r="A44" s="3" t="s">
        <v>193</v>
      </c>
      <c r="B44" s="3" t="s">
        <v>194</v>
      </c>
      <c r="C44" s="3" t="s">
        <v>195</v>
      </c>
      <c r="D44" s="2">
        <v>215</v>
      </c>
      <c r="E44" s="3" t="s">
        <v>44</v>
      </c>
      <c r="F44" s="3" t="s">
        <v>196</v>
      </c>
      <c r="G44" s="3">
        <f t="shared" si="0"/>
        <v>25</v>
      </c>
      <c r="H44" s="3">
        <f>IF(Tabla_PJ_MYNORC[[#This Row],[DIAS]]&gt;0,MONTH(F44),"")</f>
        <v>4</v>
      </c>
      <c r="I4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5" spans="1:9" x14ac:dyDescent="0.25">
      <c r="A45" s="3" t="s">
        <v>197</v>
      </c>
      <c r="B45" s="3" t="s">
        <v>198</v>
      </c>
      <c r="C45" s="3" t="s">
        <v>199</v>
      </c>
      <c r="D45" s="2">
        <v>1817</v>
      </c>
      <c r="E45" s="3" t="s">
        <v>39</v>
      </c>
      <c r="F45" s="3" t="s">
        <v>200</v>
      </c>
      <c r="G45" s="3">
        <f t="shared" si="0"/>
        <v>20</v>
      </c>
      <c r="H45" s="3">
        <f>IF(Tabla_PJ_MYNORC[[#This Row],[DIAS]]&gt;0,MONTH(F45),"")</f>
        <v>7</v>
      </c>
      <c r="I4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6" spans="1:9" x14ac:dyDescent="0.25">
      <c r="A46" s="3" t="s">
        <v>201</v>
      </c>
      <c r="B46" s="3" t="s">
        <v>202</v>
      </c>
      <c r="C46" s="3" t="s">
        <v>120</v>
      </c>
      <c r="D46" s="2">
        <v>1639</v>
      </c>
      <c r="E46" s="3" t="s">
        <v>53</v>
      </c>
      <c r="F46" s="3" t="s">
        <v>203</v>
      </c>
      <c r="G46" s="3">
        <f t="shared" si="0"/>
        <v>18</v>
      </c>
      <c r="H46" s="3">
        <f>IF(Tabla_PJ_MYNORC[[#This Row],[DIAS]]&gt;0,MONTH(F46),"")</f>
        <v>4</v>
      </c>
      <c r="I4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7" spans="1:9" x14ac:dyDescent="0.25">
      <c r="A47" s="3" t="s">
        <v>204</v>
      </c>
      <c r="B47" s="3" t="s">
        <v>205</v>
      </c>
      <c r="C47" s="3" t="s">
        <v>206</v>
      </c>
      <c r="D47" s="2">
        <v>1534</v>
      </c>
      <c r="E47" s="3" t="s">
        <v>44</v>
      </c>
      <c r="F47" s="3" t="s">
        <v>207</v>
      </c>
      <c r="G47" s="3">
        <f t="shared" si="0"/>
        <v>29</v>
      </c>
      <c r="H47" s="3">
        <f>IF(Tabla_PJ_MYNORC[[#This Row],[DIAS]]&gt;0,MONTH(F47),"")</f>
        <v>11</v>
      </c>
      <c r="I4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8" spans="1:9" x14ac:dyDescent="0.25">
      <c r="A48" s="3" t="s">
        <v>208</v>
      </c>
      <c r="B48" s="3" t="s">
        <v>209</v>
      </c>
      <c r="C48" s="3" t="s">
        <v>210</v>
      </c>
      <c r="D48" s="2">
        <v>882</v>
      </c>
      <c r="E48" s="3" t="s">
        <v>53</v>
      </c>
      <c r="F48" s="3" t="s">
        <v>211</v>
      </c>
      <c r="G48" s="3">
        <f t="shared" si="0"/>
        <v>3</v>
      </c>
      <c r="H48" s="3">
        <f>IF(Tabla_PJ_MYNORC[[#This Row],[DIAS]]&gt;0,MONTH(F48),"")</f>
        <v>5</v>
      </c>
      <c r="I4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9" spans="1:9" x14ac:dyDescent="0.25">
      <c r="A49" s="3" t="s">
        <v>212</v>
      </c>
      <c r="B49" s="3" t="s">
        <v>213</v>
      </c>
      <c r="C49" s="3" t="s">
        <v>112</v>
      </c>
      <c r="D49" s="2">
        <v>732</v>
      </c>
      <c r="E49" s="3" t="s">
        <v>39</v>
      </c>
      <c r="F49" s="3" t="s">
        <v>214</v>
      </c>
      <c r="G49" s="3">
        <f t="shared" si="0"/>
        <v>20</v>
      </c>
      <c r="H49" s="3">
        <f>IF(Tabla_PJ_MYNORC[[#This Row],[DIAS]]&gt;0,MONTH(F49),"")</f>
        <v>4</v>
      </c>
      <c r="I4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50" spans="1:9" x14ac:dyDescent="0.25">
      <c r="A50" s="3" t="s">
        <v>215</v>
      </c>
      <c r="B50" s="3" t="s">
        <v>216</v>
      </c>
      <c r="C50" s="3" t="s">
        <v>116</v>
      </c>
      <c r="D50" s="2">
        <v>1137</v>
      </c>
      <c r="E50" s="3" t="s">
        <v>44</v>
      </c>
      <c r="F50" s="3" t="s">
        <v>217</v>
      </c>
      <c r="G50" s="3">
        <f t="shared" si="0"/>
        <v>21</v>
      </c>
      <c r="H50" s="3">
        <f>IF(Tabla_PJ_MYNORC[[#This Row],[DIAS]]&gt;0,MONTH(F50),"")</f>
        <v>7</v>
      </c>
      <c r="I5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51" spans="1:9" x14ac:dyDescent="0.25">
      <c r="A51" s="3" t="s">
        <v>218</v>
      </c>
      <c r="B51" s="3" t="s">
        <v>219</v>
      </c>
      <c r="C51" s="3" t="s">
        <v>120</v>
      </c>
      <c r="D51" s="2">
        <v>131</v>
      </c>
      <c r="E51" s="3" t="s">
        <v>53</v>
      </c>
      <c r="F51" s="3" t="s">
        <v>220</v>
      </c>
      <c r="G51" s="3">
        <f t="shared" si="0"/>
        <v>15</v>
      </c>
      <c r="H51" s="3">
        <f>IF(Tabla_PJ_MYNORC[[#This Row],[DIAS]]&gt;0,MONTH(F51),"")</f>
        <v>5</v>
      </c>
      <c r="I5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52" spans="1:9" x14ac:dyDescent="0.25">
      <c r="A52" s="3" t="s">
        <v>221</v>
      </c>
      <c r="B52" s="3" t="s">
        <v>222</v>
      </c>
      <c r="C52" s="3" t="s">
        <v>199</v>
      </c>
      <c r="D52" s="2">
        <v>1785</v>
      </c>
      <c r="E52" s="3" t="s">
        <v>39</v>
      </c>
      <c r="F52" s="3" t="s">
        <v>223</v>
      </c>
      <c r="G52" s="3">
        <f t="shared" si="0"/>
        <v>26</v>
      </c>
      <c r="H52" s="3">
        <f>IF(Tabla_PJ_MYNORC[[#This Row],[DIAS]]&gt;0,MONTH(F52),"")</f>
        <v>2</v>
      </c>
      <c r="I5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53" spans="1:9" x14ac:dyDescent="0.25">
      <c r="A53" s="3" t="s">
        <v>224</v>
      </c>
      <c r="B53" s="3" t="s">
        <v>225</v>
      </c>
      <c r="C53" s="3" t="s">
        <v>206</v>
      </c>
      <c r="D53" s="2">
        <v>1609</v>
      </c>
      <c r="E53" s="3" t="s">
        <v>44</v>
      </c>
      <c r="F53" s="3" t="s">
        <v>226</v>
      </c>
      <c r="G53" s="3">
        <f t="shared" si="0"/>
        <v>3</v>
      </c>
      <c r="H53" s="3">
        <f>IF(Tabla_PJ_MYNORC[[#This Row],[DIAS]]&gt;0,MONTH(F53),"")</f>
        <v>11</v>
      </c>
      <c r="I5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54" spans="1:9" x14ac:dyDescent="0.25">
      <c r="A54" s="3" t="s">
        <v>227</v>
      </c>
      <c r="B54" s="3" t="s">
        <v>228</v>
      </c>
      <c r="C54" s="3" t="s">
        <v>210</v>
      </c>
      <c r="D54" s="2">
        <v>5</v>
      </c>
      <c r="E54" s="3" t="s">
        <v>53</v>
      </c>
      <c r="F54" s="3" t="s">
        <v>229</v>
      </c>
      <c r="G54" s="3">
        <f t="shared" si="0"/>
        <v>28</v>
      </c>
      <c r="H54" s="3">
        <f>IF(Tabla_PJ_MYNORC[[#This Row],[DIAS]]&gt;0,MONTH(F54),"")</f>
        <v>7</v>
      </c>
      <c r="I5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55" spans="1:9" x14ac:dyDescent="0.25">
      <c r="A55" s="3" t="s">
        <v>230</v>
      </c>
      <c r="B55" s="3" t="s">
        <v>231</v>
      </c>
      <c r="C55" s="3" t="s">
        <v>191</v>
      </c>
      <c r="D55" s="2">
        <v>1456</v>
      </c>
      <c r="E55" s="3" t="s">
        <v>39</v>
      </c>
      <c r="F55" s="3" t="s">
        <v>232</v>
      </c>
      <c r="G55" s="3">
        <f t="shared" si="0"/>
        <v>21</v>
      </c>
      <c r="H55" s="3">
        <f>IF(Tabla_PJ_MYNORC[[#This Row],[DIAS]]&gt;0,MONTH(F55),"")</f>
        <v>10</v>
      </c>
      <c r="I5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56" spans="1:9" x14ac:dyDescent="0.25">
      <c r="A56" s="3" t="s">
        <v>233</v>
      </c>
      <c r="B56" s="3" t="s">
        <v>234</v>
      </c>
      <c r="C56" s="3" t="s">
        <v>195</v>
      </c>
      <c r="D56" s="2">
        <v>739</v>
      </c>
      <c r="E56" s="3" t="s">
        <v>44</v>
      </c>
      <c r="F56" s="3" t="s">
        <v>235</v>
      </c>
      <c r="G56" s="3">
        <f t="shared" si="0"/>
        <v>24</v>
      </c>
      <c r="H56" s="3">
        <f>IF(Tabla_PJ_MYNORC[[#This Row],[DIAS]]&gt;0,MONTH(F56),"")</f>
        <v>9</v>
      </c>
      <c r="I5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57" spans="1:9" x14ac:dyDescent="0.25">
      <c r="A57" s="3" t="s">
        <v>236</v>
      </c>
      <c r="B57" s="3" t="s">
        <v>237</v>
      </c>
      <c r="C57" s="3" t="s">
        <v>199</v>
      </c>
      <c r="D57" s="2">
        <v>1566</v>
      </c>
      <c r="E57" s="3" t="s">
        <v>39</v>
      </c>
      <c r="F57" s="3" t="s">
        <v>238</v>
      </c>
      <c r="G57" s="3">
        <f t="shared" si="0"/>
        <v>21</v>
      </c>
      <c r="H57" s="3">
        <f>IF(Tabla_PJ_MYNORC[[#This Row],[DIAS]]&gt;0,MONTH(F57),"")</f>
        <v>2</v>
      </c>
      <c r="I5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58" spans="1:9" x14ac:dyDescent="0.25">
      <c r="A58" s="3" t="s">
        <v>239</v>
      </c>
      <c r="B58" s="3" t="s">
        <v>240</v>
      </c>
      <c r="C58" s="3" t="s">
        <v>120</v>
      </c>
      <c r="D58" s="2">
        <v>1972</v>
      </c>
      <c r="E58" s="3" t="s">
        <v>53</v>
      </c>
      <c r="F58" s="3" t="s">
        <v>241</v>
      </c>
      <c r="G58" s="3">
        <f t="shared" si="0"/>
        <v>26</v>
      </c>
      <c r="H58" s="3">
        <f>IF(Tabla_PJ_MYNORC[[#This Row],[DIAS]]&gt;0,MONTH(F58),"")</f>
        <v>5</v>
      </c>
      <c r="I5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59" spans="1:9" x14ac:dyDescent="0.25">
      <c r="A59" s="3" t="s">
        <v>242</v>
      </c>
      <c r="B59" s="3" t="s">
        <v>243</v>
      </c>
      <c r="C59" s="3" t="s">
        <v>206</v>
      </c>
      <c r="D59" s="2">
        <v>1731</v>
      </c>
      <c r="E59" s="3" t="s">
        <v>44</v>
      </c>
      <c r="F59" s="3" t="s">
        <v>244</v>
      </c>
      <c r="G59" s="3">
        <f t="shared" si="0"/>
        <v>1</v>
      </c>
      <c r="H59" s="3">
        <f>IF(Tabla_PJ_MYNORC[[#This Row],[DIAS]]&gt;0,MONTH(F59),"")</f>
        <v>10</v>
      </c>
      <c r="I5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60" spans="1:9" x14ac:dyDescent="0.25">
      <c r="A60" s="3" t="s">
        <v>245</v>
      </c>
      <c r="B60" s="3" t="s">
        <v>246</v>
      </c>
      <c r="C60" s="3" t="s">
        <v>210</v>
      </c>
      <c r="D60" s="2">
        <v>1125</v>
      </c>
      <c r="E60" s="3" t="s">
        <v>53</v>
      </c>
      <c r="F60" s="3" t="s">
        <v>247</v>
      </c>
      <c r="G60" s="3">
        <f t="shared" si="0"/>
        <v>30</v>
      </c>
      <c r="H60" s="3">
        <f>IF(Tabla_PJ_MYNORC[[#This Row],[DIAS]]&gt;0,MONTH(F60),"")</f>
        <v>3</v>
      </c>
      <c r="I6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61" spans="1:9" x14ac:dyDescent="0.25">
      <c r="A61" s="3" t="s">
        <v>248</v>
      </c>
      <c r="B61" s="3" t="s">
        <v>249</v>
      </c>
      <c r="C61" s="3" t="s">
        <v>112</v>
      </c>
      <c r="D61" s="2">
        <v>1408</v>
      </c>
      <c r="E61" s="3" t="s">
        <v>39</v>
      </c>
      <c r="F61" s="3" t="s">
        <v>250</v>
      </c>
      <c r="G61" s="3">
        <f t="shared" si="0"/>
        <v>30</v>
      </c>
      <c r="H61" s="3">
        <f>IF(Tabla_PJ_MYNORC[[#This Row],[DIAS]]&gt;0,MONTH(F61),"")</f>
        <v>6</v>
      </c>
      <c r="I6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62" spans="1:9" x14ac:dyDescent="0.25">
      <c r="A62" s="3" t="s">
        <v>251</v>
      </c>
      <c r="B62" s="3" t="s">
        <v>252</v>
      </c>
      <c r="C62" s="3" t="s">
        <v>116</v>
      </c>
      <c r="D62" s="2">
        <v>975</v>
      </c>
      <c r="E62" s="3" t="s">
        <v>44</v>
      </c>
      <c r="F62" s="3" t="s">
        <v>253</v>
      </c>
      <c r="G62" s="3">
        <f t="shared" si="0"/>
        <v>31</v>
      </c>
      <c r="H62" s="3">
        <f>IF(Tabla_PJ_MYNORC[[#This Row],[DIAS]]&gt;0,MONTH(F62),"")</f>
        <v>7</v>
      </c>
      <c r="I6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63" spans="1:9" x14ac:dyDescent="0.25">
      <c r="A63" s="3" t="s">
        <v>254</v>
      </c>
      <c r="B63" s="3" t="s">
        <v>255</v>
      </c>
      <c r="C63" s="3" t="s">
        <v>120</v>
      </c>
      <c r="D63" s="2">
        <v>1143</v>
      </c>
      <c r="E63" s="3" t="s">
        <v>53</v>
      </c>
      <c r="F63" s="3" t="s">
        <v>256</v>
      </c>
      <c r="G63" s="3">
        <f t="shared" si="0"/>
        <v>19</v>
      </c>
      <c r="H63" s="3">
        <f>IF(Tabla_PJ_MYNORC[[#This Row],[DIAS]]&gt;0,MONTH(F63),"")</f>
        <v>3</v>
      </c>
      <c r="I6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64" spans="1:9" x14ac:dyDescent="0.25">
      <c r="A64" s="3" t="s">
        <v>257</v>
      </c>
      <c r="B64" s="3" t="s">
        <v>258</v>
      </c>
      <c r="C64" s="3" t="s">
        <v>124</v>
      </c>
      <c r="D64" s="2">
        <v>425</v>
      </c>
      <c r="E64" s="3" t="s">
        <v>44</v>
      </c>
      <c r="F64" s="3" t="s">
        <v>259</v>
      </c>
      <c r="G64" s="3">
        <f t="shared" si="0"/>
        <v>26</v>
      </c>
      <c r="H64" s="3">
        <f>IF(Tabla_PJ_MYNORC[[#This Row],[DIAS]]&gt;0,MONTH(F64),"")</f>
        <v>1</v>
      </c>
      <c r="I6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65" spans="1:9" x14ac:dyDescent="0.25">
      <c r="A65" s="3" t="s">
        <v>260</v>
      </c>
      <c r="B65" s="3" t="s">
        <v>171</v>
      </c>
      <c r="C65" s="3" t="s">
        <v>128</v>
      </c>
      <c r="D65" s="2">
        <v>509</v>
      </c>
      <c r="E65" s="3" t="s">
        <v>53</v>
      </c>
      <c r="F65" s="3" t="s">
        <v>261</v>
      </c>
      <c r="G65" s="3">
        <f t="shared" si="0"/>
        <v>30</v>
      </c>
      <c r="H65" s="3">
        <f>IF(Tabla_PJ_MYNORC[[#This Row],[DIAS]]&gt;0,MONTH(F65),"")</f>
        <v>10</v>
      </c>
      <c r="I6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66" spans="1:9" x14ac:dyDescent="0.25">
      <c r="A66" s="3" t="s">
        <v>262</v>
      </c>
      <c r="B66" s="3" t="s">
        <v>263</v>
      </c>
      <c r="C66" s="3" t="s">
        <v>132</v>
      </c>
      <c r="D66" s="2">
        <v>591</v>
      </c>
      <c r="E66" s="3" t="s">
        <v>39</v>
      </c>
      <c r="F66" s="3" t="s">
        <v>264</v>
      </c>
      <c r="G66" s="3">
        <f t="shared" si="0"/>
        <v>7</v>
      </c>
      <c r="H66" s="3">
        <f>IF(Tabla_PJ_MYNORC[[#This Row],[DIAS]]&gt;0,MONTH(F66),"")</f>
        <v>4</v>
      </c>
      <c r="I6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67" spans="1:9" x14ac:dyDescent="0.25">
      <c r="A67" s="3" t="s">
        <v>265</v>
      </c>
      <c r="B67" s="3" t="s">
        <v>167</v>
      </c>
      <c r="C67" s="3" t="s">
        <v>136</v>
      </c>
      <c r="D67" s="2">
        <v>146</v>
      </c>
      <c r="E67" s="3" t="s">
        <v>44</v>
      </c>
      <c r="F67" s="3" t="s">
        <v>266</v>
      </c>
      <c r="G67" s="3">
        <f t="shared" ref="G67:G130" si="1">IFERROR(DAY(F67),-1)</f>
        <v>-1</v>
      </c>
      <c r="H67" s="3" t="str">
        <f>IF(Tabla_PJ_MYNORC[[#This Row],[DIAS]]&gt;0,MONTH(F67),"")</f>
        <v/>
      </c>
      <c r="I6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/>
      </c>
    </row>
    <row r="68" spans="1:9" x14ac:dyDescent="0.25">
      <c r="A68" s="3" t="s">
        <v>267</v>
      </c>
      <c r="B68" s="3" t="s">
        <v>268</v>
      </c>
      <c r="C68" s="3" t="s">
        <v>140</v>
      </c>
      <c r="D68" s="2">
        <v>570</v>
      </c>
      <c r="E68" s="3" t="s">
        <v>53</v>
      </c>
      <c r="F68" s="3" t="s">
        <v>269</v>
      </c>
      <c r="G68" s="3">
        <f t="shared" si="1"/>
        <v>22</v>
      </c>
      <c r="H68" s="3">
        <f>IF(Tabla_PJ_MYNORC[[#This Row],[DIAS]]&gt;0,MONTH(F68),"")</f>
        <v>8</v>
      </c>
      <c r="I6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69" spans="1:9" x14ac:dyDescent="0.25">
      <c r="A69" s="3" t="s">
        <v>270</v>
      </c>
      <c r="B69" s="3" t="s">
        <v>271</v>
      </c>
      <c r="C69" s="3" t="s">
        <v>144</v>
      </c>
      <c r="D69" s="2">
        <v>521</v>
      </c>
      <c r="E69" s="3" t="s">
        <v>44</v>
      </c>
      <c r="F69" s="3" t="s">
        <v>272</v>
      </c>
      <c r="G69" s="3">
        <f t="shared" si="1"/>
        <v>8</v>
      </c>
      <c r="H69" s="3">
        <f>IF(Tabla_PJ_MYNORC[[#This Row],[DIAS]]&gt;0,MONTH(F69),"")</f>
        <v>1</v>
      </c>
      <c r="I6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70" spans="1:9" x14ac:dyDescent="0.25">
      <c r="A70" s="3" t="s">
        <v>273</v>
      </c>
      <c r="B70" s="3" t="s">
        <v>274</v>
      </c>
      <c r="C70" s="3" t="s">
        <v>148</v>
      </c>
      <c r="D70" s="2">
        <v>1221</v>
      </c>
      <c r="E70" s="3" t="s">
        <v>53</v>
      </c>
      <c r="F70" s="3" t="s">
        <v>244</v>
      </c>
      <c r="G70" s="3">
        <f t="shared" si="1"/>
        <v>1</v>
      </c>
      <c r="H70" s="3">
        <f>IF(Tabla_PJ_MYNORC[[#This Row],[DIAS]]&gt;0,MONTH(F70),"")</f>
        <v>10</v>
      </c>
      <c r="I7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71" spans="1:9" x14ac:dyDescent="0.25">
      <c r="A71" s="3" t="s">
        <v>275</v>
      </c>
      <c r="B71" s="3" t="s">
        <v>276</v>
      </c>
      <c r="C71" s="3" t="s">
        <v>152</v>
      </c>
      <c r="D71" s="2">
        <v>755</v>
      </c>
      <c r="E71" s="3" t="s">
        <v>39</v>
      </c>
      <c r="F71" s="3" t="s">
        <v>40</v>
      </c>
      <c r="G71" s="3">
        <f t="shared" si="1"/>
        <v>12</v>
      </c>
      <c r="H71" s="3">
        <f>IF(Tabla_PJ_MYNORC[[#This Row],[DIAS]]&gt;0,MONTH(F71),"")</f>
        <v>1</v>
      </c>
      <c r="I7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72" spans="1:9" x14ac:dyDescent="0.25">
      <c r="A72" s="3" t="s">
        <v>277</v>
      </c>
      <c r="B72" s="3" t="s">
        <v>278</v>
      </c>
      <c r="C72" s="3" t="s">
        <v>156</v>
      </c>
      <c r="D72" s="2">
        <v>1303</v>
      </c>
      <c r="E72" s="3" t="s">
        <v>44</v>
      </c>
      <c r="F72" s="3" t="s">
        <v>279</v>
      </c>
      <c r="G72" s="3">
        <f t="shared" si="1"/>
        <v>28</v>
      </c>
      <c r="H72" s="3">
        <f>IF(Tabla_PJ_MYNORC[[#This Row],[DIAS]]&gt;0,MONTH(F72),"")</f>
        <v>8</v>
      </c>
      <c r="I7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73" spans="1:9" x14ac:dyDescent="0.25">
      <c r="A73" s="3" t="s">
        <v>280</v>
      </c>
      <c r="B73" s="3" t="s">
        <v>281</v>
      </c>
      <c r="C73" s="3" t="s">
        <v>160</v>
      </c>
      <c r="D73" s="2">
        <v>1987</v>
      </c>
      <c r="E73" s="3" t="s">
        <v>53</v>
      </c>
      <c r="F73" s="3" t="s">
        <v>282</v>
      </c>
      <c r="G73" s="3">
        <f t="shared" si="1"/>
        <v>24</v>
      </c>
      <c r="H73" s="3">
        <f>IF(Tabla_PJ_MYNORC[[#This Row],[DIAS]]&gt;0,MONTH(F73),"")</f>
        <v>8</v>
      </c>
      <c r="I7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74" spans="1:9" x14ac:dyDescent="0.25">
      <c r="A74" s="3" t="s">
        <v>283</v>
      </c>
      <c r="B74" s="3" t="s">
        <v>284</v>
      </c>
      <c r="C74" s="3" t="s">
        <v>164</v>
      </c>
      <c r="D74" s="2">
        <v>1986</v>
      </c>
      <c r="E74" s="3" t="s">
        <v>44</v>
      </c>
      <c r="F74" s="3" t="s">
        <v>285</v>
      </c>
      <c r="G74" s="3">
        <f t="shared" si="1"/>
        <v>11</v>
      </c>
      <c r="H74" s="3">
        <f>IF(Tabla_PJ_MYNORC[[#This Row],[DIAS]]&gt;0,MONTH(F74),"")</f>
        <v>2</v>
      </c>
      <c r="I7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75" spans="1:9" x14ac:dyDescent="0.25">
      <c r="A75" s="3" t="s">
        <v>286</v>
      </c>
      <c r="B75" s="3" t="s">
        <v>287</v>
      </c>
      <c r="C75" s="3" t="s">
        <v>168</v>
      </c>
      <c r="D75" s="2">
        <v>1926</v>
      </c>
      <c r="E75" s="3" t="s">
        <v>53</v>
      </c>
      <c r="F75" s="3" t="s">
        <v>250</v>
      </c>
      <c r="G75" s="3">
        <f t="shared" si="1"/>
        <v>30</v>
      </c>
      <c r="H75" s="3">
        <f>IF(Tabla_PJ_MYNORC[[#This Row],[DIAS]]&gt;0,MONTH(F75),"")</f>
        <v>6</v>
      </c>
      <c r="I7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76" spans="1:9" x14ac:dyDescent="0.25">
      <c r="A76" s="3" t="s">
        <v>288</v>
      </c>
      <c r="B76" s="3" t="s">
        <v>289</v>
      </c>
      <c r="C76" s="3" t="s">
        <v>172</v>
      </c>
      <c r="D76" s="2">
        <v>625</v>
      </c>
      <c r="E76" s="3" t="s">
        <v>39</v>
      </c>
      <c r="F76" s="3" t="s">
        <v>290</v>
      </c>
      <c r="G76" s="3">
        <f t="shared" si="1"/>
        <v>16</v>
      </c>
      <c r="H76" s="3">
        <f>IF(Tabla_PJ_MYNORC[[#This Row],[DIAS]]&gt;0,MONTH(F76),"")</f>
        <v>5</v>
      </c>
      <c r="I7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77" spans="1:9" x14ac:dyDescent="0.25">
      <c r="A77" s="3" t="s">
        <v>291</v>
      </c>
      <c r="B77" s="3" t="s">
        <v>292</v>
      </c>
      <c r="C77" s="3" t="s">
        <v>176</v>
      </c>
      <c r="D77" s="2">
        <v>1659</v>
      </c>
      <c r="E77" s="3" t="s">
        <v>44</v>
      </c>
      <c r="F77" s="3" t="s">
        <v>285</v>
      </c>
      <c r="G77" s="3">
        <f t="shared" si="1"/>
        <v>11</v>
      </c>
      <c r="H77" s="3">
        <f>IF(Tabla_PJ_MYNORC[[#This Row],[DIAS]]&gt;0,MONTH(F77),"")</f>
        <v>2</v>
      </c>
      <c r="I7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78" spans="1:9" x14ac:dyDescent="0.25">
      <c r="A78" s="3" t="s">
        <v>293</v>
      </c>
      <c r="B78" s="3" t="s">
        <v>294</v>
      </c>
      <c r="C78" s="3" t="s">
        <v>179</v>
      </c>
      <c r="D78" s="2">
        <v>851</v>
      </c>
      <c r="E78" s="3" t="s">
        <v>53</v>
      </c>
      <c r="F78" s="3" t="s">
        <v>295</v>
      </c>
      <c r="G78" s="3">
        <f t="shared" si="1"/>
        <v>30</v>
      </c>
      <c r="H78" s="3">
        <f>IF(Tabla_PJ_MYNORC[[#This Row],[DIAS]]&gt;0,MONTH(F78),"")</f>
        <v>7</v>
      </c>
      <c r="I7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79" spans="1:9" x14ac:dyDescent="0.25">
      <c r="A79" s="3" t="s">
        <v>296</v>
      </c>
      <c r="B79" s="3" t="s">
        <v>297</v>
      </c>
      <c r="C79" s="3" t="s">
        <v>183</v>
      </c>
      <c r="D79" s="2">
        <v>1220</v>
      </c>
      <c r="E79" s="3" t="s">
        <v>44</v>
      </c>
      <c r="F79" s="3" t="s">
        <v>298</v>
      </c>
      <c r="G79" s="3">
        <f t="shared" si="1"/>
        <v>5</v>
      </c>
      <c r="H79" s="3">
        <f>IF(Tabla_PJ_MYNORC[[#This Row],[DIAS]]&gt;0,MONTH(F79),"")</f>
        <v>1</v>
      </c>
      <c r="I7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80" spans="1:9" x14ac:dyDescent="0.25">
      <c r="A80" s="3" t="s">
        <v>299</v>
      </c>
      <c r="B80" s="3" t="s">
        <v>300</v>
      </c>
      <c r="C80" s="3" t="s">
        <v>187</v>
      </c>
      <c r="D80" s="2">
        <v>222</v>
      </c>
      <c r="E80" s="3" t="s">
        <v>53</v>
      </c>
      <c r="F80" s="3" t="s">
        <v>301</v>
      </c>
      <c r="G80" s="3">
        <f t="shared" si="1"/>
        <v>18</v>
      </c>
      <c r="H80" s="3">
        <f>IF(Tabla_PJ_MYNORC[[#This Row],[DIAS]]&gt;0,MONTH(F80),"")</f>
        <v>2</v>
      </c>
      <c r="I8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81" spans="1:9" x14ac:dyDescent="0.25">
      <c r="A81" s="3" t="s">
        <v>302</v>
      </c>
      <c r="B81" s="3" t="s">
        <v>303</v>
      </c>
      <c r="C81" s="3" t="s">
        <v>304</v>
      </c>
      <c r="D81" s="2">
        <v>686</v>
      </c>
      <c r="E81" s="3" t="s">
        <v>39</v>
      </c>
      <c r="F81" s="3" t="s">
        <v>305</v>
      </c>
      <c r="G81" s="3">
        <f t="shared" si="1"/>
        <v>29</v>
      </c>
      <c r="H81" s="3">
        <f>IF(Tabla_PJ_MYNORC[[#This Row],[DIAS]]&gt;0,MONTH(F81),"")</f>
        <v>1</v>
      </c>
      <c r="I8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82" spans="1:9" x14ac:dyDescent="0.25">
      <c r="A82" s="3" t="s">
        <v>306</v>
      </c>
      <c r="B82" s="3" t="s">
        <v>307</v>
      </c>
      <c r="C82" s="3" t="s">
        <v>308</v>
      </c>
      <c r="D82" s="2">
        <v>1918</v>
      </c>
      <c r="E82" s="3" t="s">
        <v>44</v>
      </c>
      <c r="F82" s="3" t="s">
        <v>309</v>
      </c>
      <c r="G82" s="3">
        <f t="shared" si="1"/>
        <v>7</v>
      </c>
      <c r="H82" s="3">
        <f>IF(Tabla_PJ_MYNORC[[#This Row],[DIAS]]&gt;0,MONTH(F82),"")</f>
        <v>9</v>
      </c>
      <c r="I8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83" spans="1:9" x14ac:dyDescent="0.25">
      <c r="A83" s="3" t="s">
        <v>310</v>
      </c>
      <c r="B83" s="3" t="s">
        <v>311</v>
      </c>
      <c r="C83" s="3" t="s">
        <v>312</v>
      </c>
      <c r="D83" s="2">
        <v>6</v>
      </c>
      <c r="E83" s="3" t="s">
        <v>53</v>
      </c>
      <c r="F83" s="3" t="s">
        <v>313</v>
      </c>
      <c r="G83" s="3">
        <f t="shared" si="1"/>
        <v>8</v>
      </c>
      <c r="H83" s="3">
        <f>IF(Tabla_PJ_MYNORC[[#This Row],[DIAS]]&gt;0,MONTH(F83),"")</f>
        <v>5</v>
      </c>
      <c r="I8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84" spans="1:9" x14ac:dyDescent="0.25">
      <c r="A84" s="3" t="s">
        <v>314</v>
      </c>
      <c r="B84" s="3" t="s">
        <v>37</v>
      </c>
      <c r="C84" s="3" t="s">
        <v>38</v>
      </c>
      <c r="D84" s="2">
        <v>1800</v>
      </c>
      <c r="E84" s="3" t="s">
        <v>39</v>
      </c>
      <c r="F84" s="3" t="s">
        <v>290</v>
      </c>
      <c r="G84" s="3">
        <f t="shared" si="1"/>
        <v>16</v>
      </c>
      <c r="H84" s="3">
        <f>IF(Tabla_PJ_MYNORC[[#This Row],[DIAS]]&gt;0,MONTH(F84),"")</f>
        <v>5</v>
      </c>
      <c r="I8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85" spans="1:9" x14ac:dyDescent="0.25">
      <c r="A85" s="3" t="s">
        <v>315</v>
      </c>
      <c r="B85" s="3" t="s">
        <v>42</v>
      </c>
      <c r="C85" s="3" t="s">
        <v>43</v>
      </c>
      <c r="D85" s="2">
        <v>1383</v>
      </c>
      <c r="E85" s="3" t="s">
        <v>44</v>
      </c>
      <c r="F85" s="3" t="s">
        <v>316</v>
      </c>
      <c r="G85" s="3">
        <f t="shared" si="1"/>
        <v>9</v>
      </c>
      <c r="H85" s="3">
        <f>IF(Tabla_PJ_MYNORC[[#This Row],[DIAS]]&gt;0,MONTH(F85),"")</f>
        <v>3</v>
      </c>
      <c r="I8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86" spans="1:9" x14ac:dyDescent="0.25">
      <c r="A86" s="3" t="s">
        <v>317</v>
      </c>
      <c r="B86" s="3" t="s">
        <v>47</v>
      </c>
      <c r="C86" s="3" t="s">
        <v>48</v>
      </c>
      <c r="D86" s="2">
        <v>129</v>
      </c>
      <c r="E86" s="3" t="s">
        <v>53</v>
      </c>
      <c r="F86" s="3" t="s">
        <v>318</v>
      </c>
      <c r="G86" s="3">
        <f t="shared" si="1"/>
        <v>16</v>
      </c>
      <c r="H86" s="3">
        <f>IF(Tabla_PJ_MYNORC[[#This Row],[DIAS]]&gt;0,MONTH(F86),"")</f>
        <v>8</v>
      </c>
      <c r="I8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87" spans="1:9" x14ac:dyDescent="0.25">
      <c r="A87" s="3" t="s">
        <v>319</v>
      </c>
      <c r="B87" s="3" t="s">
        <v>51</v>
      </c>
      <c r="C87" s="3" t="s">
        <v>52</v>
      </c>
      <c r="D87" s="2">
        <v>42</v>
      </c>
      <c r="E87" s="3" t="s">
        <v>44</v>
      </c>
      <c r="F87" s="3" t="s">
        <v>173</v>
      </c>
      <c r="G87" s="3">
        <f t="shared" si="1"/>
        <v>19</v>
      </c>
      <c r="H87" s="3">
        <f>IF(Tabla_PJ_MYNORC[[#This Row],[DIAS]]&gt;0,MONTH(F87),"")</f>
        <v>7</v>
      </c>
      <c r="I8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88" spans="1:9" x14ac:dyDescent="0.25">
      <c r="A88" s="3" t="s">
        <v>320</v>
      </c>
      <c r="B88" s="3" t="s">
        <v>56</v>
      </c>
      <c r="C88" s="3" t="s">
        <v>57</v>
      </c>
      <c r="D88" s="2">
        <v>1249</v>
      </c>
      <c r="E88" s="3" t="s">
        <v>53</v>
      </c>
      <c r="F88" s="3" t="s">
        <v>321</v>
      </c>
      <c r="G88" s="3">
        <f t="shared" si="1"/>
        <v>2</v>
      </c>
      <c r="H88" s="3">
        <f>IF(Tabla_PJ_MYNORC[[#This Row],[DIAS]]&gt;0,MONTH(F88),"")</f>
        <v>9</v>
      </c>
      <c r="I8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89" spans="1:9" x14ac:dyDescent="0.25">
      <c r="A89" s="3" t="s">
        <v>322</v>
      </c>
      <c r="B89" s="3" t="s">
        <v>60</v>
      </c>
      <c r="C89" s="3" t="s">
        <v>61</v>
      </c>
      <c r="D89" s="2">
        <v>516</v>
      </c>
      <c r="E89" s="3" t="s">
        <v>39</v>
      </c>
      <c r="F89" s="3" t="s">
        <v>323</v>
      </c>
      <c r="G89" s="3">
        <f t="shared" si="1"/>
        <v>20</v>
      </c>
      <c r="H89" s="3">
        <f>IF(Tabla_PJ_MYNORC[[#This Row],[DIAS]]&gt;0,MONTH(F89),"")</f>
        <v>11</v>
      </c>
      <c r="I8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90" spans="1:9" x14ac:dyDescent="0.25">
      <c r="A90" s="3" t="s">
        <v>324</v>
      </c>
      <c r="B90" s="3" t="s">
        <v>64</v>
      </c>
      <c r="C90" s="3" t="s">
        <v>65</v>
      </c>
      <c r="D90" s="2">
        <v>1503</v>
      </c>
      <c r="E90" s="3" t="s">
        <v>44</v>
      </c>
      <c r="F90" s="3" t="s">
        <v>325</v>
      </c>
      <c r="G90" s="3">
        <f t="shared" si="1"/>
        <v>23</v>
      </c>
      <c r="H90" s="3">
        <f>IF(Tabla_PJ_MYNORC[[#This Row],[DIAS]]&gt;0,MONTH(F90),"")</f>
        <v>6</v>
      </c>
      <c r="I9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91" spans="1:9" x14ac:dyDescent="0.25">
      <c r="A91" s="3" t="s">
        <v>326</v>
      </c>
      <c r="B91" s="3" t="s">
        <v>68</v>
      </c>
      <c r="C91" s="3" t="s">
        <v>69</v>
      </c>
      <c r="D91" s="2">
        <v>172</v>
      </c>
      <c r="E91" s="3" t="s">
        <v>53</v>
      </c>
      <c r="F91" s="3" t="s">
        <v>327</v>
      </c>
      <c r="G91" s="3">
        <f t="shared" si="1"/>
        <v>13</v>
      </c>
      <c r="H91" s="3">
        <f>IF(Tabla_PJ_MYNORC[[#This Row],[DIAS]]&gt;0,MONTH(F91),"")</f>
        <v>10</v>
      </c>
      <c r="I9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92" spans="1:9" x14ac:dyDescent="0.25">
      <c r="A92" s="3" t="s">
        <v>328</v>
      </c>
      <c r="B92" s="3" t="s">
        <v>72</v>
      </c>
      <c r="C92" s="3" t="s">
        <v>52</v>
      </c>
      <c r="D92" s="2">
        <v>1442</v>
      </c>
      <c r="E92" s="3" t="s">
        <v>39</v>
      </c>
      <c r="F92" s="3" t="s">
        <v>232</v>
      </c>
      <c r="G92" s="3">
        <f t="shared" si="1"/>
        <v>21</v>
      </c>
      <c r="H92" s="3">
        <f>IF(Tabla_PJ_MYNORC[[#This Row],[DIAS]]&gt;0,MONTH(F92),"")</f>
        <v>10</v>
      </c>
      <c r="I9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93" spans="1:9" x14ac:dyDescent="0.25">
      <c r="A93" s="3" t="s">
        <v>329</v>
      </c>
      <c r="B93" s="3" t="s">
        <v>75</v>
      </c>
      <c r="C93" s="3" t="s">
        <v>48</v>
      </c>
      <c r="D93" s="2">
        <v>34</v>
      </c>
      <c r="E93" s="3" t="s">
        <v>44</v>
      </c>
      <c r="F93" s="3" t="s">
        <v>330</v>
      </c>
      <c r="G93" s="3">
        <f t="shared" si="1"/>
        <v>-1</v>
      </c>
      <c r="H93" s="3" t="str">
        <f>IF(Tabla_PJ_MYNORC[[#This Row],[DIAS]]&gt;0,MONTH(F93),"")</f>
        <v/>
      </c>
      <c r="I9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/>
      </c>
    </row>
    <row r="94" spans="1:9" x14ac:dyDescent="0.25">
      <c r="A94" s="3" t="s">
        <v>331</v>
      </c>
      <c r="B94" s="3" t="s">
        <v>78</v>
      </c>
      <c r="C94" s="3" t="s">
        <v>57</v>
      </c>
      <c r="D94" s="2">
        <v>1815</v>
      </c>
      <c r="E94" s="3" t="s">
        <v>53</v>
      </c>
      <c r="F94" s="3" t="s">
        <v>332</v>
      </c>
      <c r="G94" s="3">
        <f t="shared" si="1"/>
        <v>28</v>
      </c>
      <c r="H94" s="3">
        <f>IF(Tabla_PJ_MYNORC[[#This Row],[DIAS]]&gt;0,MONTH(F94),"")</f>
        <v>2</v>
      </c>
      <c r="I9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95" spans="1:9" x14ac:dyDescent="0.25">
      <c r="A95" s="3" t="s">
        <v>333</v>
      </c>
      <c r="B95" s="3" t="s">
        <v>81</v>
      </c>
      <c r="C95" s="3" t="s">
        <v>61</v>
      </c>
      <c r="D95" s="2">
        <v>1221</v>
      </c>
      <c r="E95" s="3" t="s">
        <v>44</v>
      </c>
      <c r="F95" s="3" t="s">
        <v>334</v>
      </c>
      <c r="G95" s="3">
        <f t="shared" si="1"/>
        <v>28</v>
      </c>
      <c r="H95" s="3">
        <f>IF(Tabla_PJ_MYNORC[[#This Row],[DIAS]]&gt;0,MONTH(F95),"")</f>
        <v>11</v>
      </c>
      <c r="I9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96" spans="1:9" x14ac:dyDescent="0.25">
      <c r="A96" s="3" t="s">
        <v>335</v>
      </c>
      <c r="B96" s="3" t="s">
        <v>84</v>
      </c>
      <c r="C96" s="3" t="s">
        <v>38</v>
      </c>
      <c r="D96" s="2">
        <v>209</v>
      </c>
      <c r="E96" s="3" t="s">
        <v>53</v>
      </c>
      <c r="F96" s="3" t="s">
        <v>336</v>
      </c>
      <c r="G96" s="3">
        <f t="shared" si="1"/>
        <v>3</v>
      </c>
      <c r="H96" s="3">
        <f>IF(Tabla_PJ_MYNORC[[#This Row],[DIAS]]&gt;0,MONTH(F96),"")</f>
        <v>9</v>
      </c>
      <c r="I9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97" spans="1:9" x14ac:dyDescent="0.25">
      <c r="A97" s="3" t="s">
        <v>337</v>
      </c>
      <c r="B97" s="3" t="s">
        <v>87</v>
      </c>
      <c r="C97" s="3" t="s">
        <v>43</v>
      </c>
      <c r="D97" s="2">
        <v>923</v>
      </c>
      <c r="E97" s="3" t="s">
        <v>39</v>
      </c>
      <c r="F97" s="3" t="s">
        <v>338</v>
      </c>
      <c r="G97" s="3">
        <f t="shared" si="1"/>
        <v>18</v>
      </c>
      <c r="H97" s="3">
        <f>IF(Tabla_PJ_MYNORC[[#This Row],[DIAS]]&gt;0,MONTH(F97),"")</f>
        <v>1</v>
      </c>
      <c r="I9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98" spans="1:9" x14ac:dyDescent="0.25">
      <c r="A98" s="3" t="s">
        <v>339</v>
      </c>
      <c r="B98" s="3" t="s">
        <v>90</v>
      </c>
      <c r="C98" s="3" t="s">
        <v>48</v>
      </c>
      <c r="D98" s="2">
        <v>1672</v>
      </c>
      <c r="E98" s="3" t="s">
        <v>44</v>
      </c>
      <c r="F98" s="3" t="s">
        <v>340</v>
      </c>
      <c r="G98" s="3">
        <f t="shared" si="1"/>
        <v>26</v>
      </c>
      <c r="H98" s="3">
        <f>IF(Tabla_PJ_MYNORC[[#This Row],[DIAS]]&gt;0,MONTH(F98),"")</f>
        <v>8</v>
      </c>
      <c r="I9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99" spans="1:9" x14ac:dyDescent="0.25">
      <c r="A99" s="3" t="s">
        <v>341</v>
      </c>
      <c r="B99" s="3" t="s">
        <v>93</v>
      </c>
      <c r="C99" s="3" t="s">
        <v>52</v>
      </c>
      <c r="D99" s="2">
        <v>693</v>
      </c>
      <c r="E99" s="3" t="s">
        <v>53</v>
      </c>
      <c r="F99" s="3" t="s">
        <v>342</v>
      </c>
      <c r="G99" s="3">
        <f t="shared" si="1"/>
        <v>13</v>
      </c>
      <c r="H99" s="3">
        <f>IF(Tabla_PJ_MYNORC[[#This Row],[DIAS]]&gt;0,MONTH(F99),"")</f>
        <v>7</v>
      </c>
      <c r="I9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00" spans="1:9" x14ac:dyDescent="0.25">
      <c r="A100" s="3" t="s">
        <v>343</v>
      </c>
      <c r="B100" s="3" t="s">
        <v>96</v>
      </c>
      <c r="C100" s="3" t="s">
        <v>57</v>
      </c>
      <c r="D100" s="2">
        <v>1152</v>
      </c>
      <c r="E100" s="3" t="s">
        <v>39</v>
      </c>
      <c r="F100" s="3" t="s">
        <v>344</v>
      </c>
      <c r="G100" s="3">
        <f t="shared" si="1"/>
        <v>8</v>
      </c>
      <c r="H100" s="3">
        <f>IF(Tabla_PJ_MYNORC[[#This Row],[DIAS]]&gt;0,MONTH(F100),"")</f>
        <v>9</v>
      </c>
      <c r="I10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01" spans="1:9" x14ac:dyDescent="0.25">
      <c r="A101" s="3" t="s">
        <v>345</v>
      </c>
      <c r="B101" s="3" t="s">
        <v>99</v>
      </c>
      <c r="C101" s="3" t="s">
        <v>61</v>
      </c>
      <c r="D101" s="2">
        <v>1680</v>
      </c>
      <c r="E101" s="3" t="s">
        <v>44</v>
      </c>
      <c r="F101" s="3" t="s">
        <v>346</v>
      </c>
      <c r="G101" s="3">
        <f t="shared" si="1"/>
        <v>21</v>
      </c>
      <c r="H101" s="3">
        <f>IF(Tabla_PJ_MYNORC[[#This Row],[DIAS]]&gt;0,MONTH(F101),"")</f>
        <v>8</v>
      </c>
      <c r="I10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02" spans="1:9" x14ac:dyDescent="0.25">
      <c r="A102" s="3" t="s">
        <v>347</v>
      </c>
      <c r="B102" s="3" t="s">
        <v>102</v>
      </c>
      <c r="C102" s="3" t="s">
        <v>65</v>
      </c>
      <c r="D102" s="2">
        <v>359</v>
      </c>
      <c r="E102" s="3" t="s">
        <v>53</v>
      </c>
      <c r="F102" s="3" t="s">
        <v>348</v>
      </c>
      <c r="G102" s="3">
        <f t="shared" si="1"/>
        <v>15</v>
      </c>
      <c r="H102" s="3">
        <f>IF(Tabla_PJ_MYNORC[[#This Row],[DIAS]]&gt;0,MONTH(F102),"")</f>
        <v>1</v>
      </c>
      <c r="I10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03" spans="1:9" x14ac:dyDescent="0.25">
      <c r="A103" s="3" t="s">
        <v>349</v>
      </c>
      <c r="B103" s="3" t="s">
        <v>105</v>
      </c>
      <c r="C103" s="3" t="s">
        <v>69</v>
      </c>
      <c r="D103" s="2">
        <v>57</v>
      </c>
      <c r="E103" s="3" t="s">
        <v>44</v>
      </c>
      <c r="F103" s="3" t="s">
        <v>350</v>
      </c>
      <c r="G103" s="3">
        <f t="shared" si="1"/>
        <v>9</v>
      </c>
      <c r="H103" s="3">
        <f>IF(Tabla_PJ_MYNORC[[#This Row],[DIAS]]&gt;0,MONTH(F103),"")</f>
        <v>11</v>
      </c>
      <c r="I10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04" spans="1:9" x14ac:dyDescent="0.25">
      <c r="A104" s="3" t="s">
        <v>351</v>
      </c>
      <c r="B104" s="3" t="s">
        <v>108</v>
      </c>
      <c r="C104" s="3" t="s">
        <v>52</v>
      </c>
      <c r="D104" s="2">
        <v>54</v>
      </c>
      <c r="E104" s="3" t="s">
        <v>53</v>
      </c>
      <c r="F104" s="3" t="s">
        <v>352</v>
      </c>
      <c r="G104" s="3">
        <f t="shared" si="1"/>
        <v>22</v>
      </c>
      <c r="H104" s="3">
        <f>IF(Tabla_PJ_MYNORC[[#This Row],[DIAS]]&gt;0,MONTH(F104),"")</f>
        <v>10</v>
      </c>
      <c r="I10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05" spans="1:9" x14ac:dyDescent="0.25">
      <c r="A105" s="3" t="s">
        <v>353</v>
      </c>
      <c r="B105" s="3" t="s">
        <v>111</v>
      </c>
      <c r="C105" s="3" t="s">
        <v>112</v>
      </c>
      <c r="D105" s="2">
        <v>1125</v>
      </c>
      <c r="E105" s="3" t="s">
        <v>39</v>
      </c>
      <c r="F105" s="3" t="s">
        <v>321</v>
      </c>
      <c r="G105" s="3">
        <f t="shared" si="1"/>
        <v>2</v>
      </c>
      <c r="H105" s="3">
        <f>IF(Tabla_PJ_MYNORC[[#This Row],[DIAS]]&gt;0,MONTH(F105),"")</f>
        <v>9</v>
      </c>
      <c r="I10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06" spans="1:9" x14ac:dyDescent="0.25">
      <c r="A106" s="3" t="s">
        <v>354</v>
      </c>
      <c r="B106" s="3" t="s">
        <v>115</v>
      </c>
      <c r="C106" s="3" t="s">
        <v>116</v>
      </c>
      <c r="D106" s="2">
        <v>1728</v>
      </c>
      <c r="E106" s="3" t="s">
        <v>44</v>
      </c>
      <c r="F106" s="3" t="s">
        <v>355</v>
      </c>
      <c r="G106" s="3">
        <f t="shared" si="1"/>
        <v>8</v>
      </c>
      <c r="H106" s="3">
        <f>IF(Tabla_PJ_MYNORC[[#This Row],[DIAS]]&gt;0,MONTH(F106),"")</f>
        <v>10</v>
      </c>
      <c r="I10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07" spans="1:9" x14ac:dyDescent="0.25">
      <c r="A107" s="3" t="s">
        <v>356</v>
      </c>
      <c r="B107" s="3" t="s">
        <v>119</v>
      </c>
      <c r="C107" s="3" t="s">
        <v>120</v>
      </c>
      <c r="D107" s="2">
        <v>709</v>
      </c>
      <c r="E107" s="3" t="s">
        <v>53</v>
      </c>
      <c r="F107" s="3" t="s">
        <v>357</v>
      </c>
      <c r="G107" s="3">
        <f t="shared" si="1"/>
        <v>28</v>
      </c>
      <c r="H107" s="3">
        <f>IF(Tabla_PJ_MYNORC[[#This Row],[DIAS]]&gt;0,MONTH(F107),"")</f>
        <v>10</v>
      </c>
      <c r="I10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08" spans="1:9" x14ac:dyDescent="0.25">
      <c r="A108" s="3" t="s">
        <v>358</v>
      </c>
      <c r="B108" s="3" t="s">
        <v>123</v>
      </c>
      <c r="C108" s="3" t="s">
        <v>124</v>
      </c>
      <c r="D108" s="2">
        <v>1092</v>
      </c>
      <c r="E108" s="3" t="s">
        <v>39</v>
      </c>
      <c r="F108" s="3" t="s">
        <v>359</v>
      </c>
      <c r="G108" s="3">
        <f t="shared" si="1"/>
        <v>15</v>
      </c>
      <c r="H108" s="3">
        <f>IF(Tabla_PJ_MYNORC[[#This Row],[DIAS]]&gt;0,MONTH(F108),"")</f>
        <v>10</v>
      </c>
      <c r="I10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09" spans="1:9" x14ac:dyDescent="0.25">
      <c r="A109" s="3" t="s">
        <v>360</v>
      </c>
      <c r="B109" s="3" t="s">
        <v>127</v>
      </c>
      <c r="C109" s="3" t="s">
        <v>128</v>
      </c>
      <c r="D109" s="2">
        <v>907</v>
      </c>
      <c r="E109" s="3" t="s">
        <v>44</v>
      </c>
      <c r="F109" s="3" t="s">
        <v>361</v>
      </c>
      <c r="G109" s="3">
        <f t="shared" si="1"/>
        <v>22</v>
      </c>
      <c r="H109" s="3">
        <f>IF(Tabla_PJ_MYNORC[[#This Row],[DIAS]]&gt;0,MONTH(F109),"")</f>
        <v>7</v>
      </c>
      <c r="I10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10" spans="1:9" x14ac:dyDescent="0.25">
      <c r="A110" s="3" t="s">
        <v>362</v>
      </c>
      <c r="B110" s="3" t="s">
        <v>131</v>
      </c>
      <c r="C110" s="3" t="s">
        <v>132</v>
      </c>
      <c r="D110" s="2">
        <v>903</v>
      </c>
      <c r="E110" s="3" t="s">
        <v>53</v>
      </c>
      <c r="F110" s="3" t="s">
        <v>363</v>
      </c>
      <c r="G110" s="3">
        <f t="shared" si="1"/>
        <v>26</v>
      </c>
      <c r="H110" s="3">
        <f>IF(Tabla_PJ_MYNORC[[#This Row],[DIAS]]&gt;0,MONTH(F110),"")</f>
        <v>10</v>
      </c>
      <c r="I11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11" spans="1:9" x14ac:dyDescent="0.25">
      <c r="A111" s="3" t="s">
        <v>364</v>
      </c>
      <c r="B111" s="3" t="s">
        <v>135</v>
      </c>
      <c r="C111" s="3" t="s">
        <v>136</v>
      </c>
      <c r="D111" s="2">
        <v>1381</v>
      </c>
      <c r="E111" s="3" t="s">
        <v>44</v>
      </c>
      <c r="F111" s="3" t="s">
        <v>365</v>
      </c>
      <c r="G111" s="3">
        <f t="shared" si="1"/>
        <v>6</v>
      </c>
      <c r="H111" s="3">
        <f>IF(Tabla_PJ_MYNORC[[#This Row],[DIAS]]&gt;0,MONTH(F111),"")</f>
        <v>6</v>
      </c>
      <c r="I11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12" spans="1:9" x14ac:dyDescent="0.25">
      <c r="A112" s="3" t="s">
        <v>366</v>
      </c>
      <c r="B112" s="3" t="s">
        <v>139</v>
      </c>
      <c r="C112" s="3" t="s">
        <v>140</v>
      </c>
      <c r="D112" s="2">
        <v>979</v>
      </c>
      <c r="E112" s="3" t="s">
        <v>53</v>
      </c>
      <c r="F112" s="3" t="s">
        <v>207</v>
      </c>
      <c r="G112" s="3">
        <f t="shared" si="1"/>
        <v>29</v>
      </c>
      <c r="H112" s="3">
        <f>IF(Tabla_PJ_MYNORC[[#This Row],[DIAS]]&gt;0,MONTH(F112),"")</f>
        <v>11</v>
      </c>
      <c r="I11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13" spans="1:9" x14ac:dyDescent="0.25">
      <c r="A113" s="3" t="s">
        <v>367</v>
      </c>
      <c r="B113" s="3" t="s">
        <v>143</v>
      </c>
      <c r="C113" s="3" t="s">
        <v>144</v>
      </c>
      <c r="D113" s="2">
        <v>1957</v>
      </c>
      <c r="E113" s="3" t="s">
        <v>39</v>
      </c>
      <c r="F113" s="3" t="s">
        <v>368</v>
      </c>
      <c r="G113" s="3">
        <f t="shared" si="1"/>
        <v>24</v>
      </c>
      <c r="H113" s="3">
        <f>IF(Tabla_PJ_MYNORC[[#This Row],[DIAS]]&gt;0,MONTH(F113),"")</f>
        <v>1</v>
      </c>
      <c r="I11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14" spans="1:9" x14ac:dyDescent="0.25">
      <c r="A114" s="3" t="s">
        <v>369</v>
      </c>
      <c r="B114" s="3" t="s">
        <v>147</v>
      </c>
      <c r="C114" s="3" t="s">
        <v>148</v>
      </c>
      <c r="D114" s="2">
        <v>1596</v>
      </c>
      <c r="E114" s="3" t="s">
        <v>44</v>
      </c>
      <c r="F114" s="3" t="s">
        <v>370</v>
      </c>
      <c r="G114" s="3">
        <f t="shared" si="1"/>
        <v>4</v>
      </c>
      <c r="H114" s="3">
        <f>IF(Tabla_PJ_MYNORC[[#This Row],[DIAS]]&gt;0,MONTH(F114),"")</f>
        <v>6</v>
      </c>
      <c r="I11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15" spans="1:9" x14ac:dyDescent="0.25">
      <c r="A115" s="3" t="s">
        <v>371</v>
      </c>
      <c r="B115" s="3" t="s">
        <v>151</v>
      </c>
      <c r="C115" s="3" t="s">
        <v>152</v>
      </c>
      <c r="D115" s="2">
        <v>1103</v>
      </c>
      <c r="E115" s="3" t="s">
        <v>53</v>
      </c>
      <c r="F115" s="3" t="s">
        <v>372</v>
      </c>
      <c r="G115" s="3">
        <f t="shared" si="1"/>
        <v>12</v>
      </c>
      <c r="H115" s="3">
        <f>IF(Tabla_PJ_MYNORC[[#This Row],[DIAS]]&gt;0,MONTH(F115),"")</f>
        <v>4</v>
      </c>
      <c r="I11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16" spans="1:9" x14ac:dyDescent="0.25">
      <c r="A116" s="3" t="s">
        <v>373</v>
      </c>
      <c r="B116" s="3" t="s">
        <v>155</v>
      </c>
      <c r="C116" s="3" t="s">
        <v>156</v>
      </c>
      <c r="D116" s="2">
        <v>1809</v>
      </c>
      <c r="E116" s="3" t="s">
        <v>39</v>
      </c>
      <c r="F116" s="3" t="s">
        <v>374</v>
      </c>
      <c r="G116" s="3">
        <f t="shared" si="1"/>
        <v>5</v>
      </c>
      <c r="H116" s="3">
        <f>IF(Tabla_PJ_MYNORC[[#This Row],[DIAS]]&gt;0,MONTH(F116),"")</f>
        <v>11</v>
      </c>
      <c r="I11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17" spans="1:9" x14ac:dyDescent="0.25">
      <c r="A117" s="3" t="s">
        <v>375</v>
      </c>
      <c r="B117" s="3" t="s">
        <v>159</v>
      </c>
      <c r="C117" s="3" t="s">
        <v>160</v>
      </c>
      <c r="D117" s="2">
        <v>1280</v>
      </c>
      <c r="E117" s="3" t="s">
        <v>44</v>
      </c>
      <c r="F117" s="3" t="s">
        <v>376</v>
      </c>
      <c r="G117" s="3">
        <f t="shared" si="1"/>
        <v>26</v>
      </c>
      <c r="H117" s="3">
        <f>IF(Tabla_PJ_MYNORC[[#This Row],[DIAS]]&gt;0,MONTH(F117),"")</f>
        <v>7</v>
      </c>
      <c r="I11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18" spans="1:9" x14ac:dyDescent="0.25">
      <c r="A118" s="3" t="s">
        <v>377</v>
      </c>
      <c r="B118" s="3" t="s">
        <v>163</v>
      </c>
      <c r="C118" s="3" t="s">
        <v>164</v>
      </c>
      <c r="D118" s="2">
        <v>10000</v>
      </c>
      <c r="E118" s="3" t="s">
        <v>53</v>
      </c>
      <c r="F118" s="3" t="s">
        <v>378</v>
      </c>
      <c r="G118" s="3">
        <f t="shared" si="1"/>
        <v>29</v>
      </c>
      <c r="H118" s="3">
        <f>IF(Tabla_PJ_MYNORC[[#This Row],[DIAS]]&gt;0,MONTH(F118),"")</f>
        <v>4</v>
      </c>
      <c r="I11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19" spans="1:9" x14ac:dyDescent="0.25">
      <c r="A119" s="3" t="s">
        <v>379</v>
      </c>
      <c r="B119" s="3" t="s">
        <v>167</v>
      </c>
      <c r="C119" s="3" t="s">
        <v>168</v>
      </c>
      <c r="D119" s="2">
        <v>529</v>
      </c>
      <c r="E119" s="3" t="s">
        <v>44</v>
      </c>
      <c r="F119" s="3" t="s">
        <v>380</v>
      </c>
      <c r="G119" s="3">
        <f t="shared" si="1"/>
        <v>28</v>
      </c>
      <c r="H119" s="3">
        <f>IF(Tabla_PJ_MYNORC[[#This Row],[DIAS]]&gt;0,MONTH(F119),"")</f>
        <v>4</v>
      </c>
      <c r="I11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20" spans="1:9" x14ac:dyDescent="0.25">
      <c r="A120" s="3" t="s">
        <v>381</v>
      </c>
      <c r="B120" s="3" t="s">
        <v>171</v>
      </c>
      <c r="C120" s="3" t="s">
        <v>172</v>
      </c>
      <c r="D120" s="2">
        <v>1961</v>
      </c>
      <c r="E120" s="3" t="s">
        <v>53</v>
      </c>
      <c r="F120" s="3" t="s">
        <v>382</v>
      </c>
      <c r="G120" s="3">
        <f t="shared" si="1"/>
        <v>20</v>
      </c>
      <c r="H120" s="3">
        <f>IF(Tabla_PJ_MYNORC[[#This Row],[DIAS]]&gt;0,MONTH(F120),"")</f>
        <v>9</v>
      </c>
      <c r="I12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21" spans="1:9" x14ac:dyDescent="0.25">
      <c r="A121" s="3" t="s">
        <v>383</v>
      </c>
      <c r="B121" s="3" t="s">
        <v>175</v>
      </c>
      <c r="C121" s="3" t="s">
        <v>176</v>
      </c>
      <c r="D121" s="2">
        <v>1751</v>
      </c>
      <c r="E121" s="3" t="s">
        <v>39</v>
      </c>
      <c r="F121" s="3" t="s">
        <v>184</v>
      </c>
      <c r="G121" s="3">
        <f t="shared" si="1"/>
        <v>12</v>
      </c>
      <c r="H121" s="3">
        <f>IF(Tabla_PJ_MYNORC[[#This Row],[DIAS]]&gt;0,MONTH(F121),"")</f>
        <v>2</v>
      </c>
      <c r="I12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22" spans="1:9" x14ac:dyDescent="0.25">
      <c r="A122" s="3" t="s">
        <v>384</v>
      </c>
      <c r="B122" s="3" t="s">
        <v>178</v>
      </c>
      <c r="C122" s="3" t="s">
        <v>179</v>
      </c>
      <c r="D122" s="2">
        <v>524</v>
      </c>
      <c r="E122" s="3" t="s">
        <v>44</v>
      </c>
      <c r="F122" s="3" t="s">
        <v>76</v>
      </c>
      <c r="G122" s="3">
        <f t="shared" si="1"/>
        <v>13</v>
      </c>
      <c r="H122" s="3">
        <f>IF(Tabla_PJ_MYNORC[[#This Row],[DIAS]]&gt;0,MONTH(F122),"")</f>
        <v>4</v>
      </c>
      <c r="I12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23" spans="1:9" x14ac:dyDescent="0.25">
      <c r="A123" s="3" t="s">
        <v>385</v>
      </c>
      <c r="B123" s="3" t="s">
        <v>182</v>
      </c>
      <c r="C123" s="3" t="s">
        <v>183</v>
      </c>
      <c r="D123" s="2">
        <v>1629</v>
      </c>
      <c r="E123" s="3" t="s">
        <v>53</v>
      </c>
      <c r="F123" s="3" t="s">
        <v>386</v>
      </c>
      <c r="G123" s="3">
        <f t="shared" si="1"/>
        <v>2</v>
      </c>
      <c r="H123" s="3">
        <f>IF(Tabla_PJ_MYNORC[[#This Row],[DIAS]]&gt;0,MONTH(F123),"")</f>
        <v>5</v>
      </c>
      <c r="I12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24" spans="1:9" x14ac:dyDescent="0.25">
      <c r="A124" s="3" t="s">
        <v>387</v>
      </c>
      <c r="B124" s="3" t="s">
        <v>186</v>
      </c>
      <c r="C124" s="3" t="s">
        <v>187</v>
      </c>
      <c r="D124" s="2">
        <v>1058</v>
      </c>
      <c r="E124" s="3" t="s">
        <v>39</v>
      </c>
      <c r="F124" s="3" t="s">
        <v>203</v>
      </c>
      <c r="G124" s="3">
        <f t="shared" si="1"/>
        <v>18</v>
      </c>
      <c r="H124" s="3">
        <f>IF(Tabla_PJ_MYNORC[[#This Row],[DIAS]]&gt;0,MONTH(F124),"")</f>
        <v>4</v>
      </c>
      <c r="I12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25" spans="1:9" x14ac:dyDescent="0.25">
      <c r="A125" s="3" t="s">
        <v>388</v>
      </c>
      <c r="B125" s="3" t="s">
        <v>190</v>
      </c>
      <c r="C125" s="3" t="s">
        <v>191</v>
      </c>
      <c r="D125" s="2">
        <v>343</v>
      </c>
      <c r="E125" s="3" t="s">
        <v>44</v>
      </c>
      <c r="F125" s="3" t="s">
        <v>389</v>
      </c>
      <c r="G125" s="3">
        <f t="shared" si="1"/>
        <v>22</v>
      </c>
      <c r="H125" s="3">
        <f>IF(Tabla_PJ_MYNORC[[#This Row],[DIAS]]&gt;0,MONTH(F125),"")</f>
        <v>4</v>
      </c>
      <c r="I12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26" spans="1:9" x14ac:dyDescent="0.25">
      <c r="A126" s="3" t="s">
        <v>390</v>
      </c>
      <c r="B126" s="3" t="s">
        <v>194</v>
      </c>
      <c r="C126" s="3" t="s">
        <v>195</v>
      </c>
      <c r="D126" s="2">
        <v>8000</v>
      </c>
      <c r="E126" s="3" t="s">
        <v>53</v>
      </c>
      <c r="F126" s="3" t="s">
        <v>363</v>
      </c>
      <c r="G126" s="3">
        <f t="shared" si="1"/>
        <v>26</v>
      </c>
      <c r="H126" s="3">
        <f>IF(Tabla_PJ_MYNORC[[#This Row],[DIAS]]&gt;0,MONTH(F126),"")</f>
        <v>10</v>
      </c>
      <c r="I12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27" spans="1:9" x14ac:dyDescent="0.25">
      <c r="A127" s="3" t="s">
        <v>391</v>
      </c>
      <c r="B127" s="3" t="s">
        <v>198</v>
      </c>
      <c r="C127" s="3" t="s">
        <v>199</v>
      </c>
      <c r="D127" s="2">
        <v>584</v>
      </c>
      <c r="E127" s="3" t="s">
        <v>44</v>
      </c>
      <c r="F127" s="3" t="s">
        <v>392</v>
      </c>
      <c r="G127" s="3">
        <f t="shared" si="1"/>
        <v>9</v>
      </c>
      <c r="H127" s="3">
        <f>IF(Tabla_PJ_MYNORC[[#This Row],[DIAS]]&gt;0,MONTH(F127),"")</f>
        <v>1</v>
      </c>
      <c r="I12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28" spans="1:9" x14ac:dyDescent="0.25">
      <c r="A128" s="3" t="s">
        <v>393</v>
      </c>
      <c r="B128" s="3" t="s">
        <v>202</v>
      </c>
      <c r="C128" s="3" t="s">
        <v>120</v>
      </c>
      <c r="D128" s="2">
        <v>1399</v>
      </c>
      <c r="E128" s="3" t="s">
        <v>53</v>
      </c>
      <c r="F128" s="3" t="s">
        <v>173</v>
      </c>
      <c r="G128" s="3">
        <f t="shared" si="1"/>
        <v>19</v>
      </c>
      <c r="H128" s="3">
        <f>IF(Tabla_PJ_MYNORC[[#This Row],[DIAS]]&gt;0,MONTH(F128),"")</f>
        <v>7</v>
      </c>
      <c r="I12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29" spans="1:9" x14ac:dyDescent="0.25">
      <c r="A129" s="3" t="s">
        <v>394</v>
      </c>
      <c r="B129" s="3" t="s">
        <v>205</v>
      </c>
      <c r="C129" s="3" t="s">
        <v>206</v>
      </c>
      <c r="D129" s="2">
        <v>1221</v>
      </c>
      <c r="E129" s="3" t="s">
        <v>39</v>
      </c>
      <c r="F129" s="3" t="s">
        <v>295</v>
      </c>
      <c r="G129" s="3">
        <f t="shared" si="1"/>
        <v>30</v>
      </c>
      <c r="H129" s="3">
        <f>IF(Tabla_PJ_MYNORC[[#This Row],[DIAS]]&gt;0,MONTH(F129),"")</f>
        <v>7</v>
      </c>
      <c r="I12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30" spans="1:9" x14ac:dyDescent="0.25">
      <c r="A130" s="3" t="s">
        <v>395</v>
      </c>
      <c r="B130" s="3" t="s">
        <v>209</v>
      </c>
      <c r="C130" s="3" t="s">
        <v>210</v>
      </c>
      <c r="D130" s="2">
        <v>474</v>
      </c>
      <c r="E130" s="3" t="s">
        <v>44</v>
      </c>
      <c r="F130" s="3" t="s">
        <v>396</v>
      </c>
      <c r="G130" s="3">
        <f t="shared" si="1"/>
        <v>15</v>
      </c>
      <c r="H130" s="3">
        <f>IF(Tabla_PJ_MYNORC[[#This Row],[DIAS]]&gt;0,MONTH(F130),"")</f>
        <v>4</v>
      </c>
      <c r="I13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31" spans="1:9" x14ac:dyDescent="0.25">
      <c r="A131" s="3" t="s">
        <v>397</v>
      </c>
      <c r="B131" s="3" t="s">
        <v>213</v>
      </c>
      <c r="C131" s="3" t="s">
        <v>112</v>
      </c>
      <c r="D131" s="2">
        <v>957</v>
      </c>
      <c r="E131" s="3" t="s">
        <v>53</v>
      </c>
      <c r="F131" s="3" t="s">
        <v>211</v>
      </c>
      <c r="G131" s="3">
        <f t="shared" ref="G131:G194" si="2">IFERROR(DAY(F131),-1)</f>
        <v>3</v>
      </c>
      <c r="H131" s="3">
        <f>IF(Tabla_PJ_MYNORC[[#This Row],[DIAS]]&gt;0,MONTH(F131),"")</f>
        <v>5</v>
      </c>
      <c r="I13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32" spans="1:9" x14ac:dyDescent="0.25">
      <c r="A132" s="3" t="s">
        <v>398</v>
      </c>
      <c r="B132" s="3" t="s">
        <v>216</v>
      </c>
      <c r="C132" s="3" t="s">
        <v>116</v>
      </c>
      <c r="D132" s="2">
        <v>1841</v>
      </c>
      <c r="E132" s="3" t="s">
        <v>39</v>
      </c>
      <c r="F132" s="3" t="s">
        <v>365</v>
      </c>
      <c r="G132" s="3">
        <f t="shared" si="2"/>
        <v>6</v>
      </c>
      <c r="H132" s="3">
        <f>IF(Tabla_PJ_MYNORC[[#This Row],[DIAS]]&gt;0,MONTH(F132),"")</f>
        <v>6</v>
      </c>
      <c r="I13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33" spans="1:9" x14ac:dyDescent="0.25">
      <c r="A133" s="3" t="s">
        <v>399</v>
      </c>
      <c r="B133" s="3" t="s">
        <v>219</v>
      </c>
      <c r="C133" s="3" t="s">
        <v>120</v>
      </c>
      <c r="D133" s="2">
        <v>200</v>
      </c>
      <c r="E133" s="3" t="s">
        <v>44</v>
      </c>
      <c r="F133" s="3" t="s">
        <v>400</v>
      </c>
      <c r="G133" s="3">
        <f t="shared" si="2"/>
        <v>11</v>
      </c>
      <c r="H133" s="3">
        <f>IF(Tabla_PJ_MYNORC[[#This Row],[DIAS]]&gt;0,MONTH(F133),"")</f>
        <v>8</v>
      </c>
      <c r="I13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34" spans="1:9" x14ac:dyDescent="0.25">
      <c r="A134" s="3" t="s">
        <v>401</v>
      </c>
      <c r="B134" s="3" t="s">
        <v>222</v>
      </c>
      <c r="C134" s="3" t="s">
        <v>199</v>
      </c>
      <c r="D134" s="2">
        <v>1949</v>
      </c>
      <c r="E134" s="3" t="s">
        <v>53</v>
      </c>
      <c r="F134" s="3" t="s">
        <v>402</v>
      </c>
      <c r="G134" s="3">
        <f t="shared" si="2"/>
        <v>28</v>
      </c>
      <c r="H134" s="3">
        <f>IF(Tabla_PJ_MYNORC[[#This Row],[DIAS]]&gt;0,MONTH(F134),"")</f>
        <v>3</v>
      </c>
      <c r="I13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35" spans="1:9" x14ac:dyDescent="0.25">
      <c r="A135" s="3" t="s">
        <v>403</v>
      </c>
      <c r="B135" s="3" t="s">
        <v>225</v>
      </c>
      <c r="C135" s="3" t="s">
        <v>206</v>
      </c>
      <c r="D135" s="2">
        <v>201</v>
      </c>
      <c r="E135" s="3" t="s">
        <v>44</v>
      </c>
      <c r="F135" s="3" t="s">
        <v>404</v>
      </c>
      <c r="G135" s="3">
        <f t="shared" si="2"/>
        <v>1</v>
      </c>
      <c r="H135" s="3">
        <f>IF(Tabla_PJ_MYNORC[[#This Row],[DIAS]]&gt;0,MONTH(F135),"")</f>
        <v>7</v>
      </c>
      <c r="I13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36" spans="1:9" x14ac:dyDescent="0.25">
      <c r="A136" s="3" t="s">
        <v>405</v>
      </c>
      <c r="B136" s="3" t="s">
        <v>228</v>
      </c>
      <c r="C136" s="3" t="s">
        <v>210</v>
      </c>
      <c r="D136" s="2">
        <v>524</v>
      </c>
      <c r="E136" s="3" t="s">
        <v>53</v>
      </c>
      <c r="F136" s="3" t="s">
        <v>406</v>
      </c>
      <c r="G136" s="3">
        <f t="shared" si="2"/>
        <v>19</v>
      </c>
      <c r="H136" s="3">
        <f>IF(Tabla_PJ_MYNORC[[#This Row],[DIAS]]&gt;0,MONTH(F136),"")</f>
        <v>2</v>
      </c>
      <c r="I13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37" spans="1:9" x14ac:dyDescent="0.25">
      <c r="A137" s="3" t="s">
        <v>407</v>
      </c>
      <c r="B137" s="3" t="s">
        <v>231</v>
      </c>
      <c r="C137" s="3" t="s">
        <v>191</v>
      </c>
      <c r="D137" s="2">
        <v>591</v>
      </c>
      <c r="E137" s="3" t="s">
        <v>39</v>
      </c>
      <c r="F137" s="3" t="s">
        <v>408</v>
      </c>
      <c r="G137" s="3">
        <f t="shared" si="2"/>
        <v>20</v>
      </c>
      <c r="H137" s="3">
        <f>IF(Tabla_PJ_MYNORC[[#This Row],[DIAS]]&gt;0,MONTH(F137),"")</f>
        <v>2</v>
      </c>
      <c r="I13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38" spans="1:9" x14ac:dyDescent="0.25">
      <c r="A138" s="3" t="s">
        <v>409</v>
      </c>
      <c r="B138" s="3" t="s">
        <v>234</v>
      </c>
      <c r="C138" s="3" t="s">
        <v>195</v>
      </c>
      <c r="D138" s="2">
        <v>876</v>
      </c>
      <c r="E138" s="3" t="s">
        <v>44</v>
      </c>
      <c r="F138" s="3" t="s">
        <v>54</v>
      </c>
      <c r="G138" s="3">
        <f t="shared" si="2"/>
        <v>11</v>
      </c>
      <c r="H138" s="3">
        <f>IF(Tabla_PJ_MYNORC[[#This Row],[DIAS]]&gt;0,MONTH(F138),"")</f>
        <v>11</v>
      </c>
      <c r="I13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39" spans="1:9" x14ac:dyDescent="0.25">
      <c r="A139" s="3" t="s">
        <v>410</v>
      </c>
      <c r="B139" s="3" t="s">
        <v>237</v>
      </c>
      <c r="C139" s="3" t="s">
        <v>199</v>
      </c>
      <c r="D139" s="2">
        <v>1844</v>
      </c>
      <c r="E139" s="3" t="s">
        <v>53</v>
      </c>
      <c r="F139" s="3" t="s">
        <v>223</v>
      </c>
      <c r="G139" s="3">
        <f t="shared" si="2"/>
        <v>26</v>
      </c>
      <c r="H139" s="3">
        <f>IF(Tabla_PJ_MYNORC[[#This Row],[DIAS]]&gt;0,MONTH(F139),"")</f>
        <v>2</v>
      </c>
      <c r="I13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40" spans="1:9" x14ac:dyDescent="0.25">
      <c r="A140" s="3" t="s">
        <v>411</v>
      </c>
      <c r="B140" s="3" t="s">
        <v>240</v>
      </c>
      <c r="C140" s="3" t="s">
        <v>120</v>
      </c>
      <c r="D140" s="2">
        <v>290</v>
      </c>
      <c r="E140" s="3" t="s">
        <v>39</v>
      </c>
      <c r="F140" s="3" t="s">
        <v>412</v>
      </c>
      <c r="G140" s="3">
        <f t="shared" si="2"/>
        <v>21</v>
      </c>
      <c r="H140" s="3">
        <f>IF(Tabla_PJ_MYNORC[[#This Row],[DIAS]]&gt;0,MONTH(F140),"")</f>
        <v>9</v>
      </c>
      <c r="I14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41" spans="1:9" x14ac:dyDescent="0.25">
      <c r="A141" s="3" t="s">
        <v>413</v>
      </c>
      <c r="B141" s="3" t="s">
        <v>243</v>
      </c>
      <c r="C141" s="3" t="s">
        <v>206</v>
      </c>
      <c r="D141" s="2">
        <v>1622</v>
      </c>
      <c r="E141" s="3" t="s">
        <v>44</v>
      </c>
      <c r="F141" s="3" t="s">
        <v>414</v>
      </c>
      <c r="G141" s="3">
        <f t="shared" si="2"/>
        <v>12</v>
      </c>
      <c r="H141" s="3">
        <f>IF(Tabla_PJ_MYNORC[[#This Row],[DIAS]]&gt;0,MONTH(F141),"")</f>
        <v>10</v>
      </c>
      <c r="I14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42" spans="1:9" x14ac:dyDescent="0.25">
      <c r="A142" s="3" t="s">
        <v>415</v>
      </c>
      <c r="B142" s="3" t="s">
        <v>246</v>
      </c>
      <c r="C142" s="3" t="s">
        <v>210</v>
      </c>
      <c r="D142" s="2">
        <v>1896</v>
      </c>
      <c r="E142" s="3" t="s">
        <v>53</v>
      </c>
      <c r="F142" s="3" t="s">
        <v>416</v>
      </c>
      <c r="G142" s="3">
        <f t="shared" si="2"/>
        <v>5</v>
      </c>
      <c r="H142" s="3">
        <f>IF(Tabla_PJ_MYNORC[[#This Row],[DIAS]]&gt;0,MONTH(F142),"")</f>
        <v>3</v>
      </c>
      <c r="I14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43" spans="1:9" x14ac:dyDescent="0.25">
      <c r="A143" s="3" t="s">
        <v>417</v>
      </c>
      <c r="B143" s="3" t="s">
        <v>249</v>
      </c>
      <c r="C143" s="3" t="s">
        <v>112</v>
      </c>
      <c r="D143" s="2">
        <v>261</v>
      </c>
      <c r="E143" s="3" t="s">
        <v>44</v>
      </c>
      <c r="F143" s="3" t="s">
        <v>418</v>
      </c>
      <c r="G143" s="3">
        <f t="shared" si="2"/>
        <v>1</v>
      </c>
      <c r="H143" s="3">
        <f>IF(Tabla_PJ_MYNORC[[#This Row],[DIAS]]&gt;0,MONTH(F143),"")</f>
        <v>3</v>
      </c>
      <c r="I14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44" spans="1:9" x14ac:dyDescent="0.25">
      <c r="A144" s="3" t="s">
        <v>419</v>
      </c>
      <c r="B144" s="3" t="s">
        <v>252</v>
      </c>
      <c r="C144" s="3" t="s">
        <v>116</v>
      </c>
      <c r="D144" s="2">
        <v>936</v>
      </c>
      <c r="E144" s="3" t="s">
        <v>53</v>
      </c>
      <c r="F144" s="3" t="s">
        <v>363</v>
      </c>
      <c r="G144" s="3">
        <f t="shared" si="2"/>
        <v>26</v>
      </c>
      <c r="H144" s="3">
        <f>IF(Tabla_PJ_MYNORC[[#This Row],[DIAS]]&gt;0,MONTH(F144),"")</f>
        <v>10</v>
      </c>
      <c r="I14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45" spans="1:9" x14ac:dyDescent="0.25">
      <c r="A145" s="3" t="s">
        <v>420</v>
      </c>
      <c r="B145" s="3" t="s">
        <v>255</v>
      </c>
      <c r="C145" s="3" t="s">
        <v>120</v>
      </c>
      <c r="D145" s="2">
        <v>247</v>
      </c>
      <c r="E145" s="3" t="s">
        <v>39</v>
      </c>
      <c r="F145" s="3" t="s">
        <v>421</v>
      </c>
      <c r="G145" s="3">
        <f t="shared" si="2"/>
        <v>3</v>
      </c>
      <c r="H145" s="3">
        <f>IF(Tabla_PJ_MYNORC[[#This Row],[DIAS]]&gt;0,MONTH(F145),"")</f>
        <v>3</v>
      </c>
      <c r="I14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46" spans="1:9" x14ac:dyDescent="0.25">
      <c r="A146" s="3" t="s">
        <v>422</v>
      </c>
      <c r="B146" s="3" t="s">
        <v>258</v>
      </c>
      <c r="C146" s="3" t="s">
        <v>124</v>
      </c>
      <c r="D146" s="2">
        <v>627</v>
      </c>
      <c r="E146" s="3" t="s">
        <v>44</v>
      </c>
      <c r="F146" s="3" t="s">
        <v>423</v>
      </c>
      <c r="G146" s="3">
        <f t="shared" si="2"/>
        <v>5</v>
      </c>
      <c r="H146" s="3">
        <f>IF(Tabla_PJ_MYNORC[[#This Row],[DIAS]]&gt;0,MONTH(F146),"")</f>
        <v>6</v>
      </c>
      <c r="I14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47" spans="1:9" x14ac:dyDescent="0.25">
      <c r="A147" s="3" t="s">
        <v>424</v>
      </c>
      <c r="B147" s="3" t="s">
        <v>171</v>
      </c>
      <c r="C147" s="3" t="s">
        <v>128</v>
      </c>
      <c r="D147" s="2">
        <v>1029</v>
      </c>
      <c r="E147" s="3" t="s">
        <v>53</v>
      </c>
      <c r="F147" s="3" t="s">
        <v>370</v>
      </c>
      <c r="G147" s="3">
        <f t="shared" si="2"/>
        <v>4</v>
      </c>
      <c r="H147" s="3">
        <f>IF(Tabla_PJ_MYNORC[[#This Row],[DIAS]]&gt;0,MONTH(F147),"")</f>
        <v>6</v>
      </c>
      <c r="I14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48" spans="1:9" x14ac:dyDescent="0.25">
      <c r="A148" s="3" t="s">
        <v>425</v>
      </c>
      <c r="B148" s="3" t="s">
        <v>263</v>
      </c>
      <c r="C148" s="3" t="s">
        <v>132</v>
      </c>
      <c r="D148" s="2">
        <v>552</v>
      </c>
      <c r="E148" s="3" t="s">
        <v>39</v>
      </c>
      <c r="F148" s="3" t="s">
        <v>40</v>
      </c>
      <c r="G148" s="3">
        <f t="shared" si="2"/>
        <v>12</v>
      </c>
      <c r="H148" s="3">
        <f>IF(Tabla_PJ_MYNORC[[#This Row],[DIAS]]&gt;0,MONTH(F148),"")</f>
        <v>1</v>
      </c>
      <c r="I14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49" spans="1:9" x14ac:dyDescent="0.25">
      <c r="A149" s="3" t="s">
        <v>426</v>
      </c>
      <c r="B149" s="3" t="s">
        <v>167</v>
      </c>
      <c r="C149" s="3" t="s">
        <v>136</v>
      </c>
      <c r="D149" s="2">
        <v>767</v>
      </c>
      <c r="E149" s="3" t="s">
        <v>44</v>
      </c>
      <c r="F149" s="3" t="s">
        <v>309</v>
      </c>
      <c r="G149" s="3">
        <f t="shared" si="2"/>
        <v>7</v>
      </c>
      <c r="H149" s="3">
        <f>IF(Tabla_PJ_MYNORC[[#This Row],[DIAS]]&gt;0,MONTH(F149),"")</f>
        <v>9</v>
      </c>
      <c r="I14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50" spans="1:9" x14ac:dyDescent="0.25">
      <c r="A150" s="3" t="s">
        <v>427</v>
      </c>
      <c r="B150" s="3" t="s">
        <v>268</v>
      </c>
      <c r="C150" s="3" t="s">
        <v>140</v>
      </c>
      <c r="D150" s="2">
        <v>496</v>
      </c>
      <c r="E150" s="3" t="s">
        <v>53</v>
      </c>
      <c r="F150" s="3" t="s">
        <v>428</v>
      </c>
      <c r="G150" s="3">
        <f t="shared" si="2"/>
        <v>11</v>
      </c>
      <c r="H150" s="3">
        <f>IF(Tabla_PJ_MYNORC[[#This Row],[DIAS]]&gt;0,MONTH(F150),"")</f>
        <v>6</v>
      </c>
      <c r="I15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51" spans="1:9" x14ac:dyDescent="0.25">
      <c r="A151" s="3" t="s">
        <v>429</v>
      </c>
      <c r="B151" s="3" t="s">
        <v>271</v>
      </c>
      <c r="C151" s="3" t="s">
        <v>144</v>
      </c>
      <c r="D151" s="2">
        <v>228</v>
      </c>
      <c r="E151" s="3" t="s">
        <v>44</v>
      </c>
      <c r="F151" s="3" t="s">
        <v>430</v>
      </c>
      <c r="G151" s="3">
        <f t="shared" si="2"/>
        <v>16</v>
      </c>
      <c r="H151" s="3">
        <f>IF(Tabla_PJ_MYNORC[[#This Row],[DIAS]]&gt;0,MONTH(F151),"")</f>
        <v>10</v>
      </c>
      <c r="I15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52" spans="1:9" x14ac:dyDescent="0.25">
      <c r="A152" s="3" t="s">
        <v>431</v>
      </c>
      <c r="B152" s="3" t="s">
        <v>274</v>
      </c>
      <c r="C152" s="3" t="s">
        <v>148</v>
      </c>
      <c r="D152" s="2">
        <v>1089</v>
      </c>
      <c r="E152" s="3" t="s">
        <v>53</v>
      </c>
      <c r="F152" s="3" t="s">
        <v>321</v>
      </c>
      <c r="G152" s="3">
        <f t="shared" si="2"/>
        <v>2</v>
      </c>
      <c r="H152" s="3">
        <f>IF(Tabla_PJ_MYNORC[[#This Row],[DIAS]]&gt;0,MONTH(F152),"")</f>
        <v>9</v>
      </c>
      <c r="I15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53" spans="1:9" x14ac:dyDescent="0.25">
      <c r="A153" s="3" t="s">
        <v>432</v>
      </c>
      <c r="B153" s="3" t="s">
        <v>276</v>
      </c>
      <c r="C153" s="3" t="s">
        <v>152</v>
      </c>
      <c r="D153" s="2">
        <v>1258</v>
      </c>
      <c r="E153" s="3" t="s">
        <v>39</v>
      </c>
      <c r="F153" s="3" t="s">
        <v>73</v>
      </c>
      <c r="G153" s="3">
        <f t="shared" si="2"/>
        <v>24</v>
      </c>
      <c r="H153" s="3">
        <f>IF(Tabla_PJ_MYNORC[[#This Row],[DIAS]]&gt;0,MONTH(F153),"")</f>
        <v>4</v>
      </c>
      <c r="I15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54" spans="1:9" x14ac:dyDescent="0.25">
      <c r="A154" s="3" t="s">
        <v>433</v>
      </c>
      <c r="B154" s="3" t="s">
        <v>278</v>
      </c>
      <c r="C154" s="3" t="s">
        <v>156</v>
      </c>
      <c r="D154" s="2">
        <v>1768</v>
      </c>
      <c r="E154" s="3" t="s">
        <v>44</v>
      </c>
      <c r="F154" s="3" t="s">
        <v>434</v>
      </c>
      <c r="G154" s="3">
        <f t="shared" si="2"/>
        <v>11</v>
      </c>
      <c r="H154" s="3">
        <f>IF(Tabla_PJ_MYNORC[[#This Row],[DIAS]]&gt;0,MONTH(F154),"")</f>
        <v>1</v>
      </c>
      <c r="I15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55" spans="1:9" x14ac:dyDescent="0.25">
      <c r="A155" s="3" t="s">
        <v>435</v>
      </c>
      <c r="B155" s="3" t="s">
        <v>281</v>
      </c>
      <c r="C155" s="3" t="s">
        <v>160</v>
      </c>
      <c r="D155" s="2">
        <v>1334</v>
      </c>
      <c r="E155" s="3" t="s">
        <v>53</v>
      </c>
      <c r="F155" s="3" t="s">
        <v>436</v>
      </c>
      <c r="G155" s="3">
        <f t="shared" si="2"/>
        <v>24</v>
      </c>
      <c r="H155" s="3">
        <f>IF(Tabla_PJ_MYNORC[[#This Row],[DIAS]]&gt;0,MONTH(F155),"")</f>
        <v>6</v>
      </c>
      <c r="I15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56" spans="1:9" x14ac:dyDescent="0.25">
      <c r="A156" s="3" t="s">
        <v>437</v>
      </c>
      <c r="B156" s="3" t="s">
        <v>284</v>
      </c>
      <c r="C156" s="3" t="s">
        <v>164</v>
      </c>
      <c r="D156" s="2">
        <v>869</v>
      </c>
      <c r="E156" s="3" t="s">
        <v>39</v>
      </c>
      <c r="F156" s="3" t="s">
        <v>438</v>
      </c>
      <c r="G156" s="3">
        <f t="shared" si="2"/>
        <v>7</v>
      </c>
      <c r="H156" s="3">
        <f>IF(Tabla_PJ_MYNORC[[#This Row],[DIAS]]&gt;0,MONTH(F156),"")</f>
        <v>7</v>
      </c>
      <c r="I15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57" spans="1:9" x14ac:dyDescent="0.25">
      <c r="A157" s="3" t="s">
        <v>439</v>
      </c>
      <c r="B157" s="3" t="s">
        <v>287</v>
      </c>
      <c r="C157" s="3" t="s">
        <v>168</v>
      </c>
      <c r="D157" s="2">
        <v>44</v>
      </c>
      <c r="E157" s="3" t="s">
        <v>44</v>
      </c>
      <c r="F157" s="3" t="s">
        <v>223</v>
      </c>
      <c r="G157" s="3">
        <f t="shared" si="2"/>
        <v>26</v>
      </c>
      <c r="H157" s="3">
        <f>IF(Tabla_PJ_MYNORC[[#This Row],[DIAS]]&gt;0,MONTH(F157),"")</f>
        <v>2</v>
      </c>
      <c r="I15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58" spans="1:9" x14ac:dyDescent="0.25">
      <c r="A158" s="3" t="s">
        <v>440</v>
      </c>
      <c r="B158" s="3" t="s">
        <v>289</v>
      </c>
      <c r="C158" s="3" t="s">
        <v>172</v>
      </c>
      <c r="D158" s="2">
        <v>1813</v>
      </c>
      <c r="E158" s="3" t="s">
        <v>53</v>
      </c>
      <c r="F158" s="3" t="s">
        <v>441</v>
      </c>
      <c r="G158" s="3">
        <f t="shared" si="2"/>
        <v>17</v>
      </c>
      <c r="H158" s="3">
        <f>IF(Tabla_PJ_MYNORC[[#This Row],[DIAS]]&gt;0,MONTH(F158),"")</f>
        <v>8</v>
      </c>
      <c r="I15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59" spans="1:9" x14ac:dyDescent="0.25">
      <c r="A159" s="3" t="s">
        <v>442</v>
      </c>
      <c r="B159" s="3" t="s">
        <v>292</v>
      </c>
      <c r="C159" s="3" t="s">
        <v>176</v>
      </c>
      <c r="D159" s="2">
        <v>1053</v>
      </c>
      <c r="E159" s="3" t="s">
        <v>44</v>
      </c>
      <c r="F159" s="3" t="s">
        <v>406</v>
      </c>
      <c r="G159" s="3">
        <f t="shared" si="2"/>
        <v>19</v>
      </c>
      <c r="H159" s="3">
        <f>IF(Tabla_PJ_MYNORC[[#This Row],[DIAS]]&gt;0,MONTH(F159),"")</f>
        <v>2</v>
      </c>
      <c r="I15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60" spans="1:9" x14ac:dyDescent="0.25">
      <c r="A160" s="3" t="s">
        <v>443</v>
      </c>
      <c r="B160" s="3" t="s">
        <v>294</v>
      </c>
      <c r="C160" s="3" t="s">
        <v>179</v>
      </c>
      <c r="D160" s="2">
        <v>500</v>
      </c>
      <c r="E160" s="3" t="s">
        <v>53</v>
      </c>
      <c r="F160" s="3" t="s">
        <v>444</v>
      </c>
      <c r="G160" s="3">
        <f t="shared" si="2"/>
        <v>13</v>
      </c>
      <c r="H160" s="3">
        <f>IF(Tabla_PJ_MYNORC[[#This Row],[DIAS]]&gt;0,MONTH(F160),"")</f>
        <v>6</v>
      </c>
      <c r="I16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61" spans="1:9" x14ac:dyDescent="0.25">
      <c r="A161" s="3" t="s">
        <v>445</v>
      </c>
      <c r="B161" s="3" t="s">
        <v>297</v>
      </c>
      <c r="C161" s="3" t="s">
        <v>183</v>
      </c>
      <c r="D161" s="2">
        <v>1282</v>
      </c>
      <c r="E161" s="3" t="s">
        <v>39</v>
      </c>
      <c r="F161" s="3" t="s">
        <v>446</v>
      </c>
      <c r="G161" s="3">
        <f t="shared" si="2"/>
        <v>2</v>
      </c>
      <c r="H161" s="3">
        <f>IF(Tabla_PJ_MYNORC[[#This Row],[DIAS]]&gt;0,MONTH(F161),"")</f>
        <v>10</v>
      </c>
      <c r="I16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62" spans="1:9" x14ac:dyDescent="0.25">
      <c r="A162" s="3" t="s">
        <v>447</v>
      </c>
      <c r="B162" s="3" t="s">
        <v>300</v>
      </c>
      <c r="C162" s="3" t="s">
        <v>187</v>
      </c>
      <c r="D162" s="2">
        <v>438</v>
      </c>
      <c r="E162" s="3" t="s">
        <v>44</v>
      </c>
      <c r="F162" s="3" t="s">
        <v>448</v>
      </c>
      <c r="G162" s="3">
        <f t="shared" si="2"/>
        <v>8</v>
      </c>
      <c r="H162" s="3">
        <f>IF(Tabla_PJ_MYNORC[[#This Row],[DIAS]]&gt;0,MONTH(F162),"")</f>
        <v>7</v>
      </c>
      <c r="I16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63" spans="1:9" x14ac:dyDescent="0.25">
      <c r="A163" s="3" t="s">
        <v>449</v>
      </c>
      <c r="B163" s="3" t="s">
        <v>303</v>
      </c>
      <c r="C163" s="3" t="s">
        <v>304</v>
      </c>
      <c r="D163" s="2">
        <v>1051</v>
      </c>
      <c r="E163" s="3" t="s">
        <v>53</v>
      </c>
      <c r="F163" s="3" t="s">
        <v>450</v>
      </c>
      <c r="G163" s="3">
        <f t="shared" si="2"/>
        <v>16</v>
      </c>
      <c r="H163" s="3">
        <f>IF(Tabla_PJ_MYNORC[[#This Row],[DIAS]]&gt;0,MONTH(F163),"")</f>
        <v>9</v>
      </c>
      <c r="I16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64" spans="1:9" x14ac:dyDescent="0.25">
      <c r="A164" s="3" t="s">
        <v>451</v>
      </c>
      <c r="B164" s="3" t="s">
        <v>307</v>
      </c>
      <c r="C164" s="3" t="s">
        <v>308</v>
      </c>
      <c r="D164" s="2">
        <v>1791</v>
      </c>
      <c r="E164" s="3" t="s">
        <v>39</v>
      </c>
      <c r="F164" s="3" t="s">
        <v>452</v>
      </c>
      <c r="G164" s="3">
        <f t="shared" si="2"/>
        <v>8</v>
      </c>
      <c r="H164" s="3">
        <f>IF(Tabla_PJ_MYNORC[[#This Row],[DIAS]]&gt;0,MONTH(F164),"")</f>
        <v>11</v>
      </c>
      <c r="I16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65" spans="1:9" x14ac:dyDescent="0.25">
      <c r="A165" s="3" t="s">
        <v>453</v>
      </c>
      <c r="B165" s="3" t="s">
        <v>311</v>
      </c>
      <c r="C165" s="3" t="s">
        <v>312</v>
      </c>
      <c r="D165" s="2">
        <v>1209</v>
      </c>
      <c r="E165" s="3" t="s">
        <v>44</v>
      </c>
      <c r="F165" s="3" t="s">
        <v>454</v>
      </c>
      <c r="G165" s="3">
        <f t="shared" si="2"/>
        <v>2</v>
      </c>
      <c r="H165" s="3">
        <f>IF(Tabla_PJ_MYNORC[[#This Row],[DIAS]]&gt;0,MONTH(F165),"")</f>
        <v>7</v>
      </c>
      <c r="I16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66" spans="1:9" x14ac:dyDescent="0.25">
      <c r="A166" s="3" t="s">
        <v>455</v>
      </c>
      <c r="B166" s="3" t="s">
        <v>37</v>
      </c>
      <c r="C166" s="3" t="s">
        <v>38</v>
      </c>
      <c r="D166" s="2">
        <v>1576</v>
      </c>
      <c r="E166" s="3" t="s">
        <v>53</v>
      </c>
      <c r="F166" s="3" t="s">
        <v>336</v>
      </c>
      <c r="G166" s="3">
        <f t="shared" si="2"/>
        <v>3</v>
      </c>
      <c r="H166" s="3">
        <f>IF(Tabla_PJ_MYNORC[[#This Row],[DIAS]]&gt;0,MONTH(F166),"")</f>
        <v>9</v>
      </c>
      <c r="I16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67" spans="1:9" x14ac:dyDescent="0.25">
      <c r="A167" s="3" t="s">
        <v>456</v>
      </c>
      <c r="B167" s="3" t="s">
        <v>42</v>
      </c>
      <c r="C167" s="3" t="s">
        <v>43</v>
      </c>
      <c r="D167" s="2">
        <v>428</v>
      </c>
      <c r="E167" s="3" t="s">
        <v>39</v>
      </c>
      <c r="F167" s="3" t="s">
        <v>457</v>
      </c>
      <c r="G167" s="3">
        <f t="shared" si="2"/>
        <v>27</v>
      </c>
      <c r="H167" s="3">
        <f>IF(Tabla_PJ_MYNORC[[#This Row],[DIAS]]&gt;0,MONTH(F167),"")</f>
        <v>10</v>
      </c>
      <c r="I16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68" spans="1:9" x14ac:dyDescent="0.25">
      <c r="A168" s="3" t="s">
        <v>458</v>
      </c>
      <c r="B168" s="3" t="s">
        <v>47</v>
      </c>
      <c r="C168" s="3" t="s">
        <v>48</v>
      </c>
      <c r="D168" s="2">
        <v>1506</v>
      </c>
      <c r="E168" s="3" t="s">
        <v>44</v>
      </c>
      <c r="F168" s="3" t="s">
        <v>459</v>
      </c>
      <c r="G168" s="3">
        <f t="shared" si="2"/>
        <v>27</v>
      </c>
      <c r="H168" s="3">
        <f>IF(Tabla_PJ_MYNORC[[#This Row],[DIAS]]&gt;0,MONTH(F168),"")</f>
        <v>11</v>
      </c>
      <c r="I16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69" spans="1:9" x14ac:dyDescent="0.25">
      <c r="A169" s="3" t="s">
        <v>460</v>
      </c>
      <c r="B169" s="3" t="s">
        <v>51</v>
      </c>
      <c r="C169" s="3" t="s">
        <v>52</v>
      </c>
      <c r="D169" s="2">
        <v>1470</v>
      </c>
      <c r="E169" s="3" t="s">
        <v>53</v>
      </c>
      <c r="F169" s="3" t="s">
        <v>94</v>
      </c>
      <c r="G169" s="3">
        <f t="shared" si="2"/>
        <v>17</v>
      </c>
      <c r="H169" s="3">
        <f>IF(Tabla_PJ_MYNORC[[#This Row],[DIAS]]&gt;0,MONTH(F169),"")</f>
        <v>10</v>
      </c>
      <c r="I16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70" spans="1:9" x14ac:dyDescent="0.25">
      <c r="A170" s="3" t="s">
        <v>461</v>
      </c>
      <c r="B170" s="3" t="s">
        <v>56</v>
      </c>
      <c r="C170" s="3" t="s">
        <v>57</v>
      </c>
      <c r="D170" s="2">
        <v>582</v>
      </c>
      <c r="E170" s="3" t="s">
        <v>39</v>
      </c>
      <c r="F170" s="3" t="s">
        <v>462</v>
      </c>
      <c r="G170" s="3">
        <f t="shared" si="2"/>
        <v>2</v>
      </c>
      <c r="H170" s="3">
        <f>IF(Tabla_PJ_MYNORC[[#This Row],[DIAS]]&gt;0,MONTH(F170),"")</f>
        <v>11</v>
      </c>
      <c r="I17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71" spans="1:9" x14ac:dyDescent="0.25">
      <c r="A171" s="3" t="s">
        <v>463</v>
      </c>
      <c r="B171" s="3" t="s">
        <v>60</v>
      </c>
      <c r="C171" s="3" t="s">
        <v>61</v>
      </c>
      <c r="D171" s="2">
        <v>1889</v>
      </c>
      <c r="E171" s="3" t="s">
        <v>44</v>
      </c>
      <c r="F171" s="3" t="s">
        <v>220</v>
      </c>
      <c r="G171" s="3">
        <f t="shared" si="2"/>
        <v>15</v>
      </c>
      <c r="H171" s="3">
        <f>IF(Tabla_PJ_MYNORC[[#This Row],[DIAS]]&gt;0,MONTH(F171),"")</f>
        <v>5</v>
      </c>
      <c r="I17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72" spans="1:9" x14ac:dyDescent="0.25">
      <c r="A172" s="3" t="s">
        <v>464</v>
      </c>
      <c r="B172" s="3" t="s">
        <v>64</v>
      </c>
      <c r="C172" s="3" t="s">
        <v>65</v>
      </c>
      <c r="D172" s="2">
        <v>824</v>
      </c>
      <c r="E172" s="3" t="s">
        <v>53</v>
      </c>
      <c r="F172" s="3" t="s">
        <v>465</v>
      </c>
      <c r="G172" s="3">
        <f t="shared" si="2"/>
        <v>13</v>
      </c>
      <c r="H172" s="3">
        <f>IF(Tabla_PJ_MYNORC[[#This Row],[DIAS]]&gt;0,MONTH(F172),"")</f>
        <v>1</v>
      </c>
      <c r="I17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73" spans="1:9" x14ac:dyDescent="0.25">
      <c r="A173" s="3" t="s">
        <v>466</v>
      </c>
      <c r="B173" s="3" t="s">
        <v>68</v>
      </c>
      <c r="C173" s="3" t="s">
        <v>69</v>
      </c>
      <c r="D173" s="2">
        <v>1922</v>
      </c>
      <c r="E173" s="3" t="s">
        <v>39</v>
      </c>
      <c r="F173" s="3" t="s">
        <v>467</v>
      </c>
      <c r="G173" s="3">
        <f t="shared" si="2"/>
        <v>25</v>
      </c>
      <c r="H173" s="3">
        <f>IF(Tabla_PJ_MYNORC[[#This Row],[DIAS]]&gt;0,MONTH(F173),"")</f>
        <v>10</v>
      </c>
      <c r="I17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74" spans="1:9" x14ac:dyDescent="0.25">
      <c r="A174" s="3" t="s">
        <v>468</v>
      </c>
      <c r="B174" s="3" t="s">
        <v>72</v>
      </c>
      <c r="C174" s="3" t="s">
        <v>52</v>
      </c>
      <c r="D174" s="2">
        <v>1617</v>
      </c>
      <c r="E174" s="3" t="s">
        <v>44</v>
      </c>
      <c r="F174" s="3" t="s">
        <v>469</v>
      </c>
      <c r="G174" s="3">
        <f t="shared" si="2"/>
        <v>10</v>
      </c>
      <c r="H174" s="3">
        <f>IF(Tabla_PJ_MYNORC[[#This Row],[DIAS]]&gt;0,MONTH(F174),"")</f>
        <v>3</v>
      </c>
      <c r="I17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75" spans="1:9" x14ac:dyDescent="0.25">
      <c r="A175" s="3" t="s">
        <v>470</v>
      </c>
      <c r="B175" s="3" t="s">
        <v>75</v>
      </c>
      <c r="C175" s="3" t="s">
        <v>48</v>
      </c>
      <c r="D175" s="2">
        <v>1434</v>
      </c>
      <c r="E175" s="3" t="s">
        <v>53</v>
      </c>
      <c r="F175" s="3" t="s">
        <v>305</v>
      </c>
      <c r="G175" s="3">
        <f t="shared" si="2"/>
        <v>29</v>
      </c>
      <c r="H175" s="3">
        <f>IF(Tabla_PJ_MYNORC[[#This Row],[DIAS]]&gt;0,MONTH(F175),"")</f>
        <v>1</v>
      </c>
      <c r="I17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76" spans="1:9" x14ac:dyDescent="0.25">
      <c r="A176" s="3" t="s">
        <v>471</v>
      </c>
      <c r="B176" s="3" t="s">
        <v>78</v>
      </c>
      <c r="C176" s="3" t="s">
        <v>57</v>
      </c>
      <c r="D176" s="2">
        <v>1578</v>
      </c>
      <c r="E176" s="3" t="s">
        <v>39</v>
      </c>
      <c r="F176" s="3" t="s">
        <v>376</v>
      </c>
      <c r="G176" s="3">
        <f t="shared" si="2"/>
        <v>26</v>
      </c>
      <c r="H176" s="3">
        <f>IF(Tabla_PJ_MYNORC[[#This Row],[DIAS]]&gt;0,MONTH(F176),"")</f>
        <v>7</v>
      </c>
      <c r="I17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77" spans="1:9" x14ac:dyDescent="0.25">
      <c r="A177" s="3" t="s">
        <v>472</v>
      </c>
      <c r="B177" s="3" t="s">
        <v>81</v>
      </c>
      <c r="C177" s="3" t="s">
        <v>61</v>
      </c>
      <c r="D177" s="2">
        <v>1974</v>
      </c>
      <c r="E177" s="3" t="s">
        <v>44</v>
      </c>
      <c r="F177" s="3" t="s">
        <v>473</v>
      </c>
      <c r="G177" s="3">
        <f t="shared" si="2"/>
        <v>14</v>
      </c>
      <c r="H177" s="3">
        <f>IF(Tabla_PJ_MYNORC[[#This Row],[DIAS]]&gt;0,MONTH(F177),"")</f>
        <v>5</v>
      </c>
      <c r="I17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78" spans="1:9" x14ac:dyDescent="0.25">
      <c r="A178" s="3" t="s">
        <v>474</v>
      </c>
      <c r="B178" s="3" t="s">
        <v>84</v>
      </c>
      <c r="C178" s="3" t="s">
        <v>38</v>
      </c>
      <c r="D178" s="2">
        <v>119</v>
      </c>
      <c r="E178" s="3" t="s">
        <v>53</v>
      </c>
      <c r="F178" s="3" t="s">
        <v>475</v>
      </c>
      <c r="G178" s="3">
        <f t="shared" si="2"/>
        <v>14</v>
      </c>
      <c r="H178" s="3">
        <f>IF(Tabla_PJ_MYNORC[[#This Row],[DIAS]]&gt;0,MONTH(F178),"")</f>
        <v>2</v>
      </c>
      <c r="I17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79" spans="1:9" x14ac:dyDescent="0.25">
      <c r="A179" s="3" t="s">
        <v>476</v>
      </c>
      <c r="B179" s="3" t="s">
        <v>87</v>
      </c>
      <c r="C179" s="3" t="s">
        <v>43</v>
      </c>
      <c r="D179" s="2">
        <v>1216</v>
      </c>
      <c r="E179" s="3" t="s">
        <v>39</v>
      </c>
      <c r="F179" s="3" t="s">
        <v>477</v>
      </c>
      <c r="G179" s="3">
        <f t="shared" si="2"/>
        <v>14</v>
      </c>
      <c r="H179" s="3">
        <f>IF(Tabla_PJ_MYNORC[[#This Row],[DIAS]]&gt;0,MONTH(F179),"")</f>
        <v>3</v>
      </c>
      <c r="I17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80" spans="1:9" x14ac:dyDescent="0.25">
      <c r="A180" s="3" t="s">
        <v>478</v>
      </c>
      <c r="B180" s="3" t="s">
        <v>90</v>
      </c>
      <c r="C180" s="3" t="s">
        <v>48</v>
      </c>
      <c r="D180" s="2">
        <v>893</v>
      </c>
      <c r="E180" s="3" t="s">
        <v>44</v>
      </c>
      <c r="F180" s="3" t="s">
        <v>479</v>
      </c>
      <c r="G180" s="3">
        <f t="shared" si="2"/>
        <v>23</v>
      </c>
      <c r="H180" s="3">
        <f>IF(Tabla_PJ_MYNORC[[#This Row],[DIAS]]&gt;0,MONTH(F180),"")</f>
        <v>9</v>
      </c>
      <c r="I18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81" spans="1:9" x14ac:dyDescent="0.25">
      <c r="A181" s="3" t="s">
        <v>480</v>
      </c>
      <c r="B181" s="3" t="s">
        <v>93</v>
      </c>
      <c r="C181" s="3" t="s">
        <v>52</v>
      </c>
      <c r="D181" s="2">
        <v>1920</v>
      </c>
      <c r="E181" s="3" t="s">
        <v>53</v>
      </c>
      <c r="F181" s="3" t="s">
        <v>313</v>
      </c>
      <c r="G181" s="3">
        <f t="shared" si="2"/>
        <v>8</v>
      </c>
      <c r="H181" s="3">
        <f>IF(Tabla_PJ_MYNORC[[#This Row],[DIAS]]&gt;0,MONTH(F181),"")</f>
        <v>5</v>
      </c>
      <c r="I18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82" spans="1:9" x14ac:dyDescent="0.25">
      <c r="A182" s="3" t="s">
        <v>481</v>
      </c>
      <c r="B182" s="3" t="s">
        <v>96</v>
      </c>
      <c r="C182" s="3" t="s">
        <v>57</v>
      </c>
      <c r="D182" s="2">
        <v>1004</v>
      </c>
      <c r="E182" s="3" t="s">
        <v>39</v>
      </c>
      <c r="F182" s="3" t="s">
        <v>482</v>
      </c>
      <c r="G182" s="3">
        <f t="shared" si="2"/>
        <v>30</v>
      </c>
      <c r="H182" s="3">
        <f>IF(Tabla_PJ_MYNORC[[#This Row],[DIAS]]&gt;0,MONTH(F182),"")</f>
        <v>1</v>
      </c>
      <c r="I18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83" spans="1:9" x14ac:dyDescent="0.25">
      <c r="A183" s="3" t="s">
        <v>483</v>
      </c>
      <c r="B183" s="3" t="s">
        <v>99</v>
      </c>
      <c r="C183" s="3" t="s">
        <v>61</v>
      </c>
      <c r="D183" s="2">
        <v>1796</v>
      </c>
      <c r="E183" s="3" t="s">
        <v>44</v>
      </c>
      <c r="F183" s="3" t="s">
        <v>484</v>
      </c>
      <c r="G183" s="3">
        <f t="shared" si="2"/>
        <v>18</v>
      </c>
      <c r="H183" s="3">
        <f>IF(Tabla_PJ_MYNORC[[#This Row],[DIAS]]&gt;0,MONTH(F183),"")</f>
        <v>8</v>
      </c>
      <c r="I18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84" spans="1:9" x14ac:dyDescent="0.25">
      <c r="A184" s="3" t="s">
        <v>485</v>
      </c>
      <c r="B184" s="3" t="s">
        <v>102</v>
      </c>
      <c r="C184" s="3" t="s">
        <v>65</v>
      </c>
      <c r="D184" s="2">
        <v>40</v>
      </c>
      <c r="E184" s="3" t="s">
        <v>53</v>
      </c>
      <c r="F184" s="3" t="s">
        <v>203</v>
      </c>
      <c r="G184" s="3">
        <f t="shared" si="2"/>
        <v>18</v>
      </c>
      <c r="H184" s="3">
        <f>IF(Tabla_PJ_MYNORC[[#This Row],[DIAS]]&gt;0,MONTH(F184),"")</f>
        <v>4</v>
      </c>
      <c r="I18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85" spans="1:9" x14ac:dyDescent="0.25">
      <c r="A185" s="3" t="s">
        <v>486</v>
      </c>
      <c r="B185" s="3" t="s">
        <v>105</v>
      </c>
      <c r="C185" s="3" t="s">
        <v>69</v>
      </c>
      <c r="D185" s="2">
        <v>1908</v>
      </c>
      <c r="E185" s="3" t="s">
        <v>39</v>
      </c>
      <c r="F185" s="3" t="s">
        <v>125</v>
      </c>
      <c r="G185" s="3">
        <f t="shared" si="2"/>
        <v>23</v>
      </c>
      <c r="H185" s="3">
        <f>IF(Tabla_PJ_MYNORC[[#This Row],[DIAS]]&gt;0,MONTH(F185),"")</f>
        <v>4</v>
      </c>
      <c r="I18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86" spans="1:9" x14ac:dyDescent="0.25">
      <c r="A186" s="3" t="s">
        <v>487</v>
      </c>
      <c r="B186" s="3" t="s">
        <v>108</v>
      </c>
      <c r="C186" s="3" t="s">
        <v>52</v>
      </c>
      <c r="D186" s="2">
        <v>1345</v>
      </c>
      <c r="E186" s="3" t="s">
        <v>44</v>
      </c>
      <c r="F186" s="3" t="s">
        <v>45</v>
      </c>
      <c r="G186" s="3">
        <f t="shared" si="2"/>
        <v>17</v>
      </c>
      <c r="H186" s="3">
        <f>IF(Tabla_PJ_MYNORC[[#This Row],[DIAS]]&gt;0,MONTH(F186),"")</f>
        <v>7</v>
      </c>
      <c r="I18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87" spans="1:9" x14ac:dyDescent="0.25">
      <c r="A187" s="3" t="s">
        <v>488</v>
      </c>
      <c r="B187" s="3" t="s">
        <v>111</v>
      </c>
      <c r="C187" s="3" t="s">
        <v>112</v>
      </c>
      <c r="D187" s="2">
        <v>493</v>
      </c>
      <c r="E187" s="3" t="s">
        <v>53</v>
      </c>
      <c r="F187" s="3" t="s">
        <v>489</v>
      </c>
      <c r="G187" s="3">
        <f t="shared" si="2"/>
        <v>13</v>
      </c>
      <c r="H187" s="3">
        <f>IF(Tabla_PJ_MYNORC[[#This Row],[DIAS]]&gt;0,MONTH(F187),"")</f>
        <v>5</v>
      </c>
      <c r="I18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88" spans="1:9" x14ac:dyDescent="0.25">
      <c r="A188" s="3" t="s">
        <v>490</v>
      </c>
      <c r="B188" s="3" t="s">
        <v>115</v>
      </c>
      <c r="C188" s="3" t="s">
        <v>116</v>
      </c>
      <c r="D188" s="2">
        <v>735</v>
      </c>
      <c r="E188" s="3" t="s">
        <v>39</v>
      </c>
      <c r="F188" s="3" t="s">
        <v>491</v>
      </c>
      <c r="G188" s="3">
        <f t="shared" si="2"/>
        <v>4</v>
      </c>
      <c r="H188" s="3">
        <f>IF(Tabla_PJ_MYNORC[[#This Row],[DIAS]]&gt;0,MONTH(F188),"")</f>
        <v>5</v>
      </c>
      <c r="I18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89" spans="1:9" x14ac:dyDescent="0.25">
      <c r="A189" s="3" t="s">
        <v>492</v>
      </c>
      <c r="B189" s="3" t="s">
        <v>119</v>
      </c>
      <c r="C189" s="3" t="s">
        <v>120</v>
      </c>
      <c r="D189" s="2">
        <v>1002</v>
      </c>
      <c r="E189" s="3" t="s">
        <v>44</v>
      </c>
      <c r="F189" s="3" t="s">
        <v>462</v>
      </c>
      <c r="G189" s="3">
        <f t="shared" si="2"/>
        <v>2</v>
      </c>
      <c r="H189" s="3">
        <f>IF(Tabla_PJ_MYNORC[[#This Row],[DIAS]]&gt;0,MONTH(F189),"")</f>
        <v>11</v>
      </c>
      <c r="I18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90" spans="1:9" x14ac:dyDescent="0.25">
      <c r="A190" s="3" t="s">
        <v>493</v>
      </c>
      <c r="B190" s="3" t="s">
        <v>123</v>
      </c>
      <c r="C190" s="3" t="s">
        <v>124</v>
      </c>
      <c r="D190" s="2">
        <v>833</v>
      </c>
      <c r="E190" s="3" t="s">
        <v>53</v>
      </c>
      <c r="F190" s="3" t="s">
        <v>494</v>
      </c>
      <c r="G190" s="3">
        <f t="shared" si="2"/>
        <v>29</v>
      </c>
      <c r="H190" s="3">
        <f>IF(Tabla_PJ_MYNORC[[#This Row],[DIAS]]&gt;0,MONTH(F190),"")</f>
        <v>2</v>
      </c>
      <c r="I19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91" spans="1:9" x14ac:dyDescent="0.25">
      <c r="A191" s="3" t="s">
        <v>495</v>
      </c>
      <c r="B191" s="3" t="s">
        <v>127</v>
      </c>
      <c r="C191" s="3" t="s">
        <v>128</v>
      </c>
      <c r="D191" s="2">
        <v>1528</v>
      </c>
      <c r="E191" s="3" t="s">
        <v>39</v>
      </c>
      <c r="F191" s="3" t="s">
        <v>454</v>
      </c>
      <c r="G191" s="3">
        <f t="shared" si="2"/>
        <v>2</v>
      </c>
      <c r="H191" s="3">
        <f>IF(Tabla_PJ_MYNORC[[#This Row],[DIAS]]&gt;0,MONTH(F191),"")</f>
        <v>7</v>
      </c>
      <c r="I19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92" spans="1:9" x14ac:dyDescent="0.25">
      <c r="A192" s="3" t="s">
        <v>496</v>
      </c>
      <c r="B192" s="3" t="s">
        <v>131</v>
      </c>
      <c r="C192" s="3" t="s">
        <v>132</v>
      </c>
      <c r="D192" s="2">
        <v>1245</v>
      </c>
      <c r="E192" s="3" t="s">
        <v>44</v>
      </c>
      <c r="F192" s="3" t="s">
        <v>497</v>
      </c>
      <c r="G192" s="3">
        <f t="shared" si="2"/>
        <v>18</v>
      </c>
      <c r="H192" s="3">
        <f>IF(Tabla_PJ_MYNORC[[#This Row],[DIAS]]&gt;0,MONTH(F192),"")</f>
        <v>5</v>
      </c>
      <c r="I19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193" spans="1:9" x14ac:dyDescent="0.25">
      <c r="A193" s="3" t="s">
        <v>498</v>
      </c>
      <c r="B193" s="3" t="s">
        <v>135</v>
      </c>
      <c r="C193" s="3" t="s">
        <v>136</v>
      </c>
      <c r="D193" s="2">
        <v>1238</v>
      </c>
      <c r="E193" s="3" t="s">
        <v>53</v>
      </c>
      <c r="F193" s="3" t="s">
        <v>499</v>
      </c>
      <c r="G193" s="3">
        <f t="shared" si="2"/>
        <v>6</v>
      </c>
      <c r="H193" s="3">
        <f>IF(Tabla_PJ_MYNORC[[#This Row],[DIAS]]&gt;0,MONTH(F193),"")</f>
        <v>11</v>
      </c>
      <c r="I19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194" spans="1:9" x14ac:dyDescent="0.25">
      <c r="A194" s="3" t="s">
        <v>500</v>
      </c>
      <c r="B194" s="3" t="s">
        <v>139</v>
      </c>
      <c r="C194" s="3" t="s">
        <v>140</v>
      </c>
      <c r="D194" s="2">
        <v>1138</v>
      </c>
      <c r="E194" s="3" t="s">
        <v>39</v>
      </c>
      <c r="F194" s="3" t="s">
        <v>501</v>
      </c>
      <c r="G194" s="3">
        <f t="shared" si="2"/>
        <v>5</v>
      </c>
      <c r="H194" s="3">
        <f>IF(Tabla_PJ_MYNORC[[#This Row],[DIAS]]&gt;0,MONTH(F194),"")</f>
        <v>2</v>
      </c>
      <c r="I19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195" spans="1:9" x14ac:dyDescent="0.25">
      <c r="A195" s="3" t="s">
        <v>502</v>
      </c>
      <c r="B195" s="3" t="s">
        <v>143</v>
      </c>
      <c r="C195" s="3" t="s">
        <v>144</v>
      </c>
      <c r="D195" s="2">
        <v>1534</v>
      </c>
      <c r="E195" s="3" t="s">
        <v>44</v>
      </c>
      <c r="F195" s="3" t="s">
        <v>503</v>
      </c>
      <c r="G195" s="3">
        <f t="shared" ref="G195:G258" si="3">IFERROR(DAY(F195),-1)</f>
        <v>4</v>
      </c>
      <c r="H195" s="3">
        <f>IF(Tabla_PJ_MYNORC[[#This Row],[DIAS]]&gt;0,MONTH(F195),"")</f>
        <v>8</v>
      </c>
      <c r="I19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96" spans="1:9" x14ac:dyDescent="0.25">
      <c r="A196" s="3" t="s">
        <v>504</v>
      </c>
      <c r="B196" s="3" t="s">
        <v>147</v>
      </c>
      <c r="C196" s="3" t="s">
        <v>148</v>
      </c>
      <c r="D196" s="2">
        <v>1832</v>
      </c>
      <c r="E196" s="3" t="s">
        <v>53</v>
      </c>
      <c r="F196" s="3" t="s">
        <v>505</v>
      </c>
      <c r="G196" s="3">
        <f t="shared" si="3"/>
        <v>16</v>
      </c>
      <c r="H196" s="3">
        <f>IF(Tabla_PJ_MYNORC[[#This Row],[DIAS]]&gt;0,MONTH(F196),"")</f>
        <v>7</v>
      </c>
      <c r="I19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97" spans="1:9" x14ac:dyDescent="0.25">
      <c r="A197" s="3" t="s">
        <v>506</v>
      </c>
      <c r="B197" s="3" t="s">
        <v>151</v>
      </c>
      <c r="C197" s="3" t="s">
        <v>152</v>
      </c>
      <c r="D197" s="2">
        <v>1456</v>
      </c>
      <c r="E197" s="3" t="s">
        <v>39</v>
      </c>
      <c r="F197" s="3" t="s">
        <v>376</v>
      </c>
      <c r="G197" s="3">
        <f t="shared" si="3"/>
        <v>26</v>
      </c>
      <c r="H197" s="3">
        <f>IF(Tabla_PJ_MYNORC[[#This Row],[DIAS]]&gt;0,MONTH(F197),"")</f>
        <v>7</v>
      </c>
      <c r="I19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98" spans="1:9" x14ac:dyDescent="0.25">
      <c r="A198" s="3" t="s">
        <v>507</v>
      </c>
      <c r="B198" s="3" t="s">
        <v>155</v>
      </c>
      <c r="C198" s="3" t="s">
        <v>156</v>
      </c>
      <c r="D198" s="2">
        <v>1526</v>
      </c>
      <c r="E198" s="3" t="s">
        <v>44</v>
      </c>
      <c r="F198" s="3" t="s">
        <v>344</v>
      </c>
      <c r="G198" s="3">
        <f t="shared" si="3"/>
        <v>8</v>
      </c>
      <c r="H198" s="3">
        <f>IF(Tabla_PJ_MYNORC[[#This Row],[DIAS]]&gt;0,MONTH(F198),"")</f>
        <v>9</v>
      </c>
      <c r="I19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199" spans="1:9" x14ac:dyDescent="0.25">
      <c r="A199" s="3" t="s">
        <v>508</v>
      </c>
      <c r="B199" s="3" t="s">
        <v>159</v>
      </c>
      <c r="C199" s="3" t="s">
        <v>160</v>
      </c>
      <c r="D199" s="2">
        <v>445</v>
      </c>
      <c r="E199" s="3" t="s">
        <v>53</v>
      </c>
      <c r="F199" s="3" t="s">
        <v>109</v>
      </c>
      <c r="G199" s="3">
        <f t="shared" si="3"/>
        <v>6</v>
      </c>
      <c r="H199" s="3">
        <f>IF(Tabla_PJ_MYNORC[[#This Row],[DIAS]]&gt;0,MONTH(F199),"")</f>
        <v>5</v>
      </c>
      <c r="I19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00" spans="1:9" x14ac:dyDescent="0.25">
      <c r="A200" s="3" t="s">
        <v>509</v>
      </c>
      <c r="B200" s="3" t="s">
        <v>163</v>
      </c>
      <c r="C200" s="3" t="s">
        <v>164</v>
      </c>
      <c r="D200" s="2">
        <v>490</v>
      </c>
      <c r="E200" s="3" t="s">
        <v>39</v>
      </c>
      <c r="F200" s="3" t="s">
        <v>510</v>
      </c>
      <c r="G200" s="3">
        <f t="shared" si="3"/>
        <v>27</v>
      </c>
      <c r="H200" s="3">
        <f>IF(Tabla_PJ_MYNORC[[#This Row],[DIAS]]&gt;0,MONTH(F200),"")</f>
        <v>4</v>
      </c>
      <c r="I20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01" spans="1:9" x14ac:dyDescent="0.25">
      <c r="A201" s="3" t="s">
        <v>511</v>
      </c>
      <c r="B201" s="3" t="s">
        <v>167</v>
      </c>
      <c r="C201" s="3" t="s">
        <v>168</v>
      </c>
      <c r="D201" s="2">
        <v>1319</v>
      </c>
      <c r="E201" s="3" t="s">
        <v>44</v>
      </c>
      <c r="F201" s="3" t="s">
        <v>309</v>
      </c>
      <c r="G201" s="3">
        <f t="shared" si="3"/>
        <v>7</v>
      </c>
      <c r="H201" s="3">
        <f>IF(Tabla_PJ_MYNORC[[#This Row],[DIAS]]&gt;0,MONTH(F201),"")</f>
        <v>9</v>
      </c>
      <c r="I20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02" spans="1:9" x14ac:dyDescent="0.25">
      <c r="A202" s="3" t="s">
        <v>512</v>
      </c>
      <c r="B202" s="3" t="s">
        <v>171</v>
      </c>
      <c r="C202" s="3" t="s">
        <v>172</v>
      </c>
      <c r="D202" s="2">
        <v>306</v>
      </c>
      <c r="E202" s="3" t="s">
        <v>53</v>
      </c>
      <c r="F202" s="3" t="s">
        <v>513</v>
      </c>
      <c r="G202" s="3">
        <f t="shared" si="3"/>
        <v>23</v>
      </c>
      <c r="H202" s="3">
        <f>IF(Tabla_PJ_MYNORC[[#This Row],[DIAS]]&gt;0,MONTH(F202),"")</f>
        <v>1</v>
      </c>
      <c r="I20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03" spans="1:9" x14ac:dyDescent="0.25">
      <c r="A203" s="3" t="s">
        <v>514</v>
      </c>
      <c r="B203" s="3" t="s">
        <v>175</v>
      </c>
      <c r="C203" s="3" t="s">
        <v>176</v>
      </c>
      <c r="D203" s="2">
        <v>1064</v>
      </c>
      <c r="E203" s="3" t="s">
        <v>39</v>
      </c>
      <c r="F203" s="3" t="s">
        <v>515</v>
      </c>
      <c r="G203" s="3">
        <f t="shared" si="3"/>
        <v>9</v>
      </c>
      <c r="H203" s="3">
        <f>IF(Tabla_PJ_MYNORC[[#This Row],[DIAS]]&gt;0,MONTH(F203),"")</f>
        <v>7</v>
      </c>
      <c r="I20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04" spans="1:9" x14ac:dyDescent="0.25">
      <c r="A204" s="3" t="s">
        <v>516</v>
      </c>
      <c r="B204" s="3" t="s">
        <v>178</v>
      </c>
      <c r="C204" s="3" t="s">
        <v>179</v>
      </c>
      <c r="D204" s="2">
        <v>316</v>
      </c>
      <c r="E204" s="3" t="s">
        <v>44</v>
      </c>
      <c r="F204" s="3" t="s">
        <v>149</v>
      </c>
      <c r="G204" s="3">
        <f t="shared" si="3"/>
        <v>9</v>
      </c>
      <c r="H204" s="3">
        <f>IF(Tabla_PJ_MYNORC[[#This Row],[DIAS]]&gt;0,MONTH(F204),"")</f>
        <v>4</v>
      </c>
      <c r="I20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05" spans="1:9" x14ac:dyDescent="0.25">
      <c r="A205" s="3" t="s">
        <v>517</v>
      </c>
      <c r="B205" s="3" t="s">
        <v>182</v>
      </c>
      <c r="C205" s="3" t="s">
        <v>183</v>
      </c>
      <c r="D205" s="2">
        <v>117</v>
      </c>
      <c r="E205" s="3" t="s">
        <v>53</v>
      </c>
      <c r="F205" s="3" t="s">
        <v>518</v>
      </c>
      <c r="G205" s="3">
        <f t="shared" si="3"/>
        <v>31</v>
      </c>
      <c r="H205" s="3">
        <f>IF(Tabla_PJ_MYNORC[[#This Row],[DIAS]]&gt;0,MONTH(F205),"")</f>
        <v>1</v>
      </c>
      <c r="I20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06" spans="1:9" x14ac:dyDescent="0.25">
      <c r="A206" s="3" t="s">
        <v>519</v>
      </c>
      <c r="B206" s="3" t="s">
        <v>186</v>
      </c>
      <c r="C206" s="3" t="s">
        <v>187</v>
      </c>
      <c r="D206" s="2">
        <v>577</v>
      </c>
      <c r="E206" s="3" t="s">
        <v>39</v>
      </c>
      <c r="F206" s="3" t="s">
        <v>133</v>
      </c>
      <c r="G206" s="3">
        <f t="shared" si="3"/>
        <v>23</v>
      </c>
      <c r="H206" s="3">
        <f>IF(Tabla_PJ_MYNORC[[#This Row],[DIAS]]&gt;0,MONTH(F206),"")</f>
        <v>11</v>
      </c>
      <c r="I20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07" spans="1:9" x14ac:dyDescent="0.25">
      <c r="A207" s="3" t="s">
        <v>520</v>
      </c>
      <c r="B207" s="3" t="s">
        <v>190</v>
      </c>
      <c r="C207" s="3" t="s">
        <v>191</v>
      </c>
      <c r="D207" s="2">
        <v>219</v>
      </c>
      <c r="E207" s="3" t="s">
        <v>44</v>
      </c>
      <c r="F207" s="3" t="s">
        <v>521</v>
      </c>
      <c r="G207" s="3">
        <f t="shared" si="3"/>
        <v>10</v>
      </c>
      <c r="H207" s="3">
        <f>IF(Tabla_PJ_MYNORC[[#This Row],[DIAS]]&gt;0,MONTH(F207),"")</f>
        <v>6</v>
      </c>
      <c r="I20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08" spans="1:9" x14ac:dyDescent="0.25">
      <c r="A208" s="3" t="s">
        <v>522</v>
      </c>
      <c r="B208" s="3" t="s">
        <v>194</v>
      </c>
      <c r="C208" s="3" t="s">
        <v>195</v>
      </c>
      <c r="D208" s="2">
        <v>711</v>
      </c>
      <c r="E208" s="3" t="s">
        <v>53</v>
      </c>
      <c r="F208" s="3" t="s">
        <v>523</v>
      </c>
      <c r="G208" s="3">
        <f t="shared" si="3"/>
        <v>20</v>
      </c>
      <c r="H208" s="3">
        <f>IF(Tabla_PJ_MYNORC[[#This Row],[DIAS]]&gt;0,MONTH(F208),"")</f>
        <v>3</v>
      </c>
      <c r="I20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09" spans="1:9" x14ac:dyDescent="0.25">
      <c r="A209" s="3" t="s">
        <v>524</v>
      </c>
      <c r="B209" s="3" t="s">
        <v>198</v>
      </c>
      <c r="C209" s="3" t="s">
        <v>199</v>
      </c>
      <c r="D209" s="2">
        <v>1879</v>
      </c>
      <c r="E209" s="3" t="s">
        <v>39</v>
      </c>
      <c r="F209" s="3" t="s">
        <v>525</v>
      </c>
      <c r="G209" s="3">
        <f t="shared" si="3"/>
        <v>24</v>
      </c>
      <c r="H209" s="3">
        <f>IF(Tabla_PJ_MYNORC[[#This Row],[DIAS]]&gt;0,MONTH(F209),"")</f>
        <v>3</v>
      </c>
      <c r="I20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10" spans="1:9" x14ac:dyDescent="0.25">
      <c r="A210" s="3" t="s">
        <v>526</v>
      </c>
      <c r="B210" s="3" t="s">
        <v>202</v>
      </c>
      <c r="C210" s="3" t="s">
        <v>120</v>
      </c>
      <c r="D210" s="2">
        <v>468</v>
      </c>
      <c r="E210" s="3" t="s">
        <v>44</v>
      </c>
      <c r="F210" s="3" t="s">
        <v>527</v>
      </c>
      <c r="G210" s="3">
        <f t="shared" si="3"/>
        <v>1</v>
      </c>
      <c r="H210" s="3">
        <f>IF(Tabla_PJ_MYNORC[[#This Row],[DIAS]]&gt;0,MONTH(F210),"")</f>
        <v>11</v>
      </c>
      <c r="I21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11" spans="1:9" x14ac:dyDescent="0.25">
      <c r="A211" s="3" t="s">
        <v>528</v>
      </c>
      <c r="B211" s="3" t="s">
        <v>205</v>
      </c>
      <c r="C211" s="3" t="s">
        <v>206</v>
      </c>
      <c r="D211" s="2">
        <v>1706</v>
      </c>
      <c r="E211" s="3" t="s">
        <v>53</v>
      </c>
      <c r="F211" s="3" t="s">
        <v>137</v>
      </c>
      <c r="G211" s="3">
        <f t="shared" si="3"/>
        <v>24</v>
      </c>
      <c r="H211" s="3">
        <f>IF(Tabla_PJ_MYNORC[[#This Row],[DIAS]]&gt;0,MONTH(F211),"")</f>
        <v>7</v>
      </c>
      <c r="I21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12" spans="1:9" x14ac:dyDescent="0.25">
      <c r="A212" s="3" t="s">
        <v>529</v>
      </c>
      <c r="B212" s="3" t="s">
        <v>209</v>
      </c>
      <c r="C212" s="3" t="s">
        <v>210</v>
      </c>
      <c r="D212" s="2">
        <v>1026</v>
      </c>
      <c r="E212" s="3" t="s">
        <v>39</v>
      </c>
      <c r="F212" s="3" t="s">
        <v>530</v>
      </c>
      <c r="G212" s="3">
        <f t="shared" si="3"/>
        <v>14</v>
      </c>
      <c r="H212" s="3">
        <f>IF(Tabla_PJ_MYNORC[[#This Row],[DIAS]]&gt;0,MONTH(F212),"")</f>
        <v>7</v>
      </c>
      <c r="I21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13" spans="1:9" x14ac:dyDescent="0.25">
      <c r="A213" s="3" t="s">
        <v>531</v>
      </c>
      <c r="B213" s="3" t="s">
        <v>213</v>
      </c>
      <c r="C213" s="3" t="s">
        <v>112</v>
      </c>
      <c r="D213" s="2">
        <v>755</v>
      </c>
      <c r="E213" s="3" t="s">
        <v>44</v>
      </c>
      <c r="F213" s="3" t="s">
        <v>532</v>
      </c>
      <c r="G213" s="3">
        <f t="shared" si="3"/>
        <v>26</v>
      </c>
      <c r="H213" s="3">
        <f>IF(Tabla_PJ_MYNORC[[#This Row],[DIAS]]&gt;0,MONTH(F213),"")</f>
        <v>9</v>
      </c>
      <c r="I21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14" spans="1:9" x14ac:dyDescent="0.25">
      <c r="A214" s="3" t="s">
        <v>533</v>
      </c>
      <c r="B214" s="3" t="s">
        <v>216</v>
      </c>
      <c r="C214" s="3" t="s">
        <v>116</v>
      </c>
      <c r="D214" s="2">
        <v>789</v>
      </c>
      <c r="E214" s="3" t="s">
        <v>53</v>
      </c>
      <c r="F214" s="3" t="s">
        <v>534</v>
      </c>
      <c r="G214" s="3">
        <f t="shared" si="3"/>
        <v>27</v>
      </c>
      <c r="H214" s="3">
        <f>IF(Tabla_PJ_MYNORC[[#This Row],[DIAS]]&gt;0,MONTH(F214),"")</f>
        <v>1</v>
      </c>
      <c r="I21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15" spans="1:9" x14ac:dyDescent="0.25">
      <c r="A215" s="3" t="s">
        <v>535</v>
      </c>
      <c r="B215" s="3" t="s">
        <v>219</v>
      </c>
      <c r="C215" s="3" t="s">
        <v>120</v>
      </c>
      <c r="D215" s="2">
        <v>1767</v>
      </c>
      <c r="E215" s="3" t="s">
        <v>39</v>
      </c>
      <c r="F215" s="3" t="s">
        <v>220</v>
      </c>
      <c r="G215" s="3">
        <f t="shared" si="3"/>
        <v>15</v>
      </c>
      <c r="H215" s="3">
        <f>IF(Tabla_PJ_MYNORC[[#This Row],[DIAS]]&gt;0,MONTH(F215),"")</f>
        <v>5</v>
      </c>
      <c r="I21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16" spans="1:9" x14ac:dyDescent="0.25">
      <c r="A216" s="3" t="s">
        <v>536</v>
      </c>
      <c r="B216" s="3" t="s">
        <v>222</v>
      </c>
      <c r="C216" s="3" t="s">
        <v>199</v>
      </c>
      <c r="D216" s="2">
        <v>392</v>
      </c>
      <c r="E216" s="3" t="s">
        <v>44</v>
      </c>
      <c r="F216" s="3" t="s">
        <v>537</v>
      </c>
      <c r="G216" s="3">
        <f t="shared" si="3"/>
        <v>15</v>
      </c>
      <c r="H216" s="3">
        <f>IF(Tabla_PJ_MYNORC[[#This Row],[DIAS]]&gt;0,MONTH(F216),"")</f>
        <v>9</v>
      </c>
      <c r="I21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17" spans="1:9" x14ac:dyDescent="0.25">
      <c r="A217" s="3" t="s">
        <v>538</v>
      </c>
      <c r="B217" s="3" t="s">
        <v>225</v>
      </c>
      <c r="C217" s="3" t="s">
        <v>206</v>
      </c>
      <c r="D217" s="2">
        <v>242</v>
      </c>
      <c r="E217" s="3" t="s">
        <v>53</v>
      </c>
      <c r="F217" s="3" t="s">
        <v>214</v>
      </c>
      <c r="G217" s="3">
        <f t="shared" si="3"/>
        <v>20</v>
      </c>
      <c r="H217" s="3">
        <f>IF(Tabla_PJ_MYNORC[[#This Row],[DIAS]]&gt;0,MONTH(F217),"")</f>
        <v>4</v>
      </c>
      <c r="I21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18" spans="1:9" x14ac:dyDescent="0.25">
      <c r="A218" s="3" t="s">
        <v>539</v>
      </c>
      <c r="B218" s="3" t="s">
        <v>228</v>
      </c>
      <c r="C218" s="3" t="s">
        <v>210</v>
      </c>
      <c r="D218" s="2">
        <v>260</v>
      </c>
      <c r="E218" s="3" t="s">
        <v>39</v>
      </c>
      <c r="F218" s="3" t="s">
        <v>404</v>
      </c>
      <c r="G218" s="3">
        <f t="shared" si="3"/>
        <v>1</v>
      </c>
      <c r="H218" s="3">
        <f>IF(Tabla_PJ_MYNORC[[#This Row],[DIAS]]&gt;0,MONTH(F218),"")</f>
        <v>7</v>
      </c>
      <c r="I21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19" spans="1:9" x14ac:dyDescent="0.25">
      <c r="A219" s="3" t="s">
        <v>540</v>
      </c>
      <c r="B219" s="3" t="s">
        <v>231</v>
      </c>
      <c r="C219" s="3" t="s">
        <v>191</v>
      </c>
      <c r="D219" s="2">
        <v>287</v>
      </c>
      <c r="E219" s="3" t="s">
        <v>44</v>
      </c>
      <c r="F219" s="3" t="s">
        <v>214</v>
      </c>
      <c r="G219" s="3">
        <f t="shared" si="3"/>
        <v>20</v>
      </c>
      <c r="H219" s="3">
        <f>IF(Tabla_PJ_MYNORC[[#This Row],[DIAS]]&gt;0,MONTH(F219),"")</f>
        <v>4</v>
      </c>
      <c r="I21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20" spans="1:9" x14ac:dyDescent="0.25">
      <c r="A220" s="3" t="s">
        <v>541</v>
      </c>
      <c r="B220" s="3" t="s">
        <v>234</v>
      </c>
      <c r="C220" s="3" t="s">
        <v>195</v>
      </c>
      <c r="D220" s="2">
        <v>697</v>
      </c>
      <c r="E220" s="3" t="s">
        <v>53</v>
      </c>
      <c r="F220" s="3" t="s">
        <v>400</v>
      </c>
      <c r="G220" s="3">
        <f t="shared" si="3"/>
        <v>11</v>
      </c>
      <c r="H220" s="3">
        <f>IF(Tabla_PJ_MYNORC[[#This Row],[DIAS]]&gt;0,MONTH(F220),"")</f>
        <v>8</v>
      </c>
      <c r="I22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21" spans="1:9" x14ac:dyDescent="0.25">
      <c r="A221" s="3" t="s">
        <v>542</v>
      </c>
      <c r="B221" s="3" t="s">
        <v>237</v>
      </c>
      <c r="C221" s="3" t="s">
        <v>199</v>
      </c>
      <c r="D221" s="2">
        <v>168</v>
      </c>
      <c r="E221" s="3" t="s">
        <v>39</v>
      </c>
      <c r="F221" s="3" t="s">
        <v>543</v>
      </c>
      <c r="G221" s="3">
        <f t="shared" si="3"/>
        <v>17</v>
      </c>
      <c r="H221" s="3">
        <f>IF(Tabla_PJ_MYNORC[[#This Row],[DIAS]]&gt;0,MONTH(F221),"")</f>
        <v>1</v>
      </c>
      <c r="I22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22" spans="1:9" x14ac:dyDescent="0.25">
      <c r="A222" s="3" t="s">
        <v>544</v>
      </c>
      <c r="B222" s="3" t="s">
        <v>240</v>
      </c>
      <c r="C222" s="3" t="s">
        <v>120</v>
      </c>
      <c r="D222" s="2">
        <v>901</v>
      </c>
      <c r="E222" s="3" t="s">
        <v>44</v>
      </c>
      <c r="F222" s="3" t="s">
        <v>545</v>
      </c>
      <c r="G222" s="3">
        <f t="shared" si="3"/>
        <v>25</v>
      </c>
      <c r="H222" s="3">
        <f>IF(Tabla_PJ_MYNORC[[#This Row],[DIAS]]&gt;0,MONTH(F222),"")</f>
        <v>9</v>
      </c>
      <c r="I22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23" spans="1:9" x14ac:dyDescent="0.25">
      <c r="A223" s="3" t="s">
        <v>546</v>
      </c>
      <c r="B223" s="3" t="s">
        <v>243</v>
      </c>
      <c r="C223" s="3" t="s">
        <v>206</v>
      </c>
      <c r="D223" s="2">
        <v>313</v>
      </c>
      <c r="E223" s="3" t="s">
        <v>53</v>
      </c>
      <c r="F223" s="3" t="s">
        <v>479</v>
      </c>
      <c r="G223" s="3">
        <f t="shared" si="3"/>
        <v>23</v>
      </c>
      <c r="H223" s="3">
        <f>IF(Tabla_PJ_MYNORC[[#This Row],[DIAS]]&gt;0,MONTH(F223),"")</f>
        <v>9</v>
      </c>
      <c r="I22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24" spans="1:9" x14ac:dyDescent="0.25">
      <c r="A224" s="3" t="s">
        <v>547</v>
      </c>
      <c r="B224" s="3" t="s">
        <v>246</v>
      </c>
      <c r="C224" s="3" t="s">
        <v>210</v>
      </c>
      <c r="D224" s="2">
        <v>1609</v>
      </c>
      <c r="E224" s="3" t="s">
        <v>39</v>
      </c>
      <c r="F224" s="3" t="s">
        <v>548</v>
      </c>
      <c r="G224" s="3">
        <f t="shared" si="3"/>
        <v>2</v>
      </c>
      <c r="H224" s="3">
        <f>IF(Tabla_PJ_MYNORC[[#This Row],[DIAS]]&gt;0,MONTH(F224),"")</f>
        <v>3</v>
      </c>
      <c r="I22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25" spans="1:9" x14ac:dyDescent="0.25">
      <c r="A225" s="3" t="s">
        <v>549</v>
      </c>
      <c r="B225" s="3" t="s">
        <v>249</v>
      </c>
      <c r="C225" s="3" t="s">
        <v>112</v>
      </c>
      <c r="D225" s="2">
        <v>273</v>
      </c>
      <c r="E225" s="3" t="s">
        <v>44</v>
      </c>
      <c r="F225" s="3" t="s">
        <v>441</v>
      </c>
      <c r="G225" s="3">
        <f t="shared" si="3"/>
        <v>17</v>
      </c>
      <c r="H225" s="3">
        <f>IF(Tabla_PJ_MYNORC[[#This Row],[DIAS]]&gt;0,MONTH(F225),"")</f>
        <v>8</v>
      </c>
      <c r="I22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26" spans="1:9" x14ac:dyDescent="0.25">
      <c r="A226" s="3" t="s">
        <v>550</v>
      </c>
      <c r="B226" s="3" t="s">
        <v>252</v>
      </c>
      <c r="C226" s="3" t="s">
        <v>116</v>
      </c>
      <c r="D226" s="2">
        <v>596</v>
      </c>
      <c r="E226" s="3" t="s">
        <v>53</v>
      </c>
      <c r="F226" s="3" t="s">
        <v>45</v>
      </c>
      <c r="G226" s="3">
        <f t="shared" si="3"/>
        <v>17</v>
      </c>
      <c r="H226" s="3">
        <f>IF(Tabla_PJ_MYNORC[[#This Row],[DIAS]]&gt;0,MONTH(F226),"")</f>
        <v>7</v>
      </c>
      <c r="I22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27" spans="1:9" x14ac:dyDescent="0.25">
      <c r="A227" s="3" t="s">
        <v>551</v>
      </c>
      <c r="B227" s="3" t="s">
        <v>255</v>
      </c>
      <c r="C227" s="3" t="s">
        <v>120</v>
      </c>
      <c r="D227" s="2">
        <v>1544</v>
      </c>
      <c r="E227" s="3" t="s">
        <v>39</v>
      </c>
      <c r="F227" s="3" t="s">
        <v>552</v>
      </c>
      <c r="G227" s="3">
        <f t="shared" si="3"/>
        <v>12</v>
      </c>
      <c r="H227" s="3">
        <f>IF(Tabla_PJ_MYNORC[[#This Row],[DIAS]]&gt;0,MONTH(F227),"")</f>
        <v>3</v>
      </c>
      <c r="I22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28" spans="1:9" x14ac:dyDescent="0.25">
      <c r="A228" s="3" t="s">
        <v>553</v>
      </c>
      <c r="B228" s="3" t="s">
        <v>258</v>
      </c>
      <c r="C228" s="3" t="s">
        <v>124</v>
      </c>
      <c r="D228" s="2">
        <v>1813</v>
      </c>
      <c r="E228" s="3" t="s">
        <v>44</v>
      </c>
      <c r="F228" s="3" t="s">
        <v>552</v>
      </c>
      <c r="G228" s="3">
        <f t="shared" si="3"/>
        <v>12</v>
      </c>
      <c r="H228" s="3">
        <f>IF(Tabla_PJ_MYNORC[[#This Row],[DIAS]]&gt;0,MONTH(F228),"")</f>
        <v>3</v>
      </c>
      <c r="I22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29" spans="1:9" x14ac:dyDescent="0.25">
      <c r="A229" s="3" t="s">
        <v>554</v>
      </c>
      <c r="B229" s="3" t="s">
        <v>171</v>
      </c>
      <c r="C229" s="3" t="s">
        <v>128</v>
      </c>
      <c r="D229" s="2">
        <v>385</v>
      </c>
      <c r="E229" s="3" t="s">
        <v>53</v>
      </c>
      <c r="F229" s="3" t="s">
        <v>49</v>
      </c>
      <c r="G229" s="3">
        <f t="shared" si="3"/>
        <v>8</v>
      </c>
      <c r="H229" s="3">
        <f>IF(Tabla_PJ_MYNORC[[#This Row],[DIAS]]&gt;0,MONTH(F229),"")</f>
        <v>3</v>
      </c>
      <c r="I22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30" spans="1:9" x14ac:dyDescent="0.25">
      <c r="A230" s="3" t="s">
        <v>555</v>
      </c>
      <c r="B230" s="3" t="s">
        <v>263</v>
      </c>
      <c r="C230" s="3" t="s">
        <v>132</v>
      </c>
      <c r="D230" s="2">
        <v>1221</v>
      </c>
      <c r="E230" s="3" t="s">
        <v>39</v>
      </c>
      <c r="F230" s="3" t="s">
        <v>408</v>
      </c>
      <c r="G230" s="3">
        <f t="shared" si="3"/>
        <v>20</v>
      </c>
      <c r="H230" s="3">
        <f>IF(Tabla_PJ_MYNORC[[#This Row],[DIAS]]&gt;0,MONTH(F230),"")</f>
        <v>2</v>
      </c>
      <c r="I23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31" spans="1:9" x14ac:dyDescent="0.25">
      <c r="A231" s="3" t="s">
        <v>556</v>
      </c>
      <c r="B231" s="3" t="s">
        <v>167</v>
      </c>
      <c r="C231" s="3" t="s">
        <v>136</v>
      </c>
      <c r="D231" s="2">
        <v>426</v>
      </c>
      <c r="E231" s="3" t="s">
        <v>44</v>
      </c>
      <c r="F231" s="3" t="s">
        <v>557</v>
      </c>
      <c r="G231" s="3">
        <f t="shared" si="3"/>
        <v>-1</v>
      </c>
      <c r="H231" s="3" t="str">
        <f>IF(Tabla_PJ_MYNORC[[#This Row],[DIAS]]&gt;0,MONTH(F231),"")</f>
        <v/>
      </c>
      <c r="I23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/>
      </c>
    </row>
    <row r="232" spans="1:9" x14ac:dyDescent="0.25">
      <c r="A232" s="3" t="s">
        <v>558</v>
      </c>
      <c r="B232" s="3" t="s">
        <v>268</v>
      </c>
      <c r="C232" s="3" t="s">
        <v>140</v>
      </c>
      <c r="D232" s="2">
        <v>1296</v>
      </c>
      <c r="E232" s="3" t="s">
        <v>53</v>
      </c>
      <c r="F232" s="3" t="s">
        <v>113</v>
      </c>
      <c r="G232" s="3">
        <f t="shared" si="3"/>
        <v>9</v>
      </c>
      <c r="H232" s="3">
        <f>IF(Tabla_PJ_MYNORC[[#This Row],[DIAS]]&gt;0,MONTH(F232),"")</f>
        <v>9</v>
      </c>
      <c r="I23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33" spans="1:9" x14ac:dyDescent="0.25">
      <c r="A233" s="3" t="s">
        <v>559</v>
      </c>
      <c r="B233" s="3" t="s">
        <v>271</v>
      </c>
      <c r="C233" s="3" t="s">
        <v>144</v>
      </c>
      <c r="D233" s="2">
        <v>1223</v>
      </c>
      <c r="E233" s="3" t="s">
        <v>39</v>
      </c>
      <c r="F233" s="3" t="s">
        <v>298</v>
      </c>
      <c r="G233" s="3">
        <f t="shared" si="3"/>
        <v>5</v>
      </c>
      <c r="H233" s="3">
        <f>IF(Tabla_PJ_MYNORC[[#This Row],[DIAS]]&gt;0,MONTH(F233),"")</f>
        <v>1</v>
      </c>
      <c r="I23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34" spans="1:9" x14ac:dyDescent="0.25">
      <c r="A234" s="3" t="s">
        <v>560</v>
      </c>
      <c r="B234" s="3" t="s">
        <v>274</v>
      </c>
      <c r="C234" s="3" t="s">
        <v>148</v>
      </c>
      <c r="D234" s="2">
        <v>1961</v>
      </c>
      <c r="E234" s="3" t="s">
        <v>44</v>
      </c>
      <c r="F234" s="3" t="s">
        <v>494</v>
      </c>
      <c r="G234" s="3">
        <f t="shared" si="3"/>
        <v>29</v>
      </c>
      <c r="H234" s="3">
        <f>IF(Tabla_PJ_MYNORC[[#This Row],[DIAS]]&gt;0,MONTH(F234),"")</f>
        <v>2</v>
      </c>
      <c r="I23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35" spans="1:9" x14ac:dyDescent="0.25">
      <c r="A235" s="3" t="s">
        <v>561</v>
      </c>
      <c r="B235" s="3" t="s">
        <v>276</v>
      </c>
      <c r="C235" s="3" t="s">
        <v>152</v>
      </c>
      <c r="D235" s="2">
        <v>1966</v>
      </c>
      <c r="E235" s="3" t="s">
        <v>53</v>
      </c>
      <c r="F235" s="3" t="s">
        <v>325</v>
      </c>
      <c r="G235" s="3">
        <f t="shared" si="3"/>
        <v>23</v>
      </c>
      <c r="H235" s="3">
        <f>IF(Tabla_PJ_MYNORC[[#This Row],[DIAS]]&gt;0,MONTH(F235),"")</f>
        <v>6</v>
      </c>
      <c r="I23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36" spans="1:9" x14ac:dyDescent="0.25">
      <c r="A236" s="3" t="s">
        <v>562</v>
      </c>
      <c r="B236" s="3" t="s">
        <v>278</v>
      </c>
      <c r="C236" s="3" t="s">
        <v>156</v>
      </c>
      <c r="D236" s="2">
        <v>69</v>
      </c>
      <c r="E236" s="3" t="s">
        <v>39</v>
      </c>
      <c r="F236" s="3" t="s">
        <v>563</v>
      </c>
      <c r="G236" s="3">
        <f t="shared" si="3"/>
        <v>26</v>
      </c>
      <c r="H236" s="3">
        <f>IF(Tabla_PJ_MYNORC[[#This Row],[DIAS]]&gt;0,MONTH(F236),"")</f>
        <v>4</v>
      </c>
      <c r="I23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37" spans="1:9" x14ac:dyDescent="0.25">
      <c r="A237" s="3" t="s">
        <v>564</v>
      </c>
      <c r="B237" s="3" t="s">
        <v>281</v>
      </c>
      <c r="C237" s="3" t="s">
        <v>160</v>
      </c>
      <c r="D237" s="2">
        <v>208</v>
      </c>
      <c r="E237" s="3" t="s">
        <v>44</v>
      </c>
      <c r="F237" s="3" t="s">
        <v>161</v>
      </c>
      <c r="G237" s="3">
        <f t="shared" si="3"/>
        <v>9</v>
      </c>
      <c r="H237" s="3">
        <f>IF(Tabla_PJ_MYNORC[[#This Row],[DIAS]]&gt;0,MONTH(F237),"")</f>
        <v>2</v>
      </c>
      <c r="I23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38" spans="1:9" x14ac:dyDescent="0.25">
      <c r="A238" s="3" t="s">
        <v>565</v>
      </c>
      <c r="B238" s="3" t="s">
        <v>284</v>
      </c>
      <c r="C238" s="3" t="s">
        <v>164</v>
      </c>
      <c r="D238" s="2">
        <v>766</v>
      </c>
      <c r="E238" s="3" t="s">
        <v>53</v>
      </c>
      <c r="F238" s="3" t="s">
        <v>566</v>
      </c>
      <c r="G238" s="3">
        <f t="shared" si="3"/>
        <v>26</v>
      </c>
      <c r="H238" s="3">
        <f>IF(Tabla_PJ_MYNORC[[#This Row],[DIAS]]&gt;0,MONTH(F238),"")</f>
        <v>6</v>
      </c>
      <c r="I23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39" spans="1:9" x14ac:dyDescent="0.25">
      <c r="A239" s="3" t="s">
        <v>567</v>
      </c>
      <c r="B239" s="3" t="s">
        <v>287</v>
      </c>
      <c r="C239" s="3" t="s">
        <v>168</v>
      </c>
      <c r="D239" s="2">
        <v>1416</v>
      </c>
      <c r="E239" s="3" t="s">
        <v>39</v>
      </c>
      <c r="F239" s="3" t="s">
        <v>568</v>
      </c>
      <c r="G239" s="3">
        <f t="shared" si="3"/>
        <v>5</v>
      </c>
      <c r="H239" s="3">
        <f>IF(Tabla_PJ_MYNORC[[#This Row],[DIAS]]&gt;0,MONTH(F239),"")</f>
        <v>7</v>
      </c>
      <c r="I23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40" spans="1:9" x14ac:dyDescent="0.25">
      <c r="A240" s="3" t="s">
        <v>569</v>
      </c>
      <c r="B240" s="3" t="s">
        <v>289</v>
      </c>
      <c r="C240" s="3" t="s">
        <v>172</v>
      </c>
      <c r="D240" s="2">
        <v>884</v>
      </c>
      <c r="E240" s="3" t="s">
        <v>44</v>
      </c>
      <c r="F240" s="3" t="s">
        <v>378</v>
      </c>
      <c r="G240" s="3">
        <f t="shared" si="3"/>
        <v>29</v>
      </c>
      <c r="H240" s="3">
        <f>IF(Tabla_PJ_MYNORC[[#This Row],[DIAS]]&gt;0,MONTH(F240),"")</f>
        <v>4</v>
      </c>
      <c r="I24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41" spans="1:9" x14ac:dyDescent="0.25">
      <c r="A241" s="3" t="s">
        <v>570</v>
      </c>
      <c r="B241" s="3" t="s">
        <v>292</v>
      </c>
      <c r="C241" s="3" t="s">
        <v>176</v>
      </c>
      <c r="D241" s="2">
        <v>420</v>
      </c>
      <c r="E241" s="3" t="s">
        <v>53</v>
      </c>
      <c r="F241" s="3" t="s">
        <v>523</v>
      </c>
      <c r="G241" s="3">
        <f t="shared" si="3"/>
        <v>20</v>
      </c>
      <c r="H241" s="3">
        <f>IF(Tabla_PJ_MYNORC[[#This Row],[DIAS]]&gt;0,MONTH(F241),"")</f>
        <v>3</v>
      </c>
      <c r="I24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42" spans="1:9" x14ac:dyDescent="0.25">
      <c r="A242" s="3" t="s">
        <v>571</v>
      </c>
      <c r="B242" s="3" t="s">
        <v>294</v>
      </c>
      <c r="C242" s="3" t="s">
        <v>179</v>
      </c>
      <c r="D242" s="2">
        <v>1745</v>
      </c>
      <c r="E242" s="3" t="s">
        <v>39</v>
      </c>
      <c r="F242" s="3" t="s">
        <v>269</v>
      </c>
      <c r="G242" s="3">
        <f t="shared" si="3"/>
        <v>22</v>
      </c>
      <c r="H242" s="3">
        <f>IF(Tabla_PJ_MYNORC[[#This Row],[DIAS]]&gt;0,MONTH(F242),"")</f>
        <v>8</v>
      </c>
      <c r="I24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43" spans="1:9" x14ac:dyDescent="0.25">
      <c r="A243" s="3" t="s">
        <v>572</v>
      </c>
      <c r="B243" s="3" t="s">
        <v>297</v>
      </c>
      <c r="C243" s="3" t="s">
        <v>183</v>
      </c>
      <c r="D243" s="2">
        <v>1696</v>
      </c>
      <c r="E243" s="3" t="s">
        <v>44</v>
      </c>
      <c r="F243" s="3" t="s">
        <v>462</v>
      </c>
      <c r="G243" s="3">
        <f t="shared" si="3"/>
        <v>2</v>
      </c>
      <c r="H243" s="3">
        <f>IF(Tabla_PJ_MYNORC[[#This Row],[DIAS]]&gt;0,MONTH(F243),"")</f>
        <v>11</v>
      </c>
      <c r="I24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44" spans="1:9" x14ac:dyDescent="0.25">
      <c r="A244" s="3" t="s">
        <v>573</v>
      </c>
      <c r="B244" s="3" t="s">
        <v>300</v>
      </c>
      <c r="C244" s="3" t="s">
        <v>187</v>
      </c>
      <c r="D244" s="2">
        <v>1378</v>
      </c>
      <c r="E244" s="3" t="s">
        <v>53</v>
      </c>
      <c r="F244" s="3" t="s">
        <v>40</v>
      </c>
      <c r="G244" s="3">
        <f t="shared" si="3"/>
        <v>12</v>
      </c>
      <c r="H244" s="3">
        <f>IF(Tabla_PJ_MYNORC[[#This Row],[DIAS]]&gt;0,MONTH(F244),"")</f>
        <v>1</v>
      </c>
      <c r="I24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45" spans="1:9" x14ac:dyDescent="0.25">
      <c r="A245" s="3" t="s">
        <v>574</v>
      </c>
      <c r="B245" s="3" t="s">
        <v>303</v>
      </c>
      <c r="C245" s="3" t="s">
        <v>304</v>
      </c>
      <c r="D245" s="2">
        <v>162</v>
      </c>
      <c r="E245" s="3" t="s">
        <v>39</v>
      </c>
      <c r="F245" s="3" t="s">
        <v>543</v>
      </c>
      <c r="G245" s="3">
        <f t="shared" si="3"/>
        <v>17</v>
      </c>
      <c r="H245" s="3">
        <f>IF(Tabla_PJ_MYNORC[[#This Row],[DIAS]]&gt;0,MONTH(F245),"")</f>
        <v>1</v>
      </c>
      <c r="I24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46" spans="1:9" x14ac:dyDescent="0.25">
      <c r="A246" s="3" t="s">
        <v>575</v>
      </c>
      <c r="B246" s="3" t="s">
        <v>307</v>
      </c>
      <c r="C246" s="3" t="s">
        <v>308</v>
      </c>
      <c r="D246" s="2">
        <v>127</v>
      </c>
      <c r="E246" s="3" t="s">
        <v>44</v>
      </c>
      <c r="F246" s="3" t="s">
        <v>361</v>
      </c>
      <c r="G246" s="3">
        <f t="shared" si="3"/>
        <v>22</v>
      </c>
      <c r="H246" s="3">
        <f>IF(Tabla_PJ_MYNORC[[#This Row],[DIAS]]&gt;0,MONTH(F246),"")</f>
        <v>7</v>
      </c>
      <c r="I24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47" spans="1:9" x14ac:dyDescent="0.25">
      <c r="A247" s="3" t="s">
        <v>576</v>
      </c>
      <c r="B247" s="3" t="s">
        <v>311</v>
      </c>
      <c r="C247" s="3" t="s">
        <v>312</v>
      </c>
      <c r="D247" s="2">
        <v>1886</v>
      </c>
      <c r="E247" s="3" t="s">
        <v>53</v>
      </c>
      <c r="F247" s="3" t="s">
        <v>418</v>
      </c>
      <c r="G247" s="3">
        <f t="shared" si="3"/>
        <v>1</v>
      </c>
      <c r="H247" s="3">
        <f>IF(Tabla_PJ_MYNORC[[#This Row],[DIAS]]&gt;0,MONTH(F247),"")</f>
        <v>3</v>
      </c>
      <c r="I24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48" spans="1:9" x14ac:dyDescent="0.25">
      <c r="A248" s="3" t="s">
        <v>577</v>
      </c>
      <c r="B248" s="3" t="s">
        <v>37</v>
      </c>
      <c r="C248" s="3" t="s">
        <v>38</v>
      </c>
      <c r="D248" s="2">
        <v>557</v>
      </c>
      <c r="E248" s="3" t="s">
        <v>39</v>
      </c>
      <c r="F248" s="3" t="s">
        <v>220</v>
      </c>
      <c r="G248" s="3">
        <f t="shared" si="3"/>
        <v>15</v>
      </c>
      <c r="H248" s="3">
        <f>IF(Tabla_PJ_MYNORC[[#This Row],[DIAS]]&gt;0,MONTH(F248),"")</f>
        <v>5</v>
      </c>
      <c r="I24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49" spans="1:9" x14ac:dyDescent="0.25">
      <c r="A249" s="3" t="s">
        <v>578</v>
      </c>
      <c r="B249" s="3" t="s">
        <v>42</v>
      </c>
      <c r="C249" s="3" t="s">
        <v>43</v>
      </c>
      <c r="D249" s="2">
        <v>42</v>
      </c>
      <c r="E249" s="3" t="s">
        <v>44</v>
      </c>
      <c r="F249" s="3" t="s">
        <v>579</v>
      </c>
      <c r="G249" s="3">
        <f t="shared" si="3"/>
        <v>27</v>
      </c>
      <c r="H249" s="3">
        <f>IF(Tabla_PJ_MYNORC[[#This Row],[DIAS]]&gt;0,MONTH(F249),"")</f>
        <v>9</v>
      </c>
      <c r="I24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50" spans="1:9" x14ac:dyDescent="0.25">
      <c r="A250" s="3" t="s">
        <v>580</v>
      </c>
      <c r="B250" s="3" t="s">
        <v>47</v>
      </c>
      <c r="C250" s="3" t="s">
        <v>48</v>
      </c>
      <c r="D250" s="2">
        <v>1964</v>
      </c>
      <c r="E250" s="3" t="s">
        <v>53</v>
      </c>
      <c r="F250" s="3" t="s">
        <v>568</v>
      </c>
      <c r="G250" s="3">
        <f t="shared" si="3"/>
        <v>5</v>
      </c>
      <c r="H250" s="3">
        <f>IF(Tabla_PJ_MYNORC[[#This Row],[DIAS]]&gt;0,MONTH(F250),"")</f>
        <v>7</v>
      </c>
      <c r="I25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51" spans="1:9" x14ac:dyDescent="0.25">
      <c r="A251" s="3" t="s">
        <v>581</v>
      </c>
      <c r="B251" s="3" t="s">
        <v>51</v>
      </c>
      <c r="C251" s="3" t="s">
        <v>52</v>
      </c>
      <c r="D251" s="2">
        <v>1326</v>
      </c>
      <c r="E251" s="3" t="s">
        <v>39</v>
      </c>
      <c r="F251" s="3" t="s">
        <v>149</v>
      </c>
      <c r="G251" s="3">
        <f t="shared" si="3"/>
        <v>9</v>
      </c>
      <c r="H251" s="3">
        <f>IF(Tabla_PJ_MYNORC[[#This Row],[DIAS]]&gt;0,MONTH(F251),"")</f>
        <v>4</v>
      </c>
      <c r="I25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52" spans="1:9" x14ac:dyDescent="0.25">
      <c r="A252" s="3" t="s">
        <v>582</v>
      </c>
      <c r="B252" s="3" t="s">
        <v>56</v>
      </c>
      <c r="C252" s="3" t="s">
        <v>57</v>
      </c>
      <c r="D252" s="2">
        <v>1521</v>
      </c>
      <c r="E252" s="3" t="s">
        <v>44</v>
      </c>
      <c r="F252" s="3" t="s">
        <v>133</v>
      </c>
      <c r="G252" s="3">
        <f t="shared" si="3"/>
        <v>23</v>
      </c>
      <c r="H252" s="3">
        <f>IF(Tabla_PJ_MYNORC[[#This Row],[DIAS]]&gt;0,MONTH(F252),"")</f>
        <v>11</v>
      </c>
      <c r="I25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53" spans="1:9" x14ac:dyDescent="0.25">
      <c r="A253" s="3" t="s">
        <v>583</v>
      </c>
      <c r="B253" s="3" t="s">
        <v>60</v>
      </c>
      <c r="C253" s="3" t="s">
        <v>61</v>
      </c>
      <c r="D253" s="2">
        <v>1805</v>
      </c>
      <c r="E253" s="3" t="s">
        <v>53</v>
      </c>
      <c r="F253" s="3" t="s">
        <v>103</v>
      </c>
      <c r="G253" s="3">
        <f t="shared" si="3"/>
        <v>28</v>
      </c>
      <c r="H253" s="3">
        <f>IF(Tabla_PJ_MYNORC[[#This Row],[DIAS]]&gt;0,MONTH(F253),"")</f>
        <v>9</v>
      </c>
      <c r="I25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54" spans="1:9" x14ac:dyDescent="0.25">
      <c r="A254" s="3" t="s">
        <v>584</v>
      </c>
      <c r="B254" s="3" t="s">
        <v>64</v>
      </c>
      <c r="C254" s="3" t="s">
        <v>65</v>
      </c>
      <c r="D254" s="2">
        <v>1807</v>
      </c>
      <c r="E254" s="3" t="s">
        <v>39</v>
      </c>
      <c r="F254" s="3" t="s">
        <v>585</v>
      </c>
      <c r="G254" s="3">
        <f t="shared" si="3"/>
        <v>24</v>
      </c>
      <c r="H254" s="3">
        <f>IF(Tabla_PJ_MYNORC[[#This Row],[DIAS]]&gt;0,MONTH(F254),"")</f>
        <v>10</v>
      </c>
      <c r="I25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55" spans="1:9" x14ac:dyDescent="0.25">
      <c r="A255" s="3" t="s">
        <v>586</v>
      </c>
      <c r="B255" s="3" t="s">
        <v>68</v>
      </c>
      <c r="C255" s="3" t="s">
        <v>69</v>
      </c>
      <c r="D255" s="2">
        <v>925</v>
      </c>
      <c r="E255" s="3" t="s">
        <v>44</v>
      </c>
      <c r="F255" s="3" t="s">
        <v>587</v>
      </c>
      <c r="G255" s="3">
        <f t="shared" si="3"/>
        <v>27</v>
      </c>
      <c r="H255" s="3">
        <f>IF(Tabla_PJ_MYNORC[[#This Row],[DIAS]]&gt;0,MONTH(F255),"")</f>
        <v>3</v>
      </c>
      <c r="I25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56" spans="1:9" x14ac:dyDescent="0.25">
      <c r="A256" s="3" t="s">
        <v>588</v>
      </c>
      <c r="B256" s="3" t="s">
        <v>72</v>
      </c>
      <c r="C256" s="3" t="s">
        <v>52</v>
      </c>
      <c r="D256" s="2">
        <v>1124</v>
      </c>
      <c r="E256" s="3" t="s">
        <v>53</v>
      </c>
      <c r="F256" s="3" t="s">
        <v>589</v>
      </c>
      <c r="G256" s="3">
        <f t="shared" si="3"/>
        <v>31</v>
      </c>
      <c r="H256" s="3">
        <f>IF(Tabla_PJ_MYNORC[[#This Row],[DIAS]]&gt;0,MONTH(F256),"")</f>
        <v>10</v>
      </c>
      <c r="I25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57" spans="1:9" x14ac:dyDescent="0.25">
      <c r="A257" s="3" t="s">
        <v>590</v>
      </c>
      <c r="B257" s="3" t="s">
        <v>75</v>
      </c>
      <c r="C257" s="3" t="s">
        <v>48</v>
      </c>
      <c r="D257" s="2">
        <v>387</v>
      </c>
      <c r="E257" s="3" t="s">
        <v>39</v>
      </c>
      <c r="F257" s="3" t="s">
        <v>441</v>
      </c>
      <c r="G257" s="3">
        <f t="shared" si="3"/>
        <v>17</v>
      </c>
      <c r="H257" s="3">
        <f>IF(Tabla_PJ_MYNORC[[#This Row],[DIAS]]&gt;0,MONTH(F257),"")</f>
        <v>8</v>
      </c>
      <c r="I25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58" spans="1:9" x14ac:dyDescent="0.25">
      <c r="A258" s="3" t="s">
        <v>591</v>
      </c>
      <c r="B258" s="3" t="s">
        <v>78</v>
      </c>
      <c r="C258" s="3" t="s">
        <v>57</v>
      </c>
      <c r="D258" s="2">
        <v>674</v>
      </c>
      <c r="E258" s="3" t="s">
        <v>44</v>
      </c>
      <c r="F258" s="3" t="s">
        <v>592</v>
      </c>
      <c r="G258" s="3">
        <f t="shared" si="3"/>
        <v>1</v>
      </c>
      <c r="H258" s="3">
        <f>IF(Tabla_PJ_MYNORC[[#This Row],[DIAS]]&gt;0,MONTH(F258),"")</f>
        <v>6</v>
      </c>
      <c r="I25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59" spans="1:9" x14ac:dyDescent="0.25">
      <c r="A259" s="3" t="s">
        <v>593</v>
      </c>
      <c r="B259" s="3" t="s">
        <v>81</v>
      </c>
      <c r="C259" s="3" t="s">
        <v>61</v>
      </c>
      <c r="D259" s="2">
        <v>1254</v>
      </c>
      <c r="E259" s="3" t="s">
        <v>53</v>
      </c>
      <c r="F259" s="3" t="s">
        <v>374</v>
      </c>
      <c r="G259" s="3">
        <f t="shared" ref="G259:G322" si="4">IFERROR(DAY(F259),-1)</f>
        <v>5</v>
      </c>
      <c r="H259" s="3">
        <f>IF(Tabla_PJ_MYNORC[[#This Row],[DIAS]]&gt;0,MONTH(F259),"")</f>
        <v>11</v>
      </c>
      <c r="I25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60" spans="1:9" x14ac:dyDescent="0.25">
      <c r="A260" s="3" t="s">
        <v>594</v>
      </c>
      <c r="B260" s="3" t="s">
        <v>84</v>
      </c>
      <c r="C260" s="3" t="s">
        <v>38</v>
      </c>
      <c r="D260" s="2">
        <v>428</v>
      </c>
      <c r="E260" s="3" t="s">
        <v>39</v>
      </c>
      <c r="F260" s="3" t="s">
        <v>595</v>
      </c>
      <c r="G260" s="3">
        <f t="shared" si="4"/>
        <v>7</v>
      </c>
      <c r="H260" s="3">
        <f>IF(Tabla_PJ_MYNORC[[#This Row],[DIAS]]&gt;0,MONTH(F260),"")</f>
        <v>1</v>
      </c>
      <c r="I26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61" spans="1:9" x14ac:dyDescent="0.25">
      <c r="A261" s="3" t="s">
        <v>596</v>
      </c>
      <c r="B261" s="3" t="s">
        <v>87</v>
      </c>
      <c r="C261" s="3" t="s">
        <v>43</v>
      </c>
      <c r="D261" s="2">
        <v>989</v>
      </c>
      <c r="E261" s="3" t="s">
        <v>44</v>
      </c>
      <c r="F261" s="3" t="s">
        <v>597</v>
      </c>
      <c r="G261" s="3">
        <f t="shared" si="4"/>
        <v>14</v>
      </c>
      <c r="H261" s="3">
        <f>IF(Tabla_PJ_MYNORC[[#This Row],[DIAS]]&gt;0,MONTH(F261),"")</f>
        <v>10</v>
      </c>
      <c r="I26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62" spans="1:9" x14ac:dyDescent="0.25">
      <c r="A262" s="3" t="s">
        <v>598</v>
      </c>
      <c r="B262" s="3" t="s">
        <v>90</v>
      </c>
      <c r="C262" s="3" t="s">
        <v>48</v>
      </c>
      <c r="D262" s="2">
        <v>517</v>
      </c>
      <c r="E262" s="3" t="s">
        <v>53</v>
      </c>
      <c r="F262" s="3" t="s">
        <v>250</v>
      </c>
      <c r="G262" s="3">
        <f t="shared" si="4"/>
        <v>30</v>
      </c>
      <c r="H262" s="3">
        <f>IF(Tabla_PJ_MYNORC[[#This Row],[DIAS]]&gt;0,MONTH(F262),"")</f>
        <v>6</v>
      </c>
      <c r="I26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63" spans="1:9" x14ac:dyDescent="0.25">
      <c r="A263" s="3" t="s">
        <v>599</v>
      </c>
      <c r="B263" s="3" t="s">
        <v>93</v>
      </c>
      <c r="C263" s="3" t="s">
        <v>52</v>
      </c>
      <c r="D263" s="2">
        <v>451</v>
      </c>
      <c r="E263" s="3" t="s">
        <v>39</v>
      </c>
      <c r="F263" s="3" t="s">
        <v>340</v>
      </c>
      <c r="G263" s="3">
        <f t="shared" si="4"/>
        <v>26</v>
      </c>
      <c r="H263" s="3">
        <f>IF(Tabla_PJ_MYNORC[[#This Row],[DIAS]]&gt;0,MONTH(F263),"")</f>
        <v>8</v>
      </c>
      <c r="I26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64" spans="1:9" x14ac:dyDescent="0.25">
      <c r="A264" s="3" t="s">
        <v>600</v>
      </c>
      <c r="B264" s="3" t="s">
        <v>96</v>
      </c>
      <c r="C264" s="3" t="s">
        <v>57</v>
      </c>
      <c r="D264" s="2">
        <v>763</v>
      </c>
      <c r="E264" s="3" t="s">
        <v>44</v>
      </c>
      <c r="F264" s="3" t="s">
        <v>232</v>
      </c>
      <c r="G264" s="3">
        <f t="shared" si="4"/>
        <v>21</v>
      </c>
      <c r="H264" s="3">
        <f>IF(Tabla_PJ_MYNORC[[#This Row],[DIAS]]&gt;0,MONTH(F264),"")</f>
        <v>10</v>
      </c>
      <c r="I26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65" spans="1:9" x14ac:dyDescent="0.25">
      <c r="A265" s="3" t="s">
        <v>601</v>
      </c>
      <c r="B265" s="3" t="s">
        <v>99</v>
      </c>
      <c r="C265" s="3" t="s">
        <v>61</v>
      </c>
      <c r="D265" s="2">
        <v>969</v>
      </c>
      <c r="E265" s="3" t="s">
        <v>53</v>
      </c>
      <c r="F265" s="3" t="s">
        <v>106</v>
      </c>
      <c r="G265" s="3">
        <f t="shared" si="4"/>
        <v>10</v>
      </c>
      <c r="H265" s="3">
        <f>IF(Tabla_PJ_MYNORC[[#This Row],[DIAS]]&gt;0,MONTH(F265),"")</f>
        <v>4</v>
      </c>
      <c r="I26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66" spans="1:9" x14ac:dyDescent="0.25">
      <c r="A266" s="3" t="s">
        <v>602</v>
      </c>
      <c r="B266" s="3" t="s">
        <v>102</v>
      </c>
      <c r="C266" s="3" t="s">
        <v>65</v>
      </c>
      <c r="D266" s="2">
        <v>522</v>
      </c>
      <c r="E266" s="3" t="s">
        <v>39</v>
      </c>
      <c r="F266" s="3" t="s">
        <v>603</v>
      </c>
      <c r="G266" s="3">
        <f t="shared" si="4"/>
        <v>10</v>
      </c>
      <c r="H266" s="3">
        <f>IF(Tabla_PJ_MYNORC[[#This Row],[DIAS]]&gt;0,MONTH(F266),"")</f>
        <v>1</v>
      </c>
      <c r="I26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67" spans="1:9" x14ac:dyDescent="0.25">
      <c r="A267" s="3" t="s">
        <v>604</v>
      </c>
      <c r="B267" s="3" t="s">
        <v>105</v>
      </c>
      <c r="C267" s="3" t="s">
        <v>69</v>
      </c>
      <c r="D267" s="2">
        <v>1005</v>
      </c>
      <c r="E267" s="3" t="s">
        <v>44</v>
      </c>
      <c r="F267" s="3" t="s">
        <v>217</v>
      </c>
      <c r="G267" s="3">
        <f t="shared" si="4"/>
        <v>21</v>
      </c>
      <c r="H267" s="3">
        <f>IF(Tabla_PJ_MYNORC[[#This Row],[DIAS]]&gt;0,MONTH(F267),"")</f>
        <v>7</v>
      </c>
      <c r="I26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68" spans="1:9" x14ac:dyDescent="0.25">
      <c r="A268" s="3" t="s">
        <v>605</v>
      </c>
      <c r="B268" s="3" t="s">
        <v>108</v>
      </c>
      <c r="C268" s="3" t="s">
        <v>52</v>
      </c>
      <c r="D268" s="2">
        <v>217</v>
      </c>
      <c r="E268" s="3" t="s">
        <v>53</v>
      </c>
      <c r="F268" s="3" t="s">
        <v>448</v>
      </c>
      <c r="G268" s="3">
        <f t="shared" si="4"/>
        <v>8</v>
      </c>
      <c r="H268" s="3">
        <f>IF(Tabla_PJ_MYNORC[[#This Row],[DIAS]]&gt;0,MONTH(F268),"")</f>
        <v>7</v>
      </c>
      <c r="I26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69" spans="1:9" x14ac:dyDescent="0.25">
      <c r="A269" s="3" t="s">
        <v>606</v>
      </c>
      <c r="B269" s="3" t="s">
        <v>111</v>
      </c>
      <c r="C269" s="3" t="s">
        <v>112</v>
      </c>
      <c r="D269" s="2">
        <v>1095</v>
      </c>
      <c r="E269" s="3" t="s">
        <v>39</v>
      </c>
      <c r="F269" s="3" t="s">
        <v>607</v>
      </c>
      <c r="G269" s="3">
        <f t="shared" si="4"/>
        <v>8</v>
      </c>
      <c r="H269" s="3">
        <f>IF(Tabla_PJ_MYNORC[[#This Row],[DIAS]]&gt;0,MONTH(F269),"")</f>
        <v>6</v>
      </c>
      <c r="I26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70" spans="1:9" x14ac:dyDescent="0.25">
      <c r="A270" s="3" t="s">
        <v>608</v>
      </c>
      <c r="B270" s="3" t="s">
        <v>115</v>
      </c>
      <c r="C270" s="3" t="s">
        <v>116</v>
      </c>
      <c r="D270" s="2">
        <v>285</v>
      </c>
      <c r="E270" s="3" t="s">
        <v>44</v>
      </c>
      <c r="F270" s="3" t="s">
        <v>609</v>
      </c>
      <c r="G270" s="3">
        <f t="shared" si="4"/>
        <v>19</v>
      </c>
      <c r="H270" s="3">
        <f>IF(Tabla_PJ_MYNORC[[#This Row],[DIAS]]&gt;0,MONTH(F270),"")</f>
        <v>5</v>
      </c>
      <c r="I27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71" spans="1:9" x14ac:dyDescent="0.25">
      <c r="A271" s="3" t="s">
        <v>610</v>
      </c>
      <c r="B271" s="3" t="s">
        <v>119</v>
      </c>
      <c r="C271" s="3" t="s">
        <v>120</v>
      </c>
      <c r="D271" s="2">
        <v>558</v>
      </c>
      <c r="E271" s="3" t="s">
        <v>53</v>
      </c>
      <c r="F271" s="3" t="s">
        <v>518</v>
      </c>
      <c r="G271" s="3">
        <f t="shared" si="4"/>
        <v>31</v>
      </c>
      <c r="H271" s="3">
        <f>IF(Tabla_PJ_MYNORC[[#This Row],[DIAS]]&gt;0,MONTH(F271),"")</f>
        <v>1</v>
      </c>
      <c r="I27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72" spans="1:9" x14ac:dyDescent="0.25">
      <c r="A272" s="3" t="s">
        <v>611</v>
      </c>
      <c r="B272" s="3" t="s">
        <v>123</v>
      </c>
      <c r="C272" s="3" t="s">
        <v>124</v>
      </c>
      <c r="D272" s="2">
        <v>1699</v>
      </c>
      <c r="E272" s="3" t="s">
        <v>39</v>
      </c>
      <c r="F272" s="3" t="s">
        <v>295</v>
      </c>
      <c r="G272" s="3">
        <f t="shared" si="4"/>
        <v>30</v>
      </c>
      <c r="H272" s="3">
        <f>IF(Tabla_PJ_MYNORC[[#This Row],[DIAS]]&gt;0,MONTH(F272),"")</f>
        <v>7</v>
      </c>
      <c r="I27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73" spans="1:9" x14ac:dyDescent="0.25">
      <c r="A273" s="3" t="s">
        <v>612</v>
      </c>
      <c r="B273" s="3" t="s">
        <v>127</v>
      </c>
      <c r="C273" s="3" t="s">
        <v>128</v>
      </c>
      <c r="D273" s="2">
        <v>1367</v>
      </c>
      <c r="E273" s="3" t="s">
        <v>44</v>
      </c>
      <c r="F273" s="3" t="s">
        <v>217</v>
      </c>
      <c r="G273" s="3">
        <f t="shared" si="4"/>
        <v>21</v>
      </c>
      <c r="H273" s="3">
        <f>IF(Tabla_PJ_MYNORC[[#This Row],[DIAS]]&gt;0,MONTH(F273),"")</f>
        <v>7</v>
      </c>
      <c r="I27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74" spans="1:9" x14ac:dyDescent="0.25">
      <c r="A274" s="3" t="s">
        <v>613</v>
      </c>
      <c r="B274" s="3" t="s">
        <v>131</v>
      </c>
      <c r="C274" s="3" t="s">
        <v>132</v>
      </c>
      <c r="D274" s="2">
        <v>200</v>
      </c>
      <c r="E274" s="3" t="s">
        <v>53</v>
      </c>
      <c r="F274" s="3" t="s">
        <v>614</v>
      </c>
      <c r="G274" s="3">
        <f t="shared" si="4"/>
        <v>18</v>
      </c>
      <c r="H274" s="3">
        <f>IF(Tabla_PJ_MYNORC[[#This Row],[DIAS]]&gt;0,MONTH(F274),"")</f>
        <v>6</v>
      </c>
      <c r="I27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75" spans="1:9" x14ac:dyDescent="0.25">
      <c r="A275" s="3" t="s">
        <v>615</v>
      </c>
      <c r="B275" s="3" t="s">
        <v>135</v>
      </c>
      <c r="C275" s="3" t="s">
        <v>136</v>
      </c>
      <c r="D275" s="2">
        <v>1373</v>
      </c>
      <c r="E275" s="3" t="s">
        <v>39</v>
      </c>
      <c r="F275" s="3" t="s">
        <v>616</v>
      </c>
      <c r="G275" s="3">
        <f t="shared" si="4"/>
        <v>9</v>
      </c>
      <c r="H275" s="3">
        <f>IF(Tabla_PJ_MYNORC[[#This Row],[DIAS]]&gt;0,MONTH(F275),"")</f>
        <v>10</v>
      </c>
      <c r="I27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76" spans="1:9" x14ac:dyDescent="0.25">
      <c r="A276" s="3" t="s">
        <v>617</v>
      </c>
      <c r="B276" s="3" t="s">
        <v>139</v>
      </c>
      <c r="C276" s="3" t="s">
        <v>140</v>
      </c>
      <c r="D276" s="2">
        <v>290</v>
      </c>
      <c r="E276" s="3" t="s">
        <v>44</v>
      </c>
      <c r="F276" s="3" t="s">
        <v>618</v>
      </c>
      <c r="G276" s="3">
        <f t="shared" si="4"/>
        <v>18</v>
      </c>
      <c r="H276" s="3">
        <f>IF(Tabla_PJ_MYNORC[[#This Row],[DIAS]]&gt;0,MONTH(F276),"")</f>
        <v>3</v>
      </c>
      <c r="I27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77" spans="1:9" x14ac:dyDescent="0.25">
      <c r="A277" s="3" t="s">
        <v>619</v>
      </c>
      <c r="B277" s="3" t="s">
        <v>143</v>
      </c>
      <c r="C277" s="3" t="s">
        <v>144</v>
      </c>
      <c r="D277" s="2">
        <v>1717</v>
      </c>
      <c r="E277" s="3" t="s">
        <v>53</v>
      </c>
      <c r="F277" s="3" t="s">
        <v>350</v>
      </c>
      <c r="G277" s="3">
        <f t="shared" si="4"/>
        <v>9</v>
      </c>
      <c r="H277" s="3">
        <f>IF(Tabla_PJ_MYNORC[[#This Row],[DIAS]]&gt;0,MONTH(F277),"")</f>
        <v>11</v>
      </c>
      <c r="I27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78" spans="1:9" x14ac:dyDescent="0.25">
      <c r="A278" s="3" t="s">
        <v>620</v>
      </c>
      <c r="B278" s="3" t="s">
        <v>147</v>
      </c>
      <c r="C278" s="3" t="s">
        <v>148</v>
      </c>
      <c r="D278" s="2">
        <v>129</v>
      </c>
      <c r="E278" s="3" t="s">
        <v>39</v>
      </c>
      <c r="F278" s="3" t="s">
        <v>621</v>
      </c>
      <c r="G278" s="3">
        <f t="shared" si="4"/>
        <v>4</v>
      </c>
      <c r="H278" s="3">
        <f>IF(Tabla_PJ_MYNORC[[#This Row],[DIAS]]&gt;0,MONTH(F278),"")</f>
        <v>10</v>
      </c>
      <c r="I27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79" spans="1:9" x14ac:dyDescent="0.25">
      <c r="A279" s="3" t="s">
        <v>622</v>
      </c>
      <c r="B279" s="3" t="s">
        <v>151</v>
      </c>
      <c r="C279" s="3" t="s">
        <v>152</v>
      </c>
      <c r="D279" s="2">
        <v>1097</v>
      </c>
      <c r="E279" s="3" t="s">
        <v>44</v>
      </c>
      <c r="F279" s="3" t="s">
        <v>623</v>
      </c>
      <c r="G279" s="3">
        <f t="shared" si="4"/>
        <v>10</v>
      </c>
      <c r="H279" s="3">
        <f>IF(Tabla_PJ_MYNORC[[#This Row],[DIAS]]&gt;0,MONTH(F279),"")</f>
        <v>2</v>
      </c>
      <c r="I27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80" spans="1:9" x14ac:dyDescent="0.25">
      <c r="A280" s="3" t="s">
        <v>624</v>
      </c>
      <c r="B280" s="3" t="s">
        <v>155</v>
      </c>
      <c r="C280" s="3" t="s">
        <v>156</v>
      </c>
      <c r="D280" s="2">
        <v>766</v>
      </c>
      <c r="E280" s="3" t="s">
        <v>53</v>
      </c>
      <c r="F280" s="3" t="s">
        <v>625</v>
      </c>
      <c r="G280" s="3">
        <f t="shared" si="4"/>
        <v>19</v>
      </c>
      <c r="H280" s="3">
        <f>IF(Tabla_PJ_MYNORC[[#This Row],[DIAS]]&gt;0,MONTH(F280),"")</f>
        <v>11</v>
      </c>
      <c r="I28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81" spans="1:9" x14ac:dyDescent="0.25">
      <c r="A281" s="3" t="s">
        <v>626</v>
      </c>
      <c r="B281" s="3" t="s">
        <v>159</v>
      </c>
      <c r="C281" s="3" t="s">
        <v>160</v>
      </c>
      <c r="D281" s="2">
        <v>664</v>
      </c>
      <c r="E281" s="3" t="s">
        <v>39</v>
      </c>
      <c r="F281" s="3" t="s">
        <v>125</v>
      </c>
      <c r="G281" s="3">
        <f t="shared" si="4"/>
        <v>23</v>
      </c>
      <c r="H281" s="3">
        <f>IF(Tabla_PJ_MYNORC[[#This Row],[DIAS]]&gt;0,MONTH(F281),"")</f>
        <v>4</v>
      </c>
      <c r="I28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82" spans="1:9" x14ac:dyDescent="0.25">
      <c r="A282" s="3" t="s">
        <v>627</v>
      </c>
      <c r="B282" s="3" t="s">
        <v>163</v>
      </c>
      <c r="C282" s="3" t="s">
        <v>164</v>
      </c>
      <c r="D282" s="2">
        <v>1502</v>
      </c>
      <c r="E282" s="3" t="s">
        <v>44</v>
      </c>
      <c r="F282" s="3" t="s">
        <v>58</v>
      </c>
      <c r="G282" s="3">
        <f t="shared" si="4"/>
        <v>31</v>
      </c>
      <c r="H282" s="3">
        <f>IF(Tabla_PJ_MYNORC[[#This Row],[DIAS]]&gt;0,MONTH(F282),"")</f>
        <v>5</v>
      </c>
      <c r="I28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83" spans="1:9" x14ac:dyDescent="0.25">
      <c r="A283" s="3" t="s">
        <v>628</v>
      </c>
      <c r="B283" s="3" t="s">
        <v>167</v>
      </c>
      <c r="C283" s="3" t="s">
        <v>168</v>
      </c>
      <c r="D283" s="2">
        <v>1416</v>
      </c>
      <c r="E283" s="3" t="s">
        <v>53</v>
      </c>
      <c r="F283" s="3" t="s">
        <v>386</v>
      </c>
      <c r="G283" s="3">
        <f t="shared" si="4"/>
        <v>2</v>
      </c>
      <c r="H283" s="3">
        <f>IF(Tabla_PJ_MYNORC[[#This Row],[DIAS]]&gt;0,MONTH(F283),"")</f>
        <v>5</v>
      </c>
      <c r="I28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84" spans="1:9" x14ac:dyDescent="0.25">
      <c r="A284" s="3" t="s">
        <v>629</v>
      </c>
      <c r="B284" s="3" t="s">
        <v>171</v>
      </c>
      <c r="C284" s="3" t="s">
        <v>172</v>
      </c>
      <c r="D284" s="2">
        <v>1579</v>
      </c>
      <c r="E284" s="3" t="s">
        <v>39</v>
      </c>
      <c r="F284" s="3" t="s">
        <v>525</v>
      </c>
      <c r="G284" s="3">
        <f t="shared" si="4"/>
        <v>24</v>
      </c>
      <c r="H284" s="3">
        <f>IF(Tabla_PJ_MYNORC[[#This Row],[DIAS]]&gt;0,MONTH(F284),"")</f>
        <v>3</v>
      </c>
      <c r="I28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85" spans="1:9" x14ac:dyDescent="0.25">
      <c r="A285" s="3" t="s">
        <v>630</v>
      </c>
      <c r="B285" s="3" t="s">
        <v>175</v>
      </c>
      <c r="C285" s="3" t="s">
        <v>176</v>
      </c>
      <c r="D285" s="2">
        <v>307</v>
      </c>
      <c r="E285" s="3" t="s">
        <v>44</v>
      </c>
      <c r="F285" s="3" t="s">
        <v>256</v>
      </c>
      <c r="G285" s="3">
        <f t="shared" si="4"/>
        <v>19</v>
      </c>
      <c r="H285" s="3">
        <f>IF(Tabla_PJ_MYNORC[[#This Row],[DIAS]]&gt;0,MONTH(F285),"")</f>
        <v>3</v>
      </c>
      <c r="I28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86" spans="1:9" x14ac:dyDescent="0.25">
      <c r="A286" s="3" t="s">
        <v>631</v>
      </c>
      <c r="B286" s="3" t="s">
        <v>178</v>
      </c>
      <c r="C286" s="3" t="s">
        <v>179</v>
      </c>
      <c r="D286" s="2">
        <v>343</v>
      </c>
      <c r="E286" s="3" t="s">
        <v>53</v>
      </c>
      <c r="F286" s="3" t="s">
        <v>632</v>
      </c>
      <c r="G286" s="3">
        <f t="shared" si="4"/>
        <v>25</v>
      </c>
      <c r="H286" s="3">
        <f>IF(Tabla_PJ_MYNORC[[#This Row],[DIAS]]&gt;0,MONTH(F286),"")</f>
        <v>2</v>
      </c>
      <c r="I28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87" spans="1:9" x14ac:dyDescent="0.25">
      <c r="A287" s="3" t="s">
        <v>633</v>
      </c>
      <c r="B287" s="3" t="s">
        <v>182</v>
      </c>
      <c r="C287" s="3" t="s">
        <v>183</v>
      </c>
      <c r="D287" s="2">
        <v>354</v>
      </c>
      <c r="E287" s="3" t="s">
        <v>39</v>
      </c>
      <c r="F287" s="3" t="s">
        <v>634</v>
      </c>
      <c r="G287" s="3">
        <f t="shared" si="4"/>
        <v>11</v>
      </c>
      <c r="H287" s="3">
        <f>IF(Tabla_PJ_MYNORC[[#This Row],[DIAS]]&gt;0,MONTH(F287),"")</f>
        <v>4</v>
      </c>
      <c r="I28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88" spans="1:9" x14ac:dyDescent="0.25">
      <c r="A288" s="3" t="s">
        <v>635</v>
      </c>
      <c r="B288" s="3" t="s">
        <v>186</v>
      </c>
      <c r="C288" s="3" t="s">
        <v>187</v>
      </c>
      <c r="D288" s="2">
        <v>1903</v>
      </c>
      <c r="E288" s="3" t="s">
        <v>44</v>
      </c>
      <c r="F288" s="3" t="s">
        <v>518</v>
      </c>
      <c r="G288" s="3">
        <f t="shared" si="4"/>
        <v>31</v>
      </c>
      <c r="H288" s="3">
        <f>IF(Tabla_PJ_MYNORC[[#This Row],[DIAS]]&gt;0,MONTH(F288),"")</f>
        <v>1</v>
      </c>
      <c r="I28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89" spans="1:9" x14ac:dyDescent="0.25">
      <c r="A289" s="3" t="s">
        <v>636</v>
      </c>
      <c r="B289" s="3" t="s">
        <v>190</v>
      </c>
      <c r="C289" s="3" t="s">
        <v>191</v>
      </c>
      <c r="D289" s="2">
        <v>396</v>
      </c>
      <c r="E289" s="3" t="s">
        <v>53</v>
      </c>
      <c r="F289" s="3" t="s">
        <v>637</v>
      </c>
      <c r="G289" s="3">
        <f t="shared" si="4"/>
        <v>14</v>
      </c>
      <c r="H289" s="3">
        <f>IF(Tabla_PJ_MYNORC[[#This Row],[DIAS]]&gt;0,MONTH(F289),"")</f>
        <v>8</v>
      </c>
      <c r="I28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90" spans="1:9" x14ac:dyDescent="0.25">
      <c r="A290" s="3" t="s">
        <v>638</v>
      </c>
      <c r="B290" s="3" t="s">
        <v>194</v>
      </c>
      <c r="C290" s="3" t="s">
        <v>195</v>
      </c>
      <c r="D290" s="2">
        <v>1696</v>
      </c>
      <c r="E290" s="3" t="s">
        <v>39</v>
      </c>
      <c r="F290" s="3" t="s">
        <v>467</v>
      </c>
      <c r="G290" s="3">
        <f t="shared" si="4"/>
        <v>25</v>
      </c>
      <c r="H290" s="3">
        <f>IF(Tabla_PJ_MYNORC[[#This Row],[DIAS]]&gt;0,MONTH(F290),"")</f>
        <v>10</v>
      </c>
      <c r="I29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91" spans="1:9" x14ac:dyDescent="0.25">
      <c r="A291" s="3" t="s">
        <v>639</v>
      </c>
      <c r="B291" s="3" t="s">
        <v>198</v>
      </c>
      <c r="C291" s="3" t="s">
        <v>199</v>
      </c>
      <c r="D291" s="2">
        <v>231</v>
      </c>
      <c r="E291" s="3" t="s">
        <v>44</v>
      </c>
      <c r="F291" s="3" t="s">
        <v>640</v>
      </c>
      <c r="G291" s="3">
        <f t="shared" si="4"/>
        <v>6</v>
      </c>
      <c r="H291" s="3">
        <f>IF(Tabla_PJ_MYNORC[[#This Row],[DIAS]]&gt;0,MONTH(F291),"")</f>
        <v>8</v>
      </c>
      <c r="I29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92" spans="1:9" x14ac:dyDescent="0.25">
      <c r="A292" s="3" t="s">
        <v>641</v>
      </c>
      <c r="B292" s="3" t="s">
        <v>202</v>
      </c>
      <c r="C292" s="3" t="s">
        <v>120</v>
      </c>
      <c r="D292" s="2">
        <v>20</v>
      </c>
      <c r="E292" s="3" t="s">
        <v>53</v>
      </c>
      <c r="F292" s="3" t="s">
        <v>642</v>
      </c>
      <c r="G292" s="3">
        <f t="shared" si="4"/>
        <v>11</v>
      </c>
      <c r="H292" s="3">
        <f>IF(Tabla_PJ_MYNORC[[#This Row],[DIAS]]&gt;0,MONTH(F292),"")</f>
        <v>10</v>
      </c>
      <c r="I29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93" spans="1:9" x14ac:dyDescent="0.25">
      <c r="A293" s="3" t="s">
        <v>643</v>
      </c>
      <c r="B293" s="3" t="s">
        <v>205</v>
      </c>
      <c r="C293" s="3" t="s">
        <v>206</v>
      </c>
      <c r="D293" s="2">
        <v>624</v>
      </c>
      <c r="E293" s="3" t="s">
        <v>39</v>
      </c>
      <c r="F293" s="3" t="s">
        <v>644</v>
      </c>
      <c r="G293" s="3">
        <f t="shared" si="4"/>
        <v>30</v>
      </c>
      <c r="H293" s="3">
        <f>IF(Tabla_PJ_MYNORC[[#This Row],[DIAS]]&gt;0,MONTH(F293),"")</f>
        <v>5</v>
      </c>
      <c r="I29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294" spans="1:9" x14ac:dyDescent="0.25">
      <c r="A294" s="3" t="s">
        <v>645</v>
      </c>
      <c r="B294" s="3" t="s">
        <v>209</v>
      </c>
      <c r="C294" s="3" t="s">
        <v>210</v>
      </c>
      <c r="D294" s="2">
        <v>1114</v>
      </c>
      <c r="E294" s="3" t="s">
        <v>44</v>
      </c>
      <c r="F294" s="3" t="s">
        <v>238</v>
      </c>
      <c r="G294" s="3">
        <f t="shared" si="4"/>
        <v>21</v>
      </c>
      <c r="H294" s="3">
        <f>IF(Tabla_PJ_MYNORC[[#This Row],[DIAS]]&gt;0,MONTH(F294),"")</f>
        <v>2</v>
      </c>
      <c r="I29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95" spans="1:9" x14ac:dyDescent="0.25">
      <c r="A295" s="3" t="s">
        <v>646</v>
      </c>
      <c r="B295" s="3" t="s">
        <v>213</v>
      </c>
      <c r="C295" s="3" t="s">
        <v>112</v>
      </c>
      <c r="D295" s="2">
        <v>967</v>
      </c>
      <c r="E295" s="3" t="s">
        <v>53</v>
      </c>
      <c r="F295" s="3" t="s">
        <v>647</v>
      </c>
      <c r="G295" s="3">
        <f t="shared" si="4"/>
        <v>16</v>
      </c>
      <c r="H295" s="3">
        <f>IF(Tabla_PJ_MYNORC[[#This Row],[DIAS]]&gt;0,MONTH(F295),"")</f>
        <v>3</v>
      </c>
      <c r="I29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296" spans="1:9" x14ac:dyDescent="0.25">
      <c r="A296" s="3" t="s">
        <v>648</v>
      </c>
      <c r="B296" s="3" t="s">
        <v>216</v>
      </c>
      <c r="C296" s="3" t="s">
        <v>116</v>
      </c>
      <c r="D296" s="2">
        <v>582</v>
      </c>
      <c r="E296" s="3" t="s">
        <v>39</v>
      </c>
      <c r="F296" s="3" t="s">
        <v>649</v>
      </c>
      <c r="G296" s="3">
        <f t="shared" si="4"/>
        <v>18</v>
      </c>
      <c r="H296" s="3">
        <f>IF(Tabla_PJ_MYNORC[[#This Row],[DIAS]]&gt;0,MONTH(F296),"")</f>
        <v>9</v>
      </c>
      <c r="I29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97" spans="1:9" x14ac:dyDescent="0.25">
      <c r="A297" s="3" t="s">
        <v>650</v>
      </c>
      <c r="B297" s="3" t="s">
        <v>219</v>
      </c>
      <c r="C297" s="3" t="s">
        <v>120</v>
      </c>
      <c r="D297" s="2">
        <v>1150</v>
      </c>
      <c r="E297" s="3" t="s">
        <v>44</v>
      </c>
      <c r="F297" s="3" t="s">
        <v>412</v>
      </c>
      <c r="G297" s="3">
        <f t="shared" si="4"/>
        <v>21</v>
      </c>
      <c r="H297" s="3">
        <f>IF(Tabla_PJ_MYNORC[[#This Row],[DIAS]]&gt;0,MONTH(F297),"")</f>
        <v>9</v>
      </c>
      <c r="I29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298" spans="1:9" x14ac:dyDescent="0.25">
      <c r="A298" s="3" t="s">
        <v>651</v>
      </c>
      <c r="B298" s="3" t="s">
        <v>222</v>
      </c>
      <c r="C298" s="3" t="s">
        <v>199</v>
      </c>
      <c r="D298" s="2">
        <v>144</v>
      </c>
      <c r="E298" s="3" t="s">
        <v>53</v>
      </c>
      <c r="F298" s="3" t="s">
        <v>350</v>
      </c>
      <c r="G298" s="3">
        <f t="shared" si="4"/>
        <v>9</v>
      </c>
      <c r="H298" s="3">
        <f>IF(Tabla_PJ_MYNORC[[#This Row],[DIAS]]&gt;0,MONTH(F298),"")</f>
        <v>11</v>
      </c>
      <c r="I29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299" spans="1:9" x14ac:dyDescent="0.25">
      <c r="A299" s="3" t="s">
        <v>652</v>
      </c>
      <c r="B299" s="3" t="s">
        <v>225</v>
      </c>
      <c r="C299" s="3" t="s">
        <v>206</v>
      </c>
      <c r="D299" s="2">
        <v>1476</v>
      </c>
      <c r="E299" s="3" t="s">
        <v>39</v>
      </c>
      <c r="F299" s="3" t="s">
        <v>653</v>
      </c>
      <c r="G299" s="3">
        <f t="shared" si="4"/>
        <v>7</v>
      </c>
      <c r="H299" s="3">
        <f>IF(Tabla_PJ_MYNORC[[#This Row],[DIAS]]&gt;0,MONTH(F299),"")</f>
        <v>8</v>
      </c>
      <c r="I29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00" spans="1:9" x14ac:dyDescent="0.25">
      <c r="A300" s="3" t="s">
        <v>654</v>
      </c>
      <c r="B300" s="3" t="s">
        <v>228</v>
      </c>
      <c r="C300" s="3" t="s">
        <v>210</v>
      </c>
      <c r="D300" s="2">
        <v>1697</v>
      </c>
      <c r="E300" s="3" t="s">
        <v>44</v>
      </c>
      <c r="F300" s="3" t="s">
        <v>214</v>
      </c>
      <c r="G300" s="3">
        <f t="shared" si="4"/>
        <v>20</v>
      </c>
      <c r="H300" s="3">
        <f>IF(Tabla_PJ_MYNORC[[#This Row],[DIAS]]&gt;0,MONTH(F300),"")</f>
        <v>4</v>
      </c>
      <c r="I30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01" spans="1:9" x14ac:dyDescent="0.25">
      <c r="A301" s="3" t="s">
        <v>655</v>
      </c>
      <c r="B301" s="3" t="s">
        <v>231</v>
      </c>
      <c r="C301" s="3" t="s">
        <v>191</v>
      </c>
      <c r="D301" s="2">
        <v>483</v>
      </c>
      <c r="E301" s="3" t="s">
        <v>53</v>
      </c>
      <c r="F301" s="3" t="s">
        <v>656</v>
      </c>
      <c r="G301" s="3">
        <f t="shared" si="4"/>
        <v>2</v>
      </c>
      <c r="H301" s="3">
        <f>IF(Tabla_PJ_MYNORC[[#This Row],[DIAS]]&gt;0,MONTH(F301),"")</f>
        <v>1</v>
      </c>
      <c r="I30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02" spans="1:9" x14ac:dyDescent="0.25">
      <c r="A302" s="3" t="s">
        <v>657</v>
      </c>
      <c r="B302" s="3" t="s">
        <v>234</v>
      </c>
      <c r="C302" s="3" t="s">
        <v>195</v>
      </c>
      <c r="D302" s="2">
        <v>501</v>
      </c>
      <c r="E302" s="3" t="s">
        <v>39</v>
      </c>
      <c r="F302" s="3" t="s">
        <v>653</v>
      </c>
      <c r="G302" s="3">
        <f t="shared" si="4"/>
        <v>7</v>
      </c>
      <c r="H302" s="3">
        <f>IF(Tabla_PJ_MYNORC[[#This Row],[DIAS]]&gt;0,MONTH(F302),"")</f>
        <v>8</v>
      </c>
      <c r="I30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03" spans="1:9" x14ac:dyDescent="0.25">
      <c r="A303" s="3" t="s">
        <v>658</v>
      </c>
      <c r="B303" s="3" t="s">
        <v>237</v>
      </c>
      <c r="C303" s="3" t="s">
        <v>199</v>
      </c>
      <c r="D303" s="2">
        <v>703</v>
      </c>
      <c r="E303" s="3" t="s">
        <v>44</v>
      </c>
      <c r="F303" s="3" t="s">
        <v>659</v>
      </c>
      <c r="G303" s="3">
        <f t="shared" si="4"/>
        <v>23</v>
      </c>
      <c r="H303" s="3">
        <f>IF(Tabla_PJ_MYNORC[[#This Row],[DIAS]]&gt;0,MONTH(F303),"")</f>
        <v>3</v>
      </c>
      <c r="I30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04" spans="1:9" x14ac:dyDescent="0.25">
      <c r="A304" s="3" t="s">
        <v>660</v>
      </c>
      <c r="B304" s="3" t="s">
        <v>240</v>
      </c>
      <c r="C304" s="3" t="s">
        <v>120</v>
      </c>
      <c r="D304" s="2">
        <v>1746</v>
      </c>
      <c r="E304" s="3" t="s">
        <v>53</v>
      </c>
      <c r="F304" s="3" t="s">
        <v>661</v>
      </c>
      <c r="G304" s="3">
        <f t="shared" si="4"/>
        <v>3</v>
      </c>
      <c r="H304" s="3">
        <f>IF(Tabla_PJ_MYNORC[[#This Row],[DIAS]]&gt;0,MONTH(F304),"")</f>
        <v>1</v>
      </c>
      <c r="I30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05" spans="1:9" x14ac:dyDescent="0.25">
      <c r="A305" s="3" t="s">
        <v>662</v>
      </c>
      <c r="B305" s="3" t="s">
        <v>243</v>
      </c>
      <c r="C305" s="3" t="s">
        <v>206</v>
      </c>
      <c r="D305" s="2">
        <v>1097</v>
      </c>
      <c r="E305" s="3" t="s">
        <v>39</v>
      </c>
      <c r="F305" s="3" t="s">
        <v>663</v>
      </c>
      <c r="G305" s="3">
        <f t="shared" si="4"/>
        <v>3</v>
      </c>
      <c r="H305" s="3">
        <f>IF(Tabla_PJ_MYNORC[[#This Row],[DIAS]]&gt;0,MONTH(F305),"")</f>
        <v>2</v>
      </c>
      <c r="I30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06" spans="1:9" x14ac:dyDescent="0.25">
      <c r="A306" s="3" t="s">
        <v>664</v>
      </c>
      <c r="B306" s="3" t="s">
        <v>246</v>
      </c>
      <c r="C306" s="3" t="s">
        <v>210</v>
      </c>
      <c r="D306" s="2">
        <v>1261</v>
      </c>
      <c r="E306" s="3" t="s">
        <v>44</v>
      </c>
      <c r="F306" s="3" t="s">
        <v>157</v>
      </c>
      <c r="G306" s="3">
        <f t="shared" si="4"/>
        <v>21</v>
      </c>
      <c r="H306" s="3">
        <f>IF(Tabla_PJ_MYNORC[[#This Row],[DIAS]]&gt;0,MONTH(F306),"")</f>
        <v>6</v>
      </c>
      <c r="I30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07" spans="1:9" x14ac:dyDescent="0.25">
      <c r="A307" s="3" t="s">
        <v>665</v>
      </c>
      <c r="B307" s="3" t="s">
        <v>249</v>
      </c>
      <c r="C307" s="3" t="s">
        <v>112</v>
      </c>
      <c r="D307" s="2">
        <v>796</v>
      </c>
      <c r="E307" s="3" t="s">
        <v>53</v>
      </c>
      <c r="F307" s="3" t="s">
        <v>666</v>
      </c>
      <c r="G307" s="3">
        <f t="shared" si="4"/>
        <v>14</v>
      </c>
      <c r="H307" s="3">
        <f>IF(Tabla_PJ_MYNORC[[#This Row],[DIAS]]&gt;0,MONTH(F307),"")</f>
        <v>1</v>
      </c>
      <c r="I30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08" spans="1:9" x14ac:dyDescent="0.25">
      <c r="A308" s="3" t="s">
        <v>667</v>
      </c>
      <c r="B308" s="3" t="s">
        <v>252</v>
      </c>
      <c r="C308" s="3" t="s">
        <v>116</v>
      </c>
      <c r="D308" s="2">
        <v>1117</v>
      </c>
      <c r="E308" s="3" t="s">
        <v>39</v>
      </c>
      <c r="F308" s="3" t="s">
        <v>668</v>
      </c>
      <c r="G308" s="3">
        <f t="shared" si="4"/>
        <v>29</v>
      </c>
      <c r="H308" s="3">
        <f>IF(Tabla_PJ_MYNORC[[#This Row],[DIAS]]&gt;0,MONTH(F308),"")</f>
        <v>7</v>
      </c>
      <c r="I30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09" spans="1:9" x14ac:dyDescent="0.25">
      <c r="A309" s="3" t="s">
        <v>669</v>
      </c>
      <c r="B309" s="3" t="s">
        <v>255</v>
      </c>
      <c r="C309" s="3" t="s">
        <v>120</v>
      </c>
      <c r="D309" s="2">
        <v>265</v>
      </c>
      <c r="E309" s="3" t="s">
        <v>44</v>
      </c>
      <c r="F309" s="3" t="s">
        <v>454</v>
      </c>
      <c r="G309" s="3">
        <f t="shared" si="4"/>
        <v>2</v>
      </c>
      <c r="H309" s="3">
        <f>IF(Tabla_PJ_MYNORC[[#This Row],[DIAS]]&gt;0,MONTH(F309),"")</f>
        <v>7</v>
      </c>
      <c r="I30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10" spans="1:9" x14ac:dyDescent="0.25">
      <c r="A310" s="3" t="s">
        <v>670</v>
      </c>
      <c r="B310" s="3" t="s">
        <v>258</v>
      </c>
      <c r="C310" s="3" t="s">
        <v>124</v>
      </c>
      <c r="D310" s="2">
        <v>976</v>
      </c>
      <c r="E310" s="3" t="s">
        <v>53</v>
      </c>
      <c r="F310" s="3" t="s">
        <v>527</v>
      </c>
      <c r="G310" s="3">
        <f t="shared" si="4"/>
        <v>1</v>
      </c>
      <c r="H310" s="3">
        <f>IF(Tabla_PJ_MYNORC[[#This Row],[DIAS]]&gt;0,MONTH(F310),"")</f>
        <v>11</v>
      </c>
      <c r="I31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11" spans="1:9" x14ac:dyDescent="0.25">
      <c r="A311" s="3" t="s">
        <v>671</v>
      </c>
      <c r="B311" s="3" t="s">
        <v>171</v>
      </c>
      <c r="C311" s="3" t="s">
        <v>128</v>
      </c>
      <c r="D311" s="2">
        <v>1799</v>
      </c>
      <c r="E311" s="3" t="s">
        <v>39</v>
      </c>
      <c r="F311" s="3" t="s">
        <v>585</v>
      </c>
      <c r="G311" s="3">
        <f t="shared" si="4"/>
        <v>24</v>
      </c>
      <c r="H311" s="3">
        <f>IF(Tabla_PJ_MYNORC[[#This Row],[DIAS]]&gt;0,MONTH(F311),"")</f>
        <v>10</v>
      </c>
      <c r="I31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12" spans="1:9" x14ac:dyDescent="0.25">
      <c r="A312" s="3" t="s">
        <v>672</v>
      </c>
      <c r="B312" s="3" t="s">
        <v>263</v>
      </c>
      <c r="C312" s="3" t="s">
        <v>132</v>
      </c>
      <c r="D312" s="2">
        <v>303</v>
      </c>
      <c r="E312" s="3" t="s">
        <v>44</v>
      </c>
      <c r="F312" s="3" t="s">
        <v>673</v>
      </c>
      <c r="G312" s="3">
        <f t="shared" si="4"/>
        <v>10</v>
      </c>
      <c r="H312" s="3">
        <f>IF(Tabla_PJ_MYNORC[[#This Row],[DIAS]]&gt;0,MONTH(F312),"")</f>
        <v>9</v>
      </c>
      <c r="I31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13" spans="1:9" x14ac:dyDescent="0.25">
      <c r="A313" s="3" t="s">
        <v>674</v>
      </c>
      <c r="B313" s="3" t="s">
        <v>167</v>
      </c>
      <c r="C313" s="3" t="s">
        <v>136</v>
      </c>
      <c r="D313" s="2">
        <v>843</v>
      </c>
      <c r="E313" s="3" t="s">
        <v>53</v>
      </c>
      <c r="F313" s="3" t="s">
        <v>378</v>
      </c>
      <c r="G313" s="3">
        <f t="shared" si="4"/>
        <v>29</v>
      </c>
      <c r="H313" s="3">
        <f>IF(Tabla_PJ_MYNORC[[#This Row],[DIAS]]&gt;0,MONTH(F313),"")</f>
        <v>4</v>
      </c>
      <c r="I31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14" spans="1:9" x14ac:dyDescent="0.25">
      <c r="A314" s="3" t="s">
        <v>675</v>
      </c>
      <c r="B314" s="3" t="s">
        <v>268</v>
      </c>
      <c r="C314" s="3" t="s">
        <v>140</v>
      </c>
      <c r="D314" s="2">
        <v>1801</v>
      </c>
      <c r="E314" s="3" t="s">
        <v>39</v>
      </c>
      <c r="F314" s="3" t="s">
        <v>348</v>
      </c>
      <c r="G314" s="3">
        <f t="shared" si="4"/>
        <v>15</v>
      </c>
      <c r="H314" s="3">
        <f>IF(Tabla_PJ_MYNORC[[#This Row],[DIAS]]&gt;0,MONTH(F314),"")</f>
        <v>1</v>
      </c>
      <c r="I31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15" spans="1:9" x14ac:dyDescent="0.25">
      <c r="A315" s="3" t="s">
        <v>676</v>
      </c>
      <c r="B315" s="3" t="s">
        <v>271</v>
      </c>
      <c r="C315" s="3" t="s">
        <v>144</v>
      </c>
      <c r="D315" s="2">
        <v>1688</v>
      </c>
      <c r="E315" s="3" t="s">
        <v>44</v>
      </c>
      <c r="F315" s="3" t="s">
        <v>285</v>
      </c>
      <c r="G315" s="3">
        <f t="shared" si="4"/>
        <v>11</v>
      </c>
      <c r="H315" s="3">
        <f>IF(Tabla_PJ_MYNORC[[#This Row],[DIAS]]&gt;0,MONTH(F315),"")</f>
        <v>2</v>
      </c>
      <c r="I31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16" spans="1:9" x14ac:dyDescent="0.25">
      <c r="A316" s="3" t="s">
        <v>677</v>
      </c>
      <c r="B316" s="3" t="s">
        <v>274</v>
      </c>
      <c r="C316" s="3" t="s">
        <v>148</v>
      </c>
      <c r="D316" s="2">
        <v>995</v>
      </c>
      <c r="E316" s="3" t="s">
        <v>53</v>
      </c>
      <c r="F316" s="3" t="s">
        <v>76</v>
      </c>
      <c r="G316" s="3">
        <f t="shared" si="4"/>
        <v>13</v>
      </c>
      <c r="H316" s="3">
        <f>IF(Tabla_PJ_MYNORC[[#This Row],[DIAS]]&gt;0,MONTH(F316),"")</f>
        <v>4</v>
      </c>
      <c r="I31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17" spans="1:9" x14ac:dyDescent="0.25">
      <c r="A317" s="3" t="s">
        <v>678</v>
      </c>
      <c r="B317" s="3" t="s">
        <v>276</v>
      </c>
      <c r="C317" s="3" t="s">
        <v>152</v>
      </c>
      <c r="D317" s="2">
        <v>1692</v>
      </c>
      <c r="E317" s="3" t="s">
        <v>39</v>
      </c>
      <c r="F317" s="3" t="s">
        <v>217</v>
      </c>
      <c r="G317" s="3">
        <f t="shared" si="4"/>
        <v>21</v>
      </c>
      <c r="H317" s="3">
        <f>IF(Tabla_PJ_MYNORC[[#This Row],[DIAS]]&gt;0,MONTH(F317),"")</f>
        <v>7</v>
      </c>
      <c r="I31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18" spans="1:9" x14ac:dyDescent="0.25">
      <c r="A318" s="3" t="s">
        <v>679</v>
      </c>
      <c r="B318" s="3" t="s">
        <v>278</v>
      </c>
      <c r="C318" s="3" t="s">
        <v>156</v>
      </c>
      <c r="D318" s="2">
        <v>1</v>
      </c>
      <c r="E318" s="3" t="s">
        <v>44</v>
      </c>
      <c r="F318" s="3" t="s">
        <v>680</v>
      </c>
      <c r="G318" s="3">
        <f t="shared" si="4"/>
        <v>3</v>
      </c>
      <c r="H318" s="3">
        <f>IF(Tabla_PJ_MYNORC[[#This Row],[DIAS]]&gt;0,MONTH(F318),"")</f>
        <v>6</v>
      </c>
      <c r="I31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19" spans="1:9" x14ac:dyDescent="0.25">
      <c r="A319" s="3" t="s">
        <v>681</v>
      </c>
      <c r="B319" s="3" t="s">
        <v>281</v>
      </c>
      <c r="C319" s="3" t="s">
        <v>160</v>
      </c>
      <c r="D319" s="2">
        <v>1169</v>
      </c>
      <c r="E319" s="3" t="s">
        <v>53</v>
      </c>
      <c r="F319" s="3" t="s">
        <v>537</v>
      </c>
      <c r="G319" s="3">
        <f t="shared" si="4"/>
        <v>15</v>
      </c>
      <c r="H319" s="3">
        <f>IF(Tabla_PJ_MYNORC[[#This Row],[DIAS]]&gt;0,MONTH(F319),"")</f>
        <v>9</v>
      </c>
      <c r="I31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20" spans="1:9" x14ac:dyDescent="0.25">
      <c r="A320" s="3" t="s">
        <v>682</v>
      </c>
      <c r="B320" s="3" t="s">
        <v>284</v>
      </c>
      <c r="C320" s="3" t="s">
        <v>164</v>
      </c>
      <c r="D320" s="2">
        <v>330</v>
      </c>
      <c r="E320" s="3" t="s">
        <v>39</v>
      </c>
      <c r="F320" s="3" t="s">
        <v>683</v>
      </c>
      <c r="G320" s="3">
        <f t="shared" si="4"/>
        <v>4</v>
      </c>
      <c r="H320" s="3">
        <f>IF(Tabla_PJ_MYNORC[[#This Row],[DIAS]]&gt;0,MONTH(F320),"")</f>
        <v>3</v>
      </c>
      <c r="I32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21" spans="1:9" x14ac:dyDescent="0.25">
      <c r="A321" s="3" t="s">
        <v>684</v>
      </c>
      <c r="B321" s="3" t="s">
        <v>287</v>
      </c>
      <c r="C321" s="3" t="s">
        <v>168</v>
      </c>
      <c r="D321" s="2">
        <v>937</v>
      </c>
      <c r="E321" s="3" t="s">
        <v>44</v>
      </c>
      <c r="F321" s="3" t="s">
        <v>223</v>
      </c>
      <c r="G321" s="3">
        <f t="shared" si="4"/>
        <v>26</v>
      </c>
      <c r="H321" s="3">
        <f>IF(Tabla_PJ_MYNORC[[#This Row],[DIAS]]&gt;0,MONTH(F321),"")</f>
        <v>2</v>
      </c>
      <c r="I32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22" spans="1:9" x14ac:dyDescent="0.25">
      <c r="A322" s="3" t="s">
        <v>685</v>
      </c>
      <c r="B322" s="3" t="s">
        <v>289</v>
      </c>
      <c r="C322" s="3" t="s">
        <v>172</v>
      </c>
      <c r="D322" s="2">
        <v>328</v>
      </c>
      <c r="E322" s="3" t="s">
        <v>53</v>
      </c>
      <c r="F322" s="3" t="s">
        <v>94</v>
      </c>
      <c r="G322" s="3">
        <f t="shared" si="4"/>
        <v>17</v>
      </c>
      <c r="H322" s="3">
        <f>IF(Tabla_PJ_MYNORC[[#This Row],[DIAS]]&gt;0,MONTH(F322),"")</f>
        <v>10</v>
      </c>
      <c r="I32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23" spans="1:9" x14ac:dyDescent="0.25">
      <c r="A323" s="3" t="s">
        <v>686</v>
      </c>
      <c r="B323" s="3" t="s">
        <v>292</v>
      </c>
      <c r="C323" s="3" t="s">
        <v>176</v>
      </c>
      <c r="D323" s="2">
        <v>1580</v>
      </c>
      <c r="E323" s="3" t="s">
        <v>39</v>
      </c>
      <c r="F323" s="3" t="s">
        <v>73</v>
      </c>
      <c r="G323" s="3">
        <f t="shared" ref="G323:G386" si="5">IFERROR(DAY(F323),-1)</f>
        <v>24</v>
      </c>
      <c r="H323" s="3">
        <f>IF(Tabla_PJ_MYNORC[[#This Row],[DIAS]]&gt;0,MONTH(F323),"")</f>
        <v>4</v>
      </c>
      <c r="I32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24" spans="1:9" x14ac:dyDescent="0.25">
      <c r="A324" s="3" t="s">
        <v>687</v>
      </c>
      <c r="B324" s="3" t="s">
        <v>294</v>
      </c>
      <c r="C324" s="3" t="s">
        <v>179</v>
      </c>
      <c r="D324" s="2">
        <v>955</v>
      </c>
      <c r="E324" s="3" t="s">
        <v>44</v>
      </c>
      <c r="F324" s="3" t="s">
        <v>404</v>
      </c>
      <c r="G324" s="3">
        <f t="shared" si="5"/>
        <v>1</v>
      </c>
      <c r="H324" s="3">
        <f>IF(Tabla_PJ_MYNORC[[#This Row],[DIAS]]&gt;0,MONTH(F324),"")</f>
        <v>7</v>
      </c>
      <c r="I32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25" spans="1:9" x14ac:dyDescent="0.25">
      <c r="A325" s="3" t="s">
        <v>688</v>
      </c>
      <c r="B325" s="3" t="s">
        <v>297</v>
      </c>
      <c r="C325" s="3" t="s">
        <v>183</v>
      </c>
      <c r="D325" s="2">
        <v>1968</v>
      </c>
      <c r="E325" s="3" t="s">
        <v>53</v>
      </c>
      <c r="F325" s="3" t="s">
        <v>332</v>
      </c>
      <c r="G325" s="3">
        <f t="shared" si="5"/>
        <v>28</v>
      </c>
      <c r="H325" s="3">
        <f>IF(Tabla_PJ_MYNORC[[#This Row],[DIAS]]&gt;0,MONTH(F325),"")</f>
        <v>2</v>
      </c>
      <c r="I32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26" spans="1:9" x14ac:dyDescent="0.25">
      <c r="A326" s="3" t="s">
        <v>689</v>
      </c>
      <c r="B326" s="3" t="s">
        <v>300</v>
      </c>
      <c r="C326" s="3" t="s">
        <v>187</v>
      </c>
      <c r="D326" s="2">
        <v>1293</v>
      </c>
      <c r="E326" s="3" t="s">
        <v>39</v>
      </c>
      <c r="F326" s="3" t="s">
        <v>217</v>
      </c>
      <c r="G326" s="3">
        <f t="shared" si="5"/>
        <v>21</v>
      </c>
      <c r="H326" s="3">
        <f>IF(Tabla_PJ_MYNORC[[#This Row],[DIAS]]&gt;0,MONTH(F326),"")</f>
        <v>7</v>
      </c>
      <c r="I32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27" spans="1:9" x14ac:dyDescent="0.25">
      <c r="A327" s="3" t="s">
        <v>690</v>
      </c>
      <c r="B327" s="3" t="s">
        <v>303</v>
      </c>
      <c r="C327" s="3" t="s">
        <v>304</v>
      </c>
      <c r="D327" s="2">
        <v>1850</v>
      </c>
      <c r="E327" s="3" t="s">
        <v>44</v>
      </c>
      <c r="F327" s="3" t="s">
        <v>691</v>
      </c>
      <c r="G327" s="3">
        <f t="shared" si="5"/>
        <v>20</v>
      </c>
      <c r="H327" s="3">
        <f>IF(Tabla_PJ_MYNORC[[#This Row],[DIAS]]&gt;0,MONTH(F327),"")</f>
        <v>8</v>
      </c>
      <c r="I32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28" spans="1:9" x14ac:dyDescent="0.25">
      <c r="A328" s="3" t="s">
        <v>692</v>
      </c>
      <c r="B328" s="3" t="s">
        <v>307</v>
      </c>
      <c r="C328" s="3" t="s">
        <v>308</v>
      </c>
      <c r="D328" s="2">
        <v>1782</v>
      </c>
      <c r="E328" s="3" t="s">
        <v>53</v>
      </c>
      <c r="F328" s="3" t="s">
        <v>693</v>
      </c>
      <c r="G328" s="3">
        <f t="shared" si="5"/>
        <v>18</v>
      </c>
      <c r="H328" s="3">
        <f>IF(Tabla_PJ_MYNORC[[#This Row],[DIAS]]&gt;0,MONTH(F328),"")</f>
        <v>10</v>
      </c>
      <c r="I32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29" spans="1:9" x14ac:dyDescent="0.25">
      <c r="A329" s="3" t="s">
        <v>694</v>
      </c>
      <c r="B329" s="3" t="s">
        <v>311</v>
      </c>
      <c r="C329" s="3" t="s">
        <v>312</v>
      </c>
      <c r="D329" s="2">
        <v>229</v>
      </c>
      <c r="E329" s="3" t="s">
        <v>39</v>
      </c>
      <c r="F329" s="3" t="s">
        <v>264</v>
      </c>
      <c r="G329" s="3">
        <f t="shared" si="5"/>
        <v>7</v>
      </c>
      <c r="H329" s="3">
        <f>IF(Tabla_PJ_MYNORC[[#This Row],[DIAS]]&gt;0,MONTH(F329),"")</f>
        <v>4</v>
      </c>
      <c r="I32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30" spans="1:9" x14ac:dyDescent="0.25">
      <c r="A330" s="3" t="s">
        <v>695</v>
      </c>
      <c r="B330" s="3" t="s">
        <v>228</v>
      </c>
      <c r="C330" s="3" t="s">
        <v>164</v>
      </c>
      <c r="D330" s="2">
        <v>5623</v>
      </c>
      <c r="E330" s="3" t="s">
        <v>39</v>
      </c>
      <c r="F330" s="3" t="s">
        <v>510</v>
      </c>
      <c r="G330" s="3">
        <f t="shared" si="5"/>
        <v>27</v>
      </c>
      <c r="H330" s="3">
        <f>IF(Tabla_PJ_MYNORC[[#This Row],[DIAS]]&gt;0,MONTH(F330),"")</f>
        <v>4</v>
      </c>
      <c r="I33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31" spans="1:9" x14ac:dyDescent="0.25">
      <c r="A331" s="3" t="s">
        <v>696</v>
      </c>
      <c r="B331" s="3" t="s">
        <v>231</v>
      </c>
      <c r="C331" s="3" t="s">
        <v>168</v>
      </c>
      <c r="D331" s="2">
        <v>8744</v>
      </c>
      <c r="E331" s="3" t="s">
        <v>44</v>
      </c>
      <c r="F331" s="3" t="s">
        <v>309</v>
      </c>
      <c r="G331" s="3">
        <f t="shared" si="5"/>
        <v>7</v>
      </c>
      <c r="H331" s="3">
        <f>IF(Tabla_PJ_MYNORC[[#This Row],[DIAS]]&gt;0,MONTH(F331),"")</f>
        <v>9</v>
      </c>
      <c r="I33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32" spans="1:9" x14ac:dyDescent="0.25">
      <c r="A332" s="3" t="s">
        <v>697</v>
      </c>
      <c r="B332" s="3" t="s">
        <v>234</v>
      </c>
      <c r="C332" s="3" t="s">
        <v>172</v>
      </c>
      <c r="D332" s="2">
        <v>7104</v>
      </c>
      <c r="E332" s="3" t="s">
        <v>53</v>
      </c>
      <c r="F332" s="3" t="s">
        <v>513</v>
      </c>
      <c r="G332" s="3">
        <f t="shared" si="5"/>
        <v>23</v>
      </c>
      <c r="H332" s="3">
        <f>IF(Tabla_PJ_MYNORC[[#This Row],[DIAS]]&gt;0,MONTH(F332),"")</f>
        <v>1</v>
      </c>
      <c r="I33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33" spans="1:9" x14ac:dyDescent="0.25">
      <c r="A333" s="3" t="s">
        <v>698</v>
      </c>
      <c r="B333" s="3" t="s">
        <v>237</v>
      </c>
      <c r="C333" s="3" t="s">
        <v>176</v>
      </c>
      <c r="D333" s="2">
        <v>12124</v>
      </c>
      <c r="E333" s="3" t="s">
        <v>39</v>
      </c>
      <c r="F333" s="3" t="s">
        <v>515</v>
      </c>
      <c r="G333" s="3">
        <f t="shared" si="5"/>
        <v>9</v>
      </c>
      <c r="H333" s="3">
        <f>IF(Tabla_PJ_MYNORC[[#This Row],[DIAS]]&gt;0,MONTH(F333),"")</f>
        <v>7</v>
      </c>
      <c r="I33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34" spans="1:9" x14ac:dyDescent="0.25">
      <c r="A334" s="3" t="s">
        <v>699</v>
      </c>
      <c r="B334" s="3" t="s">
        <v>240</v>
      </c>
      <c r="C334" s="3" t="s">
        <v>179</v>
      </c>
      <c r="D334" s="2">
        <v>14936</v>
      </c>
      <c r="E334" s="3" t="s">
        <v>44</v>
      </c>
      <c r="F334" s="3" t="s">
        <v>149</v>
      </c>
      <c r="G334" s="3">
        <f t="shared" si="5"/>
        <v>9</v>
      </c>
      <c r="H334" s="3">
        <f>IF(Tabla_PJ_MYNORC[[#This Row],[DIAS]]&gt;0,MONTH(F334),"")</f>
        <v>4</v>
      </c>
      <c r="I33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35" spans="1:9" x14ac:dyDescent="0.25">
      <c r="A335" s="3" t="s">
        <v>700</v>
      </c>
      <c r="B335" s="3" t="s">
        <v>243</v>
      </c>
      <c r="C335" s="3" t="s">
        <v>183</v>
      </c>
      <c r="D335" s="2">
        <v>8994</v>
      </c>
      <c r="E335" s="3" t="s">
        <v>53</v>
      </c>
      <c r="F335" s="3" t="s">
        <v>518</v>
      </c>
      <c r="G335" s="3">
        <f t="shared" si="5"/>
        <v>31</v>
      </c>
      <c r="H335" s="3">
        <f>IF(Tabla_PJ_MYNORC[[#This Row],[DIAS]]&gt;0,MONTH(F335),"")</f>
        <v>1</v>
      </c>
      <c r="I33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36" spans="1:9" x14ac:dyDescent="0.25">
      <c r="A336" s="3" t="s">
        <v>701</v>
      </c>
      <c r="B336" s="3" t="s">
        <v>246</v>
      </c>
      <c r="C336" s="3" t="s">
        <v>187</v>
      </c>
      <c r="D336" s="2">
        <v>9612</v>
      </c>
      <c r="E336" s="3" t="s">
        <v>39</v>
      </c>
      <c r="F336" s="3" t="s">
        <v>133</v>
      </c>
      <c r="G336" s="3">
        <f t="shared" si="5"/>
        <v>23</v>
      </c>
      <c r="H336" s="3">
        <f>IF(Tabla_PJ_MYNORC[[#This Row],[DIAS]]&gt;0,MONTH(F336),"")</f>
        <v>11</v>
      </c>
      <c r="I33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37" spans="1:9" x14ac:dyDescent="0.25">
      <c r="A337" s="3" t="s">
        <v>702</v>
      </c>
      <c r="B337" s="3" t="s">
        <v>249</v>
      </c>
      <c r="C337" s="3" t="s">
        <v>191</v>
      </c>
      <c r="D337" s="2">
        <v>6308</v>
      </c>
      <c r="E337" s="3" t="s">
        <v>44</v>
      </c>
      <c r="F337" s="3" t="s">
        <v>521</v>
      </c>
      <c r="G337" s="3">
        <f t="shared" si="5"/>
        <v>10</v>
      </c>
      <c r="H337" s="3">
        <f>IF(Tabla_PJ_MYNORC[[#This Row],[DIAS]]&gt;0,MONTH(F337),"")</f>
        <v>6</v>
      </c>
      <c r="I33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38" spans="1:9" x14ac:dyDescent="0.25">
      <c r="A338" s="3" t="s">
        <v>703</v>
      </c>
      <c r="B338" s="3" t="s">
        <v>252</v>
      </c>
      <c r="C338" s="3" t="s">
        <v>195</v>
      </c>
      <c r="D338" s="2">
        <v>11915</v>
      </c>
      <c r="E338" s="3" t="s">
        <v>53</v>
      </c>
      <c r="F338" s="3" t="s">
        <v>523</v>
      </c>
      <c r="G338" s="3">
        <f t="shared" si="5"/>
        <v>20</v>
      </c>
      <c r="H338" s="3">
        <f>IF(Tabla_PJ_MYNORC[[#This Row],[DIAS]]&gt;0,MONTH(F338),"")</f>
        <v>3</v>
      </c>
      <c r="I33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39" spans="1:9" x14ac:dyDescent="0.25">
      <c r="A339" s="3" t="s">
        <v>704</v>
      </c>
      <c r="B339" s="3" t="s">
        <v>255</v>
      </c>
      <c r="C339" s="3" t="s">
        <v>199</v>
      </c>
      <c r="D339" s="2">
        <v>6794</v>
      </c>
      <c r="E339" s="3" t="s">
        <v>39</v>
      </c>
      <c r="F339" s="3" t="s">
        <v>525</v>
      </c>
      <c r="G339" s="3">
        <f t="shared" si="5"/>
        <v>24</v>
      </c>
      <c r="H339" s="3">
        <f>IF(Tabla_PJ_MYNORC[[#This Row],[DIAS]]&gt;0,MONTH(F339),"")</f>
        <v>3</v>
      </c>
      <c r="I33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40" spans="1:9" x14ac:dyDescent="0.25">
      <c r="A340" s="3" t="s">
        <v>705</v>
      </c>
      <c r="B340" s="3" t="s">
        <v>258</v>
      </c>
      <c r="C340" s="3" t="s">
        <v>120</v>
      </c>
      <c r="D340" s="2">
        <v>12753</v>
      </c>
      <c r="E340" s="3" t="s">
        <v>44</v>
      </c>
      <c r="F340" s="3" t="s">
        <v>527</v>
      </c>
      <c r="G340" s="3">
        <f t="shared" si="5"/>
        <v>1</v>
      </c>
      <c r="H340" s="3">
        <f>IF(Tabla_PJ_MYNORC[[#This Row],[DIAS]]&gt;0,MONTH(F340),"")</f>
        <v>11</v>
      </c>
      <c r="I34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41" spans="1:9" x14ac:dyDescent="0.25">
      <c r="A341" s="3" t="s">
        <v>706</v>
      </c>
      <c r="B341" s="3" t="s">
        <v>171</v>
      </c>
      <c r="C341" s="3" t="s">
        <v>206</v>
      </c>
      <c r="D341" s="2">
        <v>9813</v>
      </c>
      <c r="E341" s="3" t="s">
        <v>53</v>
      </c>
      <c r="F341" s="3" t="s">
        <v>137</v>
      </c>
      <c r="G341" s="3">
        <f t="shared" si="5"/>
        <v>24</v>
      </c>
      <c r="H341" s="3">
        <f>IF(Tabla_PJ_MYNORC[[#This Row],[DIAS]]&gt;0,MONTH(F341),"")</f>
        <v>7</v>
      </c>
      <c r="I34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42" spans="1:9" x14ac:dyDescent="0.25">
      <c r="A342" s="3" t="s">
        <v>707</v>
      </c>
      <c r="B342" s="3" t="s">
        <v>263</v>
      </c>
      <c r="C342" s="3" t="s">
        <v>210</v>
      </c>
      <c r="D342" s="2">
        <v>7520</v>
      </c>
      <c r="E342" s="3" t="s">
        <v>39</v>
      </c>
      <c r="F342" s="3" t="s">
        <v>530</v>
      </c>
      <c r="G342" s="3">
        <f t="shared" si="5"/>
        <v>14</v>
      </c>
      <c r="H342" s="3">
        <f>IF(Tabla_PJ_MYNORC[[#This Row],[DIAS]]&gt;0,MONTH(F342),"")</f>
        <v>7</v>
      </c>
      <c r="I34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43" spans="1:9" x14ac:dyDescent="0.25">
      <c r="A343" s="3" t="s">
        <v>708</v>
      </c>
      <c r="B343" s="3" t="s">
        <v>167</v>
      </c>
      <c r="C343" s="3" t="s">
        <v>112</v>
      </c>
      <c r="D343" s="2">
        <v>9505</v>
      </c>
      <c r="E343" s="3" t="s">
        <v>44</v>
      </c>
      <c r="F343" s="3" t="s">
        <v>532</v>
      </c>
      <c r="G343" s="3">
        <f t="shared" si="5"/>
        <v>26</v>
      </c>
      <c r="H343" s="3">
        <f>IF(Tabla_PJ_MYNORC[[#This Row],[DIAS]]&gt;0,MONTH(F343),"")</f>
        <v>9</v>
      </c>
      <c r="I34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44" spans="1:9" x14ac:dyDescent="0.25">
      <c r="A344" s="3" t="s">
        <v>709</v>
      </c>
      <c r="B344" s="3" t="s">
        <v>268</v>
      </c>
      <c r="C344" s="3" t="s">
        <v>116</v>
      </c>
      <c r="D344" s="2">
        <v>9510</v>
      </c>
      <c r="E344" s="3" t="s">
        <v>53</v>
      </c>
      <c r="F344" s="3" t="s">
        <v>534</v>
      </c>
      <c r="G344" s="3">
        <f t="shared" si="5"/>
        <v>27</v>
      </c>
      <c r="H344" s="3">
        <f>IF(Tabla_PJ_MYNORC[[#This Row],[DIAS]]&gt;0,MONTH(F344),"")</f>
        <v>1</v>
      </c>
      <c r="I34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45" spans="1:9" x14ac:dyDescent="0.25">
      <c r="A345" s="3" t="s">
        <v>710</v>
      </c>
      <c r="B345" s="3" t="s">
        <v>271</v>
      </c>
      <c r="C345" s="3" t="s">
        <v>120</v>
      </c>
      <c r="D345" s="2">
        <v>12624</v>
      </c>
      <c r="E345" s="3" t="s">
        <v>39</v>
      </c>
      <c r="F345" s="3" t="s">
        <v>220</v>
      </c>
      <c r="G345" s="3">
        <f t="shared" si="5"/>
        <v>15</v>
      </c>
      <c r="H345" s="3">
        <f>IF(Tabla_PJ_MYNORC[[#This Row],[DIAS]]&gt;0,MONTH(F345),"")</f>
        <v>5</v>
      </c>
      <c r="I34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46" spans="1:9" x14ac:dyDescent="0.25">
      <c r="A346" s="3" t="s">
        <v>711</v>
      </c>
      <c r="B346" s="3" t="s">
        <v>274</v>
      </c>
      <c r="C346" s="3" t="s">
        <v>199</v>
      </c>
      <c r="D346" s="2">
        <v>7265</v>
      </c>
      <c r="E346" s="3" t="s">
        <v>44</v>
      </c>
      <c r="F346" s="3" t="s">
        <v>537</v>
      </c>
      <c r="G346" s="3">
        <f t="shared" si="5"/>
        <v>15</v>
      </c>
      <c r="H346" s="3">
        <f>IF(Tabla_PJ_MYNORC[[#This Row],[DIAS]]&gt;0,MONTH(F346),"")</f>
        <v>9</v>
      </c>
      <c r="I34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47" spans="1:9" x14ac:dyDescent="0.25">
      <c r="A347" s="3" t="s">
        <v>712</v>
      </c>
      <c r="B347" s="3" t="s">
        <v>276</v>
      </c>
      <c r="C347" s="3" t="s">
        <v>206</v>
      </c>
      <c r="D347" s="2">
        <v>13678</v>
      </c>
      <c r="E347" s="3" t="s">
        <v>53</v>
      </c>
      <c r="F347" s="3" t="s">
        <v>214</v>
      </c>
      <c r="G347" s="3">
        <f t="shared" si="5"/>
        <v>20</v>
      </c>
      <c r="H347" s="3">
        <f>IF(Tabla_PJ_MYNORC[[#This Row],[DIAS]]&gt;0,MONTH(F347),"")</f>
        <v>4</v>
      </c>
      <c r="I34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48" spans="1:9" x14ac:dyDescent="0.25">
      <c r="A348" s="3" t="s">
        <v>713</v>
      </c>
      <c r="B348" s="3" t="s">
        <v>278</v>
      </c>
      <c r="C348" s="3" t="s">
        <v>210</v>
      </c>
      <c r="D348" s="2">
        <v>12958</v>
      </c>
      <c r="E348" s="3" t="s">
        <v>39</v>
      </c>
      <c r="F348" s="3" t="s">
        <v>404</v>
      </c>
      <c r="G348" s="3">
        <f t="shared" si="5"/>
        <v>1</v>
      </c>
      <c r="H348" s="3">
        <f>IF(Tabla_PJ_MYNORC[[#This Row],[DIAS]]&gt;0,MONTH(F348),"")</f>
        <v>7</v>
      </c>
      <c r="I34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49" spans="1:9" x14ac:dyDescent="0.25">
      <c r="A349" s="3" t="s">
        <v>714</v>
      </c>
      <c r="B349" s="3" t="s">
        <v>281</v>
      </c>
      <c r="C349" s="3" t="s">
        <v>191</v>
      </c>
      <c r="D349" s="2">
        <v>8834</v>
      </c>
      <c r="E349" s="3" t="s">
        <v>44</v>
      </c>
      <c r="F349" s="3" t="s">
        <v>214</v>
      </c>
      <c r="G349" s="3">
        <f t="shared" si="5"/>
        <v>20</v>
      </c>
      <c r="H349" s="3">
        <f>IF(Tabla_PJ_MYNORC[[#This Row],[DIAS]]&gt;0,MONTH(F349),"")</f>
        <v>4</v>
      </c>
      <c r="I34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50" spans="1:9" x14ac:dyDescent="0.25">
      <c r="A350" s="3" t="s">
        <v>715</v>
      </c>
      <c r="B350" s="3" t="s">
        <v>284</v>
      </c>
      <c r="C350" s="3" t="s">
        <v>195</v>
      </c>
      <c r="D350" s="2">
        <v>7204</v>
      </c>
      <c r="E350" s="3" t="s">
        <v>53</v>
      </c>
      <c r="F350" s="3" t="s">
        <v>400</v>
      </c>
      <c r="G350" s="3">
        <f t="shared" si="5"/>
        <v>11</v>
      </c>
      <c r="H350" s="3">
        <f>IF(Tabla_PJ_MYNORC[[#This Row],[DIAS]]&gt;0,MONTH(F350),"")</f>
        <v>8</v>
      </c>
      <c r="I35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51" spans="1:9" x14ac:dyDescent="0.25">
      <c r="A351" s="3" t="s">
        <v>716</v>
      </c>
      <c r="B351" s="3" t="s">
        <v>287</v>
      </c>
      <c r="C351" s="3" t="s">
        <v>199</v>
      </c>
      <c r="D351" s="2">
        <v>8608</v>
      </c>
      <c r="E351" s="3" t="s">
        <v>39</v>
      </c>
      <c r="F351" s="3" t="s">
        <v>543</v>
      </c>
      <c r="G351" s="3">
        <f t="shared" si="5"/>
        <v>17</v>
      </c>
      <c r="H351" s="3">
        <f>IF(Tabla_PJ_MYNORC[[#This Row],[DIAS]]&gt;0,MONTH(F351),"")</f>
        <v>1</v>
      </c>
      <c r="I35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52" spans="1:9" x14ac:dyDescent="0.25">
      <c r="A352" s="3" t="s">
        <v>717</v>
      </c>
      <c r="B352" s="3" t="s">
        <v>289</v>
      </c>
      <c r="C352" s="3" t="s">
        <v>120</v>
      </c>
      <c r="D352" s="2">
        <v>8218</v>
      </c>
      <c r="E352" s="3" t="s">
        <v>44</v>
      </c>
      <c r="F352" s="3" t="s">
        <v>545</v>
      </c>
      <c r="G352" s="3">
        <f t="shared" si="5"/>
        <v>25</v>
      </c>
      <c r="H352" s="3">
        <f>IF(Tabla_PJ_MYNORC[[#This Row],[DIAS]]&gt;0,MONTH(F352),"")</f>
        <v>9</v>
      </c>
      <c r="I35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53" spans="1:9" x14ac:dyDescent="0.25">
      <c r="A353" s="3" t="s">
        <v>718</v>
      </c>
      <c r="B353" s="3" t="s">
        <v>292</v>
      </c>
      <c r="C353" s="3" t="s">
        <v>206</v>
      </c>
      <c r="D353" s="2">
        <v>8519</v>
      </c>
      <c r="E353" s="3" t="s">
        <v>53</v>
      </c>
      <c r="F353" s="3" t="s">
        <v>479</v>
      </c>
      <c r="G353" s="3">
        <f t="shared" si="5"/>
        <v>23</v>
      </c>
      <c r="H353" s="3">
        <f>IF(Tabla_PJ_MYNORC[[#This Row],[DIAS]]&gt;0,MONTH(F353),"")</f>
        <v>9</v>
      </c>
      <c r="I35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54" spans="1:9" x14ac:dyDescent="0.25">
      <c r="A354" s="3" t="s">
        <v>719</v>
      </c>
      <c r="B354" s="3" t="s">
        <v>294</v>
      </c>
      <c r="C354" s="3" t="s">
        <v>210</v>
      </c>
      <c r="D354" s="2">
        <v>14734</v>
      </c>
      <c r="E354" s="3" t="s">
        <v>39</v>
      </c>
      <c r="F354" s="3" t="s">
        <v>548</v>
      </c>
      <c r="G354" s="3">
        <f t="shared" si="5"/>
        <v>2</v>
      </c>
      <c r="H354" s="3">
        <f>IF(Tabla_PJ_MYNORC[[#This Row],[DIAS]]&gt;0,MONTH(F354),"")</f>
        <v>3</v>
      </c>
      <c r="I35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55" spans="1:9" x14ac:dyDescent="0.25">
      <c r="A355" s="3" t="s">
        <v>720</v>
      </c>
      <c r="B355" s="3" t="s">
        <v>297</v>
      </c>
      <c r="C355" s="3" t="s">
        <v>112</v>
      </c>
      <c r="D355" s="2">
        <v>12604</v>
      </c>
      <c r="E355" s="3" t="s">
        <v>44</v>
      </c>
      <c r="F355" s="3" t="s">
        <v>441</v>
      </c>
      <c r="G355" s="3">
        <f t="shared" si="5"/>
        <v>17</v>
      </c>
      <c r="H355" s="3">
        <f>IF(Tabla_PJ_MYNORC[[#This Row],[DIAS]]&gt;0,MONTH(F355),"")</f>
        <v>8</v>
      </c>
      <c r="I35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56" spans="1:9" x14ac:dyDescent="0.25">
      <c r="A356" s="3" t="s">
        <v>721</v>
      </c>
      <c r="B356" s="3" t="s">
        <v>300</v>
      </c>
      <c r="C356" s="3" t="s">
        <v>116</v>
      </c>
      <c r="D356" s="2">
        <v>13129</v>
      </c>
      <c r="E356" s="3" t="s">
        <v>53</v>
      </c>
      <c r="F356" s="3" t="s">
        <v>45</v>
      </c>
      <c r="G356" s="3">
        <f t="shared" si="5"/>
        <v>17</v>
      </c>
      <c r="H356" s="3">
        <f>IF(Tabla_PJ_MYNORC[[#This Row],[DIAS]]&gt;0,MONTH(F356),"")</f>
        <v>7</v>
      </c>
      <c r="I35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57" spans="1:9" x14ac:dyDescent="0.25">
      <c r="A357" s="3" t="s">
        <v>722</v>
      </c>
      <c r="B357" s="3" t="s">
        <v>303</v>
      </c>
      <c r="C357" s="3" t="s">
        <v>120</v>
      </c>
      <c r="D357" s="2">
        <v>11078</v>
      </c>
      <c r="E357" s="3" t="s">
        <v>39</v>
      </c>
      <c r="F357" s="3" t="s">
        <v>552</v>
      </c>
      <c r="G357" s="3">
        <f t="shared" si="5"/>
        <v>12</v>
      </c>
      <c r="H357" s="3">
        <f>IF(Tabla_PJ_MYNORC[[#This Row],[DIAS]]&gt;0,MONTH(F357),"")</f>
        <v>3</v>
      </c>
      <c r="I35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58" spans="1:9" x14ac:dyDescent="0.25">
      <c r="A358" s="3" t="s">
        <v>723</v>
      </c>
      <c r="B358" s="3" t="s">
        <v>307</v>
      </c>
      <c r="C358" s="3" t="s">
        <v>124</v>
      </c>
      <c r="D358" s="2">
        <v>7866</v>
      </c>
      <c r="E358" s="3" t="s">
        <v>44</v>
      </c>
      <c r="F358" s="3" t="s">
        <v>552</v>
      </c>
      <c r="G358" s="3">
        <f t="shared" si="5"/>
        <v>12</v>
      </c>
      <c r="H358" s="3">
        <f>IF(Tabla_PJ_MYNORC[[#This Row],[DIAS]]&gt;0,MONTH(F358),"")</f>
        <v>3</v>
      </c>
      <c r="I35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59" spans="1:9" x14ac:dyDescent="0.25">
      <c r="A359" s="3" t="s">
        <v>724</v>
      </c>
      <c r="B359" s="3" t="s">
        <v>311</v>
      </c>
      <c r="C359" s="3" t="s">
        <v>128</v>
      </c>
      <c r="D359" s="2">
        <v>6864</v>
      </c>
      <c r="E359" s="3" t="s">
        <v>53</v>
      </c>
      <c r="F359" s="3" t="s">
        <v>49</v>
      </c>
      <c r="G359" s="3">
        <f t="shared" si="5"/>
        <v>8</v>
      </c>
      <c r="H359" s="3">
        <f>IF(Tabla_PJ_MYNORC[[#This Row],[DIAS]]&gt;0,MONTH(F359),"")</f>
        <v>3</v>
      </c>
      <c r="I35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60" spans="1:9" x14ac:dyDescent="0.25">
      <c r="A360" s="3" t="s">
        <v>725</v>
      </c>
      <c r="B360" s="3" t="s">
        <v>163</v>
      </c>
      <c r="C360" s="3" t="s">
        <v>132</v>
      </c>
      <c r="D360" s="2">
        <v>5907</v>
      </c>
      <c r="E360" s="3" t="s">
        <v>39</v>
      </c>
      <c r="F360" s="3" t="s">
        <v>408</v>
      </c>
      <c r="G360" s="3">
        <f t="shared" si="5"/>
        <v>20</v>
      </c>
      <c r="H360" s="3">
        <f>IF(Tabla_PJ_MYNORC[[#This Row],[DIAS]]&gt;0,MONTH(F360),"")</f>
        <v>2</v>
      </c>
      <c r="I36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61" spans="1:9" x14ac:dyDescent="0.25">
      <c r="A361" s="3" t="s">
        <v>726</v>
      </c>
      <c r="B361" s="3" t="s">
        <v>167</v>
      </c>
      <c r="C361" s="3" t="s">
        <v>136</v>
      </c>
      <c r="D361" s="2">
        <v>14139</v>
      </c>
      <c r="E361" s="3" t="s">
        <v>44</v>
      </c>
      <c r="F361" s="3" t="s">
        <v>557</v>
      </c>
      <c r="G361" s="3">
        <f t="shared" si="5"/>
        <v>-1</v>
      </c>
      <c r="H361" s="3" t="str">
        <f>IF(Tabla_PJ_MYNORC[[#This Row],[DIAS]]&gt;0,MONTH(F361),"")</f>
        <v/>
      </c>
      <c r="I36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/>
      </c>
    </row>
    <row r="362" spans="1:9" x14ac:dyDescent="0.25">
      <c r="A362" s="3" t="s">
        <v>727</v>
      </c>
      <c r="B362" s="3" t="s">
        <v>171</v>
      </c>
      <c r="C362" s="3" t="s">
        <v>140</v>
      </c>
      <c r="D362" s="2">
        <v>10359</v>
      </c>
      <c r="E362" s="3" t="s">
        <v>53</v>
      </c>
      <c r="F362" s="3" t="s">
        <v>113</v>
      </c>
      <c r="G362" s="3">
        <f t="shared" si="5"/>
        <v>9</v>
      </c>
      <c r="H362" s="3">
        <f>IF(Tabla_PJ_MYNORC[[#This Row],[DIAS]]&gt;0,MONTH(F362),"")</f>
        <v>9</v>
      </c>
      <c r="I36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63" spans="1:9" x14ac:dyDescent="0.25">
      <c r="A363" s="3" t="s">
        <v>728</v>
      </c>
      <c r="B363" s="3" t="s">
        <v>175</v>
      </c>
      <c r="C363" s="3" t="s">
        <v>144</v>
      </c>
      <c r="D363" s="2">
        <v>11641</v>
      </c>
      <c r="E363" s="3" t="s">
        <v>39</v>
      </c>
      <c r="F363" s="3" t="s">
        <v>298</v>
      </c>
      <c r="G363" s="3">
        <f t="shared" si="5"/>
        <v>5</v>
      </c>
      <c r="H363" s="3">
        <f>IF(Tabla_PJ_MYNORC[[#This Row],[DIAS]]&gt;0,MONTH(F363),"")</f>
        <v>1</v>
      </c>
      <c r="I36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64" spans="1:9" x14ac:dyDescent="0.25">
      <c r="A364" s="3" t="s">
        <v>729</v>
      </c>
      <c r="B364" s="3" t="s">
        <v>178</v>
      </c>
      <c r="C364" s="3" t="s">
        <v>148</v>
      </c>
      <c r="D364" s="2">
        <v>13830</v>
      </c>
      <c r="E364" s="3" t="s">
        <v>44</v>
      </c>
      <c r="F364" s="3" t="s">
        <v>494</v>
      </c>
      <c r="G364" s="3">
        <f t="shared" si="5"/>
        <v>29</v>
      </c>
      <c r="H364" s="3">
        <f>IF(Tabla_PJ_MYNORC[[#This Row],[DIAS]]&gt;0,MONTH(F364),"")</f>
        <v>2</v>
      </c>
      <c r="I36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65" spans="1:9" x14ac:dyDescent="0.25">
      <c r="A365" s="3" t="s">
        <v>730</v>
      </c>
      <c r="B365" s="3" t="s">
        <v>182</v>
      </c>
      <c r="C365" s="3" t="s">
        <v>152</v>
      </c>
      <c r="D365" s="2">
        <v>13837</v>
      </c>
      <c r="E365" s="3" t="s">
        <v>53</v>
      </c>
      <c r="F365" s="3" t="s">
        <v>325</v>
      </c>
      <c r="G365" s="3">
        <f t="shared" si="5"/>
        <v>23</v>
      </c>
      <c r="H365" s="3">
        <f>IF(Tabla_PJ_MYNORC[[#This Row],[DIAS]]&gt;0,MONTH(F365),"")</f>
        <v>6</v>
      </c>
      <c r="I36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66" spans="1:9" x14ac:dyDescent="0.25">
      <c r="A366" s="3" t="s">
        <v>731</v>
      </c>
      <c r="B366" s="3" t="s">
        <v>186</v>
      </c>
      <c r="C366" s="3" t="s">
        <v>156</v>
      </c>
      <c r="D366" s="2">
        <v>10849</v>
      </c>
      <c r="E366" s="3" t="s">
        <v>39</v>
      </c>
      <c r="F366" s="3" t="s">
        <v>563</v>
      </c>
      <c r="G366" s="3">
        <f t="shared" si="5"/>
        <v>26</v>
      </c>
      <c r="H366" s="3">
        <f>IF(Tabla_PJ_MYNORC[[#This Row],[DIAS]]&gt;0,MONTH(F366),"")</f>
        <v>4</v>
      </c>
      <c r="I36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67" spans="1:9" x14ac:dyDescent="0.25">
      <c r="A367" s="3" t="s">
        <v>732</v>
      </c>
      <c r="B367" s="3" t="s">
        <v>190</v>
      </c>
      <c r="C367" s="3" t="s">
        <v>160</v>
      </c>
      <c r="D367" s="2">
        <v>13050</v>
      </c>
      <c r="E367" s="3" t="s">
        <v>44</v>
      </c>
      <c r="F367" s="3" t="s">
        <v>161</v>
      </c>
      <c r="G367" s="3">
        <f t="shared" si="5"/>
        <v>9</v>
      </c>
      <c r="H367" s="3">
        <f>IF(Tabla_PJ_MYNORC[[#This Row],[DIAS]]&gt;0,MONTH(F367),"")</f>
        <v>2</v>
      </c>
      <c r="I36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68" spans="1:9" x14ac:dyDescent="0.25">
      <c r="A368" s="3" t="s">
        <v>733</v>
      </c>
      <c r="B368" s="3" t="s">
        <v>194</v>
      </c>
      <c r="C368" s="3" t="s">
        <v>164</v>
      </c>
      <c r="D368" s="2">
        <v>8291</v>
      </c>
      <c r="E368" s="3" t="s">
        <v>53</v>
      </c>
      <c r="F368" s="3" t="s">
        <v>566</v>
      </c>
      <c r="G368" s="3">
        <f t="shared" si="5"/>
        <v>26</v>
      </c>
      <c r="H368" s="3">
        <f>IF(Tabla_PJ_MYNORC[[#This Row],[DIAS]]&gt;0,MONTH(F368),"")</f>
        <v>6</v>
      </c>
      <c r="I36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69" spans="1:9" x14ac:dyDescent="0.25">
      <c r="A369" s="3" t="s">
        <v>734</v>
      </c>
      <c r="B369" s="3" t="s">
        <v>198</v>
      </c>
      <c r="C369" s="3" t="s">
        <v>168</v>
      </c>
      <c r="D369" s="2">
        <v>5215</v>
      </c>
      <c r="E369" s="3" t="s">
        <v>39</v>
      </c>
      <c r="F369" s="3" t="s">
        <v>568</v>
      </c>
      <c r="G369" s="3">
        <f t="shared" si="5"/>
        <v>5</v>
      </c>
      <c r="H369" s="3">
        <f>IF(Tabla_PJ_MYNORC[[#This Row],[DIAS]]&gt;0,MONTH(F369),"")</f>
        <v>7</v>
      </c>
      <c r="I36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70" spans="1:9" x14ac:dyDescent="0.25">
      <c r="A370" s="3" t="s">
        <v>735</v>
      </c>
      <c r="B370" s="3" t="s">
        <v>202</v>
      </c>
      <c r="C370" s="3" t="s">
        <v>172</v>
      </c>
      <c r="D370" s="2">
        <v>13555</v>
      </c>
      <c r="E370" s="3" t="s">
        <v>44</v>
      </c>
      <c r="F370" s="3" t="s">
        <v>378</v>
      </c>
      <c r="G370" s="3">
        <f t="shared" si="5"/>
        <v>29</v>
      </c>
      <c r="H370" s="3">
        <f>IF(Tabla_PJ_MYNORC[[#This Row],[DIAS]]&gt;0,MONTH(F370),"")</f>
        <v>4</v>
      </c>
      <c r="I37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71" spans="1:9" x14ac:dyDescent="0.25">
      <c r="A371" s="3" t="s">
        <v>736</v>
      </c>
      <c r="B371" s="3" t="s">
        <v>205</v>
      </c>
      <c r="C371" s="3" t="s">
        <v>176</v>
      </c>
      <c r="D371" s="2">
        <v>5664</v>
      </c>
      <c r="E371" s="3" t="s">
        <v>53</v>
      </c>
      <c r="F371" s="3" t="s">
        <v>523</v>
      </c>
      <c r="G371" s="3">
        <f t="shared" si="5"/>
        <v>20</v>
      </c>
      <c r="H371" s="3">
        <f>IF(Tabla_PJ_MYNORC[[#This Row],[DIAS]]&gt;0,MONTH(F371),"")</f>
        <v>3</v>
      </c>
      <c r="I37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72" spans="1:9" x14ac:dyDescent="0.25">
      <c r="A372" s="3" t="s">
        <v>737</v>
      </c>
      <c r="B372" s="3" t="s">
        <v>209</v>
      </c>
      <c r="C372" s="3" t="s">
        <v>179</v>
      </c>
      <c r="D372" s="2">
        <v>9717</v>
      </c>
      <c r="E372" s="3" t="s">
        <v>39</v>
      </c>
      <c r="F372" s="3" t="s">
        <v>269</v>
      </c>
      <c r="G372" s="3">
        <f t="shared" si="5"/>
        <v>22</v>
      </c>
      <c r="H372" s="3">
        <f>IF(Tabla_PJ_MYNORC[[#This Row],[DIAS]]&gt;0,MONTH(F372),"")</f>
        <v>8</v>
      </c>
      <c r="I37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73" spans="1:9" x14ac:dyDescent="0.25">
      <c r="A373" s="3" t="s">
        <v>738</v>
      </c>
      <c r="B373" s="3" t="s">
        <v>213</v>
      </c>
      <c r="C373" s="3" t="s">
        <v>183</v>
      </c>
      <c r="D373" s="2">
        <v>6289</v>
      </c>
      <c r="E373" s="3" t="s">
        <v>44</v>
      </c>
      <c r="F373" s="3" t="s">
        <v>462</v>
      </c>
      <c r="G373" s="3">
        <f t="shared" si="5"/>
        <v>2</v>
      </c>
      <c r="H373" s="3">
        <f>IF(Tabla_PJ_MYNORC[[#This Row],[DIAS]]&gt;0,MONTH(F373),"")</f>
        <v>11</v>
      </c>
      <c r="I37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74" spans="1:9" x14ac:dyDescent="0.25">
      <c r="A374" s="3" t="s">
        <v>739</v>
      </c>
      <c r="B374" s="3" t="s">
        <v>216</v>
      </c>
      <c r="C374" s="3" t="s">
        <v>187</v>
      </c>
      <c r="D374" s="2">
        <v>8119</v>
      </c>
      <c r="E374" s="3" t="s">
        <v>53</v>
      </c>
      <c r="F374" s="3" t="s">
        <v>40</v>
      </c>
      <c r="G374" s="3">
        <f t="shared" si="5"/>
        <v>12</v>
      </c>
      <c r="H374" s="3">
        <f>IF(Tabla_PJ_MYNORC[[#This Row],[DIAS]]&gt;0,MONTH(F374),"")</f>
        <v>1</v>
      </c>
      <c r="I37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75" spans="1:9" x14ac:dyDescent="0.25">
      <c r="A375" s="3" t="s">
        <v>740</v>
      </c>
      <c r="B375" s="3" t="s">
        <v>219</v>
      </c>
      <c r="C375" s="3" t="s">
        <v>304</v>
      </c>
      <c r="D375" s="2">
        <v>9951</v>
      </c>
      <c r="E375" s="3" t="s">
        <v>39</v>
      </c>
      <c r="F375" s="3" t="s">
        <v>543</v>
      </c>
      <c r="G375" s="3">
        <f t="shared" si="5"/>
        <v>17</v>
      </c>
      <c r="H375" s="3">
        <f>IF(Tabla_PJ_MYNORC[[#This Row],[DIAS]]&gt;0,MONTH(F375),"")</f>
        <v>1</v>
      </c>
      <c r="I37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76" spans="1:9" x14ac:dyDescent="0.25">
      <c r="A376" s="3" t="s">
        <v>741</v>
      </c>
      <c r="B376" s="3" t="s">
        <v>222</v>
      </c>
      <c r="C376" s="3" t="s">
        <v>308</v>
      </c>
      <c r="D376" s="2">
        <v>6360</v>
      </c>
      <c r="E376" s="3" t="s">
        <v>44</v>
      </c>
      <c r="F376" s="3" t="s">
        <v>361</v>
      </c>
      <c r="G376" s="3">
        <f t="shared" si="5"/>
        <v>22</v>
      </c>
      <c r="H376" s="3">
        <f>IF(Tabla_PJ_MYNORC[[#This Row],[DIAS]]&gt;0,MONTH(F376),"")</f>
        <v>7</v>
      </c>
      <c r="I37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77" spans="1:9" x14ac:dyDescent="0.25">
      <c r="A377" s="3" t="s">
        <v>742</v>
      </c>
      <c r="B377" s="3" t="s">
        <v>225</v>
      </c>
      <c r="C377" s="3" t="s">
        <v>312</v>
      </c>
      <c r="D377" s="2">
        <v>13065</v>
      </c>
      <c r="E377" s="3" t="s">
        <v>53</v>
      </c>
      <c r="F377" s="3" t="s">
        <v>418</v>
      </c>
      <c r="G377" s="3">
        <f t="shared" si="5"/>
        <v>1</v>
      </c>
      <c r="H377" s="3">
        <f>IF(Tabla_PJ_MYNORC[[#This Row],[DIAS]]&gt;0,MONTH(F377),"")</f>
        <v>3</v>
      </c>
      <c r="I37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78" spans="1:9" x14ac:dyDescent="0.25">
      <c r="A378" s="3" t="s">
        <v>743</v>
      </c>
      <c r="B378" s="3" t="s">
        <v>228</v>
      </c>
      <c r="C378" s="3" t="s">
        <v>38</v>
      </c>
      <c r="D378" s="2">
        <v>10445</v>
      </c>
      <c r="E378" s="3" t="s">
        <v>39</v>
      </c>
      <c r="F378" s="3" t="s">
        <v>220</v>
      </c>
      <c r="G378" s="3">
        <f t="shared" si="5"/>
        <v>15</v>
      </c>
      <c r="H378" s="3">
        <f>IF(Tabla_PJ_MYNORC[[#This Row],[DIAS]]&gt;0,MONTH(F378),"")</f>
        <v>5</v>
      </c>
      <c r="I37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79" spans="1:9" x14ac:dyDescent="0.25">
      <c r="A379" s="3" t="s">
        <v>744</v>
      </c>
      <c r="B379" s="3" t="s">
        <v>231</v>
      </c>
      <c r="C379" s="3" t="s">
        <v>43</v>
      </c>
      <c r="D379" s="2">
        <v>8567</v>
      </c>
      <c r="E379" s="3" t="s">
        <v>44</v>
      </c>
      <c r="F379" s="3" t="s">
        <v>579</v>
      </c>
      <c r="G379" s="3">
        <f t="shared" si="5"/>
        <v>27</v>
      </c>
      <c r="H379" s="3">
        <f>IF(Tabla_PJ_MYNORC[[#This Row],[DIAS]]&gt;0,MONTH(F379),"")</f>
        <v>9</v>
      </c>
      <c r="I37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80" spans="1:9" x14ac:dyDescent="0.25">
      <c r="A380" s="3" t="s">
        <v>745</v>
      </c>
      <c r="B380" s="3" t="s">
        <v>234</v>
      </c>
      <c r="C380" s="3" t="s">
        <v>48</v>
      </c>
      <c r="D380" s="2">
        <v>13927</v>
      </c>
      <c r="E380" s="3" t="s">
        <v>53</v>
      </c>
      <c r="F380" s="3" t="s">
        <v>568</v>
      </c>
      <c r="G380" s="3">
        <f t="shared" si="5"/>
        <v>5</v>
      </c>
      <c r="H380" s="3">
        <f>IF(Tabla_PJ_MYNORC[[#This Row],[DIAS]]&gt;0,MONTH(F380),"")</f>
        <v>7</v>
      </c>
      <c r="I38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81" spans="1:9" x14ac:dyDescent="0.25">
      <c r="A381" s="3" t="s">
        <v>746</v>
      </c>
      <c r="B381" s="3" t="s">
        <v>237</v>
      </c>
      <c r="C381" s="3" t="s">
        <v>52</v>
      </c>
      <c r="D381" s="2">
        <v>11466</v>
      </c>
      <c r="E381" s="3" t="s">
        <v>39</v>
      </c>
      <c r="F381" s="3" t="s">
        <v>149</v>
      </c>
      <c r="G381" s="3">
        <f t="shared" si="5"/>
        <v>9</v>
      </c>
      <c r="H381" s="3">
        <f>IF(Tabla_PJ_MYNORC[[#This Row],[DIAS]]&gt;0,MONTH(F381),"")</f>
        <v>4</v>
      </c>
      <c r="I38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82" spans="1:9" x14ac:dyDescent="0.25">
      <c r="A382" s="3" t="s">
        <v>747</v>
      </c>
      <c r="B382" s="3" t="s">
        <v>240</v>
      </c>
      <c r="C382" s="3" t="s">
        <v>57</v>
      </c>
      <c r="D382" s="2">
        <v>10472</v>
      </c>
      <c r="E382" s="3" t="s">
        <v>44</v>
      </c>
      <c r="F382" s="3" t="s">
        <v>133</v>
      </c>
      <c r="G382" s="3">
        <f t="shared" si="5"/>
        <v>23</v>
      </c>
      <c r="H382" s="3">
        <f>IF(Tabla_PJ_MYNORC[[#This Row],[DIAS]]&gt;0,MONTH(F382),"")</f>
        <v>11</v>
      </c>
      <c r="I38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83" spans="1:9" x14ac:dyDescent="0.25">
      <c r="A383" s="3" t="s">
        <v>748</v>
      </c>
      <c r="B383" s="3" t="s">
        <v>243</v>
      </c>
      <c r="C383" s="3" t="s">
        <v>61</v>
      </c>
      <c r="D383" s="2">
        <v>14030</v>
      </c>
      <c r="E383" s="3" t="s">
        <v>53</v>
      </c>
      <c r="F383" s="3" t="s">
        <v>103</v>
      </c>
      <c r="G383" s="3">
        <f t="shared" si="5"/>
        <v>28</v>
      </c>
      <c r="H383" s="3">
        <f>IF(Tabla_PJ_MYNORC[[#This Row],[DIAS]]&gt;0,MONTH(F383),"")</f>
        <v>9</v>
      </c>
      <c r="I38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84" spans="1:9" x14ac:dyDescent="0.25">
      <c r="A384" s="3" t="s">
        <v>749</v>
      </c>
      <c r="B384" s="3" t="s">
        <v>246</v>
      </c>
      <c r="C384" s="3" t="s">
        <v>65</v>
      </c>
      <c r="D384" s="2">
        <v>11923</v>
      </c>
      <c r="E384" s="3" t="s">
        <v>39</v>
      </c>
      <c r="F384" s="3" t="s">
        <v>585</v>
      </c>
      <c r="G384" s="3">
        <f t="shared" si="5"/>
        <v>24</v>
      </c>
      <c r="H384" s="3">
        <f>IF(Tabla_PJ_MYNORC[[#This Row],[DIAS]]&gt;0,MONTH(F384),"")</f>
        <v>10</v>
      </c>
      <c r="I38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85" spans="1:9" x14ac:dyDescent="0.25">
      <c r="A385" s="3" t="s">
        <v>750</v>
      </c>
      <c r="B385" s="3" t="s">
        <v>249</v>
      </c>
      <c r="C385" s="3" t="s">
        <v>69</v>
      </c>
      <c r="D385" s="2">
        <v>7986</v>
      </c>
      <c r="E385" s="3" t="s">
        <v>44</v>
      </c>
      <c r="F385" s="3" t="s">
        <v>587</v>
      </c>
      <c r="G385" s="3">
        <f t="shared" si="5"/>
        <v>27</v>
      </c>
      <c r="H385" s="3">
        <f>IF(Tabla_PJ_MYNORC[[#This Row],[DIAS]]&gt;0,MONTH(F385),"")</f>
        <v>3</v>
      </c>
      <c r="I38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86" spans="1:9" x14ac:dyDescent="0.25">
      <c r="A386" s="3" t="s">
        <v>751</v>
      </c>
      <c r="B386" s="3" t="s">
        <v>252</v>
      </c>
      <c r="C386" s="3" t="s">
        <v>52</v>
      </c>
      <c r="D386" s="2">
        <v>11259</v>
      </c>
      <c r="E386" s="3" t="s">
        <v>53</v>
      </c>
      <c r="F386" s="3" t="s">
        <v>589</v>
      </c>
      <c r="G386" s="3">
        <f t="shared" si="5"/>
        <v>31</v>
      </c>
      <c r="H386" s="3">
        <f>IF(Tabla_PJ_MYNORC[[#This Row],[DIAS]]&gt;0,MONTH(F386),"")</f>
        <v>10</v>
      </c>
      <c r="I38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87" spans="1:9" x14ac:dyDescent="0.25">
      <c r="A387" s="3" t="s">
        <v>752</v>
      </c>
      <c r="B387" s="3" t="s">
        <v>255</v>
      </c>
      <c r="C387" s="3" t="s">
        <v>48</v>
      </c>
      <c r="D387" s="2">
        <v>13516</v>
      </c>
      <c r="E387" s="3" t="s">
        <v>39</v>
      </c>
      <c r="F387" s="3" t="s">
        <v>441</v>
      </c>
      <c r="G387" s="3">
        <f t="shared" ref="G387:G450" si="6">IFERROR(DAY(F387),-1)</f>
        <v>17</v>
      </c>
      <c r="H387" s="3">
        <f>IF(Tabla_PJ_MYNORC[[#This Row],[DIAS]]&gt;0,MONTH(F387),"")</f>
        <v>8</v>
      </c>
      <c r="I38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88" spans="1:9" x14ac:dyDescent="0.25">
      <c r="A388" s="3" t="s">
        <v>753</v>
      </c>
      <c r="B388" s="3" t="s">
        <v>258</v>
      </c>
      <c r="C388" s="3" t="s">
        <v>57</v>
      </c>
      <c r="D388" s="2">
        <v>10265</v>
      </c>
      <c r="E388" s="3" t="s">
        <v>44</v>
      </c>
      <c r="F388" s="3" t="s">
        <v>592</v>
      </c>
      <c r="G388" s="3">
        <f t="shared" si="6"/>
        <v>1</v>
      </c>
      <c r="H388" s="3">
        <f>IF(Tabla_PJ_MYNORC[[#This Row],[DIAS]]&gt;0,MONTH(F388),"")</f>
        <v>6</v>
      </c>
      <c r="I38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89" spans="1:9" x14ac:dyDescent="0.25">
      <c r="A389" s="3" t="s">
        <v>754</v>
      </c>
      <c r="B389" s="3" t="s">
        <v>171</v>
      </c>
      <c r="C389" s="3" t="s">
        <v>61</v>
      </c>
      <c r="D389" s="2">
        <v>7095</v>
      </c>
      <c r="E389" s="3" t="s">
        <v>53</v>
      </c>
      <c r="F389" s="3" t="s">
        <v>374</v>
      </c>
      <c r="G389" s="3">
        <f t="shared" si="6"/>
        <v>5</v>
      </c>
      <c r="H389" s="3">
        <f>IF(Tabla_PJ_MYNORC[[#This Row],[DIAS]]&gt;0,MONTH(F389),"")</f>
        <v>11</v>
      </c>
      <c r="I38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90" spans="1:9" x14ac:dyDescent="0.25">
      <c r="A390" s="3" t="s">
        <v>755</v>
      </c>
      <c r="B390" s="3" t="s">
        <v>263</v>
      </c>
      <c r="C390" s="3" t="s">
        <v>38</v>
      </c>
      <c r="D390" s="2">
        <v>9795</v>
      </c>
      <c r="E390" s="3" t="s">
        <v>39</v>
      </c>
      <c r="F390" s="3" t="s">
        <v>595</v>
      </c>
      <c r="G390" s="3">
        <f t="shared" si="6"/>
        <v>7</v>
      </c>
      <c r="H390" s="3">
        <f>IF(Tabla_PJ_MYNORC[[#This Row],[DIAS]]&gt;0,MONTH(F390),"")</f>
        <v>1</v>
      </c>
      <c r="I39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91" spans="1:9" x14ac:dyDescent="0.25">
      <c r="A391" s="3" t="s">
        <v>756</v>
      </c>
      <c r="B391" s="3" t="s">
        <v>167</v>
      </c>
      <c r="C391" s="3" t="s">
        <v>43</v>
      </c>
      <c r="D391" s="2">
        <v>10655</v>
      </c>
      <c r="E391" s="3" t="s">
        <v>44</v>
      </c>
      <c r="F391" s="3" t="s">
        <v>597</v>
      </c>
      <c r="G391" s="3">
        <f t="shared" si="6"/>
        <v>14</v>
      </c>
      <c r="H391" s="3">
        <f>IF(Tabla_PJ_MYNORC[[#This Row],[DIAS]]&gt;0,MONTH(F391),"")</f>
        <v>10</v>
      </c>
      <c r="I39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92" spans="1:9" x14ac:dyDescent="0.25">
      <c r="A392" s="3" t="s">
        <v>757</v>
      </c>
      <c r="B392" s="3" t="s">
        <v>268</v>
      </c>
      <c r="C392" s="3" t="s">
        <v>48</v>
      </c>
      <c r="D392" s="2">
        <v>14640</v>
      </c>
      <c r="E392" s="3" t="s">
        <v>53</v>
      </c>
      <c r="F392" s="3" t="s">
        <v>250</v>
      </c>
      <c r="G392" s="3">
        <f t="shared" si="6"/>
        <v>30</v>
      </c>
      <c r="H392" s="3">
        <f>IF(Tabla_PJ_MYNORC[[#This Row],[DIAS]]&gt;0,MONTH(F392),"")</f>
        <v>6</v>
      </c>
      <c r="I39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93" spans="1:9" x14ac:dyDescent="0.25">
      <c r="A393" s="3" t="s">
        <v>758</v>
      </c>
      <c r="B393" s="3" t="s">
        <v>271</v>
      </c>
      <c r="C393" s="3" t="s">
        <v>52</v>
      </c>
      <c r="D393" s="2">
        <v>8307</v>
      </c>
      <c r="E393" s="3" t="s">
        <v>39</v>
      </c>
      <c r="F393" s="3" t="s">
        <v>340</v>
      </c>
      <c r="G393" s="3">
        <f t="shared" si="6"/>
        <v>26</v>
      </c>
      <c r="H393" s="3">
        <f>IF(Tabla_PJ_MYNORC[[#This Row],[DIAS]]&gt;0,MONTH(F393),"")</f>
        <v>8</v>
      </c>
      <c r="I39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94" spans="1:9" x14ac:dyDescent="0.25">
      <c r="A394" s="3" t="s">
        <v>759</v>
      </c>
      <c r="B394" s="3" t="s">
        <v>274</v>
      </c>
      <c r="C394" s="3" t="s">
        <v>57</v>
      </c>
      <c r="D394" s="2">
        <v>10376</v>
      </c>
      <c r="E394" s="3" t="s">
        <v>44</v>
      </c>
      <c r="F394" s="3" t="s">
        <v>232</v>
      </c>
      <c r="G394" s="3">
        <f t="shared" si="6"/>
        <v>21</v>
      </c>
      <c r="H394" s="3">
        <f>IF(Tabla_PJ_MYNORC[[#This Row],[DIAS]]&gt;0,MONTH(F394),"")</f>
        <v>10</v>
      </c>
      <c r="I39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395" spans="1:9" x14ac:dyDescent="0.25">
      <c r="A395" s="3" t="s">
        <v>760</v>
      </c>
      <c r="B395" s="3" t="s">
        <v>276</v>
      </c>
      <c r="C395" s="3" t="s">
        <v>61</v>
      </c>
      <c r="D395" s="2">
        <v>8031</v>
      </c>
      <c r="E395" s="3" t="s">
        <v>53</v>
      </c>
      <c r="F395" s="3" t="s">
        <v>106</v>
      </c>
      <c r="G395" s="3">
        <f t="shared" si="6"/>
        <v>10</v>
      </c>
      <c r="H395" s="3">
        <f>IF(Tabla_PJ_MYNORC[[#This Row],[DIAS]]&gt;0,MONTH(F395),"")</f>
        <v>4</v>
      </c>
      <c r="I39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396" spans="1:9" x14ac:dyDescent="0.25">
      <c r="A396" s="3" t="s">
        <v>761</v>
      </c>
      <c r="B396" s="3" t="s">
        <v>278</v>
      </c>
      <c r="C396" s="3" t="s">
        <v>65</v>
      </c>
      <c r="D396" s="2">
        <v>12121</v>
      </c>
      <c r="E396" s="3" t="s">
        <v>39</v>
      </c>
      <c r="F396" s="3" t="s">
        <v>603</v>
      </c>
      <c r="G396" s="3">
        <f t="shared" si="6"/>
        <v>10</v>
      </c>
      <c r="H396" s="3">
        <f>IF(Tabla_PJ_MYNORC[[#This Row],[DIAS]]&gt;0,MONTH(F396),"")</f>
        <v>1</v>
      </c>
      <c r="I39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397" spans="1:9" x14ac:dyDescent="0.25">
      <c r="A397" s="3" t="s">
        <v>762</v>
      </c>
      <c r="B397" s="3" t="s">
        <v>281</v>
      </c>
      <c r="C397" s="3" t="s">
        <v>69</v>
      </c>
      <c r="D397" s="2">
        <v>11594</v>
      </c>
      <c r="E397" s="3" t="s">
        <v>44</v>
      </c>
      <c r="F397" s="3" t="s">
        <v>217</v>
      </c>
      <c r="G397" s="3">
        <f t="shared" si="6"/>
        <v>21</v>
      </c>
      <c r="H397" s="3">
        <f>IF(Tabla_PJ_MYNORC[[#This Row],[DIAS]]&gt;0,MONTH(F397),"")</f>
        <v>7</v>
      </c>
      <c r="I39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98" spans="1:9" x14ac:dyDescent="0.25">
      <c r="A398" s="3" t="s">
        <v>763</v>
      </c>
      <c r="B398" s="3" t="s">
        <v>284</v>
      </c>
      <c r="C398" s="3" t="s">
        <v>52</v>
      </c>
      <c r="D398" s="2">
        <v>6516</v>
      </c>
      <c r="E398" s="3" t="s">
        <v>53</v>
      </c>
      <c r="F398" s="3" t="s">
        <v>448</v>
      </c>
      <c r="G398" s="3">
        <f t="shared" si="6"/>
        <v>8</v>
      </c>
      <c r="H398" s="3">
        <f>IF(Tabla_PJ_MYNORC[[#This Row],[DIAS]]&gt;0,MONTH(F398),"")</f>
        <v>7</v>
      </c>
      <c r="I39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399" spans="1:9" x14ac:dyDescent="0.25">
      <c r="A399" s="3" t="s">
        <v>764</v>
      </c>
      <c r="B399" s="3" t="s">
        <v>287</v>
      </c>
      <c r="C399" s="3" t="s">
        <v>112</v>
      </c>
      <c r="D399" s="2">
        <v>14380</v>
      </c>
      <c r="E399" s="3" t="s">
        <v>39</v>
      </c>
      <c r="F399" s="3" t="s">
        <v>607</v>
      </c>
      <c r="G399" s="3">
        <f t="shared" si="6"/>
        <v>8</v>
      </c>
      <c r="H399" s="3">
        <f>IF(Tabla_PJ_MYNORC[[#This Row],[DIAS]]&gt;0,MONTH(F399),"")</f>
        <v>6</v>
      </c>
      <c r="I39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00" spans="1:9" x14ac:dyDescent="0.25">
      <c r="A400" s="3" t="s">
        <v>765</v>
      </c>
      <c r="B400" s="3" t="s">
        <v>289</v>
      </c>
      <c r="C400" s="3" t="s">
        <v>116</v>
      </c>
      <c r="D400" s="2">
        <v>12074</v>
      </c>
      <c r="E400" s="3" t="s">
        <v>44</v>
      </c>
      <c r="F400" s="3" t="s">
        <v>609</v>
      </c>
      <c r="G400" s="3">
        <f t="shared" si="6"/>
        <v>19</v>
      </c>
      <c r="H400" s="3">
        <f>IF(Tabla_PJ_MYNORC[[#This Row],[DIAS]]&gt;0,MONTH(F400),"")</f>
        <v>5</v>
      </c>
      <c r="I40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01" spans="1:9" x14ac:dyDescent="0.25">
      <c r="A401" s="3" t="s">
        <v>766</v>
      </c>
      <c r="B401" s="3" t="s">
        <v>292</v>
      </c>
      <c r="C401" s="3" t="s">
        <v>120</v>
      </c>
      <c r="D401" s="2">
        <v>14584</v>
      </c>
      <c r="E401" s="3" t="s">
        <v>53</v>
      </c>
      <c r="F401" s="3" t="s">
        <v>518</v>
      </c>
      <c r="G401" s="3">
        <f t="shared" si="6"/>
        <v>31</v>
      </c>
      <c r="H401" s="3">
        <f>IF(Tabla_PJ_MYNORC[[#This Row],[DIAS]]&gt;0,MONTH(F401),"")</f>
        <v>1</v>
      </c>
      <c r="I40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02" spans="1:9" x14ac:dyDescent="0.25">
      <c r="A402" s="3" t="s">
        <v>767</v>
      </c>
      <c r="B402" s="3" t="s">
        <v>294</v>
      </c>
      <c r="C402" s="3" t="s">
        <v>124</v>
      </c>
      <c r="D402" s="2">
        <v>12557</v>
      </c>
      <c r="E402" s="3" t="s">
        <v>39</v>
      </c>
      <c r="F402" s="3" t="s">
        <v>295</v>
      </c>
      <c r="G402" s="3">
        <f t="shared" si="6"/>
        <v>30</v>
      </c>
      <c r="H402" s="3">
        <f>IF(Tabla_PJ_MYNORC[[#This Row],[DIAS]]&gt;0,MONTH(F402),"")</f>
        <v>7</v>
      </c>
      <c r="I40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03" spans="1:9" x14ac:dyDescent="0.25">
      <c r="A403" s="3" t="s">
        <v>768</v>
      </c>
      <c r="B403" s="3" t="s">
        <v>297</v>
      </c>
      <c r="C403" s="3" t="s">
        <v>128</v>
      </c>
      <c r="D403" s="2">
        <v>6553</v>
      </c>
      <c r="E403" s="3" t="s">
        <v>44</v>
      </c>
      <c r="F403" s="3" t="s">
        <v>217</v>
      </c>
      <c r="G403" s="3">
        <f t="shared" si="6"/>
        <v>21</v>
      </c>
      <c r="H403" s="3">
        <f>IF(Tabla_PJ_MYNORC[[#This Row],[DIAS]]&gt;0,MONTH(F403),"")</f>
        <v>7</v>
      </c>
      <c r="I40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04" spans="1:9" x14ac:dyDescent="0.25">
      <c r="A404" s="3" t="s">
        <v>769</v>
      </c>
      <c r="B404" s="3" t="s">
        <v>300</v>
      </c>
      <c r="C404" s="3" t="s">
        <v>132</v>
      </c>
      <c r="D404" s="2">
        <v>8437</v>
      </c>
      <c r="E404" s="3" t="s">
        <v>53</v>
      </c>
      <c r="F404" s="3" t="s">
        <v>614</v>
      </c>
      <c r="G404" s="3">
        <f t="shared" si="6"/>
        <v>18</v>
      </c>
      <c r="H404" s="3">
        <f>IF(Tabla_PJ_MYNORC[[#This Row],[DIAS]]&gt;0,MONTH(F404),"")</f>
        <v>6</v>
      </c>
      <c r="I40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05" spans="1:9" x14ac:dyDescent="0.25">
      <c r="A405" s="3" t="s">
        <v>770</v>
      </c>
      <c r="B405" s="3" t="s">
        <v>303</v>
      </c>
      <c r="C405" s="3" t="s">
        <v>136</v>
      </c>
      <c r="D405" s="2">
        <v>13375</v>
      </c>
      <c r="E405" s="3" t="s">
        <v>39</v>
      </c>
      <c r="F405" s="3" t="s">
        <v>616</v>
      </c>
      <c r="G405" s="3">
        <f t="shared" si="6"/>
        <v>9</v>
      </c>
      <c r="H405" s="3">
        <f>IF(Tabla_PJ_MYNORC[[#This Row],[DIAS]]&gt;0,MONTH(F405),"")</f>
        <v>10</v>
      </c>
      <c r="I40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06" spans="1:9" x14ac:dyDescent="0.25">
      <c r="A406" s="3" t="s">
        <v>771</v>
      </c>
      <c r="B406" s="3" t="s">
        <v>307</v>
      </c>
      <c r="C406" s="3" t="s">
        <v>140</v>
      </c>
      <c r="D406" s="2">
        <v>9857</v>
      </c>
      <c r="E406" s="3" t="s">
        <v>44</v>
      </c>
      <c r="F406" s="3" t="s">
        <v>618</v>
      </c>
      <c r="G406" s="3">
        <f t="shared" si="6"/>
        <v>18</v>
      </c>
      <c r="H406" s="3">
        <f>IF(Tabla_PJ_MYNORC[[#This Row],[DIAS]]&gt;0,MONTH(F406),"")</f>
        <v>3</v>
      </c>
      <c r="I40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07" spans="1:9" x14ac:dyDescent="0.25">
      <c r="A407" s="3" t="s">
        <v>772</v>
      </c>
      <c r="B407" s="3" t="s">
        <v>311</v>
      </c>
      <c r="C407" s="3" t="s">
        <v>144</v>
      </c>
      <c r="D407" s="2">
        <v>14391</v>
      </c>
      <c r="E407" s="3" t="s">
        <v>53</v>
      </c>
      <c r="F407" s="3" t="s">
        <v>350</v>
      </c>
      <c r="G407" s="3">
        <f t="shared" si="6"/>
        <v>9</v>
      </c>
      <c r="H407" s="3">
        <f>IF(Tabla_PJ_MYNORC[[#This Row],[DIAS]]&gt;0,MONTH(F407),"")</f>
        <v>11</v>
      </c>
      <c r="I40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08" spans="1:9" x14ac:dyDescent="0.25">
      <c r="A408" s="3" t="s">
        <v>773</v>
      </c>
      <c r="B408" s="3" t="s">
        <v>37</v>
      </c>
      <c r="C408" s="3" t="s">
        <v>148</v>
      </c>
      <c r="D408" s="2">
        <v>6759</v>
      </c>
      <c r="E408" s="3" t="s">
        <v>39</v>
      </c>
      <c r="F408" s="3" t="s">
        <v>621</v>
      </c>
      <c r="G408" s="3">
        <f t="shared" si="6"/>
        <v>4</v>
      </c>
      <c r="H408" s="3">
        <f>IF(Tabla_PJ_MYNORC[[#This Row],[DIAS]]&gt;0,MONTH(F408),"")</f>
        <v>10</v>
      </c>
      <c r="I40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09" spans="1:9" x14ac:dyDescent="0.25">
      <c r="A409" s="3" t="s">
        <v>774</v>
      </c>
      <c r="B409" s="3" t="s">
        <v>42</v>
      </c>
      <c r="C409" s="3" t="s">
        <v>152</v>
      </c>
      <c r="D409" s="2">
        <v>6639</v>
      </c>
      <c r="E409" s="3" t="s">
        <v>44</v>
      </c>
      <c r="F409" s="3" t="s">
        <v>623</v>
      </c>
      <c r="G409" s="3">
        <f t="shared" si="6"/>
        <v>10</v>
      </c>
      <c r="H409" s="3">
        <f>IF(Tabla_PJ_MYNORC[[#This Row],[DIAS]]&gt;0,MONTH(F409),"")</f>
        <v>2</v>
      </c>
      <c r="I40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10" spans="1:9" x14ac:dyDescent="0.25">
      <c r="A410" s="3" t="s">
        <v>775</v>
      </c>
      <c r="B410" s="3" t="s">
        <v>47</v>
      </c>
      <c r="C410" s="3" t="s">
        <v>156</v>
      </c>
      <c r="D410" s="2">
        <v>7684</v>
      </c>
      <c r="E410" s="3" t="s">
        <v>53</v>
      </c>
      <c r="F410" s="3" t="s">
        <v>625</v>
      </c>
      <c r="G410" s="3">
        <f t="shared" si="6"/>
        <v>19</v>
      </c>
      <c r="H410" s="3">
        <f>IF(Tabla_PJ_MYNORC[[#This Row],[DIAS]]&gt;0,MONTH(F410),"")</f>
        <v>11</v>
      </c>
      <c r="I41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11" spans="1:9" x14ac:dyDescent="0.25">
      <c r="A411" s="3" t="s">
        <v>776</v>
      </c>
      <c r="B411" s="3" t="s">
        <v>51</v>
      </c>
      <c r="C411" s="3" t="s">
        <v>160</v>
      </c>
      <c r="D411" s="2">
        <v>11569</v>
      </c>
      <c r="E411" s="3" t="s">
        <v>39</v>
      </c>
      <c r="F411" s="3" t="s">
        <v>125</v>
      </c>
      <c r="G411" s="3">
        <f t="shared" si="6"/>
        <v>23</v>
      </c>
      <c r="H411" s="3">
        <f>IF(Tabla_PJ_MYNORC[[#This Row],[DIAS]]&gt;0,MONTH(F411),"")</f>
        <v>4</v>
      </c>
      <c r="I41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12" spans="1:9" x14ac:dyDescent="0.25">
      <c r="A412" s="3" t="s">
        <v>777</v>
      </c>
      <c r="B412" s="3" t="s">
        <v>56</v>
      </c>
      <c r="C412" s="3" t="s">
        <v>164</v>
      </c>
      <c r="D412" s="2">
        <v>10838</v>
      </c>
      <c r="E412" s="3" t="s">
        <v>44</v>
      </c>
      <c r="F412" s="3" t="s">
        <v>58</v>
      </c>
      <c r="G412" s="3">
        <f t="shared" si="6"/>
        <v>31</v>
      </c>
      <c r="H412" s="3">
        <f>IF(Tabla_PJ_MYNORC[[#This Row],[DIAS]]&gt;0,MONTH(F412),"")</f>
        <v>5</v>
      </c>
      <c r="I41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13" spans="1:9" x14ac:dyDescent="0.25">
      <c r="A413" s="3" t="s">
        <v>778</v>
      </c>
      <c r="B413" s="3" t="s">
        <v>60</v>
      </c>
      <c r="C413" s="3" t="s">
        <v>168</v>
      </c>
      <c r="D413" s="2">
        <v>10250</v>
      </c>
      <c r="E413" s="3" t="s">
        <v>53</v>
      </c>
      <c r="F413" s="3" t="s">
        <v>386</v>
      </c>
      <c r="G413" s="3">
        <f t="shared" si="6"/>
        <v>2</v>
      </c>
      <c r="H413" s="3">
        <f>IF(Tabla_PJ_MYNORC[[#This Row],[DIAS]]&gt;0,MONTH(F413),"")</f>
        <v>5</v>
      </c>
      <c r="I41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14" spans="1:9" x14ac:dyDescent="0.25">
      <c r="A414" s="3" t="s">
        <v>779</v>
      </c>
      <c r="B414" s="3" t="s">
        <v>64</v>
      </c>
      <c r="C414" s="3" t="s">
        <v>172</v>
      </c>
      <c r="D414" s="2">
        <v>6477</v>
      </c>
      <c r="E414" s="3" t="s">
        <v>39</v>
      </c>
      <c r="F414" s="3" t="s">
        <v>525</v>
      </c>
      <c r="G414" s="3">
        <f t="shared" si="6"/>
        <v>24</v>
      </c>
      <c r="H414" s="3">
        <f>IF(Tabla_PJ_MYNORC[[#This Row],[DIAS]]&gt;0,MONTH(F414),"")</f>
        <v>3</v>
      </c>
      <c r="I41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15" spans="1:9" x14ac:dyDescent="0.25">
      <c r="A415" s="3" t="s">
        <v>780</v>
      </c>
      <c r="B415" s="3" t="s">
        <v>68</v>
      </c>
      <c r="C415" s="3" t="s">
        <v>176</v>
      </c>
      <c r="D415" s="2">
        <v>11617</v>
      </c>
      <c r="E415" s="3" t="s">
        <v>44</v>
      </c>
      <c r="F415" s="3" t="s">
        <v>256</v>
      </c>
      <c r="G415" s="3">
        <f t="shared" si="6"/>
        <v>19</v>
      </c>
      <c r="H415" s="3">
        <f>IF(Tabla_PJ_MYNORC[[#This Row],[DIAS]]&gt;0,MONTH(F415),"")</f>
        <v>3</v>
      </c>
      <c r="I41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16" spans="1:9" x14ac:dyDescent="0.25">
      <c r="A416" s="3" t="s">
        <v>781</v>
      </c>
      <c r="B416" s="3" t="s">
        <v>72</v>
      </c>
      <c r="C416" s="3" t="s">
        <v>179</v>
      </c>
      <c r="D416" s="2">
        <v>14771</v>
      </c>
      <c r="E416" s="3" t="s">
        <v>53</v>
      </c>
      <c r="F416" s="3" t="s">
        <v>632</v>
      </c>
      <c r="G416" s="3">
        <f t="shared" si="6"/>
        <v>25</v>
      </c>
      <c r="H416" s="3">
        <f>IF(Tabla_PJ_MYNORC[[#This Row],[DIAS]]&gt;0,MONTH(F416),"")</f>
        <v>2</v>
      </c>
      <c r="I41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17" spans="1:9" x14ac:dyDescent="0.25">
      <c r="A417" s="3" t="s">
        <v>782</v>
      </c>
      <c r="B417" s="3" t="s">
        <v>75</v>
      </c>
      <c r="C417" s="3" t="s">
        <v>183</v>
      </c>
      <c r="D417" s="2">
        <v>8199</v>
      </c>
      <c r="E417" s="3" t="s">
        <v>39</v>
      </c>
      <c r="F417" s="3" t="s">
        <v>634</v>
      </c>
      <c r="G417" s="3">
        <f t="shared" si="6"/>
        <v>11</v>
      </c>
      <c r="H417" s="3">
        <f>IF(Tabla_PJ_MYNORC[[#This Row],[DIAS]]&gt;0,MONTH(F417),"")</f>
        <v>4</v>
      </c>
      <c r="I41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18" spans="1:9" x14ac:dyDescent="0.25">
      <c r="A418" s="3" t="s">
        <v>783</v>
      </c>
      <c r="B418" s="3" t="s">
        <v>78</v>
      </c>
      <c r="C418" s="3" t="s">
        <v>187</v>
      </c>
      <c r="D418" s="2">
        <v>9235</v>
      </c>
      <c r="E418" s="3" t="s">
        <v>44</v>
      </c>
      <c r="F418" s="3" t="s">
        <v>518</v>
      </c>
      <c r="G418" s="3">
        <f t="shared" si="6"/>
        <v>31</v>
      </c>
      <c r="H418" s="3">
        <f>IF(Tabla_PJ_MYNORC[[#This Row],[DIAS]]&gt;0,MONTH(F418),"")</f>
        <v>1</v>
      </c>
      <c r="I41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19" spans="1:9" x14ac:dyDescent="0.25">
      <c r="A419" s="3" t="s">
        <v>784</v>
      </c>
      <c r="B419" s="3" t="s">
        <v>81</v>
      </c>
      <c r="C419" s="3" t="s">
        <v>191</v>
      </c>
      <c r="D419" s="2">
        <v>14709</v>
      </c>
      <c r="E419" s="3" t="s">
        <v>53</v>
      </c>
      <c r="F419" s="3" t="s">
        <v>637</v>
      </c>
      <c r="G419" s="3">
        <f t="shared" si="6"/>
        <v>14</v>
      </c>
      <c r="H419" s="3">
        <f>IF(Tabla_PJ_MYNORC[[#This Row],[DIAS]]&gt;0,MONTH(F419),"")</f>
        <v>8</v>
      </c>
      <c r="I41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20" spans="1:9" x14ac:dyDescent="0.25">
      <c r="A420" s="3" t="s">
        <v>785</v>
      </c>
      <c r="B420" s="3" t="s">
        <v>84</v>
      </c>
      <c r="C420" s="3" t="s">
        <v>195</v>
      </c>
      <c r="D420" s="2">
        <v>10006</v>
      </c>
      <c r="E420" s="3" t="s">
        <v>39</v>
      </c>
      <c r="F420" s="3" t="s">
        <v>467</v>
      </c>
      <c r="G420" s="3">
        <f t="shared" si="6"/>
        <v>25</v>
      </c>
      <c r="H420" s="3">
        <f>IF(Tabla_PJ_MYNORC[[#This Row],[DIAS]]&gt;0,MONTH(F420),"")</f>
        <v>10</v>
      </c>
      <c r="I42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21" spans="1:9" x14ac:dyDescent="0.25">
      <c r="A421" s="3" t="s">
        <v>786</v>
      </c>
      <c r="B421" s="3" t="s">
        <v>87</v>
      </c>
      <c r="C421" s="3" t="s">
        <v>199</v>
      </c>
      <c r="D421" s="2">
        <v>7907</v>
      </c>
      <c r="E421" s="3" t="s">
        <v>44</v>
      </c>
      <c r="F421" s="3" t="s">
        <v>640</v>
      </c>
      <c r="G421" s="3">
        <f t="shared" si="6"/>
        <v>6</v>
      </c>
      <c r="H421" s="3">
        <f>IF(Tabla_PJ_MYNORC[[#This Row],[DIAS]]&gt;0,MONTH(F421),"")</f>
        <v>8</v>
      </c>
      <c r="I42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22" spans="1:9" x14ac:dyDescent="0.25">
      <c r="A422" s="3" t="s">
        <v>787</v>
      </c>
      <c r="B422" s="3" t="s">
        <v>90</v>
      </c>
      <c r="C422" s="3" t="s">
        <v>120</v>
      </c>
      <c r="D422" s="2">
        <v>10426</v>
      </c>
      <c r="E422" s="3" t="s">
        <v>53</v>
      </c>
      <c r="F422" s="3" t="s">
        <v>642</v>
      </c>
      <c r="G422" s="3">
        <f t="shared" si="6"/>
        <v>11</v>
      </c>
      <c r="H422" s="3">
        <f>IF(Tabla_PJ_MYNORC[[#This Row],[DIAS]]&gt;0,MONTH(F422),"")</f>
        <v>10</v>
      </c>
      <c r="I42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23" spans="1:9" x14ac:dyDescent="0.25">
      <c r="A423" s="3" t="s">
        <v>788</v>
      </c>
      <c r="B423" s="3" t="s">
        <v>93</v>
      </c>
      <c r="C423" s="3" t="s">
        <v>206</v>
      </c>
      <c r="D423" s="2">
        <v>9807</v>
      </c>
      <c r="E423" s="3" t="s">
        <v>39</v>
      </c>
      <c r="F423" s="3" t="s">
        <v>644</v>
      </c>
      <c r="G423" s="3">
        <f t="shared" si="6"/>
        <v>30</v>
      </c>
      <c r="H423" s="3">
        <f>IF(Tabla_PJ_MYNORC[[#This Row],[DIAS]]&gt;0,MONTH(F423),"")</f>
        <v>5</v>
      </c>
      <c r="I42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24" spans="1:9" x14ac:dyDescent="0.25">
      <c r="A424" s="3" t="s">
        <v>789</v>
      </c>
      <c r="B424" s="3" t="s">
        <v>96</v>
      </c>
      <c r="C424" s="3" t="s">
        <v>210</v>
      </c>
      <c r="D424" s="2">
        <v>5734</v>
      </c>
      <c r="E424" s="3" t="s">
        <v>44</v>
      </c>
      <c r="F424" s="3" t="s">
        <v>238</v>
      </c>
      <c r="G424" s="3">
        <f t="shared" si="6"/>
        <v>21</v>
      </c>
      <c r="H424" s="3">
        <f>IF(Tabla_PJ_MYNORC[[#This Row],[DIAS]]&gt;0,MONTH(F424),"")</f>
        <v>2</v>
      </c>
      <c r="I42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25" spans="1:9" x14ac:dyDescent="0.25">
      <c r="A425" s="3" t="s">
        <v>790</v>
      </c>
      <c r="B425" s="3" t="s">
        <v>99</v>
      </c>
      <c r="C425" s="3" t="s">
        <v>112</v>
      </c>
      <c r="D425" s="2">
        <v>13009</v>
      </c>
      <c r="E425" s="3" t="s">
        <v>53</v>
      </c>
      <c r="F425" s="3" t="s">
        <v>647</v>
      </c>
      <c r="G425" s="3">
        <f t="shared" si="6"/>
        <v>16</v>
      </c>
      <c r="H425" s="3">
        <f>IF(Tabla_PJ_MYNORC[[#This Row],[DIAS]]&gt;0,MONTH(F425),"")</f>
        <v>3</v>
      </c>
      <c r="I42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26" spans="1:9" x14ac:dyDescent="0.25">
      <c r="A426" s="3" t="s">
        <v>791</v>
      </c>
      <c r="B426" s="3" t="s">
        <v>102</v>
      </c>
      <c r="C426" s="3" t="s">
        <v>116</v>
      </c>
      <c r="D426" s="2">
        <v>11389</v>
      </c>
      <c r="E426" s="3" t="s">
        <v>39</v>
      </c>
      <c r="F426" s="3" t="s">
        <v>649</v>
      </c>
      <c r="G426" s="3">
        <f t="shared" si="6"/>
        <v>18</v>
      </c>
      <c r="H426" s="3">
        <f>IF(Tabla_PJ_MYNORC[[#This Row],[DIAS]]&gt;0,MONTH(F426),"")</f>
        <v>9</v>
      </c>
      <c r="I42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27" spans="1:9" x14ac:dyDescent="0.25">
      <c r="A427" s="3" t="s">
        <v>792</v>
      </c>
      <c r="B427" s="3" t="s">
        <v>105</v>
      </c>
      <c r="C427" s="3" t="s">
        <v>120</v>
      </c>
      <c r="D427" s="2">
        <v>11527</v>
      </c>
      <c r="E427" s="3" t="s">
        <v>44</v>
      </c>
      <c r="F427" s="3" t="s">
        <v>412</v>
      </c>
      <c r="G427" s="3">
        <f t="shared" si="6"/>
        <v>21</v>
      </c>
      <c r="H427" s="3">
        <f>IF(Tabla_PJ_MYNORC[[#This Row],[DIAS]]&gt;0,MONTH(F427),"")</f>
        <v>9</v>
      </c>
      <c r="I42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28" spans="1:9" x14ac:dyDescent="0.25">
      <c r="A428" s="3" t="s">
        <v>793</v>
      </c>
      <c r="B428" s="3" t="s">
        <v>108</v>
      </c>
      <c r="C428" s="3" t="s">
        <v>199</v>
      </c>
      <c r="D428" s="2">
        <v>12939</v>
      </c>
      <c r="E428" s="3" t="s">
        <v>53</v>
      </c>
      <c r="F428" s="3" t="s">
        <v>350</v>
      </c>
      <c r="G428" s="3">
        <f t="shared" si="6"/>
        <v>9</v>
      </c>
      <c r="H428" s="3">
        <f>IF(Tabla_PJ_MYNORC[[#This Row],[DIAS]]&gt;0,MONTH(F428),"")</f>
        <v>11</v>
      </c>
      <c r="I42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29" spans="1:9" x14ac:dyDescent="0.25">
      <c r="A429" s="3" t="s">
        <v>794</v>
      </c>
      <c r="B429" s="3" t="s">
        <v>111</v>
      </c>
      <c r="C429" s="3" t="s">
        <v>206</v>
      </c>
      <c r="D429" s="2">
        <v>8304</v>
      </c>
      <c r="E429" s="3" t="s">
        <v>39</v>
      </c>
      <c r="F429" s="3" t="s">
        <v>653</v>
      </c>
      <c r="G429" s="3">
        <f t="shared" si="6"/>
        <v>7</v>
      </c>
      <c r="H429" s="3">
        <f>IF(Tabla_PJ_MYNORC[[#This Row],[DIAS]]&gt;0,MONTH(F429),"")</f>
        <v>8</v>
      </c>
      <c r="I42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30" spans="1:9" x14ac:dyDescent="0.25">
      <c r="A430" s="3" t="s">
        <v>795</v>
      </c>
      <c r="B430" s="3" t="s">
        <v>115</v>
      </c>
      <c r="C430" s="3" t="s">
        <v>210</v>
      </c>
      <c r="D430" s="2">
        <v>14795</v>
      </c>
      <c r="E430" s="3" t="s">
        <v>44</v>
      </c>
      <c r="F430" s="3" t="s">
        <v>214</v>
      </c>
      <c r="G430" s="3">
        <f t="shared" si="6"/>
        <v>20</v>
      </c>
      <c r="H430" s="3">
        <f>IF(Tabla_PJ_MYNORC[[#This Row],[DIAS]]&gt;0,MONTH(F430),"")</f>
        <v>4</v>
      </c>
      <c r="I43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31" spans="1:9" x14ac:dyDescent="0.25">
      <c r="A431" s="3" t="s">
        <v>796</v>
      </c>
      <c r="B431" s="3" t="s">
        <v>119</v>
      </c>
      <c r="C431" s="3" t="s">
        <v>191</v>
      </c>
      <c r="D431" s="2">
        <v>5734</v>
      </c>
      <c r="E431" s="3" t="s">
        <v>53</v>
      </c>
      <c r="F431" s="3" t="s">
        <v>656</v>
      </c>
      <c r="G431" s="3">
        <f t="shared" si="6"/>
        <v>2</v>
      </c>
      <c r="H431" s="3">
        <f>IF(Tabla_PJ_MYNORC[[#This Row],[DIAS]]&gt;0,MONTH(F431),"")</f>
        <v>1</v>
      </c>
      <c r="I43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32" spans="1:9" x14ac:dyDescent="0.25">
      <c r="A432" s="3" t="s">
        <v>797</v>
      </c>
      <c r="B432" s="3" t="s">
        <v>123</v>
      </c>
      <c r="C432" s="3" t="s">
        <v>195</v>
      </c>
      <c r="D432" s="2">
        <v>11520</v>
      </c>
      <c r="E432" s="3" t="s">
        <v>39</v>
      </c>
      <c r="F432" s="3" t="s">
        <v>653</v>
      </c>
      <c r="G432" s="3">
        <f t="shared" si="6"/>
        <v>7</v>
      </c>
      <c r="H432" s="3">
        <f>IF(Tabla_PJ_MYNORC[[#This Row],[DIAS]]&gt;0,MONTH(F432),"")</f>
        <v>8</v>
      </c>
      <c r="I43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33" spans="1:9" x14ac:dyDescent="0.25">
      <c r="A433" s="3" t="s">
        <v>798</v>
      </c>
      <c r="B433" s="3" t="s">
        <v>127</v>
      </c>
      <c r="C433" s="3" t="s">
        <v>199</v>
      </c>
      <c r="D433" s="2">
        <v>10607</v>
      </c>
      <c r="E433" s="3" t="s">
        <v>44</v>
      </c>
      <c r="F433" s="3" t="s">
        <v>659</v>
      </c>
      <c r="G433" s="3">
        <f t="shared" si="6"/>
        <v>23</v>
      </c>
      <c r="H433" s="3">
        <f>IF(Tabla_PJ_MYNORC[[#This Row],[DIAS]]&gt;0,MONTH(F433),"")</f>
        <v>3</v>
      </c>
      <c r="I43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34" spans="1:9" x14ac:dyDescent="0.25">
      <c r="A434" s="3" t="s">
        <v>799</v>
      </c>
      <c r="B434" s="3" t="s">
        <v>131</v>
      </c>
      <c r="C434" s="3" t="s">
        <v>120</v>
      </c>
      <c r="D434" s="2">
        <v>10702</v>
      </c>
      <c r="E434" s="3" t="s">
        <v>53</v>
      </c>
      <c r="F434" s="3" t="s">
        <v>661</v>
      </c>
      <c r="G434" s="3">
        <f t="shared" si="6"/>
        <v>3</v>
      </c>
      <c r="H434" s="3">
        <f>IF(Tabla_PJ_MYNORC[[#This Row],[DIAS]]&gt;0,MONTH(F434),"")</f>
        <v>1</v>
      </c>
      <c r="I43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35" spans="1:9" x14ac:dyDescent="0.25">
      <c r="A435" s="3" t="s">
        <v>800</v>
      </c>
      <c r="B435" s="3" t="s">
        <v>135</v>
      </c>
      <c r="C435" s="3" t="s">
        <v>206</v>
      </c>
      <c r="D435" s="2">
        <v>12473</v>
      </c>
      <c r="E435" s="3" t="s">
        <v>39</v>
      </c>
      <c r="F435" s="3" t="s">
        <v>663</v>
      </c>
      <c r="G435" s="3">
        <f t="shared" si="6"/>
        <v>3</v>
      </c>
      <c r="H435" s="3">
        <f>IF(Tabla_PJ_MYNORC[[#This Row],[DIAS]]&gt;0,MONTH(F435),"")</f>
        <v>2</v>
      </c>
      <c r="I43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36" spans="1:9" x14ac:dyDescent="0.25">
      <c r="A436" s="3" t="s">
        <v>801</v>
      </c>
      <c r="B436" s="3" t="s">
        <v>139</v>
      </c>
      <c r="C436" s="3" t="s">
        <v>210</v>
      </c>
      <c r="D436" s="2">
        <v>14906</v>
      </c>
      <c r="E436" s="3" t="s">
        <v>44</v>
      </c>
      <c r="F436" s="3" t="s">
        <v>157</v>
      </c>
      <c r="G436" s="3">
        <f t="shared" si="6"/>
        <v>21</v>
      </c>
      <c r="H436" s="3">
        <f>IF(Tabla_PJ_MYNORC[[#This Row],[DIAS]]&gt;0,MONTH(F436),"")</f>
        <v>6</v>
      </c>
      <c r="I43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37" spans="1:9" x14ac:dyDescent="0.25">
      <c r="A437" s="3" t="s">
        <v>802</v>
      </c>
      <c r="B437" s="3" t="s">
        <v>143</v>
      </c>
      <c r="C437" s="3" t="s">
        <v>112</v>
      </c>
      <c r="D437" s="2">
        <v>12646</v>
      </c>
      <c r="E437" s="3" t="s">
        <v>53</v>
      </c>
      <c r="F437" s="3" t="s">
        <v>666</v>
      </c>
      <c r="G437" s="3">
        <f t="shared" si="6"/>
        <v>14</v>
      </c>
      <c r="H437" s="3">
        <f>IF(Tabla_PJ_MYNORC[[#This Row],[DIAS]]&gt;0,MONTH(F437),"")</f>
        <v>1</v>
      </c>
      <c r="I43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38" spans="1:9" x14ac:dyDescent="0.25">
      <c r="A438" s="3" t="s">
        <v>803</v>
      </c>
      <c r="B438" s="3" t="s">
        <v>147</v>
      </c>
      <c r="C438" s="3" t="s">
        <v>116</v>
      </c>
      <c r="D438" s="2">
        <v>8815</v>
      </c>
      <c r="E438" s="3" t="s">
        <v>39</v>
      </c>
      <c r="F438" s="3" t="s">
        <v>668</v>
      </c>
      <c r="G438" s="3">
        <f t="shared" si="6"/>
        <v>29</v>
      </c>
      <c r="H438" s="3">
        <f>IF(Tabla_PJ_MYNORC[[#This Row],[DIAS]]&gt;0,MONTH(F438),"")</f>
        <v>7</v>
      </c>
      <c r="I43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39" spans="1:9" x14ac:dyDescent="0.25">
      <c r="A439" s="3" t="s">
        <v>804</v>
      </c>
      <c r="B439" s="3" t="s">
        <v>151</v>
      </c>
      <c r="C439" s="3" t="s">
        <v>120</v>
      </c>
      <c r="D439" s="2">
        <v>12853</v>
      </c>
      <c r="E439" s="3" t="s">
        <v>44</v>
      </c>
      <c r="F439" s="3" t="s">
        <v>454</v>
      </c>
      <c r="G439" s="3">
        <f t="shared" si="6"/>
        <v>2</v>
      </c>
      <c r="H439" s="3">
        <f>IF(Tabla_PJ_MYNORC[[#This Row],[DIAS]]&gt;0,MONTH(F439),"")</f>
        <v>7</v>
      </c>
      <c r="I43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40" spans="1:9" x14ac:dyDescent="0.25">
      <c r="A440" s="3" t="s">
        <v>805</v>
      </c>
      <c r="B440" s="3" t="s">
        <v>155</v>
      </c>
      <c r="C440" s="3" t="s">
        <v>124</v>
      </c>
      <c r="D440" s="2">
        <v>11646</v>
      </c>
      <c r="E440" s="3" t="s">
        <v>53</v>
      </c>
      <c r="F440" s="3" t="s">
        <v>527</v>
      </c>
      <c r="G440" s="3">
        <f t="shared" si="6"/>
        <v>1</v>
      </c>
      <c r="H440" s="3">
        <f>IF(Tabla_PJ_MYNORC[[#This Row],[DIAS]]&gt;0,MONTH(F440),"")</f>
        <v>11</v>
      </c>
      <c r="I44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41" spans="1:9" x14ac:dyDescent="0.25">
      <c r="A441" s="3" t="s">
        <v>806</v>
      </c>
      <c r="B441" s="3" t="s">
        <v>159</v>
      </c>
      <c r="C441" s="3" t="s">
        <v>128</v>
      </c>
      <c r="D441" s="2">
        <v>14498</v>
      </c>
      <c r="E441" s="3" t="s">
        <v>39</v>
      </c>
      <c r="F441" s="3" t="s">
        <v>585</v>
      </c>
      <c r="G441" s="3">
        <f t="shared" si="6"/>
        <v>24</v>
      </c>
      <c r="H441" s="3">
        <f>IF(Tabla_PJ_MYNORC[[#This Row],[DIAS]]&gt;0,MONTH(F441),"")</f>
        <v>10</v>
      </c>
      <c r="I44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42" spans="1:9" x14ac:dyDescent="0.25">
      <c r="A442" s="3" t="s">
        <v>807</v>
      </c>
      <c r="B442" s="3" t="s">
        <v>163</v>
      </c>
      <c r="C442" s="3" t="s">
        <v>132</v>
      </c>
      <c r="D442" s="2">
        <v>8537</v>
      </c>
      <c r="E442" s="3" t="s">
        <v>44</v>
      </c>
      <c r="F442" s="3" t="s">
        <v>673</v>
      </c>
      <c r="G442" s="3">
        <f t="shared" si="6"/>
        <v>10</v>
      </c>
      <c r="H442" s="3">
        <f>IF(Tabla_PJ_MYNORC[[#This Row],[DIAS]]&gt;0,MONTH(F442),"")</f>
        <v>9</v>
      </c>
      <c r="I44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43" spans="1:9" x14ac:dyDescent="0.25">
      <c r="A443" s="3" t="s">
        <v>808</v>
      </c>
      <c r="B443" s="3" t="s">
        <v>167</v>
      </c>
      <c r="C443" s="3" t="s">
        <v>136</v>
      </c>
      <c r="D443" s="2">
        <v>11779</v>
      </c>
      <c r="E443" s="3" t="s">
        <v>53</v>
      </c>
      <c r="F443" s="3" t="s">
        <v>378</v>
      </c>
      <c r="G443" s="3">
        <f t="shared" si="6"/>
        <v>29</v>
      </c>
      <c r="H443" s="3">
        <f>IF(Tabla_PJ_MYNORC[[#This Row],[DIAS]]&gt;0,MONTH(F443),"")</f>
        <v>4</v>
      </c>
      <c r="I44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44" spans="1:9" x14ac:dyDescent="0.25">
      <c r="A444" s="3" t="s">
        <v>809</v>
      </c>
      <c r="B444" s="3" t="s">
        <v>171</v>
      </c>
      <c r="C444" s="3" t="s">
        <v>140</v>
      </c>
      <c r="D444" s="2">
        <v>5824</v>
      </c>
      <c r="E444" s="3" t="s">
        <v>39</v>
      </c>
      <c r="F444" s="3" t="s">
        <v>348</v>
      </c>
      <c r="G444" s="3">
        <f t="shared" si="6"/>
        <v>15</v>
      </c>
      <c r="H444" s="3">
        <f>IF(Tabla_PJ_MYNORC[[#This Row],[DIAS]]&gt;0,MONTH(F444),"")</f>
        <v>1</v>
      </c>
      <c r="I44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45" spans="1:9" x14ac:dyDescent="0.25">
      <c r="A445" s="3" t="s">
        <v>810</v>
      </c>
      <c r="B445" s="3" t="s">
        <v>175</v>
      </c>
      <c r="C445" s="3" t="s">
        <v>144</v>
      </c>
      <c r="D445" s="2">
        <v>9088</v>
      </c>
      <c r="E445" s="3" t="s">
        <v>44</v>
      </c>
      <c r="F445" s="3" t="s">
        <v>285</v>
      </c>
      <c r="G445" s="3">
        <f t="shared" si="6"/>
        <v>11</v>
      </c>
      <c r="H445" s="3">
        <f>IF(Tabla_PJ_MYNORC[[#This Row],[DIAS]]&gt;0,MONTH(F445),"")</f>
        <v>2</v>
      </c>
      <c r="I44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46" spans="1:9" x14ac:dyDescent="0.25">
      <c r="A446" s="3" t="s">
        <v>811</v>
      </c>
      <c r="B446" s="3" t="s">
        <v>178</v>
      </c>
      <c r="C446" s="3" t="s">
        <v>148</v>
      </c>
      <c r="D446" s="2">
        <v>9583</v>
      </c>
      <c r="E446" s="3" t="s">
        <v>53</v>
      </c>
      <c r="F446" s="3" t="s">
        <v>76</v>
      </c>
      <c r="G446" s="3">
        <f t="shared" si="6"/>
        <v>13</v>
      </c>
      <c r="H446" s="3">
        <f>IF(Tabla_PJ_MYNORC[[#This Row],[DIAS]]&gt;0,MONTH(F446),"")</f>
        <v>4</v>
      </c>
      <c r="I44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47" spans="1:9" x14ac:dyDescent="0.25">
      <c r="A447" s="3" t="s">
        <v>812</v>
      </c>
      <c r="B447" s="3" t="s">
        <v>182</v>
      </c>
      <c r="C447" s="3" t="s">
        <v>152</v>
      </c>
      <c r="D447" s="2">
        <v>7752</v>
      </c>
      <c r="E447" s="3" t="s">
        <v>39</v>
      </c>
      <c r="F447" s="3" t="s">
        <v>217</v>
      </c>
      <c r="G447" s="3">
        <f t="shared" si="6"/>
        <v>21</v>
      </c>
      <c r="H447" s="3">
        <f>IF(Tabla_PJ_MYNORC[[#This Row],[DIAS]]&gt;0,MONTH(F447),"")</f>
        <v>7</v>
      </c>
      <c r="I44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48" spans="1:9" x14ac:dyDescent="0.25">
      <c r="A448" s="3" t="s">
        <v>813</v>
      </c>
      <c r="B448" s="3" t="s">
        <v>186</v>
      </c>
      <c r="C448" s="3" t="s">
        <v>156</v>
      </c>
      <c r="D448" s="2">
        <v>9089</v>
      </c>
      <c r="E448" s="3" t="s">
        <v>44</v>
      </c>
      <c r="F448" s="3" t="s">
        <v>680</v>
      </c>
      <c r="G448" s="3">
        <f t="shared" si="6"/>
        <v>3</v>
      </c>
      <c r="H448" s="3">
        <f>IF(Tabla_PJ_MYNORC[[#This Row],[DIAS]]&gt;0,MONTH(F448),"")</f>
        <v>6</v>
      </c>
      <c r="I44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49" spans="1:9" x14ac:dyDescent="0.25">
      <c r="A449" s="3" t="s">
        <v>814</v>
      </c>
      <c r="B449" s="3" t="s">
        <v>190</v>
      </c>
      <c r="C449" s="3" t="s">
        <v>160</v>
      </c>
      <c r="D449" s="2">
        <v>11080</v>
      </c>
      <c r="E449" s="3" t="s">
        <v>53</v>
      </c>
      <c r="F449" s="3" t="s">
        <v>537</v>
      </c>
      <c r="G449" s="3">
        <f t="shared" si="6"/>
        <v>15</v>
      </c>
      <c r="H449" s="3">
        <f>IF(Tabla_PJ_MYNORC[[#This Row],[DIAS]]&gt;0,MONTH(F449),"")</f>
        <v>9</v>
      </c>
      <c r="I44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50" spans="1:9" x14ac:dyDescent="0.25">
      <c r="A450" s="3" t="s">
        <v>815</v>
      </c>
      <c r="B450" s="3" t="s">
        <v>194</v>
      </c>
      <c r="C450" s="3" t="s">
        <v>164</v>
      </c>
      <c r="D450" s="2">
        <v>6308</v>
      </c>
      <c r="E450" s="3" t="s">
        <v>39</v>
      </c>
      <c r="F450" s="3" t="s">
        <v>683</v>
      </c>
      <c r="G450" s="3">
        <f t="shared" si="6"/>
        <v>4</v>
      </c>
      <c r="H450" s="3">
        <f>IF(Tabla_PJ_MYNORC[[#This Row],[DIAS]]&gt;0,MONTH(F450),"")</f>
        <v>3</v>
      </c>
      <c r="I450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51" spans="1:9" x14ac:dyDescent="0.25">
      <c r="A451" s="3" t="s">
        <v>816</v>
      </c>
      <c r="B451" s="3" t="s">
        <v>198</v>
      </c>
      <c r="C451" s="3" t="s">
        <v>168</v>
      </c>
      <c r="D451" s="2">
        <v>8825</v>
      </c>
      <c r="E451" s="3" t="s">
        <v>44</v>
      </c>
      <c r="F451" s="3" t="s">
        <v>223</v>
      </c>
      <c r="G451" s="3">
        <f t="shared" ref="G451:G459" si="7">IFERROR(DAY(F451),-1)</f>
        <v>26</v>
      </c>
      <c r="H451" s="3">
        <f>IF(Tabla_PJ_MYNORC[[#This Row],[DIAS]]&gt;0,MONTH(F451),"")</f>
        <v>2</v>
      </c>
      <c r="I451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52" spans="1:9" x14ac:dyDescent="0.25">
      <c r="A452" s="3" t="s">
        <v>817</v>
      </c>
      <c r="B452" s="3" t="s">
        <v>202</v>
      </c>
      <c r="C452" s="3" t="s">
        <v>172</v>
      </c>
      <c r="D452" s="2">
        <v>8612</v>
      </c>
      <c r="E452" s="3" t="s">
        <v>53</v>
      </c>
      <c r="F452" s="3" t="s">
        <v>94</v>
      </c>
      <c r="G452" s="3">
        <f t="shared" si="7"/>
        <v>17</v>
      </c>
      <c r="H452" s="3">
        <f>IF(Tabla_PJ_MYNORC[[#This Row],[DIAS]]&gt;0,MONTH(F452),"")</f>
        <v>10</v>
      </c>
      <c r="I452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53" spans="1:9" x14ac:dyDescent="0.25">
      <c r="A453" s="3" t="s">
        <v>818</v>
      </c>
      <c r="B453" s="3" t="s">
        <v>205</v>
      </c>
      <c r="C453" s="3" t="s">
        <v>176</v>
      </c>
      <c r="D453" s="2">
        <v>7722</v>
      </c>
      <c r="E453" s="3" t="s">
        <v>39</v>
      </c>
      <c r="F453" s="3" t="s">
        <v>73</v>
      </c>
      <c r="G453" s="3">
        <f t="shared" si="7"/>
        <v>24</v>
      </c>
      <c r="H453" s="3">
        <f>IF(Tabla_PJ_MYNORC[[#This Row],[DIAS]]&gt;0,MONTH(F453),"")</f>
        <v>4</v>
      </c>
      <c r="I453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  <row r="454" spans="1:9" x14ac:dyDescent="0.25">
      <c r="A454" s="3" t="s">
        <v>819</v>
      </c>
      <c r="B454" s="3" t="s">
        <v>209</v>
      </c>
      <c r="C454" s="3" t="s">
        <v>179</v>
      </c>
      <c r="D454" s="2">
        <v>5341</v>
      </c>
      <c r="E454" s="3" t="s">
        <v>44</v>
      </c>
      <c r="F454" s="3" t="s">
        <v>404</v>
      </c>
      <c r="G454" s="3">
        <f t="shared" si="7"/>
        <v>1</v>
      </c>
      <c r="H454" s="3">
        <f>IF(Tabla_PJ_MYNORC[[#This Row],[DIAS]]&gt;0,MONTH(F454),"")</f>
        <v>7</v>
      </c>
      <c r="I454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55" spans="1:9" x14ac:dyDescent="0.25">
      <c r="A455" s="3" t="s">
        <v>820</v>
      </c>
      <c r="B455" s="3" t="s">
        <v>213</v>
      </c>
      <c r="C455" s="3" t="s">
        <v>183</v>
      </c>
      <c r="D455" s="2">
        <v>11167</v>
      </c>
      <c r="E455" s="3" t="s">
        <v>53</v>
      </c>
      <c r="F455" s="3" t="s">
        <v>332</v>
      </c>
      <c r="G455" s="3">
        <f t="shared" si="7"/>
        <v>28</v>
      </c>
      <c r="H455" s="3">
        <f>IF(Tabla_PJ_MYNORC[[#This Row],[DIAS]]&gt;0,MONTH(F455),"")</f>
        <v>2</v>
      </c>
      <c r="I455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TRIMESTRE_1</v>
      </c>
    </row>
    <row r="456" spans="1:9" x14ac:dyDescent="0.25">
      <c r="A456" s="3" t="s">
        <v>821</v>
      </c>
      <c r="B456" s="3" t="s">
        <v>216</v>
      </c>
      <c r="C456" s="3" t="s">
        <v>187</v>
      </c>
      <c r="D456" s="2">
        <v>13965</v>
      </c>
      <c r="E456" s="3" t="s">
        <v>39</v>
      </c>
      <c r="F456" s="3" t="s">
        <v>217</v>
      </c>
      <c r="G456" s="3">
        <f t="shared" si="7"/>
        <v>21</v>
      </c>
      <c r="H456" s="3">
        <f>IF(Tabla_PJ_MYNORC[[#This Row],[DIAS]]&gt;0,MONTH(F456),"")</f>
        <v>7</v>
      </c>
      <c r="I456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57" spans="1:9" x14ac:dyDescent="0.25">
      <c r="A457" s="3" t="s">
        <v>822</v>
      </c>
      <c r="B457" s="3" t="s">
        <v>219</v>
      </c>
      <c r="C457" s="3" t="s">
        <v>304</v>
      </c>
      <c r="D457" s="2">
        <v>6289</v>
      </c>
      <c r="E457" s="3" t="s">
        <v>44</v>
      </c>
      <c r="F457" s="3" t="s">
        <v>691</v>
      </c>
      <c r="G457" s="3">
        <f t="shared" si="7"/>
        <v>20</v>
      </c>
      <c r="H457" s="3">
        <f>IF(Tabla_PJ_MYNORC[[#This Row],[DIAS]]&gt;0,MONTH(F457),"")</f>
        <v>8</v>
      </c>
      <c r="I457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TRIMESTRE_3</v>
      </c>
    </row>
    <row r="458" spans="1:9" x14ac:dyDescent="0.25">
      <c r="A458" s="3" t="s">
        <v>823</v>
      </c>
      <c r="B458" s="3" t="s">
        <v>222</v>
      </c>
      <c r="C458" s="3" t="s">
        <v>308</v>
      </c>
      <c r="D458" s="2">
        <v>7430</v>
      </c>
      <c r="E458" s="3" t="s">
        <v>53</v>
      </c>
      <c r="F458" s="3" t="s">
        <v>693</v>
      </c>
      <c r="G458" s="3">
        <f t="shared" si="7"/>
        <v>18</v>
      </c>
      <c r="H458" s="3">
        <f>IF(Tabla_PJ_MYNORC[[#This Row],[DIAS]]&gt;0,MONTH(F458),"")</f>
        <v>10</v>
      </c>
      <c r="I458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TRIMESTRE_4</v>
      </c>
    </row>
    <row r="459" spans="1:9" x14ac:dyDescent="0.25">
      <c r="A459" s="3" t="s">
        <v>824</v>
      </c>
      <c r="B459" s="3" t="s">
        <v>225</v>
      </c>
      <c r="C459" s="3" t="s">
        <v>312</v>
      </c>
      <c r="D459" s="2">
        <v>14438</v>
      </c>
      <c r="E459" s="3" t="s">
        <v>39</v>
      </c>
      <c r="F459" s="3" t="s">
        <v>264</v>
      </c>
      <c r="G459" s="3">
        <f t="shared" si="7"/>
        <v>7</v>
      </c>
      <c r="H459" s="3">
        <f>IF(Tabla_PJ_MYNORC[[#This Row],[DIAS]]&gt;0,MONTH(F459),"")</f>
        <v>4</v>
      </c>
      <c r="I459" s="3" t="str">
        <f>IF(AND(Tabla_PJ_MYNORC[[#This Row],[Mes]]&gt;=1,Tabla_PJ_MYNORC[[#This Row],[Mes]]&lt;=3),"TRIMESTRE_1",IF(AND(Tabla_PJ_MYNORC[[#This Row],[Mes]]&gt;=4,Tabla_PJ_MYNORC[[#This Row],[Mes]]&lt;=6),"TRIMESTRE_2",IF(AND(Tabla_PJ_MYNORC[[#This Row],[Mes]]&gt;=7,Tabla_PJ_MYNORC[[#This Row],[Mes]]&lt;=9),"TRIMESTRE_3",IF(AND(Tabla_PJ_MYNORC[[#This Row],[Mes]]&gt;=10,Tabla_PJ_MYNORC[[#This Row],[Mes]]&lt;=12),"TRIMESTRE_4",""))))</f>
        <v>TRIMESTRE_2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7A16-0E5F-4E46-94EF-A8FF615E2227}">
  <dimension ref="A2:G30"/>
  <sheetViews>
    <sheetView topLeftCell="A10" workbookViewId="0">
      <selection activeCell="C18" sqref="C18"/>
    </sheetView>
  </sheetViews>
  <sheetFormatPr baseColWidth="10" defaultRowHeight="15" x14ac:dyDescent="0.25"/>
  <cols>
    <col min="1" max="1" width="17.5703125" bestFit="1" customWidth="1"/>
    <col min="2" max="2" width="20.7109375" bestFit="1" customWidth="1"/>
    <col min="3" max="3" width="22.5703125" bestFit="1" customWidth="1"/>
    <col min="4" max="4" width="11.7109375" bestFit="1" customWidth="1"/>
    <col min="6" max="6" width="14.28515625" bestFit="1" customWidth="1"/>
  </cols>
  <sheetData>
    <row r="2" spans="1:7" x14ac:dyDescent="0.25">
      <c r="A2" t="s">
        <v>828</v>
      </c>
      <c r="C2" s="4" t="s">
        <v>832</v>
      </c>
      <c r="D2" s="2">
        <f>G2-GETPIVOTDATA("[Measures].[COSTO_VENTAS]",$A$2)</f>
        <v>1410433.3571428573</v>
      </c>
      <c r="F2" s="4" t="s">
        <v>854</v>
      </c>
      <c r="G2" s="2">
        <v>1543405.3571428573</v>
      </c>
    </row>
    <row r="3" spans="1:7" x14ac:dyDescent="0.25">
      <c r="A3" s="2">
        <v>132972</v>
      </c>
    </row>
    <row r="5" spans="1:7" x14ac:dyDescent="0.25">
      <c r="A5" t="s">
        <v>829</v>
      </c>
      <c r="C5" s="4" t="s">
        <v>833</v>
      </c>
      <c r="D5" s="2">
        <f>D2-GETPIVOTDATA("[Measures].[GASTOS_OPERATIVOS]",$A$5)</f>
        <v>676433.35714285728</v>
      </c>
      <c r="F5" s="4" t="s">
        <v>853</v>
      </c>
      <c r="G5" s="8">
        <f>D5-C13</f>
        <v>244279.85714285716</v>
      </c>
    </row>
    <row r="6" spans="1:7" x14ac:dyDescent="0.25">
      <c r="A6" s="2">
        <v>734000</v>
      </c>
    </row>
    <row r="7" spans="1:7" x14ac:dyDescent="0.25">
      <c r="A7" s="3"/>
    </row>
    <row r="8" spans="1:7" x14ac:dyDescent="0.25">
      <c r="A8" s="5" t="s">
        <v>826</v>
      </c>
      <c r="B8" t="s">
        <v>831</v>
      </c>
      <c r="C8" s="7" t="s">
        <v>852</v>
      </c>
    </row>
    <row r="9" spans="1:7" x14ac:dyDescent="0.25">
      <c r="A9" s="6" t="s">
        <v>848</v>
      </c>
      <c r="B9" s="2">
        <v>438274.10714285716</v>
      </c>
      <c r="C9" s="2">
        <f>GETPIVOTDATA("[Measures].[Ventas_sin_iva]",$A$8,"[Tabla_PJ_MYNORC].[Trimestre]","[Tabla_PJ_MYNORC].[Trimestre].&amp;[TRIMESTRE_1]")*0.28</f>
        <v>122716.75000000001</v>
      </c>
    </row>
    <row r="10" spans="1:7" x14ac:dyDescent="0.25">
      <c r="A10" s="6" t="s">
        <v>849</v>
      </c>
      <c r="B10" s="2">
        <v>398437.50000000006</v>
      </c>
      <c r="C10" s="2">
        <f>GETPIVOTDATA("[Measures].[Ventas_sin_iva]",$A$8,"[Tabla_PJ_MYNORC].[Trimestre]","[Tabla_PJ_MYNORC].[Trimestre].&amp;[TRIMESTRE_2]")*0.28</f>
        <v>111562.50000000003</v>
      </c>
    </row>
    <row r="11" spans="1:7" x14ac:dyDescent="0.25">
      <c r="A11" s="6" t="s">
        <v>850</v>
      </c>
      <c r="B11" s="2">
        <v>455136.60714285722</v>
      </c>
      <c r="C11" s="2">
        <f>GETPIVOTDATA("[Measures].[Ventas_sin_iva]",$A$8,"[Tabla_PJ_MYNORC].[Trimestre]","[Tabla_PJ_MYNORC].[Trimestre].&amp;[TRIMESTRE_3]")*0.28</f>
        <v>127438.25000000003</v>
      </c>
    </row>
    <row r="12" spans="1:7" x14ac:dyDescent="0.25">
      <c r="A12" s="6" t="s">
        <v>851</v>
      </c>
      <c r="B12" s="2">
        <v>251557.14285714287</v>
      </c>
      <c r="C12" s="2">
        <f>GETPIVOTDATA("[Measures].[Ventas_sin_iva]",$A$8,"[Tabla_PJ_MYNORC].[Trimestre]","[Tabla_PJ_MYNORC].[Trimestre].&amp;[TRIMESTRE_4]")*0.28</f>
        <v>70436.000000000015</v>
      </c>
    </row>
    <row r="13" spans="1:7" x14ac:dyDescent="0.25">
      <c r="A13" s="6" t="s">
        <v>827</v>
      </c>
      <c r="B13" s="2">
        <v>1543405.3571428573</v>
      </c>
      <c r="C13" s="8">
        <f>SUM(C9:C12)</f>
        <v>432153.50000000012</v>
      </c>
    </row>
    <row r="17" spans="1:2" x14ac:dyDescent="0.25">
      <c r="A17" s="5" t="s">
        <v>826</v>
      </c>
      <c r="B17" t="s">
        <v>830</v>
      </c>
    </row>
    <row r="18" spans="1:2" x14ac:dyDescent="0.25">
      <c r="A18" s="6" t="s">
        <v>841</v>
      </c>
      <c r="B18" s="2">
        <v>197747.32142857139</v>
      </c>
    </row>
    <row r="19" spans="1:2" x14ac:dyDescent="0.25">
      <c r="A19" s="6" t="s">
        <v>844</v>
      </c>
      <c r="B19" s="2">
        <v>190748.21428571432</v>
      </c>
    </row>
    <row r="20" spans="1:2" x14ac:dyDescent="0.25">
      <c r="A20" s="6" t="s">
        <v>840</v>
      </c>
      <c r="B20" s="2">
        <v>160428.57142857145</v>
      </c>
    </row>
    <row r="21" spans="1:2" x14ac:dyDescent="0.25">
      <c r="A21" s="6" t="s">
        <v>835</v>
      </c>
      <c r="B21" s="2">
        <v>158694.64285714281</v>
      </c>
    </row>
    <row r="22" spans="1:2" x14ac:dyDescent="0.25">
      <c r="A22" s="6" t="s">
        <v>846</v>
      </c>
      <c r="B22" s="2">
        <v>147217.85714285713</v>
      </c>
    </row>
    <row r="23" spans="1:2" x14ac:dyDescent="0.25">
      <c r="A23" s="6" t="s">
        <v>836</v>
      </c>
      <c r="B23" s="2">
        <v>137708.92857142858</v>
      </c>
    </row>
    <row r="24" spans="1:2" x14ac:dyDescent="0.25">
      <c r="A24" s="6" t="s">
        <v>839</v>
      </c>
      <c r="B24" s="2">
        <v>119150.89285714284</v>
      </c>
    </row>
    <row r="25" spans="1:2" x14ac:dyDescent="0.25">
      <c r="A25" s="6" t="s">
        <v>845</v>
      </c>
      <c r="B25" s="2">
        <v>117170.5357142857</v>
      </c>
    </row>
    <row r="26" spans="1:2" x14ac:dyDescent="0.25">
      <c r="A26" s="6" t="s">
        <v>837</v>
      </c>
      <c r="B26" s="2">
        <v>112087.5</v>
      </c>
    </row>
    <row r="27" spans="1:2" x14ac:dyDescent="0.25">
      <c r="A27" s="6" t="s">
        <v>843</v>
      </c>
      <c r="B27" s="2">
        <v>109487.49999999997</v>
      </c>
    </row>
    <row r="28" spans="1:2" x14ac:dyDescent="0.25">
      <c r="A28" s="6" t="s">
        <v>842</v>
      </c>
      <c r="B28" s="2">
        <v>91202.678571428565</v>
      </c>
    </row>
    <row r="29" spans="1:2" x14ac:dyDescent="0.25">
      <c r="A29" s="6" t="s">
        <v>838</v>
      </c>
      <c r="B29" s="2">
        <v>1760.7142857142856</v>
      </c>
    </row>
    <row r="30" spans="1:2" x14ac:dyDescent="0.25">
      <c r="A30" s="6" t="s">
        <v>827</v>
      </c>
      <c r="B30" s="2">
        <v>1543405.3571428573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F A A B Q S w M E F A A C A A g A 7 6 v W V p j e j c C l A A A A 9 g A A A B I A H A B D b 2 5 m a W c v U G F j a 2 F n Z S 5 4 b W w g o h g A K K A U A A A A A A A A A A A A A A A A A A A A A A A A A A A A h Y 8 x D o I w G I W v Q r r T l p K o I T 9 l c H C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s q G q x 2 Q K Q J 5 f + A P U E s D B B Q A A g A I A O + r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q 9 Z W V P f c 3 H c C A A B B B Q A A E w A c A E Z v c m 1 1 b G F z L 1 N l Y 3 R p b 2 4 x L m 0 g o h g A K K A U A A A A A A A A A A A A A A A A A A A A A A A A A A A A l V P b b t p A E H 1 H 4 h 9 W 2 x c j u V a T v j X i w T E m z Q 0 j 7 K S K Q m Q t 9 g S 2 t X f p 7 j o J i v J V + Y T + W M c 2 C 7 m Q S k U C x j t z L r M z 1 p A Z L g W J 2 / + 9 g 2 6 n 2 9 E L p i A n n 2 g Q x U k U k 0 F I L s N R 4 l P S J w W Y b o f g J 1 J 8 D g J P T r Q U 3 k B m V Q n C O E N e g B d I Y f B B O z T 4 N r 3 Q o P T 0 P J j a G j 0 N K q U l G T D D f M E K b l a Z J v t f 9 r 9 O x 0 q u 0 I k k e 6 T J a K 5 J D n W l R N R r N 9 5 P F K a 9 n t v 6 Q b d S 3 I E y P G c E j R k 2 K 1 j t O M E A v K G S 5 R n X x m l 9 u y R e o r A B 5 T X B 4 W o k z Y K L u d N z i a i K w v 6 G D 0 a x S 1 Z U o L 1 Q K a m 2 e j E Q e F g y k f M / z y S Q R V W K v a 1 g 2 K Q m k E m V t 0 l n t 0 W X U A t 2 y S M V s j 4 5 Y t o 0 Q Y l X 2 Q S 3 k C 0 Y f a p L 1 u V e W 2 q f N h B 7 s I H a g z X F t o O E L y X J W D n j L M c A 9 w C / t 3 x e K Z Z h U 4 I o m O N W s G L b V q K Y 0 L d S l S 1 p s l q C d j 6 4 C / T 6 + E b c J Q Y R J G c G n r A X C u L z R U x 7 3 Q 4 X / 2 / q 5 b K 2 y 5 F G 4 3 D i J 8 e X u C e 7 d j X K Z 5 l X 7 1 0 s K 5 W B Q 3 M t + u P J Y R q P o h / D M / 8 0 R I f X 3 z k o p r I F z 1 g x Y n d 8 z u p 3 o 2 9 U B T f 2 8 g Z + 4 q f + y D + 7 i p M 0 H F w k 4 W l a E 8 + Y h l q o U X y 8 H r E S + n R H M X V P u c g x t c b Q m 6 f r O r 5 Z 8 x 8 l 2 E s 6 P E 7 j b A E l Q 8 p / K V o h i 7 L s L f g t 9 7 u 7 S p v Z o s Y b V U v 7 D m D 5 G 9 y G f j v F D x R e D m x 8 k p 5 f j a J J s H N Q 8 e / C s 8 3 h l D B i O P G V N p B X B n 5 5 + T r n 3 a M P e a 8 9 A a Z e 9 f o 8 X Z e m b S 2 1 I 8 t n M n 2 p a m f U 9 t q n m K f u s Y G y T z d l O 3 p 7 R X P w F 1 B L A Q I t A B Q A A g A I A O + r 1 l a Y 3 o 3 A p Q A A A P Y A A A A S A A A A A A A A A A A A A A A A A A A A A A B D b 2 5 m a W c v U G F j a 2 F n Z S 5 4 b W x Q S w E C L Q A U A A I A C A D v q 9 Z W D 8 r p q 6 Q A A A D p A A A A E w A A A A A A A A A A A A A A A A D x A A A A W 0 N v b n R l b n R f V H l w Z X N d L n h t b F B L A Q I t A B Q A A g A I A O + r 1 l Z U 9 9 z c d w I A A E E F A A A T A A A A A A A A A A A A A A A A A O I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i A A A A A A A A g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U 1 R P U y U y M E R F J T I w V k V O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X 0 N P U 1 R P U 1 9 E R V 9 W R U 5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j o w N j o y M y 4 w M j U z O T A 1 W i I g L z 4 8 R W 5 0 c n k g V H l w Z T 0 i R m l s b E N v b H V t b l R 5 c G V z I i B W Y W x 1 Z T 0 i c 0 F B Q U F D U T 0 9 I i A v P j x F b n R y e S B U e X B l P S J G a W x s Q 2 9 s d W 1 u T m F t Z X M i I F Z h b H V l P S J z W y Z x d W 9 0 O 0 N v b H V t b j E u b m 8 m c X V v d D s s J n F 1 b 3 Q 7 Q 2 9 s d W 1 u M S 5 H Y X N 0 b y Z x d W 9 0 O y w m c X V v d D t D b 2 x 1 b W 4 x L m 1 v b n R v J n F 1 b 3 Q 7 L C Z x d W 9 0 O 0 N v b H V t b j E u Z m V j a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N U T 1 M g R E U g V k V O V E E v U 2 U g Z X h w Y W 5 k a c O z I E N v b H V t b j E u e 0 N v b H V t b j E u b m 8 s M H 0 m c X V v d D s s J n F 1 b 3 Q 7 U 2 V j d G l v b j E v Q 0 9 T V E 9 T I E R F I F Z F T l R B L 1 N l I G V 4 c G F u Z G n D s y B D b 2 x 1 b W 4 x L n t D b 2 x 1 b W 4 x L k d h c 3 R v L D F 9 J n F 1 b 3 Q 7 L C Z x d W 9 0 O 1 N l Y 3 R p b 2 4 x L 0 N P U 1 R P U y B E R S B W R U 5 U Q S 9 T Z S B l e H B h b m R p w 7 M g Q 2 9 s d W 1 u M S 5 7 Q 2 9 s d W 1 u M S 5 t b 2 5 0 b y w y f S Z x d W 9 0 O y w m c X V v d D t T Z W N 0 a W 9 u M S 9 D T 1 N U T 1 M g R E U g V k V O V E E v V G l w b y B j Y W 1 i a W F k b y B j b 2 4 g Y 2 9 u Z m l n d X J h Y 2 n D s 2 4 g c m V n a W 9 u Y W w u e 0 N v b H V t b j E u Z m V j a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9 T V E 9 T I E R F I F Z F T l R B L 1 N l I G V 4 c G F u Z G n D s y B D b 2 x 1 b W 4 x L n t D b 2 x 1 b W 4 x L m 5 v L D B 9 J n F 1 b 3 Q 7 L C Z x d W 9 0 O 1 N l Y 3 R p b 2 4 x L 0 N P U 1 R P U y B E R S B W R U 5 U Q S 9 T Z S B l e H B h b m R p w 7 M g Q 2 9 s d W 1 u M S 5 7 Q 2 9 s d W 1 u M S 5 H Y X N 0 b y w x f S Z x d W 9 0 O y w m c X V v d D t T Z W N 0 a W 9 u M S 9 D T 1 N U T 1 M g R E U g V k V O V E E v U 2 U g Z X h w Y W 5 k a c O z I E N v b H V t b j E u e 0 N v b H V t b j E u b W 9 u d G 8 s M n 0 m c X V v d D s s J n F 1 b 3 Q 7 U 2 V j d G l v b j E v Q 0 9 T V E 9 T I E R F I F Z F T l R B L 1 R p c G 8 g Y 2 F t Y m l h Z G 8 g Y 2 9 u I G N v b m Z p Z 3 V y Y W N p w 7 N u I H J l Z 2 l v b m F s L n t D b 2 x 1 b W 4 x L m Z l Y 2 h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N U T 1 M l M j B E R S U y M F Z F T l R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y U y M E R F J T I w V k V O V E E v Q 2 9 u d m V y d G l k Y S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M l M j B E R S U y M F Z F T l R B L 1 N l J T I w Z X h w Y W 5 k a S V D M y V C M y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M l M j B E R S U y M F Z F T l R B L 1 R p c G 8 l M j B j Y W 1 i a W F k b y U y M G N v b i U y M G N v b m Z p Z 3 V y Y W N p J U M z J U I z b i U y M H J l Z 2 l v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E 9 T X 0 9 Q R V J B V E l W T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D T 1 N U T 1 N f T 1 B F U k F U S V Z P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j o 1 M T o 1 O C 4 1 O D Q 0 M D Q 5 W i I g L z 4 8 R W 5 0 c n k g V H l w Z T 0 i R m l s b E N v b H V t b l R 5 c G V z I i B W Y W x 1 Z T 0 i c 0 J B W U U i I C 8 + P E V u d H J 5 I F R 5 c G U 9 I k Z p b G x D b 2 x 1 b W 5 O Y W 1 l c y I g V m F s d W U 9 I n N b J n F 1 b 3 Q 7 S U R f Q 0 9 T V E 8 m c X V v d D s s J n F 1 b 3 Q 7 R E V T Q 1 J J U E N J T 0 4 m c X V v d D s s J n F 1 b 3 Q 7 T U 9 O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Q U k J f U 0 5 P V 0 Z M Q U t F L 0 R B V E F f Q U 5 B T F l T V F 9 F R F V U R U s v R 1 R f T 1 B f R k k v Q 0 9 T V E 9 T X 0 9 Q R V J B V E l W T 1 M u e 0 l E X 0 N P U 1 R P L D B 9 J n F 1 b 3 Q 7 L C Z x d W 9 0 O 0 9 k Y m M u R G F 0 Y V N v d X J j Z V x c L z E v Z H N u P V B S Q l 9 T T k 9 X R k x B S 0 U v R E F U Q V 9 B T k F M W V N U X 0 V E V V R F S y 9 H V F 9 P U F 9 G S S 9 D T 1 N U T 1 N f T 1 B F U k F U S V Z P U y 5 7 R E V T Q 1 J J U E N J T 0 4 s M X 0 m c X V v d D s s J n F 1 b 3 Q 7 T 2 R i Y y 5 E Y X R h U 2 9 1 c m N l X F w v M S 9 k c 2 4 9 U F J C X 1 N O T 1 d G T E F L R S 9 E Q V R B X 0 F O Q U x Z U 1 R f R U R V V E V L L 0 d U X 0 9 Q X 0 Z J L 0 N P U 1 R P U 1 9 P U E V S Q V R J V k 9 T L n t N T 0 5 U T y w y f S Z x d W 9 0 O 1 0 s J n F 1 b 3 Q 7 Q 2 9 s d W 1 u Q 2 9 1 b n Q m c X V v d D s 6 M y w m c X V v d D t L Z X l D b 2 x 1 b W 5 O Y W 1 l c y Z x d W 9 0 O z p b X S w m c X V v d D t D b 2 x 1 b W 5 J Z G V u d G l 0 a W V z J n F 1 b 3 Q 7 O l s m c X V v d D t P Z G J j L k R h d G F T b 3 V y Y 2 V c X C 8 x L 2 R z b j 1 Q U k J f U 0 5 P V 0 Z M Q U t F L 0 R B V E F f Q U 5 B T F l T V F 9 F R F V U R U s v R 1 R f T 1 B f R k k v Q 0 9 T V E 9 T X 0 9 Q R V J B V E l W T 1 M u e 0 l E X 0 N P U 1 R P L D B 9 J n F 1 b 3 Q 7 L C Z x d W 9 0 O 0 9 k Y m M u R G F 0 Y V N v d X J j Z V x c L z E v Z H N u P V B S Q l 9 T T k 9 X R k x B S 0 U v R E F U Q V 9 B T k F M W V N U X 0 V E V V R F S y 9 H V F 9 P U F 9 G S S 9 D T 1 N U T 1 N f T 1 B F U k F U S V Z P U y 5 7 R E V T Q 1 J J U E N J T 0 4 s M X 0 m c X V v d D s s J n F 1 b 3 Q 7 T 2 R i Y y 5 E Y X R h U 2 9 1 c m N l X F w v M S 9 k c 2 4 9 U F J C X 1 N O T 1 d G T E F L R S 9 E Q V R B X 0 F O Q U x Z U 1 R f R U R V V E V L L 0 d U X 0 9 Q X 0 Z J L 0 N P U 1 R P U 1 9 P U E V S Q V R J V k 9 T L n t N T 0 5 U T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T V E 9 T X 0 9 Q R V J B V E l W T 1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E 9 T X 0 9 Q R V J B V E l W T 1 M v R E F U Q V 9 B T k F M W V N U X 0 V E V V R F S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L 0 d U X 0 9 Q X 0 Z J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L 0 N P U 1 R P U 1 9 P U E V S Q V R J V k 9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p f T V l O T 1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F f U E p f T V l O T 1 J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z o z M T o z M C 4 w O D Q 1 M T k y W i I g L z 4 8 R W 5 0 c n k g V H l w Z T 0 i R m l s b E N v b H V t b l R 5 c G V z I i B W Y W x 1 Z T 0 i c 0 J n W U d C U V l H I i A v P j x F b n R y e S B U e X B l P S J G a W x s Q 2 9 s d W 1 u T m F t Z X M i I F Z h b H V l P S J z W y Z x d W 9 0 O 2 5 v X 2 Z h Y 3 R 1 c m E m c X V v d D s s J n F 1 b 3 Q 7 T m 9 t Y n J l X 2 R l b F 9 j b G l l b n R l J n F 1 b 3 Q 7 L C Z x d W 9 0 O 0 R p c m V j Y 2 n D s 2 4 m c X V v d D s s J n F 1 b 3 Q 7 V G 9 0 Y W x f Y 2 9 u X 2 l 2 Y S Z x d W 9 0 O y w m c X V v d D t U a W V u Z G E m c X V v d D s s J n F 1 b 3 Q 7 R m V j a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u b 1 9 m Y W N 0 d X J h J n F 1 b 3 Q 7 X S w m c X V v d D t x d W V y e V J l b G F 0 a W 9 u c 2 h p c H M m c X V v d D s 6 W 1 0 s J n F 1 b 3 Q 7 Y 2 9 s d W 1 u S W R l b n R p d G l l c y Z x d W 9 0 O z p b J n F 1 b 3 Q 7 U 2 V y d m V y L k R h d G F i Y X N l X F w v M i 9 T U U w v Z G F 0 Y W F u Y W x 5 c 3 R l Z H V 0 Z W s u Z G F 0 Y W J h c 2 U u d 2 l u Z G 9 3 c y 5 u Z X Q 7 Z G F 0 Y V 9 h b m F s e X N 0 X 2 V k d X R l a y 9 k Y m 8 v U E p f T V l O T 1 J D L n t u b 1 9 m Y W N 0 d X J h L D B 9 J n F 1 b 3 Q 7 L C Z x d W 9 0 O 1 N l c n Z l c i 5 E Y X R h Y m F z Z V x c L z I v U 1 F M L 2 R h d G F h b m F s e X N 0 Z W R 1 d G V r L m R h d G F i Y X N l L n d p b m R v d 3 M u b m V 0 O 2 R h d G F f Y W 5 h b H l z d F 9 l Z H V 0 Z W s v Z G J v L 1 B K X 0 1 Z T k 9 S Q y 5 7 T m 9 t Y n J l X 2 R l b F 9 j b G l l b n R l L D F 9 J n F 1 b 3 Q 7 L C Z x d W 9 0 O 1 N l c n Z l c i 5 E Y X R h Y m F z Z V x c L z I v U 1 F M L 2 R h d G F h b m F s e X N 0 Z W R 1 d G V r L m R h d G F i Y X N l L n d p b m R v d 3 M u b m V 0 O 2 R h d G F f Y W 5 h b H l z d F 9 l Z H V 0 Z W s v Z G J v L 1 B K X 0 1 Z T k 9 S Q y 5 7 R G l y Z W N j a c O z b i w y f S Z x d W 9 0 O y w m c X V v d D t T Z X J 2 Z X I u R G F 0 Y W J h c 2 V c X C 8 y L 1 N R T C 9 k Y X R h Y W 5 h b H l z d G V k d X R l a y 5 k Y X R h Y m F z Z S 5 3 a W 5 k b 3 d z L m 5 l d D t k Y X R h X 2 F u Y W x 5 c 3 R f Z W R 1 d G V r L 2 R i b y 9 Q S l 9 N W U 5 P U k M u e 1 R v d G F s X 2 N v b l 9 p d m E s M 3 0 m c X V v d D s s J n F 1 b 3 Q 7 U 2 V y d m V y L k R h d G F i Y X N l X F w v M i 9 T U U w v Z G F 0 Y W F u Y W x 5 c 3 R l Z H V 0 Z W s u Z G F 0 Y W J h c 2 U u d 2 l u Z G 9 3 c y 5 u Z X Q 7 Z G F 0 Y V 9 h b m F s e X N 0 X 2 V k d X R l a y 9 k Y m 8 v U E p f T V l O T 1 J D L n t U a W V u Z G E s N H 0 m c X V v d D s s J n F 1 b 3 Q 7 U 2 V y d m V y L k R h d G F i Y X N l X F w v M i 9 T U U w v Z G F 0 Y W F u Y W x 5 c 3 R l Z H V 0 Z W s u Z G F 0 Y W J h c 2 U u d 2 l u Z G 9 3 c y 5 u Z X Q 7 Z G F 0 Y V 9 h b m F s e X N 0 X 2 V k d X R l a y 9 k Y m 8 v U E p f T V l O T 1 J D L n t G Z W N o Y S w 1 f S Z x d W 9 0 O 1 0 s J n F 1 b 3 Q 7 Q 2 9 s d W 1 u Q 2 9 1 b n Q m c X V v d D s 6 N i w m c X V v d D t L Z X l D b 2 x 1 b W 5 O Y W 1 l c y Z x d W 9 0 O z p b J n F 1 b 3 Q 7 b m 9 f Z m F j d H V y Y S Z x d W 9 0 O 1 0 s J n F 1 b 3 Q 7 Q 2 9 s d W 1 u S W R l b n R p d G l l c y Z x d W 9 0 O z p b J n F 1 b 3 Q 7 U 2 V y d m V y L k R h d G F i Y X N l X F w v M i 9 T U U w v Z G F 0 Y W F u Y W x 5 c 3 R l Z H V 0 Z W s u Z G F 0 Y W J h c 2 U u d 2 l u Z G 9 3 c y 5 u Z X Q 7 Z G F 0 Y V 9 h b m F s e X N 0 X 2 V k d X R l a y 9 k Y m 8 v U E p f T V l O T 1 J D L n t u b 1 9 m Y W N 0 d X J h L D B 9 J n F 1 b 3 Q 7 L C Z x d W 9 0 O 1 N l c n Z l c i 5 E Y X R h Y m F z Z V x c L z I v U 1 F M L 2 R h d G F h b m F s e X N 0 Z W R 1 d G V r L m R h d G F i Y X N l L n d p b m R v d 3 M u b m V 0 O 2 R h d G F f Y W 5 h b H l z d F 9 l Z H V 0 Z W s v Z G J v L 1 B K X 0 1 Z T k 9 S Q y 5 7 T m 9 t Y n J l X 2 R l b F 9 j b G l l b n R l L D F 9 J n F 1 b 3 Q 7 L C Z x d W 9 0 O 1 N l c n Z l c i 5 E Y X R h Y m F z Z V x c L z I v U 1 F M L 2 R h d G F h b m F s e X N 0 Z W R 1 d G V r L m R h d G F i Y X N l L n d p b m R v d 3 M u b m V 0 O 2 R h d G F f Y W 5 h b H l z d F 9 l Z H V 0 Z W s v Z G J v L 1 B K X 0 1 Z T k 9 S Q y 5 7 R G l y Z W N j a c O z b i w y f S Z x d W 9 0 O y w m c X V v d D t T Z X J 2 Z X I u R G F 0 Y W J h c 2 V c X C 8 y L 1 N R T C 9 k Y X R h Y W 5 h b H l z d G V k d X R l a y 5 k Y X R h Y m F z Z S 5 3 a W 5 k b 3 d z L m 5 l d D t k Y X R h X 2 F u Y W x 5 c 3 R f Z W R 1 d G V r L 2 R i b y 9 Q S l 9 N W U 5 P U k M u e 1 R v d G F s X 2 N v b l 9 p d m E s M 3 0 m c X V v d D s s J n F 1 b 3 Q 7 U 2 V y d m V y L k R h d G F i Y X N l X F w v M i 9 T U U w v Z G F 0 Y W F u Y W x 5 c 3 R l Z H V 0 Z W s u Z G F 0 Y W J h c 2 U u d 2 l u Z G 9 3 c y 5 u Z X Q 7 Z G F 0 Y V 9 h b m F s e X N 0 X 2 V k d X R l a y 9 k Y m 8 v U E p f T V l O T 1 J D L n t U a W V u Z G E s N H 0 m c X V v d D s s J n F 1 b 3 Q 7 U 2 V y d m V y L k R h d G F i Y X N l X F w v M i 9 T U U w v Z G F 0 Y W F u Y W x 5 c 3 R l Z H V 0 Z W s u Z G F 0 Y W J h c 2 U u d 2 l u Z G 9 3 c y 5 u Z X Q 7 Z G F 0 Y V 9 h b m F s e X N 0 X 2 V k d X R l a y 9 k Y m 8 v U E p f T V l O T 1 J D L n t G Z W N o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p f T V l O T 1 J D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K X 0 1 Z T k 9 S Q y 9 k Y m 9 f U E p f T V l O T 1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i p I k H C R R K t k i D 0 / c 6 5 Q Q A A A A A A g A A A A A A E G Y A A A A B A A A g A A A A U U r e S X 7 u L X t j 9 Y F 6 / C v y A x j o 0 G 7 X d v H u B F 4 j e T b b d F w A A A A A D o A A A A A C A A A g A A A A k u r E F i 5 6 e N s 3 R q i / H m S l b y r n j u 6 u m J b C S G U + O 6 6 I b R Z Q A A A A 8 I J 0 e d 5 s i T B J h F 5 C z u k Q 8 h i O M r G s 8 5 H e m n S W o a p E A s 9 X 9 7 E Z 1 F C L K 2 H h E 7 N z J A N 2 m 5 V Q J 7 D S r O t o N Q y L v j t B X B 5 C U E 4 E P 6 B C v h x E K y f J G 9 1 A A A A A n z D a t o g 0 Y J S X A / u V b w z 0 K / O L v m U A c 5 J A q 3 2 L U b H w V h P v m H f l q j T 5 M N p e 0 z M f D Q k S T S K 1 l v h J X 2 f F n V 6 E m G A W B Q = = < / D a t a M a s h u p > 
</file>

<file path=customXml/item10.xml>��< ? x m l   v e r s i o n = " 1 . 0 "   e n c o d i n g = " U T F - 1 6 " ? > < G e m i n i   x m l n s = " h t t p : / / g e m i n i / p i v o t c u s t o m i z a t i o n / T a b l e X M L _ T a b l a _ P J _ M Y N O R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 n o _ f a c t u r a < / s t r i n g > < / k e y > < v a l u e > < i n t > 1 0 2 < / i n t > < / v a l u e > < / i t e m > < i t e m > < k e y > < s t r i n g > N o m b r e _ d e l _ c l i e n t e < / s t r i n g > < / k e y > < v a l u e > < i n t > 2 1 0 < / i n t > < / v a l u e > < / i t e m > < i t e m > < k e y > < s t r i n g > D i r e c c i � n < / s t r i n g > < / k e y > < v a l u e > < i n t > 9 4 < / i n t > < / v a l u e > < / i t e m > < i t e m > < k e y > < s t r i n g > T o t a l _ c o n _ i v a < / s t r i n g > < / k e y > < v a l u e > < i n t > 1 2 0 < / i n t > < / v a l u e > < / i t e m > < i t e m > < k e y > < s t r i n g > T i e n d a < / s t r i n g > < / k e y > < v a l u e > < i n t > 7 8 < / i n t > < / v a l u e > < / i t e m > < i t e m > < k e y > < s t r i n g > F e c h a < / s t r i n g > < / k e y > < v a l u e > < i n t > 9 9 < / i n t > < / v a l u e > < / i t e m > < i t e m > < k e y > < s t r i n g > M e s < / s t r i n g > < / k e y > < v a l u e > < i n t > 8 6 < / i n t > < / v a l u e > < / i t e m > < i t e m > < k e y > < s t r i n g > D I A S < / s t r i n g > < / k e y > < v a l u e > < i n t > 9 8 < / i n t > < / v a l u e > < / i t e m > < i t e m > < k e y > < s t r i n g > T o t a l _ s i n _ i v a < / s t r i n g > < / k e y > < v a l u e > < i n t > 7 5 < / i n t > < / v a l u e > < / i t e m > < i t e m > < k e y > < s t r i n g > T r i m e s t r e < / s t r i n g > < / k e y > < v a l u e > < i n t > 1 0 5 < / i n t > < / v a l u e > < / i t e m > < / C o l u m n W i d t h s > < C o l u m n D i s p l a y I n d e x > < i t e m > < k e y > < s t r i n g > n o _ f a c t u r a < / s t r i n g > < / k e y > < v a l u e > < i n t > 0 < / i n t > < / v a l u e > < / i t e m > < i t e m > < k e y > < s t r i n g > N o m b r e _ d e l _ c l i e n t e < / s t r i n g > < / k e y > < v a l u e > < i n t > 1 < / i n t > < / v a l u e > < / i t e m > < i t e m > < k e y > < s t r i n g > D i r e c c i � n < / s t r i n g > < / k e y > < v a l u e > < i n t > 2 < / i n t > < / v a l u e > < / i t e m > < i t e m > < k e y > < s t r i n g > T o t a l _ c o n _ i v a < / s t r i n g > < / k e y > < v a l u e > < i n t > 3 < / i n t > < / v a l u e > < / i t e m > < i t e m > < k e y > < s t r i n g > T i e n d a < / s t r i n g > < / k e y > < v a l u e > < i n t > 4 < / i n t > < / v a l u e > < / i t e m > < i t e m > < k e y > < s t r i n g > F e c h a < / s t r i n g > < / k e y > < v a l u e > < i n t > 5 < / i n t > < / v a l u e > < / i t e m > < i t e m > < k e y > < s t r i n g > M e s < / s t r i n g > < / k e y > < v a l u e > < i n t > 8 < / i n t > < / v a l u e > < / i t e m > < i t e m > < k e y > < s t r i n g > D I A S < / s t r i n g > < / k e y > < v a l u e > < i n t > 7 < / i n t > < / v a l u e > < / i t e m > < i t e m > < k e y > < s t r i n g > T o t a l _ s i n _ i v a < / s t r i n g > < / k e y > < v a l u e > < i n t > 6 < / i n t > < / v a l u e > < / i t e m > < i t e m > < k e y > < s t r i n g > T r i m e s t r e < / s t r i n g > < / k e y > < v a l u e > < i n t > 9 < / i n t > < / v a l u e > < / i t e m > < / C o l u m n D i s p l a y I n d e x > < C o l u m n F r o z e n   / > < C o l u m n C h e c k e d   / > < C o l u m n F i l t e r > < i t e m > < k e y > < s t r i n g > F e c h a < / s t r i n g > < / k e y > < v a l u e > < F i l t e r E x p r e s s i o n   x s i : n i l = " t r u e "   / > < / v a l u e > < / i t e m > < i t e m > < k e y > < s t r i n g > D I A S < / s t r i n g > < / k e y > < v a l u e > < F i l t e r E x p r e s s i o n   x s i : n i l = " t r u e "   / > < / v a l u e > < / i t e m > < i t e m > < k e y > < s t r i n g > M e s < / s t r i n g > < / k e y > < v a l u e > < F i l t e r E x p r e s s i o n   x s i : n i l = " t r u e "   / > < / v a l u e > < / i t e m > < / C o l u m n F i l t e r > < S e l e c t i o n F i l t e r > < i t e m > < k e y > < s t r i n g > F e c h a < / s t r i n g > < / k e y > < v a l u e > < S e l e c t i o n F i l t e r   x s i : n i l = " t r u e "   / > < / v a l u e > < / i t e m > < i t e m > < k e y > < s t r i n g > D I A S < / s t r i n g > < / k e y > < v a l u e > < S e l e c t i o n F i l t e r > < S e l e c t i o n T y p e > D e s e l e c t < / S e l e c t i o n T y p e > < I t e m s > < a n y T y p e   x s i : t y p e = " x s d : l o n g " > - 1 < / a n y T y p e > < / I t e m s > < / S e l e c t i o n F i l t e r > < / v a l u e > < / i t e m > < i t e m > < k e y > < s t r i n g > M e s < / s t r i n g > < / k e y > < v a l u e > < S e l e c t i o n F i l t e r   x s i : n i l = " t r u e "   / > < / v a l u e > < / i t e m > < / S e l e c t i o n F i l t e r > < F i l t e r P a r a m e t e r s > < i t e m > < k e y > < s t r i n g > F e c h a < / s t r i n g > < / k e y > < v a l u e > < C o m m a n d P a r a m e t e r s   / > < / v a l u e > < / i t e m > < i t e m > < k e y > < s t r i n g > D I A S < / s t r i n g > < / k e y > < v a l u e > < C o m m a n d P a r a m e t e r s   / > < / v a l u e > < / i t e m > < i t e m > < k e y > < s t r i n g > M e s 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a _ C O S T O S _ D E _ V E N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 C o l u m n E N E . n o < / s t r i n g > < / k e y > < v a l u e > < i n t > 1 2 8 < / i n t > < / v a l u e > < / i t e m > < i t e m > < k e y > < s t r i n g > C o l u m n 1 . G a s t o < / s t r i n g > < / k e y > < v a l u e > < i n t > 1 3 0 < / i n t > < / v a l u e > < / i t e m > < i t e m > < k e y > < s t r i n g > C o l u m n 1 . m o n t o < / s t r i n g > < / k e y > < v a l u e > < i n t > 1 3 6 < / i n t > < / v a l u e > < / i t e m > < i t e m > < k e y > < s t r i n g > C o l u m n 1 . f e c h a < / s t r i n g > < / k e y > < v a l u e > < i n t > 1 2 9 < / i n t > < / v a l u e > < / i t e m > < / C o l u m n W i d t h s > < C o l u m n D i s p l a y I n d e x > < i t e m > < k e y > < s t r i n g > C o l u m n E N E . n o < / s t r i n g > < / k e y > < v a l u e > < i n t > 3 < / i n t > < / v a l u e > < / i t e m > < i t e m > < k e y > < s t r i n g > C o l u m n 1 . G a s t o < / s t r i n g > < / k e y > < v a l u e > < i n t > 0 < / i n t > < / v a l u e > < / i t e m > < i t e m > < k e y > < s t r i n g > C o l u m n 1 . m o n t o < / s t r i n g > < / k e y > < v a l u e > < i n t > 1 < / i n t > < / v a l u e > < / i t e m > < i t e m > < k e y > < s t r i n g > C o l u m n 1 . f e c h a 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a _ C O S T O S _ D E _ V E N T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 T a b l a _ C O S T O S _ O P E R A T I V O S 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 T a b l a _ C O S T O S _ O P E R A T I V O S 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 T a b l a _ P J _ M Y N O R C 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 T a b l a _ P J _ M Y N O R C 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 C o l u m n s \ N o m b r e _ d e l _ c l i e n t e 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 C o l u m n s \ T o t a l _ c o n _ i v a 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 C o l u m n s \ T o t a l _ s i n _ i v a 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 T a b l a _ C O S T O S _ D E _ V E N T A 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 T a b l a _ C O S T O S _ D E _ V E N T A 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 C o l u m n s \ C o l u m n E N E . n o 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 T a b l a _ P J _ M Y N O R C 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 T a b l a _ P J _ M Y N O R C 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 M e a s u r e s \ V e n t a s _ s i n _ i v a < / K e y > < / D i a g r a m O b j e c t K e y > < D i a g r a m O b j e c t K e y > < K e y > M e a s u r e s \ V e n t a s _ s i n _ i v a \ T a g I n f o \ F � r m u l a < / K e y > < / D i a g r a m O b j e c t K e y > < D i a g r a m O b j e c t K e y > < K e y > M e a s u r e s \ V e n t a s _ s i n _ i v a \ T a g I n f o \ V a l o r < / K e y > < / D i a g r a m O b j e c t K e y > < D i a g r a m O b j e c t K e y > < K e y > M e a s u r e s \ S u m a   d e   T o t a l _ s i n _ i v a < / K e y > < / D i a g r a m O b j e c t K e y > < D i a g r a m O b j e c t K e y > < K e y > M e a s u r e s \ S u m a   d e   T o t a l _ s i n _ i v a \ T a g I n f o \ F � r m u l a < / K e y > < / D i a g r a m O b j e c t K e y > < D i a g r a m O b j e c t K e y > < K e y > M e a s u r e s \ S u m a   d e   T o t a l _ s i n _ i v a \ T a g I n f o \ V a l o r < / K e y > < / D i a g r a m O b j e c t K e y > < D i a g r a m O b j e c t K e y > < K e y > C o l u m n s \ n o _ f a c t u r a < / K e y > < / D i a g r a m O b j e c t K e y > < D i a g r a m O b j e c t K e y > < K e y > C o l u m n s \ N o m b r e _ d e l _ c l i e n t e < / K e y > < / D i a g r a m O b j e c t K e y > < D i a g r a m O b j e c t K e y > < K e y > C o l u m n s \ D i r e c c i � n < / K e y > < / D i a g r a m O b j e c t K e y > < D i a g r a m O b j e c t K e y > < K e y > C o l u m n s \ T o t a l _ c o n _ i v a < / K e y > < / D i a g r a m O b j e c t K e y > < D i a g r a m O b j e c t K e y > < K e y > C o l u m n s \ T i e n d a < / K e y > < / D i a g r a m O b j e c t K e y > < D i a g r a m O b j e c t K e y > < K e y > C o l u m n s \ F e c h a < / K e y > < / D i a g r a m O b j e c t K e y > < D i a g r a m O b j e c t K e y > < K e y > C o l u m n s \ T o t a l _ s i n _ i v a < / K e y > < / D i a g r a m O b j e c t K e y > < D i a g r a m O b j e c t K e y > < K e y > C o l u m n s \ D I A S < / K e y > < / D i a g r a m O b j e c t K e y > < D i a g r a m O b j e c t K e y > < K e y > C o l u m n s \ M e s < / K e y > < / D i a g r a m O b j e c t K e y > < D i a g r a m O b j e c t K e y > < K e y > C o l u m n s \ T r i m e s t r e < / K e y > < / D i a g r a m O b j e c t K e y > < D i a g r a m O b j e c t K e y > < K e y > L i n k s \ & l t ; C o l u m n s \ S u m a   d e   T o t a l _ s i n _ i v a & g t ; - & l t ; M e a s u r e s \ T o t a l _ s i n _ i v a & g t ; < / K e y > < / D i a g r a m O b j e c t K e y > < D i a g r a m O b j e c t K e y > < K e y > L i n k s \ & l t ; C o l u m n s \ S u m a   d e   T o t a l _ s i n _ i v a & g t ; - & l t ; M e a s u r e s \ T o t a l _ s i n _ i v a & g t ; \ C O L U M N < / K e y > < / D i a g r a m O b j e c t K e y > < D i a g r a m O b j e c t K e y > < K e y > L i n k s \ & l t ; C o l u m n s \ S u m a   d e   T o t a l _ s i n _ i v a & g t ; - & l t ; M e a s u r e s \ T o t a l _ s i n _ i v a & g t ; \ M E A S U R E 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 M e a s u r e s \ V e n t a s _ s i n _ i v a 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 M e a s u r e s \ V e n t a s _ s i n _ i v a \ T a g I n f o \ F � r m u l a 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 M e a s u r e s \ V e n t a s _ s i n _ i v a \ T a g I n f o \ V a l o r 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 T o t a l _ s i n _ i v a 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 T o t a l _ s i n _ i v a \ T a g I n f o \ F � r m u l a 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 T o t a l _ s i n _ i v a \ T a g I n f o \ V a l o r 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 C o l u m n s \ N o m b r e _ d e l _ c l i e n t e 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 C o l u m n s \ T o t a l _ c o n _ i v a 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 C o l u m n s \ T o t a l _ s i n _ i v a 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 T o t a l _ s i n _ i v a & g t ; - & l t ; M e a s u r e s \ T o t a l _ s i n _ i v a & g t ; 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 T o t a l _ s i n _ i v a & g t ; - & l t ; M e a s u r e s \ T o t a l _ s i n _ i v a & g t ; \ C O L U M N 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 T o t a l _ s i n _ i v a & g t ; - & l t ; M e a s u r e s \ T o t a l _ s i n _ i v a & g t ; \ M E A S U R E 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 T a b l a _ C O S T O S _ O P E R A T I V O S 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 T a b l a _ C O S T O S _ O P E R A T I V O S 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 M e a s u r e s \ G A S T O S _ O P E R A T I V O S < / K e y > < / D i a g r a m O b j e c t K e y > < D i a g r a m O b j e c t K e y > < K e y > M e a s u r e s \ G A S T O S _ O P E R A T I V O S \ T a g I n f o \ F � r m u l a < / K e y > < / D i a g r a m O b j e c t K e y > < D i a g r a m O b j e c t K e y > < K e y > M e a s u r e s \ G A S T O S _ O P E R A T I V O S \ T a g I n f o \ V a l o r < / K e y > < / D i a g r a m O b j e c t K e y > < D i a g r a m O b j e c t K e y > < K e y > C o l u m n s \ I D _ C O S T O < / K e y > < / D i a g r a m O b j e c t K e y > < D i a g r a m O b j e c t K e y > < K e y > C o l u m n s \ D E S C R I P C I O N < / K e y > < / D i a g r a m O b j e c t K e y > < D i a g r a m O b j e c t K e y > < K e y > C o l u m n s \ M O N T O 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 M e a s u r e s \ G A S T O S _ O P E R A T I V O S 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 M e a s u r e s \ G A S T O S _ O P E R A T I V O S \ T a g I n f o \ F � r m u l a 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 M e a s u r e s \ G A S T O S _ O P E R A T I V O S \ T a g I n f o \ V a l o r 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 T a b l a _ C O S T O S _ D E _ V E N T A 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 T a b l a _ C O S T O S _ D E _ V E N T A 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 M e a s u r e s \ C O S T O _ V E N T A S < / K e y > < / D i a g r a m O b j e c t K e y > < D i a g r a m O b j e c t K e y > < K e y > M e a s u r e s \ C O S T O _ V E N T A S \ T a g I n f o \ F � r m u l a < / K e y > < / D i a g r a m O b j e c t K e y > < D i a g r a m O b j e c t K e y > < K e y > M e a s u r e s \ C O S T O _ V E N T A S \ T a g I n f o \ V a l o r < / K e y > < / D i a g r a m O b j e c t K e y > < D i a g r a m O b j e c t K e y > < K e y > C o l u m n s \ C o l u m n E N E . n o < / K e y > < / D i a g r a m O b j e c t K e y > < D i a g r a m O b j e c t K e y > < K e y > C o l u m n s \ C o l u m n 1 . G a s t o < / K e y > < / D i a g r a m O b j e c t K e y > < D i a g r a m O b j e c t K e y > < K e y > C o l u m n s \ C o l u m n 1 . m o n t o < / K e y > < / D i a g r a m O b j e c t K e y > < D i a g r a m O b j e c t K e y > < K e y > C o l u m n s \ C o l u m n 1 . f e c h a 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 M e a s u r e s \ C O S T O _ V E N T A S 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 M e a s u r e s \ C O S T O _ V E N T A S \ T a g I n f o \ F � r m u l a 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 M e a s u r e s \ C O S T O _ V E N T A S \ T a g I n f o \ V a l o r 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 C o l u m n s \ C o l u m n E N E . n o 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0 9 5 0 2 5 a - 3 a 9 a - 4 9 3 c - 8 6 3 b - 1 5 4 3 f d 7 0 d 9 2 a " > < C u s t o m C o n t e n t > < ! [ C D A T A [ < ? x m l   v e r s i o n = " 1 . 0 "   e n c o d i n g = " u t f - 1 6 " ? > < S e t t i n g s > < C a l c u l a t e d F i e l d s > < i t e m > < M e a s u r e N a m e > C O S T O _ V E N T A S < / M e a s u r e N a m e > < D i s p l a y N a m e > C O S T O _ V E N T A S < / D i s p l a y N a m e > < V i s i b l e > F a l s e < / V i s i b l e > < / i t e m > < i t e m > < M e a s u r e N a m e > G A S T O S _ O P E R A T I V O S < / M e a s u r e N a m e > < D i s p l a y N a m e > G A S T O S _ O P E R A T I V O S < / D i s p l a y N a m e > < V i s i b l e > F a l s e < / V i s i b l e > < / i t e m > < i t e m > < M e a s u r e N a m e > V e n t a s _ s i n _ i v a < / M e a s u r e N a m e > < D i s p l a y N a m e > V e n t a s _ s i n _ i v a 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0 9 1 f 4 d f - 4 0 6 d - 4 4 5 8 - a f 4 e - 2 d 8 e 7 4 b 0 0 b f 7 " > < C u s t o m C o n t e n t > < ! [ C D A T A [ < ? x m l   v e r s i o n = " 1 . 0 "   e n c o d i n g = " u t f - 1 6 " ? > < S e t t i n g s > < C a l c u l a t e d F i e l d s > < i t e m > < M e a s u r e N a m e > C O S T O _ V E N T A S < / M e a s u r e N a m e > < D i s p l a y N a m e > C O S T O _ V E N T A S < / D i s p l a y N a m e > < V i s i b l e > F a l s e < / V i s i b l e > < / i t e m > < i t e m > < M e a s u r e N a m e > G A S T O S _ O P E R A T I V O S < / M e a s u r e N a m e > < D i s p l a y N a m e > G A S T O S _ O P E R A T I V O S < / D i s p l a y N a m e > < V i s i b l e > F a l s e < / V i s i b l e > < / i t e m > < i t e m > < M e a s u r e N a m e > V e n t a s _ s i n _ i v a < / M e a s u r e N a m e > < D i s p l a y N a m e > V e n t a s _ s i n _ i v a 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d c f b 6 b 5 - c 5 8 3 - 4 6 b a - 8 4 a 9 - 0 0 3 0 5 b 2 5 d 3 3 1 " > < C u s t o m C o n t e n t > < ! [ C D A T A [ < ? x m l   v e r s i o n = " 1 . 0 "   e n c o d i n g = " u t f - 1 6 " ? > < S e t t i n g s > < C a l c u l a t e d F i e l d s > < i t e m > < M e a s u r e N a m e > C O S T O _ V E N T A S < / M e a s u r e N a m e > < D i s p l a y N a m e > C O S T O _ V E N T A S < / D i s p l a y N a m e > < V i s i b l e > F a l s e < / V i s i b l e > < / i t e m > < i t e m > < M e a s u r e N a m e > G A S T O S _ O P E R A T I V O S < / M e a s u r e N a m e > < D i s p l a y N a m e > G A S T O S _ O P E R A T I V O S < / D i s p l a y N a m e > < V i s i b l e > F a l s e < / V i s i b l e > < / i t e m > < i t e m > < M e a s u r e N a m e > V e n t a s _ s i n _ i v a < / M e a s u r e N a m e > < D i s p l a y N a m e > V e n t a s _ s i n _ i v a 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9 a 1 d e e 8 - f 9 0 b - 4 d a 6 - b 6 a 3 - 9 f 6 5 4 8 f f a c 1 1 " > < C u s t o m C o n t e n t > < ! [ C D A T A [ < ? x m l   v e r s i o n = " 1 . 0 "   e n c o d i n g = " u t f - 1 6 " ? > < S e t t i n g s > < C a l c u l a t e d F i e l d s > < i t e m > < M e a s u r e N a m e > C O S T O _ V E N T A S < / M e a s u r e N a m e > < D i s p l a y N a m e > C O S T O _ V E N T A S < / D i s p l a y N a m e > < V i s i b l e > F a l s e < / V i s i b l e > < / i t e m > < i t e m > < M e a s u r e N a m e > G A S T O S _ O P E R A T I V O S < / M e a s u r e N a m e > < D i s p l a y N a m e > G A S T O S _ O P E R A T I V O S < / D i s p l a y N a m e > < V i s i b l e > F a l s e < / V i s i b l e > < / i t e m > < i t e m > < M e a s u r e N a m e > V e n t a s _ s i n _ i v a < / M e a s u r e N a m e > < D i s p l a y N a m e > V e n t a s _ s i n _ i v a 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2 5 3 7 5 2 d - 5 4 c a - 4 9 2 c - 9 7 3 f - 3 1 7 8 1 9 f a 9 8 2 e " > < C u s t o m C o n t e n t > < ! [ C D A T A [ < ? x m l   v e r s i o n = " 1 . 0 "   e n c o d i n g = " u t f - 1 6 " ? > < S e t t i n g s > < C a l c u l a t e d F i e l d s > < i t e m > < M e a s u r e N a m e > C O S T O _ V E N T A S < / M e a s u r e N a m e > < D i s p l a y N a m e > C O S T O _ V E N T A S < / D i s p l a y N a m e > < V i s i b l e > F a l s e < / V i s i b l e > < / i t e m > < i t e m > < M e a s u r e N a m e > G A S T O S _ O P E R A T I V O S < / M e a s u r e N a m e > < D i s p l a y N a m e > G A S T O S _ O P E R A T I V O S < / D i s p l a y N a m e > < V i s i b l e > F a l s e < / V i s i b l e > < / i t e m > < i t e m > < M e a s u r e N a m e > V e n t a s _ s i n _ i v a < / M e a s u r e N a m e > < D i s p l a y N a m e > V e n t a s _ s i n _ i v a 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f 7 9 c 1 4 3 - 5 e f 6 - 4 0 8 d - 8 9 2 3 - 8 9 6 b 1 5 6 1 e 8 9 e " > < C u s t o m C o n t e n t > < ! [ C D A T A [ < ? x m l   v e r s i o n = " 1 . 0 "   e n c o d i n g = " u t f - 1 6 " ? > < S e t t i n g s > < C a l c u l a t e d F i e l d s > < i t e m > < M e a s u r e N a m e > C O S T O _ V E N T A S < / M e a s u r e N a m e > < D i s p l a y N a m e > C O S T O _ V E N T A S < / D i s p l a y N a m e > < V i s i b l e > F a l s e < / V i s i b l e > < / i t e m > < i t e m > < M e a s u r e N a m e > G A S T O S _ O P E R A T I V O S < / M e a s u r e N a m e > < D i s p l a y N a m e > G A S T O S _ O P E R A T I V O S < / D i s p l a y N a m e > < V i s i b l e > F a l s e < / V i s i b l e > < / i t e m > < i t e m > < M e a s u r e N a m e > V e n t a s _ s i n _ i v a < / M e a s u r e N a m e > < D i s p l a y N a m e > V e n t a s _ s i n _ i v a 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a 9 2 0 a b 4 - 4 3 e 9 - 4 1 f d - a 0 8 6 - 5 0 9 7 4 b e a b c a 6 " > < C u s t o m C o n t e n t > < ! [ C D A T A [ < ? x m l   v e r s i o n = " 1 . 0 "   e n c o d i n g = " u t f - 1 6 " ? > < S e t t i n g s > < C a l c u l a t e d F i e l d s > < i t e m > < M e a s u r e N a m e > C O S T O _ V E N T A S < / M e a s u r e N a m e > < D i s p l a y N a m e > C O S T O _ V E N T A S < / D i s p l a y N a m e > < V i s i b l e > F a l s e < / V i s i b l e > < / i t e m > < i t e m > < M e a s u r e N a m e > G A S T O S _ O P E R A T I V O S < / M e a s u r e N a m e > < D i s p l a y N a m e > G A S T O S _ O P E R A T I V O S < / D i s p l a y N a m e > < V i s i b l e > F a l s e < / V i s i b l e > < / i t e m > < i t e m > < M e a s u r e N a m e > V e n t a s _ s i n _ i v a < / M e a s u r e N a m e > < D i s p l a y N a m e > V e n t a s _ s i n _ i v a 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 2 0 2 3 - 0 6 - 2 2 T 2 3 : 1 8 : 2 6 . 7 4 0 4 7 6 6 - 0 6 : 0 0 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_ C O S T O S _ O P E R A T I V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 I D _ C O S T O < / s t r i n g > < / k e y > < v a l u e > < i n t > 1 9 3 < / i n t > < / v a l u e > < / i t e m > < i t e m > < k e y > < s t r i n g > D E S C R I P C I O N < / s t r i n g > < / k e y > < v a l u e > < i n t > 1 1 9 < / i n t > < / v a l u e > < / i t e m > < i t e m > < k e y > < s t r i n g > M O N T O < / s t r i n g > < / k e y > < v a l u e > < i n t > 8 5 < / i n t > < / v a l u e > < / i t e m > < / C o l u m n W i d t h s > < C o l u m n D i s p l a y I n d e x > < i t e m > < k e y > < s t r i n g > I D _ C O S T O 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 M O N T O 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_ C O S T O S _ D E _ V E N T A , T a b l a _ C O S T O S _ O P E R A T I V O S , T a b l a _ P J _ M Y N O R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 T a b l a _ C O S T O S _ D E _ V E N T A 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 T a b l a _ C O S T O S _ O P E R A T I V O S 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 T a b l a _ P J _ M Y N O R C 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7403561-F29C-405D-84EF-78E537671CF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4746E90-D03B-4DC4-860F-761D40FDDD9B}">
  <ds:schemaRefs/>
</ds:datastoreItem>
</file>

<file path=customXml/itemProps11.xml><?xml version="1.0" encoding="utf-8"?>
<ds:datastoreItem xmlns:ds="http://schemas.openxmlformats.org/officeDocument/2006/customXml" ds:itemID="{F29649C3-3491-4F3E-8DFD-971CD08A9B9F}">
  <ds:schemaRefs/>
</ds:datastoreItem>
</file>

<file path=customXml/itemProps12.xml><?xml version="1.0" encoding="utf-8"?>
<ds:datastoreItem xmlns:ds="http://schemas.openxmlformats.org/officeDocument/2006/customXml" ds:itemID="{5E15EBB8-1A44-4470-A247-A8BC1FB54711}">
  <ds:schemaRefs/>
</ds:datastoreItem>
</file>

<file path=customXml/itemProps13.xml><?xml version="1.0" encoding="utf-8"?>
<ds:datastoreItem xmlns:ds="http://schemas.openxmlformats.org/officeDocument/2006/customXml" ds:itemID="{BB680BD5-B7BE-4BB8-8F9D-8180385FC727}">
  <ds:schemaRefs/>
</ds:datastoreItem>
</file>

<file path=customXml/itemProps14.xml><?xml version="1.0" encoding="utf-8"?>
<ds:datastoreItem xmlns:ds="http://schemas.openxmlformats.org/officeDocument/2006/customXml" ds:itemID="{8C8421C0-4241-4760-A496-51F452794318}">
  <ds:schemaRefs/>
</ds:datastoreItem>
</file>

<file path=customXml/itemProps15.xml><?xml version="1.0" encoding="utf-8"?>
<ds:datastoreItem xmlns:ds="http://schemas.openxmlformats.org/officeDocument/2006/customXml" ds:itemID="{7CDE17E4-F209-48F7-B613-463EE396C1DA}">
  <ds:schemaRefs/>
</ds:datastoreItem>
</file>

<file path=customXml/itemProps16.xml><?xml version="1.0" encoding="utf-8"?>
<ds:datastoreItem xmlns:ds="http://schemas.openxmlformats.org/officeDocument/2006/customXml" ds:itemID="{FF554469-E39A-4E88-8F16-D6D601137C41}">
  <ds:schemaRefs/>
</ds:datastoreItem>
</file>

<file path=customXml/itemProps17.xml><?xml version="1.0" encoding="utf-8"?>
<ds:datastoreItem xmlns:ds="http://schemas.openxmlformats.org/officeDocument/2006/customXml" ds:itemID="{E0A8A34A-DABE-4F79-99CF-E95936EBBD7E}">
  <ds:schemaRefs/>
</ds:datastoreItem>
</file>

<file path=customXml/itemProps18.xml><?xml version="1.0" encoding="utf-8"?>
<ds:datastoreItem xmlns:ds="http://schemas.openxmlformats.org/officeDocument/2006/customXml" ds:itemID="{31B25F82-4593-4787-8129-68EC740A1011}">
  <ds:schemaRefs/>
</ds:datastoreItem>
</file>

<file path=customXml/itemProps19.xml><?xml version="1.0" encoding="utf-8"?>
<ds:datastoreItem xmlns:ds="http://schemas.openxmlformats.org/officeDocument/2006/customXml" ds:itemID="{0FF8CDE6-20D5-4558-9BA9-7BC05C95A314}">
  <ds:schemaRefs/>
</ds:datastoreItem>
</file>

<file path=customXml/itemProps2.xml><?xml version="1.0" encoding="utf-8"?>
<ds:datastoreItem xmlns:ds="http://schemas.openxmlformats.org/officeDocument/2006/customXml" ds:itemID="{6FABE9C5-97E5-4A9B-8A91-B6ACC5E715DE}">
  <ds:schemaRefs/>
</ds:datastoreItem>
</file>

<file path=customXml/itemProps20.xml><?xml version="1.0" encoding="utf-8"?>
<ds:datastoreItem xmlns:ds="http://schemas.openxmlformats.org/officeDocument/2006/customXml" ds:itemID="{CA931A97-2538-4C8A-B87A-0B47A1789D0E}">
  <ds:schemaRefs/>
</ds:datastoreItem>
</file>

<file path=customXml/itemProps21.xml><?xml version="1.0" encoding="utf-8"?>
<ds:datastoreItem xmlns:ds="http://schemas.openxmlformats.org/officeDocument/2006/customXml" ds:itemID="{2A06015F-BEC4-4F45-886E-D9E3BA53AB0F}">
  <ds:schemaRefs/>
</ds:datastoreItem>
</file>

<file path=customXml/itemProps22.xml><?xml version="1.0" encoding="utf-8"?>
<ds:datastoreItem xmlns:ds="http://schemas.openxmlformats.org/officeDocument/2006/customXml" ds:itemID="{00B49D59-3C4F-4299-A3A4-7D07086159C1}">
  <ds:schemaRefs/>
</ds:datastoreItem>
</file>

<file path=customXml/itemProps23.xml><?xml version="1.0" encoding="utf-8"?>
<ds:datastoreItem xmlns:ds="http://schemas.openxmlformats.org/officeDocument/2006/customXml" ds:itemID="{D28F895F-7695-417E-8EED-FE37FDA48C3D}">
  <ds:schemaRefs/>
</ds:datastoreItem>
</file>

<file path=customXml/itemProps24.xml><?xml version="1.0" encoding="utf-8"?>
<ds:datastoreItem xmlns:ds="http://schemas.openxmlformats.org/officeDocument/2006/customXml" ds:itemID="{83B130C0-F2BD-4CC7-A3D9-0464E7E59588}">
  <ds:schemaRefs/>
</ds:datastoreItem>
</file>

<file path=customXml/itemProps25.xml><?xml version="1.0" encoding="utf-8"?>
<ds:datastoreItem xmlns:ds="http://schemas.openxmlformats.org/officeDocument/2006/customXml" ds:itemID="{FA0D79B2-A9DB-4BB7-ADB8-F79295F24669}">
  <ds:schemaRefs/>
</ds:datastoreItem>
</file>

<file path=customXml/itemProps26.xml><?xml version="1.0" encoding="utf-8"?>
<ds:datastoreItem xmlns:ds="http://schemas.openxmlformats.org/officeDocument/2006/customXml" ds:itemID="{C22FAAE9-C8B7-4929-A406-E6DBCFAB101A}">
  <ds:schemaRefs/>
</ds:datastoreItem>
</file>

<file path=customXml/itemProps3.xml><?xml version="1.0" encoding="utf-8"?>
<ds:datastoreItem xmlns:ds="http://schemas.openxmlformats.org/officeDocument/2006/customXml" ds:itemID="{CAACCFB7-D205-4FA5-8A9B-8F6D7EA1742A}">
  <ds:schemaRefs/>
</ds:datastoreItem>
</file>

<file path=customXml/itemProps4.xml><?xml version="1.0" encoding="utf-8"?>
<ds:datastoreItem xmlns:ds="http://schemas.openxmlformats.org/officeDocument/2006/customXml" ds:itemID="{D3322ECF-6420-44E2-BA16-39FF9962A06E}">
  <ds:schemaRefs/>
</ds:datastoreItem>
</file>

<file path=customXml/itemProps5.xml><?xml version="1.0" encoding="utf-8"?>
<ds:datastoreItem xmlns:ds="http://schemas.openxmlformats.org/officeDocument/2006/customXml" ds:itemID="{075A5F75-0E90-4294-9A68-976F4DE78397}">
  <ds:schemaRefs/>
</ds:datastoreItem>
</file>

<file path=customXml/itemProps6.xml><?xml version="1.0" encoding="utf-8"?>
<ds:datastoreItem xmlns:ds="http://schemas.openxmlformats.org/officeDocument/2006/customXml" ds:itemID="{6507EC23-E7A3-4F13-A756-AFDC966E53AE}">
  <ds:schemaRefs/>
</ds:datastoreItem>
</file>

<file path=customXml/itemProps7.xml><?xml version="1.0" encoding="utf-8"?>
<ds:datastoreItem xmlns:ds="http://schemas.openxmlformats.org/officeDocument/2006/customXml" ds:itemID="{902611B6-B75C-4EC8-A8BF-53304BFDA04C}">
  <ds:schemaRefs/>
</ds:datastoreItem>
</file>

<file path=customXml/itemProps8.xml><?xml version="1.0" encoding="utf-8"?>
<ds:datastoreItem xmlns:ds="http://schemas.openxmlformats.org/officeDocument/2006/customXml" ds:itemID="{88E829DC-8926-4578-96DF-FFF0A6221180}">
  <ds:schemaRefs/>
</ds:datastoreItem>
</file>

<file path=customXml/itemProps9.xml><?xml version="1.0" encoding="utf-8"?>
<ds:datastoreItem xmlns:ds="http://schemas.openxmlformats.org/officeDocument/2006/customXml" ds:itemID="{A8F27669-702D-4945-953B-A7DDD38EF6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COSTOS_OPERATIVOS</vt:lpstr>
      <vt:lpstr>COSTOS DE VENTA</vt:lpstr>
      <vt:lpstr>PJ_MYNORC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2023-06-23T01:52:22Z</dcterms:created>
  <dcterms:modified xsi:type="dcterms:W3CDTF">2023-06-23T05:18:27Z</dcterms:modified>
</cp:coreProperties>
</file>